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06F11658-4027-4166-B334-757920155D93}" xr6:coauthVersionLast="47" xr6:coauthVersionMax="47" xr10:uidLastSave="{00000000-0000-0000-0000-000000000000}"/>
  <bookViews>
    <workbookView xWindow="28680" yWindow="-120" windowWidth="29040" windowHeight="15720" xr2:uid="{0887D979-EF14-42E2-83F5-3EE48A2F652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O47" i="1" s="1"/>
  <c r="P47" i="1" s="1"/>
  <c r="Q47" i="1" s="1"/>
  <c r="R47" i="1" s="1"/>
  <c r="S47" i="1" s="1"/>
  <c r="T47" i="1" s="1"/>
  <c r="U47" i="1" s="1"/>
  <c r="V47" i="1" s="1"/>
  <c r="W47" i="1" s="1"/>
  <c r="M47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U18" i="1"/>
  <c r="R18" i="1"/>
  <c r="N18" i="1"/>
  <c r="M18" i="1"/>
  <c r="W17" i="1"/>
  <c r="U17" i="1"/>
  <c r="R17" i="1"/>
  <c r="P17" i="1"/>
  <c r="M17" i="1"/>
  <c r="W16" i="1"/>
  <c r="V16" i="1"/>
  <c r="V18" i="1" s="1"/>
  <c r="U16" i="1"/>
  <c r="T16" i="1"/>
  <c r="T18" i="1" s="1"/>
  <c r="S16" i="1"/>
  <c r="S18" i="1" s="1"/>
  <c r="R16" i="1"/>
  <c r="Q16" i="1"/>
  <c r="Q18" i="1" s="1"/>
  <c r="P16" i="1"/>
  <c r="P18" i="1" s="1"/>
  <c r="O16" i="1"/>
  <c r="O18" i="1" s="1"/>
  <c r="N16" i="1"/>
  <c r="M16" i="1"/>
  <c r="W15" i="1"/>
  <c r="V15" i="1"/>
  <c r="V17" i="1" s="1"/>
  <c r="U15" i="1"/>
  <c r="T15" i="1"/>
  <c r="T17" i="1" s="1"/>
  <c r="S15" i="1"/>
  <c r="S17" i="1" s="1"/>
  <c r="R15" i="1"/>
  <c r="Q15" i="1"/>
  <c r="Q17" i="1" s="1"/>
  <c r="P15" i="1"/>
  <c r="O15" i="1"/>
  <c r="O17" i="1" s="1"/>
  <c r="N15" i="1"/>
  <c r="N17" i="1" s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W9" i="1" s="1"/>
  <c r="V10" i="1"/>
  <c r="V9" i="1" s="1"/>
  <c r="U10" i="1"/>
  <c r="T10" i="1"/>
  <c r="S10" i="1"/>
  <c r="S9" i="1" s="1"/>
  <c r="R10" i="1"/>
  <c r="R9" i="1" s="1"/>
  <c r="Q10" i="1"/>
  <c r="P10" i="1"/>
  <c r="O10" i="1"/>
  <c r="O9" i="1" s="1"/>
  <c r="N10" i="1"/>
  <c r="M10" i="1"/>
  <c r="M9" i="1" s="1"/>
  <c r="U9" i="1"/>
  <c r="T9" i="1"/>
  <c r="Q9" i="1"/>
  <c r="P9" i="1"/>
  <c r="N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<sst xmlns="http://schemas.openxmlformats.org/spreadsheetml/2006/main" count="360" uniqueCount="74">
  <si>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</si>
  <si>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</si>
  <si>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</si>
  <si>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</si>
  <si>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</si>
  <si>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</si>
  <si>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</si>
  <si>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</si>
  <si>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</si>
  <si>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</si>
  <si>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</si>
  <si>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</si>
  <si>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</si>
  <si>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</si>
  <si>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CIMS.CAN.AB.Natural Gas Extraction</t>
  </si>
  <si>
    <t>AB</t>
  </si>
  <si>
    <t>Natural Gas Extraction</t>
  </si>
  <si>
    <t>Price multiplier</t>
  </si>
  <si>
    <t>CIMS.CAN.AB.Electricity</t>
  </si>
  <si>
    <t>CER</t>
  </si>
  <si>
    <t>CIMS.CAN.AB.Petroleum Crude</t>
  </si>
  <si>
    <t>Petroleum Crude</t>
  </si>
  <si>
    <t>CIMS.CAN.AB.Coal Mining</t>
  </si>
  <si>
    <t>Coal Mining</t>
  </si>
  <si>
    <t>Electricity</t>
  </si>
  <si>
    <t>JCIMS</t>
  </si>
  <si>
    <t>CIMS.CAN.AB.Ethanol</t>
  </si>
  <si>
    <t>Ethanol</t>
  </si>
  <si>
    <t>CIMS.CAN.AB.Biodiesel</t>
  </si>
  <si>
    <t>Biodiesel</t>
  </si>
  <si>
    <t>CIMS.CAN.AB.Hydrogen</t>
  </si>
  <si>
    <t>Hydrogen</t>
  </si>
  <si>
    <t>Petroleum Refining</t>
  </si>
  <si>
    <t>Use petroleum refining sector as proxy</t>
  </si>
  <si>
    <t>CIMS.CAN.AB.Petroleum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</si>
  <si>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</si>
  <si>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</si>
  <si>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</si>
  <si>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</si>
  <si>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</si>
  <si>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</si>
  <si>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</t>
  </si>
  <si>
    <t>Light Industrial</t>
  </si>
  <si>
    <t>CIMS.CAN.AB.Residential</t>
  </si>
  <si>
    <t>Residential</t>
  </si>
  <si>
    <t>CIMS.CAN.AB.Commercial</t>
  </si>
  <si>
    <t>Commercial</t>
  </si>
  <si>
    <t>CIMS.CAN.AB.Transportation Personal</t>
  </si>
  <si>
    <t>Transportation Personal</t>
  </si>
  <si>
    <t>CIMS.CAN.AB.Transportation Freight</t>
  </si>
  <si>
    <t>Transportation Freight</t>
  </si>
  <si>
    <t>CIMS.CAN.AB.Waste</t>
  </si>
  <si>
    <t>Waste</t>
  </si>
  <si>
    <t>CIMS.CAN.AB.Agriculture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</si>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</sst>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7E19-9ADF-4B4A-A06E-287A187ADA07}">
  <sheetPr codeName="Sheet1"/>
  <dimension ref="A1:X50"/>
  <sheetViews>
    <sheetView tabSelected="1" workbookViewId="0">
      <selection sqref="A1:X5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19.956853847056909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19.956853847056909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19.208042476467543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16.936973315943771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41.691054132223151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43.805354433424604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42.841039398065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42.308628132420303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45.493828351546114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49.160888712137499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51.151035222575786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19.956853847056909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19.956853847056909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19.208042476467543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16.936973315943771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41.691054132223151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43.805354433424604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42.841039398065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42.308628132420303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45.493828351546114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49.160888712137499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51.151035222575786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19.956853847056909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19.956853847056909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19.208042476467543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16.936973315943771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41.691054132223151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43.805354433424604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42.841039398065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42.308628132420303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45.493828351546114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49.160888712137499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51.151035222575786</v>
      </c>
    </row>
    <row r="6" spans="1:24" x14ac:dyDescent="0.25">
      <c r="A6" t="s">
        <v>18</v>
      </c>
      <c r="B6" t="s">
        <v>4</v>
      </c>
      <c r="C6" t="s">
        <v>15</v>
      </c>
      <c r="E6" t="s">
        <v>24</v>
      </c>
      <c r="G6" t="s">
        <v>17</v>
      </c>
      <c r="J6" t="s">
        <v>18</v>
      </c>
      <c r="K6" t="s">
        <v>25</v>
      </c>
      <c r="M6">
        <f>IFERROR(INDEX([1]!FuelMult_JCIMS,MATCH($C6&amp;$E6&amp;$H6,[1]!FuelMult_JCIMS_Index,0),MATCH(M$2,$M$2:$W$2,0)),1)</f>
        <v>1</v>
      </c>
      <c r="N6">
        <f>IFERROR(INDEX([1]!FuelMult_JCIMS,MATCH($C6&amp;$E6&amp;$H6,[1]!FuelMult_JCIMS_Index,0),MATCH(N$2,$M$2:$W$2,0)),1)</f>
        <v>1</v>
      </c>
      <c r="O6">
        <f>IFERROR(INDEX([1]!FuelMult_JCIMS,MATCH($C6&amp;$E6&amp;$H6,[1]!FuelMult_JCIMS_Index,0),MATCH(O$2,$M$2:$W$2,0)),1)</f>
        <v>1</v>
      </c>
      <c r="P6">
        <f>IFERROR(INDEX([1]!FuelMult_JCIMS,MATCH($C6&amp;$E6&amp;$H6,[1]!FuelMult_JCIMS_Index,0),MATCH(P$2,$M$2:$W$2,0)),1)</f>
        <v>1</v>
      </c>
      <c r="Q6">
        <f>IFERROR(INDEX([1]!FuelMult_JCIMS,MATCH($C6&amp;$E6&amp;$H6,[1]!FuelMult_JCIMS_Index,0),MATCH(Q$2,$M$2:$W$2,0)),1)</f>
        <v>1</v>
      </c>
      <c r="R6">
        <f>IFERROR(INDEX([1]!FuelMult_JCIMS,MATCH($C6&amp;$E6&amp;$H6,[1]!FuelMult_JCIMS_Index,0),MATCH(R$2,$M$2:$W$2,0)),1)</f>
        <v>1</v>
      </c>
      <c r="S6">
        <f>IFERROR(INDEX([1]!FuelMult_JCIMS,MATCH($C6&amp;$E6&amp;$H6,[1]!FuelMult_JCIMS_Index,0),MATCH(S$2,$M$2:$W$2,0)),1)</f>
        <v>1</v>
      </c>
      <c r="T6">
        <f>IFERROR(INDEX([1]!FuelMult_JCIMS,MATCH($C6&amp;$E6&amp;$H6,[1]!FuelMult_JCIMS_Index,0),MATCH(T$2,$M$2:$W$2,0)),1)</f>
        <v>1</v>
      </c>
      <c r="U6">
        <f>IFERROR(INDEX([1]!FuelMult_JCIMS,MATCH($C6&amp;$E6&amp;$H6,[1]!FuelMult_JCIMS_Index,0),MATCH(U$2,$M$2:$W$2,0)),1)</f>
        <v>1</v>
      </c>
      <c r="V6">
        <f>IFERROR(INDEX([1]!FuelMult_JCIMS,MATCH($C6&amp;$E6&amp;$H6,[1]!FuelMult_JCIMS_Index,0),MATCH(V$2,$M$2:$W$2,0)),1)</f>
        <v>1</v>
      </c>
      <c r="W6">
        <f>IFERROR(INDEX([1]!FuelMult_JCIMS,MATCH($C6&amp;$E6&amp;$H6,[1]!FuelMult_JCIMS_Index,0),MATCH(W$2,$M$2:$W$2,0)),1)</f>
        <v>1</v>
      </c>
    </row>
    <row r="7" spans="1:24" x14ac:dyDescent="0.25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19.956853847056909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19.956853847056909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19.208042476467543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16.936973315943771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41.691054132223151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43.805354433424604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42.841039398065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42.308628132420303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45.493828351546114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49.160888712137499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51.151035222575786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19.956853847056909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19.956853847056909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19.208042476467543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16.936973315943771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41.691054132223151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43.805354433424604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42.841039398065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42.308628132420303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45.493828351546114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49.160888712137499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51.151035222575786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32</v>
      </c>
      <c r="M9">
        <f t="shared" ref="M9:W9" si="0">M10</f>
        <v>19.956853847056909</v>
      </c>
      <c r="N9">
        <f t="shared" si="0"/>
        <v>19.956853847056909</v>
      </c>
      <c r="O9">
        <f t="shared" si="0"/>
        <v>19.208042476467543</v>
      </c>
      <c r="P9">
        <f t="shared" si="0"/>
        <v>16.936973315943771</v>
      </c>
      <c r="Q9">
        <f t="shared" si="0"/>
        <v>41.691054132223151</v>
      </c>
      <c r="R9">
        <f t="shared" si="0"/>
        <v>43.805354433424604</v>
      </c>
      <c r="S9">
        <f t="shared" si="0"/>
        <v>42.841039398065</v>
      </c>
      <c r="T9">
        <f t="shared" si="0"/>
        <v>42.308628132420303</v>
      </c>
      <c r="U9">
        <f t="shared" si="0"/>
        <v>45.493828351546114</v>
      </c>
      <c r="V9">
        <f t="shared" si="0"/>
        <v>49.160888712137499</v>
      </c>
      <c r="W9">
        <f t="shared" si="0"/>
        <v>51.151035222575786</v>
      </c>
      <c r="X9" t="s">
        <v>33</v>
      </c>
    </row>
    <row r="10" spans="1:24" x14ac:dyDescent="0.25">
      <c r="A10" t="s">
        <v>34</v>
      </c>
      <c r="B10" t="s">
        <v>4</v>
      </c>
      <c r="C10" t="s">
        <v>15</v>
      </c>
      <c r="E10" t="s">
        <v>32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19.956853847056909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19.956853847056909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19.208042476467543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16.936973315943771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41.691054132223151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43.805354433424604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42.841039398065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42.308628132420303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45.493828351546114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49.160888712137499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51.151035222575786</v>
      </c>
    </row>
    <row r="11" spans="1:24" x14ac:dyDescent="0.25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19.956853847056909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19.956853847056909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19.208042476467543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16.936973315943771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41.691054132223151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43.805354433424604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42.841039398065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42.308628132420303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45.493828351546114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49.160888712137499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51.151035222575786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19.956853847056909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19.956853847056909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19.208042476467543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16.936973315943771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41.691054132223151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43.805354433424604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42.841039398065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42.308628132420303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45.493828351546114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49.160888712137499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51.151035222575786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19.956853847056909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19.956853847056909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19.208042476467543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16.936973315943771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41.691054132223151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43.805354433424604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42.841039398065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42.308628132420303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45.493828351546114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49.160888712137499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51.151035222575786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19.956853847056909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19.956853847056909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19.208042476467543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16.936973315943771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41.691054132223151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43.805354433424604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42.841039398065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42.308628132420303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45.493828351546114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49.160888712137499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51.151035222575786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30.243359651012536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30.243359651012536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32.924234797299157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35.462062606238796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53.856530547151216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56.092825482002034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55.094019310457966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54.523257611237256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57.833749557299399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61.687278678684621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63.775899342030478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24.080604041653089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24.080604041653089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24.469243737276418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21.371350360009057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48.870328324591796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50.996219607661892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50.041681693285703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49.500907183888643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52.661908249955268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56.331188635857316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58.320630493062104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44</v>
      </c>
      <c r="M17">
        <f t="shared" ref="M17:W18" si="1">M15</f>
        <v>30.243359651012536</v>
      </c>
      <c r="N17">
        <f t="shared" si="1"/>
        <v>30.243359651012536</v>
      </c>
      <c r="O17">
        <f t="shared" si="1"/>
        <v>32.924234797299157</v>
      </c>
      <c r="P17">
        <f t="shared" si="1"/>
        <v>35.462062606238796</v>
      </c>
      <c r="Q17">
        <f t="shared" si="1"/>
        <v>53.856530547151216</v>
      </c>
      <c r="R17">
        <f t="shared" si="1"/>
        <v>56.092825482002034</v>
      </c>
      <c r="S17">
        <f t="shared" si="1"/>
        <v>55.094019310457966</v>
      </c>
      <c r="T17">
        <f t="shared" si="1"/>
        <v>54.523257611237256</v>
      </c>
      <c r="U17">
        <f t="shared" si="1"/>
        <v>57.833749557299399</v>
      </c>
      <c r="V17">
        <f t="shared" si="1"/>
        <v>61.687278678684621</v>
      </c>
      <c r="W17">
        <f t="shared" si="1"/>
        <v>63.775899342030478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si="1"/>
        <v>24.080604041653089</v>
      </c>
      <c r="N18">
        <f t="shared" si="1"/>
        <v>24.080604041653089</v>
      </c>
      <c r="O18">
        <f t="shared" si="1"/>
        <v>24.469243737276418</v>
      </c>
      <c r="P18">
        <f t="shared" si="1"/>
        <v>21.371350360009057</v>
      </c>
      <c r="Q18">
        <f t="shared" si="1"/>
        <v>48.870328324591796</v>
      </c>
      <c r="R18">
        <f t="shared" si="1"/>
        <v>50.996219607661892</v>
      </c>
      <c r="S18">
        <f t="shared" si="1"/>
        <v>50.041681693285703</v>
      </c>
      <c r="T18">
        <f t="shared" si="1"/>
        <v>49.500907183888643</v>
      </c>
      <c r="U18">
        <f t="shared" si="1"/>
        <v>52.661908249955268</v>
      </c>
      <c r="V18">
        <f t="shared" si="1"/>
        <v>56.331188635857316</v>
      </c>
      <c r="W18">
        <f t="shared" si="1"/>
        <v>58.320630493062104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19</v>
      </c>
      <c r="M19">
        <f>INDEX([1]!CER_prices,MATCH($C19&amp;INDEX([1]!sector_CER,MATCH($E19,[1]!sector_CIMS,0))&amp;$J19,[1]!CER_prices_index,0),MATCH(M$2,[1]!CER_year,0))/INDEX([1]!CER_prod_cost,MATCH($C19&amp;"Production cost"&amp;$J19,[1]Prices!$CJ$11:$CJ$23,0),MATCH(M$2,[1]!CER_year,0))</f>
        <v>19.956853847056909</v>
      </c>
      <c r="N19">
        <f>INDEX([1]!CER_prices,MATCH($C19&amp;INDEX([1]!sector_CER,MATCH($E19,[1]!sector_CIMS,0))&amp;$J19,[1]!CER_prices_index,0),MATCH(N$2,[1]!CER_year,0))/INDEX([1]!CER_prod_cost,MATCH($C19&amp;"Production cost"&amp;$J19,[1]Prices!$CJ$11:$CJ$23,0),MATCH(N$2,[1]!CER_year,0))</f>
        <v>19.956853847056909</v>
      </c>
      <c r="O19">
        <f>INDEX([1]!CER_prices,MATCH($C19&amp;INDEX([1]!sector_CER,MATCH($E19,[1]!sector_CIMS,0))&amp;$J19,[1]!CER_prices_index,0),MATCH(O$2,[1]!CER_year,0))/INDEX([1]!CER_prod_cost,MATCH($C19&amp;"Production cost"&amp;$J19,[1]Prices!$CJ$11:$CJ$23,0),MATCH(O$2,[1]!CER_year,0))</f>
        <v>19.208042476467543</v>
      </c>
      <c r="P19">
        <f>INDEX([1]!CER_prices,MATCH($C19&amp;INDEX([1]!sector_CER,MATCH($E19,[1]!sector_CIMS,0))&amp;$J19,[1]!CER_prices_index,0),MATCH(P$2,[1]!CER_year,0))/INDEX([1]!CER_prod_cost,MATCH($C19&amp;"Production cost"&amp;$J19,[1]Prices!$CJ$11:$CJ$23,0),MATCH(P$2,[1]!CER_year,0))</f>
        <v>16.936973315943771</v>
      </c>
      <c r="Q19">
        <f>INDEX([1]!CER_prices,MATCH($C19&amp;INDEX([1]!sector_CER,MATCH($E19,[1]!sector_CIMS,0))&amp;$J19,[1]!CER_prices_index,0),MATCH(Q$2,[1]!CER_year,0))/INDEX([1]!CER_prod_cost,MATCH($C19&amp;"Production cost"&amp;$J19,[1]Prices!$CJ$11:$CJ$23,0),MATCH(Q$2,[1]!CER_year,0))</f>
        <v>41.691054132223151</v>
      </c>
      <c r="R19">
        <f>INDEX([1]!CER_prices,MATCH($C19&amp;INDEX([1]!sector_CER,MATCH($E19,[1]!sector_CIMS,0))&amp;$J19,[1]!CER_prices_index,0),MATCH(R$2,[1]!CER_year,0))/INDEX([1]!CER_prod_cost,MATCH($C19&amp;"Production cost"&amp;$J19,[1]Prices!$CJ$11:$CJ$23,0),MATCH(R$2,[1]!CER_year,0))</f>
        <v>43.805354433424604</v>
      </c>
      <c r="S19">
        <f>INDEX([1]!CER_prices,MATCH($C19&amp;INDEX([1]!sector_CER,MATCH($E19,[1]!sector_CIMS,0))&amp;$J19,[1]!CER_prices_index,0),MATCH(S$2,[1]!CER_year,0))/INDEX([1]!CER_prod_cost,MATCH($C19&amp;"Production cost"&amp;$J19,[1]Prices!$CJ$11:$CJ$23,0),MATCH(S$2,[1]!CER_year,0))</f>
        <v>42.841039398065</v>
      </c>
      <c r="T19">
        <f>INDEX([1]!CER_prices,MATCH($C19&amp;INDEX([1]!sector_CER,MATCH($E19,[1]!sector_CIMS,0))&amp;$J19,[1]!CER_prices_index,0),MATCH(T$2,[1]!CER_year,0))/INDEX([1]!CER_prod_cost,MATCH($C19&amp;"Production cost"&amp;$J19,[1]Prices!$CJ$11:$CJ$23,0),MATCH(T$2,[1]!CER_year,0))</f>
        <v>42.308628132420303</v>
      </c>
      <c r="U19">
        <f>INDEX([1]!CER_prices,MATCH($C19&amp;INDEX([1]!sector_CER,MATCH($E19,[1]!sector_CIMS,0))&amp;$J19,[1]!CER_prices_index,0),MATCH(U$2,[1]!CER_year,0))/INDEX([1]!CER_prod_cost,MATCH($C19&amp;"Production cost"&amp;$J19,[1]Prices!$CJ$11:$CJ$23,0),MATCH(U$2,[1]!CER_year,0))</f>
        <v>45.493828351546114</v>
      </c>
      <c r="V19">
        <f>INDEX([1]!CER_prices,MATCH($C19&amp;INDEX([1]!sector_CER,MATCH($E19,[1]!sector_CIMS,0))&amp;$J19,[1]!CER_prices_index,0),MATCH(V$2,[1]!CER_year,0))/INDEX([1]!CER_prod_cost,MATCH($C19&amp;"Production cost"&amp;$J19,[1]Prices!$CJ$11:$CJ$23,0),MATCH(V$2,[1]!CER_year,0))</f>
        <v>49.160888712137499</v>
      </c>
      <c r="W19">
        <f>INDEX([1]!CER_prices,MATCH($C19&amp;INDEX([1]!sector_CER,MATCH($E19,[1]!sector_CIMS,0))&amp;$J19,[1]!CER_prices_index,0),MATCH(W$2,[1]!CER_year,0))/INDEX([1]!CER_prod_cost,MATCH($C19&amp;"Production cost"&amp;$J19,[1]Prices!$CJ$11:$CJ$23,0),MATCH(W$2,[1]!CER_year,0))</f>
        <v>51.151035222575786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19.956853847056909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19.956853847056909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19.208042476467543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16.936973315943771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41.691054132223151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43.805354433424604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42.841039398065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42.308628132420303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45.493828351546114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49.160888712137499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51.151035222575786</v>
      </c>
    </row>
    <row r="21" spans="1:24" x14ac:dyDescent="0.25">
      <c r="A21" t="s">
        <v>18</v>
      </c>
      <c r="B21" t="s">
        <v>4</v>
      </c>
      <c r="C21" t="s">
        <v>15</v>
      </c>
      <c r="E21" t="s">
        <v>24</v>
      </c>
      <c r="G21" t="s">
        <v>55</v>
      </c>
      <c r="L21" t="s">
        <v>56</v>
      </c>
    </row>
    <row r="22" spans="1:24" x14ac:dyDescent="0.25">
      <c r="A22" t="s">
        <v>18</v>
      </c>
      <c r="B22" t="s">
        <v>4</v>
      </c>
      <c r="C22" t="s">
        <v>15</v>
      </c>
      <c r="E22" t="s">
        <v>24</v>
      </c>
      <c r="G22" t="s">
        <v>57</v>
      </c>
      <c r="H22" t="s">
        <v>4</v>
      </c>
    </row>
    <row r="23" spans="1:24" x14ac:dyDescent="0.25">
      <c r="A23" t="s">
        <v>18</v>
      </c>
      <c r="B23" t="s">
        <v>4</v>
      </c>
      <c r="C23" t="s">
        <v>15</v>
      </c>
      <c r="E23" t="s">
        <v>24</v>
      </c>
      <c r="G23" t="s">
        <v>58</v>
      </c>
      <c r="H23" t="b">
        <v>1</v>
      </c>
    </row>
    <row r="24" spans="1:24" x14ac:dyDescent="0.25">
      <c r="A24" t="s">
        <v>18</v>
      </c>
      <c r="B24" t="s">
        <v>4</v>
      </c>
      <c r="C24" t="s">
        <v>15</v>
      </c>
      <c r="E24" t="s">
        <v>24</v>
      </c>
      <c r="G24" t="s">
        <v>59</v>
      </c>
      <c r="L24" t="s">
        <v>60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61</v>
      </c>
    </row>
    <row r="25" spans="1:24" x14ac:dyDescent="0.25">
      <c r="A25" t="s">
        <v>18</v>
      </c>
      <c r="B25" t="s">
        <v>4</v>
      </c>
      <c r="C25" t="s">
        <v>15</v>
      </c>
      <c r="E25" t="s">
        <v>24</v>
      </c>
      <c r="G25" t="s">
        <v>62</v>
      </c>
      <c r="H25" t="s">
        <v>63</v>
      </c>
      <c r="I25" t="s">
        <v>64</v>
      </c>
      <c r="K25" t="s">
        <v>65</v>
      </c>
      <c r="L25" t="s">
        <v>66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4" x14ac:dyDescent="0.25">
      <c r="A26" t="s">
        <v>18</v>
      </c>
      <c r="B26" t="s">
        <v>4</v>
      </c>
      <c r="C26" t="s">
        <v>15</v>
      </c>
      <c r="E26" t="s">
        <v>24</v>
      </c>
      <c r="G26" t="s">
        <v>62</v>
      </c>
      <c r="H26" t="s">
        <v>67</v>
      </c>
      <c r="I26" t="s">
        <v>64</v>
      </c>
      <c r="K26" t="s">
        <v>65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18</v>
      </c>
      <c r="B27" t="s">
        <v>4</v>
      </c>
      <c r="C27" t="s">
        <v>15</v>
      </c>
      <c r="E27" t="s">
        <v>24</v>
      </c>
      <c r="G27" t="s">
        <v>62</v>
      </c>
      <c r="H27" t="s">
        <v>69</v>
      </c>
      <c r="I27" t="s">
        <v>64</v>
      </c>
      <c r="K27" t="s">
        <v>65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28</v>
      </c>
      <c r="B28" t="s">
        <v>4</v>
      </c>
      <c r="C28" t="s">
        <v>15</v>
      </c>
      <c r="E28" t="s">
        <v>29</v>
      </c>
      <c r="G28" t="s">
        <v>55</v>
      </c>
      <c r="L28" t="s">
        <v>56</v>
      </c>
    </row>
    <row r="29" spans="1:24" x14ac:dyDescent="0.25">
      <c r="A29" t="s">
        <v>28</v>
      </c>
      <c r="B29" t="s">
        <v>4</v>
      </c>
      <c r="C29" t="s">
        <v>15</v>
      </c>
      <c r="E29" t="s">
        <v>29</v>
      </c>
      <c r="G29" t="s">
        <v>57</v>
      </c>
      <c r="H29" t="s">
        <v>4</v>
      </c>
    </row>
    <row r="30" spans="1:24" x14ac:dyDescent="0.25">
      <c r="A30" t="s">
        <v>28</v>
      </c>
      <c r="B30" t="s">
        <v>4</v>
      </c>
      <c r="C30" t="s">
        <v>15</v>
      </c>
      <c r="E30" t="s">
        <v>29</v>
      </c>
      <c r="G30" t="s">
        <v>58</v>
      </c>
      <c r="H30" t="b">
        <v>1</v>
      </c>
    </row>
    <row r="31" spans="1:24" x14ac:dyDescent="0.25">
      <c r="A31" t="s">
        <v>28</v>
      </c>
      <c r="B31" t="s">
        <v>4</v>
      </c>
      <c r="C31" t="s">
        <v>15</v>
      </c>
      <c r="E31" t="s">
        <v>29</v>
      </c>
      <c r="G31" t="s">
        <v>59</v>
      </c>
      <c r="K31" t="s">
        <v>71</v>
      </c>
      <c r="L31" t="s">
        <v>60</v>
      </c>
      <c r="M31">
        <v>35.188099999999999</v>
      </c>
      <c r="N31">
        <v>35.188099999999999</v>
      </c>
      <c r="O31">
        <v>35.188099999999999</v>
      </c>
      <c r="P31">
        <v>35.188099999999999</v>
      </c>
      <c r="Q31">
        <v>35.188099999999999</v>
      </c>
      <c r="R31">
        <v>35.188099999999999</v>
      </c>
      <c r="S31">
        <v>35.188099999999999</v>
      </c>
      <c r="T31">
        <v>35.188099999999999</v>
      </c>
      <c r="U31">
        <v>35.188099999999999</v>
      </c>
      <c r="V31">
        <v>35.188099999999999</v>
      </c>
      <c r="W31">
        <v>35.188099999999999</v>
      </c>
    </row>
    <row r="32" spans="1:24" x14ac:dyDescent="0.25">
      <c r="A32" t="s">
        <v>28</v>
      </c>
      <c r="B32" t="s">
        <v>4</v>
      </c>
      <c r="C32" t="s">
        <v>15</v>
      </c>
      <c r="E32" t="s">
        <v>29</v>
      </c>
      <c r="G32" t="s">
        <v>72</v>
      </c>
      <c r="H32" t="s">
        <v>63</v>
      </c>
      <c r="I32" t="s">
        <v>64</v>
      </c>
      <c r="L32" t="s">
        <v>66</v>
      </c>
      <c r="M32">
        <f>INDEX([1]Coefficients!$G$60:$BO$79,MATCH($E32,[1]Coefficients!$B$60:$B$79,0),MATCH(M$2,[1]Coefficients!$G$1:$BO$1,0))/INDEX([1]Coefficients!$G$29:$BO$48,MATCH($E32,[1]Coefficients!$B$29:$B$48,0),MATCH(M$2,[1]Coefficients!$G$1:$BO$1,0))</f>
        <v>7.4244372161799493E-2</v>
      </c>
      <c r="N32">
        <f>INDEX([1]Coefficients!$G$60:$BO$79,MATCH($E32,[1]Coefficients!$B$60:$B$79,0),MATCH(N$2,[1]Coefficients!$G$1:$BO$1,0))/INDEX([1]Coefficients!$G$29:$BO$48,MATCH($E32,[1]Coefficients!$B$29:$B$48,0),MATCH(N$2,[1]Coefficients!$G$1:$BO$1,0))</f>
        <v>7.4244372161799493E-2</v>
      </c>
      <c r="O32">
        <f>INDEX([1]Coefficients!$G$60:$BO$79,MATCH($E32,[1]Coefficients!$B$60:$B$79,0),MATCH(O$2,[1]Coefficients!$G$1:$BO$1,0))/INDEX([1]Coefficients!$G$29:$BO$48,MATCH($E32,[1]Coefficients!$B$29:$B$48,0),MATCH(O$2,[1]Coefficients!$G$1:$BO$1,0))</f>
        <v>7.4244372161799493E-2</v>
      </c>
      <c r="P32">
        <f>INDEX([1]Coefficients!$G$60:$BO$79,MATCH($E32,[1]Coefficients!$B$60:$B$79,0),MATCH(P$2,[1]Coefficients!$G$1:$BO$1,0))/INDEX([1]Coefficients!$G$29:$BO$48,MATCH($E32,[1]Coefficients!$B$29:$B$48,0),MATCH(P$2,[1]Coefficients!$G$1:$BO$1,0))</f>
        <v>7.4244372161799493E-2</v>
      </c>
      <c r="Q32">
        <f>INDEX([1]Coefficients!$G$60:$BO$79,MATCH($E32,[1]Coefficients!$B$60:$B$79,0),MATCH(Q$2,[1]Coefficients!$G$1:$BO$1,0))/INDEX([1]Coefficients!$G$29:$BO$48,MATCH($E32,[1]Coefficients!$B$29:$B$48,0),MATCH(Q$2,[1]Coefficients!$G$1:$BO$1,0))</f>
        <v>7.4244372161799493E-2</v>
      </c>
      <c r="R32">
        <f>INDEX([1]Coefficients!$G$60:$BO$79,MATCH($E32,[1]Coefficients!$B$60:$B$79,0),MATCH(R$2,[1]Coefficients!$G$1:$BO$1,0))/INDEX([1]Coefficients!$G$29:$BO$48,MATCH($E32,[1]Coefficients!$B$29:$B$48,0),MATCH(R$2,[1]Coefficients!$G$1:$BO$1,0))</f>
        <v>7.4244372161799493E-2</v>
      </c>
      <c r="S32">
        <f>INDEX([1]Coefficients!$G$60:$BO$79,MATCH($E32,[1]Coefficients!$B$60:$B$79,0),MATCH(S$2,[1]Coefficients!$G$1:$BO$1,0))/INDEX([1]Coefficients!$G$29:$BO$48,MATCH($E32,[1]Coefficients!$B$29:$B$48,0),MATCH(S$2,[1]Coefficients!$G$1:$BO$1,0))</f>
        <v>7.4244372161799493E-2</v>
      </c>
      <c r="T32">
        <f>INDEX([1]Coefficients!$G$60:$BO$79,MATCH($E32,[1]Coefficients!$B$60:$B$79,0),MATCH(T$2,[1]Coefficients!$G$1:$BO$1,0))/INDEX([1]Coefficients!$G$29:$BO$48,MATCH($E32,[1]Coefficients!$B$29:$B$48,0),MATCH(T$2,[1]Coefficients!$G$1:$BO$1,0))</f>
        <v>7.4244372161799493E-2</v>
      </c>
      <c r="U32">
        <f>INDEX([1]Coefficients!$G$60:$BO$79,MATCH($E32,[1]Coefficients!$B$60:$B$79,0),MATCH(U$2,[1]Coefficients!$G$1:$BO$1,0))/INDEX([1]Coefficients!$G$29:$BO$48,MATCH($E32,[1]Coefficients!$B$29:$B$48,0),MATCH(U$2,[1]Coefficients!$G$1:$BO$1,0))</f>
        <v>7.4244372161799493E-2</v>
      </c>
      <c r="V32">
        <f>INDEX([1]Coefficients!$G$60:$BO$79,MATCH($E32,[1]Coefficients!$B$60:$B$79,0),MATCH(V$2,[1]Coefficients!$G$1:$BO$1,0))/INDEX([1]Coefficients!$G$29:$BO$48,MATCH($E32,[1]Coefficients!$B$29:$B$48,0),MATCH(V$2,[1]Coefficients!$G$1:$BO$1,0))</f>
        <v>7.4244372161799493E-2</v>
      </c>
      <c r="W32">
        <f>INDEX([1]Coefficients!$G$60:$BO$79,MATCH($E32,[1]Coefficients!$B$60:$B$79,0),MATCH(W$2,[1]Coefficients!$G$1:$BO$1,0))/INDEX([1]Coefficients!$G$29:$BO$48,MATCH($E32,[1]Coefficients!$B$29:$B$48,0),MATCH(W$2,[1]Coefficients!$G$1:$BO$1,0))</f>
        <v>7.4244372161799493E-2</v>
      </c>
    </row>
    <row r="33" spans="1:24" x14ac:dyDescent="0.25">
      <c r="A33" t="s">
        <v>28</v>
      </c>
      <c r="B33" t="s">
        <v>4</v>
      </c>
      <c r="C33" t="s">
        <v>15</v>
      </c>
      <c r="E33" t="s">
        <v>29</v>
      </c>
      <c r="G33" t="s">
        <v>62</v>
      </c>
      <c r="H33" t="s">
        <v>63</v>
      </c>
      <c r="I33" t="s">
        <v>64</v>
      </c>
      <c r="K33" t="s">
        <v>65</v>
      </c>
      <c r="L33" t="s">
        <v>66</v>
      </c>
      <c r="M33">
        <f>INDEX([1]Coefficients!$G$132:$BO$151,MATCH($E33,[1]Coefficients!$B$132:$B$151,0),MATCH(M$2,[1]Coefficients!$G$1:$BO$1,0))</f>
        <v>0</v>
      </c>
      <c r="N33">
        <f>INDEX([1]Coefficients!$G$132:$BO$151,MATCH($E33,[1]Coefficients!$B$132:$B$151,0),MATCH(N$2,[1]Coefficients!$G$1:$BO$1,0))</f>
        <v>0</v>
      </c>
      <c r="O33">
        <f>INDEX([1]Coefficients!$G$132:$BO$151,MATCH($E33,[1]Coefficients!$B$132:$B$151,0),MATCH(O$2,[1]Coefficients!$G$1:$BO$1,0))</f>
        <v>0</v>
      </c>
      <c r="P33">
        <f>INDEX([1]Coefficients!$G$132:$BO$151,MATCH($E33,[1]Coefficients!$B$132:$B$151,0),MATCH(P$2,[1]Coefficients!$G$1:$BO$1,0))</f>
        <v>0</v>
      </c>
      <c r="Q33">
        <f>INDEX([1]Coefficients!$G$132:$BO$151,MATCH($E33,[1]Coefficients!$B$132:$B$151,0),MATCH(Q$2,[1]Coefficients!$G$1:$BO$1,0))</f>
        <v>0</v>
      </c>
      <c r="R33">
        <f>INDEX([1]Coefficients!$G$132:$BO$151,MATCH($E33,[1]Coefficients!$B$132:$B$151,0),MATCH(R$2,[1]Coefficients!$G$1:$BO$1,0))</f>
        <v>0</v>
      </c>
      <c r="S33">
        <f>INDEX([1]Coefficients!$G$132:$BO$151,MATCH($E33,[1]Coefficients!$B$132:$B$151,0),MATCH(S$2,[1]Coefficients!$G$1:$BO$1,0))</f>
        <v>0</v>
      </c>
      <c r="T33">
        <f>INDEX([1]Coefficients!$G$132:$BO$151,MATCH($E33,[1]Coefficients!$B$132:$B$151,0),MATCH(T$2,[1]Coefficients!$G$1:$BO$1,0))</f>
        <v>0</v>
      </c>
      <c r="U33">
        <f>INDEX([1]Coefficients!$G$132:$BO$151,MATCH($E33,[1]Coefficients!$B$132:$B$151,0),MATCH(U$2,[1]Coefficients!$G$1:$BO$1,0))</f>
        <v>0</v>
      </c>
      <c r="V33">
        <f>INDEX([1]Coefficients!$G$132:$BO$151,MATCH($E33,[1]Coefficients!$B$132:$B$151,0),MATCH(V$2,[1]Coefficients!$G$1:$BO$1,0))</f>
        <v>0</v>
      </c>
      <c r="W33">
        <f>INDEX([1]Coefficients!$G$132:$BO$151,MATCH($E33,[1]Coefficients!$B$132:$B$151,0),MATCH(W$2,[1]Coefficients!$G$1:$BO$1,0))</f>
        <v>0</v>
      </c>
    </row>
    <row r="34" spans="1:24" x14ac:dyDescent="0.25">
      <c r="A34" t="s">
        <v>28</v>
      </c>
      <c r="B34" t="s">
        <v>4</v>
      </c>
      <c r="C34" t="s">
        <v>15</v>
      </c>
      <c r="E34" t="s">
        <v>29</v>
      </c>
      <c r="G34" t="s">
        <v>62</v>
      </c>
      <c r="H34" t="s">
        <v>67</v>
      </c>
      <c r="I34" t="s">
        <v>64</v>
      </c>
      <c r="K34" t="s">
        <v>65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25">
      <c r="A35" t="s">
        <v>28</v>
      </c>
      <c r="B35" t="s">
        <v>4</v>
      </c>
      <c r="C35" t="s">
        <v>15</v>
      </c>
      <c r="E35" t="s">
        <v>29</v>
      </c>
      <c r="G35" t="s">
        <v>62</v>
      </c>
      <c r="H35" t="s">
        <v>69</v>
      </c>
      <c r="I35" t="s">
        <v>64</v>
      </c>
      <c r="K35" t="s">
        <v>65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25">
      <c r="A36" t="s">
        <v>26</v>
      </c>
      <c r="B36" t="s">
        <v>4</v>
      </c>
      <c r="C36" t="s">
        <v>15</v>
      </c>
      <c r="E36" t="s">
        <v>27</v>
      </c>
      <c r="G36" t="s">
        <v>55</v>
      </c>
      <c r="L36" t="s">
        <v>56</v>
      </c>
    </row>
    <row r="37" spans="1:24" x14ac:dyDescent="0.25">
      <c r="A37" t="s">
        <v>26</v>
      </c>
      <c r="B37" t="s">
        <v>4</v>
      </c>
      <c r="C37" t="s">
        <v>15</v>
      </c>
      <c r="E37" t="s">
        <v>27</v>
      </c>
      <c r="G37" t="s">
        <v>57</v>
      </c>
      <c r="H37" t="s">
        <v>4</v>
      </c>
    </row>
    <row r="38" spans="1:24" x14ac:dyDescent="0.25">
      <c r="A38" t="s">
        <v>26</v>
      </c>
      <c r="B38" t="s">
        <v>4</v>
      </c>
      <c r="C38" t="s">
        <v>15</v>
      </c>
      <c r="E38" t="s">
        <v>27</v>
      </c>
      <c r="G38" t="s">
        <v>58</v>
      </c>
      <c r="H38" t="b">
        <v>1</v>
      </c>
    </row>
    <row r="39" spans="1:24" x14ac:dyDescent="0.25">
      <c r="A39" t="s">
        <v>26</v>
      </c>
      <c r="B39" t="s">
        <v>4</v>
      </c>
      <c r="C39" t="s">
        <v>15</v>
      </c>
      <c r="E39" t="s">
        <v>27</v>
      </c>
      <c r="G39" t="s">
        <v>59</v>
      </c>
      <c r="L39" t="s">
        <v>60</v>
      </c>
      <c r="M39">
        <v>33</v>
      </c>
      <c r="N39">
        <v>33</v>
      </c>
      <c r="O39">
        <v>33</v>
      </c>
      <c r="P39">
        <v>33</v>
      </c>
      <c r="Q39">
        <v>33</v>
      </c>
      <c r="R39">
        <v>33</v>
      </c>
      <c r="S39">
        <v>33</v>
      </c>
      <c r="T39">
        <v>33</v>
      </c>
      <c r="U39">
        <v>33</v>
      </c>
      <c r="V39">
        <v>33</v>
      </c>
      <c r="W39">
        <v>33</v>
      </c>
    </row>
    <row r="40" spans="1:24" x14ac:dyDescent="0.25">
      <c r="A40" t="s">
        <v>26</v>
      </c>
      <c r="B40" t="s">
        <v>4</v>
      </c>
      <c r="C40" t="s">
        <v>15</v>
      </c>
      <c r="E40" t="s">
        <v>27</v>
      </c>
      <c r="G40" t="s">
        <v>72</v>
      </c>
      <c r="H40" t="s">
        <v>63</v>
      </c>
      <c r="I40" t="s">
        <v>64</v>
      </c>
      <c r="L40" t="s">
        <v>66</v>
      </c>
      <c r="M40">
        <f>INDEX([1]Coefficients!$G$60:$BO$79,MATCH($E40,[1]Coefficients!$B$60:$B$79,0),MATCH(M$2,[1]Coefficients!$G$1:$BO$1,0))/INDEX([1]Coefficients!$G$29:$BO$48,MATCH($E40,[1]Coefficients!$B$29:$B$48,0),MATCH(M$2,[1]Coefficients!$G$1:$BO$1,0))</f>
        <v>7.0926315828688483E-2</v>
      </c>
      <c r="N40">
        <f>INDEX([1]Coefficients!$G$60:$BO$79,MATCH($E40,[1]Coefficients!$B$60:$B$79,0),MATCH(N$2,[1]Coefficients!$G$1:$BO$1,0))/INDEX([1]Coefficients!$G$29:$BO$48,MATCH($E40,[1]Coefficients!$B$29:$B$48,0),MATCH(N$2,[1]Coefficients!$G$1:$BO$1,0))</f>
        <v>7.0926315828688483E-2</v>
      </c>
      <c r="O40">
        <f>INDEX([1]Coefficients!$G$60:$BO$79,MATCH($E40,[1]Coefficients!$B$60:$B$79,0),MATCH(O$2,[1]Coefficients!$G$1:$BO$1,0))/INDEX([1]Coefficients!$G$29:$BO$48,MATCH($E40,[1]Coefficients!$B$29:$B$48,0),MATCH(O$2,[1]Coefficients!$G$1:$BO$1,0))</f>
        <v>7.0926315828688483E-2</v>
      </c>
      <c r="P40">
        <f>INDEX([1]Coefficients!$G$60:$BO$79,MATCH($E40,[1]Coefficients!$B$60:$B$79,0),MATCH(P$2,[1]Coefficients!$G$1:$BO$1,0))/INDEX([1]Coefficients!$G$29:$BO$48,MATCH($E40,[1]Coefficients!$B$29:$B$48,0),MATCH(P$2,[1]Coefficients!$G$1:$BO$1,0))</f>
        <v>7.0926315828688483E-2</v>
      </c>
      <c r="Q40">
        <f>INDEX([1]Coefficients!$G$60:$BO$79,MATCH($E40,[1]Coefficients!$B$60:$B$79,0),MATCH(Q$2,[1]Coefficients!$G$1:$BO$1,0))/INDEX([1]Coefficients!$G$29:$BO$48,MATCH($E40,[1]Coefficients!$B$29:$B$48,0),MATCH(Q$2,[1]Coefficients!$G$1:$BO$1,0))</f>
        <v>7.0926315828688483E-2</v>
      </c>
      <c r="R40">
        <f>INDEX([1]Coefficients!$G$60:$BO$79,MATCH($E40,[1]Coefficients!$B$60:$B$79,0),MATCH(R$2,[1]Coefficients!$G$1:$BO$1,0))/INDEX([1]Coefficients!$G$29:$BO$48,MATCH($E40,[1]Coefficients!$B$29:$B$48,0),MATCH(R$2,[1]Coefficients!$G$1:$BO$1,0))</f>
        <v>7.0926315828688483E-2</v>
      </c>
      <c r="S40">
        <f>INDEX([1]Coefficients!$G$60:$BO$79,MATCH($E40,[1]Coefficients!$B$60:$B$79,0),MATCH(S$2,[1]Coefficients!$G$1:$BO$1,0))/INDEX([1]Coefficients!$G$29:$BO$48,MATCH($E40,[1]Coefficients!$B$29:$B$48,0),MATCH(S$2,[1]Coefficients!$G$1:$BO$1,0))</f>
        <v>7.0926315828688483E-2</v>
      </c>
      <c r="T40">
        <f>INDEX([1]Coefficients!$G$60:$BO$79,MATCH($E40,[1]Coefficients!$B$60:$B$79,0),MATCH(T$2,[1]Coefficients!$G$1:$BO$1,0))/INDEX([1]Coefficients!$G$29:$BO$48,MATCH($E40,[1]Coefficients!$B$29:$B$48,0),MATCH(T$2,[1]Coefficients!$G$1:$BO$1,0))</f>
        <v>7.0926315828688483E-2</v>
      </c>
      <c r="U40">
        <f>INDEX([1]Coefficients!$G$60:$BO$79,MATCH($E40,[1]Coefficients!$B$60:$B$79,0),MATCH(U$2,[1]Coefficients!$G$1:$BO$1,0))/INDEX([1]Coefficients!$G$29:$BO$48,MATCH($E40,[1]Coefficients!$B$29:$B$48,0),MATCH(U$2,[1]Coefficients!$G$1:$BO$1,0))</f>
        <v>7.0926315828688483E-2</v>
      </c>
      <c r="V40">
        <f>INDEX([1]Coefficients!$G$60:$BO$79,MATCH($E40,[1]Coefficients!$B$60:$B$79,0),MATCH(V$2,[1]Coefficients!$G$1:$BO$1,0))/INDEX([1]Coefficients!$G$29:$BO$48,MATCH($E40,[1]Coefficients!$B$29:$B$48,0),MATCH(V$2,[1]Coefficients!$G$1:$BO$1,0))</f>
        <v>7.0926315828688483E-2</v>
      </c>
      <c r="W40">
        <f>INDEX([1]Coefficients!$G$60:$BO$79,MATCH($E40,[1]Coefficients!$B$60:$B$79,0),MATCH(W$2,[1]Coefficients!$G$1:$BO$1,0))/INDEX([1]Coefficients!$G$29:$BO$48,MATCH($E40,[1]Coefficients!$B$29:$B$48,0),MATCH(W$2,[1]Coefficients!$G$1:$BO$1,0))</f>
        <v>7.0926315828688483E-2</v>
      </c>
    </row>
    <row r="41" spans="1:24" x14ac:dyDescent="0.25">
      <c r="A41" t="s">
        <v>26</v>
      </c>
      <c r="B41" t="s">
        <v>4</v>
      </c>
      <c r="C41" t="s">
        <v>15</v>
      </c>
      <c r="E41" t="s">
        <v>27</v>
      </c>
      <c r="G41" t="s">
        <v>62</v>
      </c>
      <c r="H41" t="s">
        <v>63</v>
      </c>
      <c r="I41" t="s">
        <v>64</v>
      </c>
      <c r="K41" t="s">
        <v>65</v>
      </c>
      <c r="L41" t="s">
        <v>66</v>
      </c>
      <c r="M41">
        <f>INDEX([1]Coefficients!$G$132:$BO$151,MATCH($E41,[1]Coefficients!$B$132:$B$151,0),MATCH(M$2,[1]Coefficients!$G$1:$BO$1,0))</f>
        <v>0</v>
      </c>
      <c r="N41">
        <f>INDEX([1]Coefficients!$G$132:$BO$151,MATCH($E41,[1]Coefficients!$B$132:$B$151,0),MATCH(N$2,[1]Coefficients!$G$1:$BO$1,0))</f>
        <v>0</v>
      </c>
      <c r="O41">
        <f>INDEX([1]Coefficients!$G$132:$BO$151,MATCH($E41,[1]Coefficients!$B$132:$B$151,0),MATCH(O$2,[1]Coefficients!$G$1:$BO$1,0))</f>
        <v>0</v>
      </c>
      <c r="P41">
        <f>INDEX([1]Coefficients!$G$132:$BO$151,MATCH($E41,[1]Coefficients!$B$132:$B$151,0),MATCH(P$2,[1]Coefficients!$G$1:$BO$1,0))</f>
        <v>0</v>
      </c>
      <c r="Q41">
        <f>INDEX([1]Coefficients!$G$132:$BO$151,MATCH($E41,[1]Coefficients!$B$132:$B$151,0),MATCH(Q$2,[1]Coefficients!$G$1:$BO$1,0))</f>
        <v>0</v>
      </c>
      <c r="R41">
        <f>INDEX([1]Coefficients!$G$132:$BO$151,MATCH($E41,[1]Coefficients!$B$132:$B$151,0),MATCH(R$2,[1]Coefficients!$G$1:$BO$1,0))</f>
        <v>0</v>
      </c>
      <c r="S41">
        <f>INDEX([1]Coefficients!$G$132:$BO$151,MATCH($E41,[1]Coefficients!$B$132:$B$151,0),MATCH(S$2,[1]Coefficients!$G$1:$BO$1,0))</f>
        <v>0</v>
      </c>
      <c r="T41">
        <f>INDEX([1]Coefficients!$G$132:$BO$151,MATCH($E41,[1]Coefficients!$B$132:$B$151,0),MATCH(T$2,[1]Coefficients!$G$1:$BO$1,0))</f>
        <v>0</v>
      </c>
      <c r="U41">
        <f>INDEX([1]Coefficients!$G$132:$BO$151,MATCH($E41,[1]Coefficients!$B$132:$B$151,0),MATCH(U$2,[1]Coefficients!$G$1:$BO$1,0))</f>
        <v>0</v>
      </c>
      <c r="V41">
        <f>INDEX([1]Coefficients!$G$132:$BO$151,MATCH($E41,[1]Coefficients!$B$132:$B$151,0),MATCH(V$2,[1]Coefficients!$G$1:$BO$1,0))</f>
        <v>0</v>
      </c>
      <c r="W41">
        <f>INDEX([1]Coefficients!$G$132:$BO$151,MATCH($E41,[1]Coefficients!$B$132:$B$151,0),MATCH(W$2,[1]Coefficients!$G$1:$BO$1,0))</f>
        <v>0</v>
      </c>
    </row>
    <row r="42" spans="1:24" x14ac:dyDescent="0.25">
      <c r="A42" t="s">
        <v>26</v>
      </c>
      <c r="B42" t="s">
        <v>4</v>
      </c>
      <c r="C42" t="s">
        <v>15</v>
      </c>
      <c r="E42" t="s">
        <v>27</v>
      </c>
      <c r="G42" t="s">
        <v>62</v>
      </c>
      <c r="H42" t="s">
        <v>67</v>
      </c>
      <c r="I42" t="s">
        <v>64</v>
      </c>
      <c r="K42" t="s">
        <v>65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25">
      <c r="A43" t="s">
        <v>26</v>
      </c>
      <c r="B43" t="s">
        <v>4</v>
      </c>
      <c r="C43" t="s">
        <v>15</v>
      </c>
      <c r="E43" t="s">
        <v>27</v>
      </c>
      <c r="G43" t="s">
        <v>62</v>
      </c>
      <c r="H43" t="s">
        <v>69</v>
      </c>
      <c r="I43" t="s">
        <v>64</v>
      </c>
      <c r="K43" t="s">
        <v>65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25">
      <c r="A44" t="s">
        <v>30</v>
      </c>
      <c r="B44" t="s">
        <v>4</v>
      </c>
      <c r="C44" t="s">
        <v>15</v>
      </c>
      <c r="E44" t="s">
        <v>31</v>
      </c>
      <c r="G44" t="s">
        <v>55</v>
      </c>
      <c r="L44" t="s">
        <v>56</v>
      </c>
    </row>
    <row r="45" spans="1:24" x14ac:dyDescent="0.25">
      <c r="A45" t="s">
        <v>30</v>
      </c>
      <c r="B45" t="s">
        <v>4</v>
      </c>
      <c r="C45" t="s">
        <v>15</v>
      </c>
      <c r="E45" t="s">
        <v>31</v>
      </c>
      <c r="G45" t="s">
        <v>57</v>
      </c>
      <c r="H45" t="s">
        <v>4</v>
      </c>
    </row>
    <row r="46" spans="1:24" x14ac:dyDescent="0.25">
      <c r="A46" t="s">
        <v>30</v>
      </c>
      <c r="B46" t="s">
        <v>4</v>
      </c>
      <c r="C46" t="s">
        <v>15</v>
      </c>
      <c r="E46" t="s">
        <v>31</v>
      </c>
      <c r="G46" t="s">
        <v>58</v>
      </c>
      <c r="H46" t="b">
        <v>1</v>
      </c>
    </row>
    <row r="47" spans="1:24" x14ac:dyDescent="0.25">
      <c r="A47" t="s">
        <v>30</v>
      </c>
      <c r="B47" t="s">
        <v>4</v>
      </c>
      <c r="C47" t="s">
        <v>15</v>
      </c>
      <c r="E47" t="s">
        <v>31</v>
      </c>
      <c r="G47" t="s">
        <v>59</v>
      </c>
      <c r="L47" t="s">
        <v>60</v>
      </c>
      <c r="M47">
        <f>10/0.142</f>
        <v>70.422535211267615</v>
      </c>
      <c r="N47">
        <f t="shared" ref="N47:W47" si="2">M47*0.9</f>
        <v>63.380281690140855</v>
      </c>
      <c r="O47">
        <f t="shared" si="2"/>
        <v>57.042253521126767</v>
      </c>
      <c r="P47">
        <f t="shared" si="2"/>
        <v>51.338028169014095</v>
      </c>
      <c r="Q47">
        <f t="shared" si="2"/>
        <v>46.204225352112687</v>
      </c>
      <c r="R47">
        <f t="shared" si="2"/>
        <v>41.583802816901418</v>
      </c>
      <c r="S47">
        <f t="shared" si="2"/>
        <v>37.425422535211275</v>
      </c>
      <c r="T47">
        <f t="shared" si="2"/>
        <v>33.682880281690146</v>
      </c>
      <c r="U47">
        <f t="shared" si="2"/>
        <v>30.314592253521131</v>
      </c>
      <c r="V47">
        <f t="shared" si="2"/>
        <v>27.283133028169019</v>
      </c>
      <c r="W47">
        <f t="shared" si="2"/>
        <v>24.554819725352118</v>
      </c>
      <c r="X47" t="s">
        <v>73</v>
      </c>
    </row>
    <row r="48" spans="1:24" x14ac:dyDescent="0.25">
      <c r="A48" t="s">
        <v>30</v>
      </c>
      <c r="B48" t="s">
        <v>4</v>
      </c>
      <c r="C48" t="s">
        <v>15</v>
      </c>
      <c r="E48" t="s">
        <v>31</v>
      </c>
      <c r="G48" t="s">
        <v>62</v>
      </c>
      <c r="H48" t="s">
        <v>63</v>
      </c>
      <c r="I48" t="s">
        <v>64</v>
      </c>
      <c r="K48" t="s">
        <v>65</v>
      </c>
      <c r="L48" t="s">
        <v>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30</v>
      </c>
      <c r="B49" t="s">
        <v>4</v>
      </c>
      <c r="C49" t="s">
        <v>15</v>
      </c>
      <c r="E49" t="s">
        <v>31</v>
      </c>
      <c r="G49" t="s">
        <v>62</v>
      </c>
      <c r="H49" t="s">
        <v>67</v>
      </c>
      <c r="I49" t="s">
        <v>64</v>
      </c>
      <c r="K49" t="s">
        <v>65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30</v>
      </c>
      <c r="B50" t="s">
        <v>4</v>
      </c>
      <c r="C50" t="s">
        <v>15</v>
      </c>
      <c r="E50" t="s">
        <v>31</v>
      </c>
      <c r="G50" t="s">
        <v>62</v>
      </c>
      <c r="H50" t="s">
        <v>69</v>
      </c>
      <c r="I50" t="s">
        <v>64</v>
      </c>
      <c r="K50" t="s">
        <v>65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2024-10-08T23:36:47Z</dcterms:created>
  <dcterms:modified xsi:type="dcterms:W3CDTF">2024-10-08T23:36:48Z</dcterms:modified>
</cp:coreProperties>
</file>