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8_{150A77EF-604B-4C30-A0EA-F431B059D64B}" xr6:coauthVersionLast="47" xr6:coauthVersionMax="47" xr10:uidLastSave="{00000000-0000-0000-0000-000000000000}"/>
  <bookViews>
    <workbookView xWindow="28680" yWindow="-120" windowWidth="29040" windowHeight="15720" xr2:uid="{86F3FD3E-2301-45E7-A600-31EC730A170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" i="1" l="1"/>
  <c r="O48" i="1" s="1"/>
  <c r="P48" i="1" s="1"/>
  <c r="Q48" i="1" s="1"/>
  <c r="R48" i="1" s="1"/>
  <c r="S48" i="1" s="1"/>
  <c r="T48" i="1" s="1"/>
  <c r="U48" i="1" s="1"/>
  <c r="V48" i="1" s="1"/>
  <c r="W48" i="1" s="1"/>
  <c r="M48" i="1"/>
  <c r="W44" i="1"/>
  <c r="V44" i="1"/>
  <c r="U44" i="1"/>
  <c r="T44" i="1"/>
  <c r="S44" i="1"/>
  <c r="R44" i="1"/>
  <c r="Q44" i="1"/>
  <c r="P44" i="1"/>
  <c r="O44" i="1"/>
  <c r="N44" i="1"/>
  <c r="M44" i="1"/>
  <c r="W43" i="1"/>
  <c r="V43" i="1"/>
  <c r="U43" i="1"/>
  <c r="T43" i="1"/>
  <c r="S43" i="1"/>
  <c r="R43" i="1"/>
  <c r="Q43" i="1"/>
  <c r="P43" i="1"/>
  <c r="O43" i="1"/>
  <c r="N43" i="1"/>
  <c r="M43" i="1"/>
  <c r="W42" i="1"/>
  <c r="V42" i="1"/>
  <c r="U42" i="1"/>
  <c r="T42" i="1"/>
  <c r="S42" i="1"/>
  <c r="R42" i="1"/>
  <c r="Q42" i="1"/>
  <c r="P42" i="1"/>
  <c r="O42" i="1"/>
  <c r="N42" i="1"/>
  <c r="M42" i="1"/>
  <c r="W41" i="1"/>
  <c r="V41" i="1"/>
  <c r="U41" i="1"/>
  <c r="T41" i="1"/>
  <c r="S41" i="1"/>
  <c r="R41" i="1"/>
  <c r="Q41" i="1"/>
  <c r="P41" i="1"/>
  <c r="O41" i="1"/>
  <c r="N41" i="1"/>
  <c r="M41" i="1"/>
  <c r="W36" i="1"/>
  <c r="V36" i="1"/>
  <c r="U36" i="1"/>
  <c r="T36" i="1"/>
  <c r="S36" i="1"/>
  <c r="R36" i="1"/>
  <c r="Q36" i="1"/>
  <c r="P36" i="1"/>
  <c r="O36" i="1"/>
  <c r="N36" i="1"/>
  <c r="M36" i="1"/>
  <c r="W35" i="1"/>
  <c r="V35" i="1"/>
  <c r="U35" i="1"/>
  <c r="T35" i="1"/>
  <c r="S35" i="1"/>
  <c r="R35" i="1"/>
  <c r="Q35" i="1"/>
  <c r="P35" i="1"/>
  <c r="O35" i="1"/>
  <c r="N35" i="1"/>
  <c r="M35" i="1"/>
  <c r="W34" i="1"/>
  <c r="V34" i="1"/>
  <c r="U34" i="1"/>
  <c r="T34" i="1"/>
  <c r="S34" i="1"/>
  <c r="R34" i="1"/>
  <c r="Q34" i="1"/>
  <c r="P34" i="1"/>
  <c r="O34" i="1"/>
  <c r="N34" i="1"/>
  <c r="M34" i="1"/>
  <c r="W33" i="1"/>
  <c r="V33" i="1"/>
  <c r="U33" i="1"/>
  <c r="T33" i="1"/>
  <c r="S33" i="1"/>
  <c r="R33" i="1"/>
  <c r="Q33" i="1"/>
  <c r="P33" i="1"/>
  <c r="O33" i="1"/>
  <c r="N33" i="1"/>
  <c r="M33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R19" i="1"/>
  <c r="M19" i="1"/>
  <c r="W18" i="1"/>
  <c r="V18" i="1"/>
  <c r="U18" i="1"/>
  <c r="T18" i="1"/>
  <c r="M18" i="1"/>
  <c r="W17" i="1"/>
  <c r="W19" i="1" s="1"/>
  <c r="V17" i="1"/>
  <c r="V19" i="1" s="1"/>
  <c r="U17" i="1"/>
  <c r="U19" i="1" s="1"/>
  <c r="T17" i="1"/>
  <c r="T19" i="1" s="1"/>
  <c r="S17" i="1"/>
  <c r="S19" i="1" s="1"/>
  <c r="R17" i="1"/>
  <c r="Q17" i="1"/>
  <c r="Q19" i="1" s="1"/>
  <c r="P17" i="1"/>
  <c r="P19" i="1" s="1"/>
  <c r="O17" i="1"/>
  <c r="O19" i="1" s="1"/>
  <c r="N17" i="1"/>
  <c r="N19" i="1" s="1"/>
  <c r="M17" i="1"/>
  <c r="W16" i="1"/>
  <c r="V16" i="1"/>
  <c r="U16" i="1"/>
  <c r="T16" i="1"/>
  <c r="S16" i="1"/>
  <c r="S18" i="1" s="1"/>
  <c r="R16" i="1"/>
  <c r="R18" i="1" s="1"/>
  <c r="Q16" i="1"/>
  <c r="Q18" i="1" s="1"/>
  <c r="P16" i="1"/>
  <c r="P18" i="1" s="1"/>
  <c r="O16" i="1"/>
  <c r="O18" i="1" s="1"/>
  <c r="N16" i="1"/>
  <c r="N18" i="1" s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T10" i="1" s="1"/>
  <c r="S11" i="1"/>
  <c r="S10" i="1" s="1"/>
  <c r="R11" i="1"/>
  <c r="R10" i="1" s="1"/>
  <c r="Q11" i="1"/>
  <c r="Q10" i="1" s="1"/>
  <c r="P11" i="1"/>
  <c r="O11" i="1"/>
  <c r="N11" i="1"/>
  <c r="M11" i="1"/>
  <c r="W10" i="1"/>
  <c r="V10" i="1"/>
  <c r="U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<sst xmlns="http://schemas.openxmlformats.org/spreadsheetml/2006/main" count="367" uniqueCount="76">
  <si>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</si>
  <si>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</si>
  <si>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</si>
  <si>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</si>
  <si>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</si>
  <si>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</si>
  <si>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</si>
  <si>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</si>
  <si>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</si>
  <si>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</si>
  <si>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</si>
  <si>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</si>
  <si>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</si>
  <si>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</si>
  <si>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CIMS.CAN.AT.Natural Gas Extraction</t>
  </si>
  <si>
    <t>AT</t>
  </si>
  <si>
    <t>Natural Gas Extraction</t>
  </si>
  <si>
    <t>Price multiplier</t>
  </si>
  <si>
    <t>CIMS.CAN.AT.Electricity</t>
  </si>
  <si>
    <t>CER</t>
  </si>
  <si>
    <t>CIMS.CAN.AT.Petroleum Crude</t>
  </si>
  <si>
    <t>Petroleum Crude</t>
  </si>
  <si>
    <t>CIMS.CAN.AT.Coal Mining</t>
  </si>
  <si>
    <t>Coal Mining</t>
  </si>
  <si>
    <t>CIMS.CAN.AT.Mining</t>
  </si>
  <si>
    <t>Mining</t>
  </si>
  <si>
    <t>Electricity</t>
  </si>
  <si>
    <t>JCIMS</t>
  </si>
  <si>
    <t>CIMS.CAN.AT.Ethanol</t>
  </si>
  <si>
    <t>Ethanol</t>
  </si>
  <si>
    <t>CIMS.CAN.AT.Biodiesel</t>
  </si>
  <si>
    <t>Biodiesel</t>
  </si>
  <si>
    <t>CIMS.CAN.AT.Hydrogen</t>
  </si>
  <si>
    <t>Hydrogen</t>
  </si>
  <si>
    <t>Petroleum Refining</t>
  </si>
  <si>
    <t>Use petroleum refining sector as proxy</t>
  </si>
  <si>
    <t>CIMS.CAN.AT.Petroleum Refining</t>
  </si>
  <si>
    <t>CIMS.CAN.AT.Industrial Minerals</t>
  </si>
  <si>
    <t>Industrial Minerals</t>
  </si>
  <si>
    <t>CIMS.CAN.AT.Metal Smelting</t>
  </si>
  <si>
    <t>Metal Smelting</t>
  </si>
  <si>
    <t>CIMS.CAN.AT.Pulp and Paper</t>
  </si>
  <si>
    <t>Pulp and Paper</t>
  </si>
  <si>
    <t>CIMS.CAN.AT.Light Industrial</t>
  </si>
  <si>
    <t>Light Industrial</t>
  </si>
  <si>
    <t>CIMS.CAN.AT.Residential</t>
  </si>
  <si>
    <t>Residential</t>
  </si>
  <si>
    <t>CIMS.CAN.AT.Commercial</t>
  </si>
  <si>
    <t>Commercial</t>
  </si>
  <si>
    <t>CIMS.CAN.AT.Transportation Personal</t>
  </si>
  <si>
    <t>Transportation Personal</t>
  </si>
  <si>
    <t>CIMS.CAN.AT.Transportation Freight</t>
  </si>
  <si>
    <t>Transportation Freight</t>
  </si>
  <si>
    <t>CIMS.CAN.AT.Waste</t>
  </si>
  <si>
    <t>Waste</t>
  </si>
  <si>
    <t>CIMS.CAN.AT.Agriculture</t>
  </si>
  <si>
    <t>Agriculture</t>
  </si>
  <si>
    <t>Service provided</t>
  </si>
  <si>
    <t>GJ</t>
  </si>
  <si>
    <t>Competition type</t>
  </si>
  <si>
    <t>Is supply</t>
  </si>
  <si>
    <t>LCC_financial</t>
  </si>
  <si>
    <t>$/GJ</t>
  </si>
  <si>
    <t>Currently set to 1 so that price multipliers can replicate CER final user prices. Reset LCC and price multipliers after calibrating Elec sector.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</si>
  <si>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</si>
  <si>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</si>
  <si>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</si>
  <si>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</si>
  <si>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</si>
  <si>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</si>
  <si>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</si>
  <si>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</si>
  <si>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</si>
  <si>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EA Energy Analyses (2015) &amp; Brown et al. (2020)</t>
  </si>
  <si>
    <t>Emissions_biomass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</si>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</sst>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prod_cost" refersTo="='Prices'!$K$11:$U$23"/>
      <definedName name="CER_year" refersTo="='Prices'!$K$2:$U$2"/>
      <definedName name="FuelMult_JCIMS" refersTo="='Prices'!$K$214:$U$765"/>
      <definedName name="FuelMult_JCIMS_Index" refersTo="='Prices'!$CJ$214:$CJ$765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</row>
        <row r="12"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</row>
        <row r="13"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CJ13" t="str">
            <v>CANProduction costCIMS.Generic Fuels.Crude Oil</v>
          </cell>
        </row>
        <row r="14"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 t="e">
            <v>#N/A</v>
          </cell>
          <cell r="Q14" t="e">
            <v>#N/A</v>
          </cell>
          <cell r="R14" t="e">
            <v>#N/A</v>
          </cell>
          <cell r="S14" t="e">
            <v>#N/A</v>
          </cell>
          <cell r="T14" t="e">
            <v>#N/A</v>
          </cell>
          <cell r="U14" t="e">
            <v>#N/A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CJ17" t="str">
            <v>BCProduction costCIMS.CAN.BC.Electricity</v>
          </cell>
        </row>
        <row r="18"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CJ18" t="str">
            <v>ABProduction costCIMS.CAN.AB.Electricity</v>
          </cell>
        </row>
        <row r="19"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CJ19" t="str">
            <v>SKProduction costCIMS.CAN.SK.Electricity</v>
          </cell>
        </row>
        <row r="20"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CJ20" t="str">
            <v>MBProduction costCIMS.CAN.MB.Electricity</v>
          </cell>
        </row>
        <row r="21"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CJ21" t="str">
            <v>ONProduction costCIMS.CAN.ON.Electricity</v>
          </cell>
        </row>
        <row r="22"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CJ22" t="str">
            <v>QCProduction costCIMS.CAN.QC.Electricity</v>
          </cell>
        </row>
        <row r="23"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CJ23" t="str">
            <v>ATProduction costCIMS.CAN.AT.Electricity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</sheetData>
      <sheetData sheetId="3"/>
      <sheetData sheetId="4"/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ECBF-8A67-45B0-89EE-4B4B22821FB9}">
  <sheetPr codeName="Sheet1"/>
  <dimension ref="A1:X51"/>
  <sheetViews>
    <sheetView tabSelected="1" workbookViewId="0">
      <selection sqref="A1:X5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E3" t="s">
        <v>16</v>
      </c>
      <c r="G3" t="s">
        <v>17</v>
      </c>
      <c r="J3" t="s">
        <v>18</v>
      </c>
      <c r="K3" t="s">
        <v>19</v>
      </c>
      <c r="M3">
        <f>INDEX([1]!CER_prices,MATCH($C3&amp;INDEX([1]!sector_CER,MATCH($E3,[1]!sector_CIMS,0))&amp;$J3,[1]!CER_prices_index,0),MATCH(M$2,[1]!CER_year,0))/INDEX([1]!CER_prod_cost,MATCH($C3&amp;"Production cost"&amp;$J3,[1]Prices!$CJ$11:$CJ$23,0),MATCH(M$2,[1]!CER_year,0))</f>
        <v>18.945829415189142</v>
      </c>
      <c r="N3">
        <f>INDEX([1]!CER_prices,MATCH($C3&amp;INDEX([1]!sector_CER,MATCH($E3,[1]!sector_CIMS,0))&amp;$J3,[1]!CER_prices_index,0),MATCH(N$2,[1]!CER_year,0))/INDEX([1]!CER_prod_cost,MATCH($C3&amp;"Production cost"&amp;$J3,[1]Prices!$CJ$11:$CJ$23,0),MATCH(N$2,[1]!CER_year,0))</f>
        <v>18.945829415189142</v>
      </c>
      <c r="O3">
        <f>INDEX([1]!CER_prices,MATCH($C3&amp;INDEX([1]!sector_CER,MATCH($E3,[1]!sector_CIMS,0))&amp;$J3,[1]!CER_prices_index,0),MATCH(O$2,[1]!CER_year,0))/INDEX([1]!CER_prod_cost,MATCH($C3&amp;"Production cost"&amp;$J3,[1]Prices!$CJ$11:$CJ$23,0),MATCH(O$2,[1]!CER_year,0))</f>
        <v>25.322326979678664</v>
      </c>
      <c r="P3">
        <f>INDEX([1]!CER_prices,MATCH($C3&amp;INDEX([1]!sector_CER,MATCH($E3,[1]!sector_CIMS,0))&amp;$J3,[1]!CER_prices_index,0),MATCH(P$2,[1]!CER_year,0))/INDEX([1]!CER_prod_cost,MATCH($C3&amp;"Production cost"&amp;$J3,[1]Prices!$CJ$11:$CJ$23,0),MATCH(P$2,[1]!CER_year,0))</f>
        <v>27.113977003834385</v>
      </c>
      <c r="Q3">
        <f>INDEX([1]!CER_prices,MATCH($C3&amp;INDEX([1]!sector_CER,MATCH($E3,[1]!sector_CIMS,0))&amp;$J3,[1]!CER_prices_index,0),MATCH(Q$2,[1]!CER_year,0))/INDEX([1]!CER_prod_cost,MATCH($C3&amp;"Production cost"&amp;$J3,[1]Prices!$CJ$11:$CJ$23,0),MATCH(Q$2,[1]!CER_year,0))</f>
        <v>29.731102893649226</v>
      </c>
      <c r="R3">
        <f>INDEX([1]!CER_prices,MATCH($C3&amp;INDEX([1]!sector_CER,MATCH($E3,[1]!sector_CIMS,0))&amp;$J3,[1]!CER_prices_index,0),MATCH(R$2,[1]!CER_year,0))/INDEX([1]!CER_prod_cost,MATCH($C3&amp;"Production cost"&amp;$J3,[1]Prices!$CJ$11:$CJ$23,0),MATCH(R$2,[1]!CER_year,0))</f>
        <v>30.64056800217827</v>
      </c>
      <c r="S3">
        <f>INDEX([1]!CER_prices,MATCH($C3&amp;INDEX([1]!sector_CER,MATCH($E3,[1]!sector_CIMS,0))&amp;$J3,[1]!CER_prices_index,0),MATCH(S$2,[1]!CER_year,0))/INDEX([1]!CER_prod_cost,MATCH($C3&amp;"Production cost"&amp;$J3,[1]Prices!$CJ$11:$CJ$23,0),MATCH(S$2,[1]!CER_year,0))</f>
        <v>30.96365898345784</v>
      </c>
      <c r="T3">
        <f>INDEX([1]!CER_prices,MATCH($C3&amp;INDEX([1]!sector_CER,MATCH($E3,[1]!sector_CIMS,0))&amp;$J3,[1]!CER_prices_index,0),MATCH(T$2,[1]!CER_year,0))/INDEX([1]!CER_prod_cost,MATCH($C3&amp;"Production cost"&amp;$J3,[1]Prices!$CJ$11:$CJ$23,0),MATCH(T$2,[1]!CER_year,0))</f>
        <v>30.431742051218762</v>
      </c>
      <c r="U3">
        <f>INDEX([1]!CER_prices,MATCH($C3&amp;INDEX([1]!sector_CER,MATCH($E3,[1]!sector_CIMS,0))&amp;$J3,[1]!CER_prices_index,0),MATCH(U$2,[1]!CER_year,0))/INDEX([1]!CER_prod_cost,MATCH($C3&amp;"Production cost"&amp;$J3,[1]Prices!$CJ$11:$CJ$23,0),MATCH(U$2,[1]!CER_year,0))</f>
        <v>30.54133095373134</v>
      </c>
      <c r="V3">
        <f>INDEX([1]!CER_prices,MATCH($C3&amp;INDEX([1]!sector_CER,MATCH($E3,[1]!sector_CIMS,0))&amp;$J3,[1]!CER_prices_index,0),MATCH(V$2,[1]!CER_year,0))/INDEX([1]!CER_prod_cost,MATCH($C3&amp;"Production cost"&amp;$J3,[1]Prices!$CJ$11:$CJ$23,0),MATCH(V$2,[1]!CER_year,0))</f>
        <v>31.025859355745457</v>
      </c>
      <c r="W3">
        <f>INDEX([1]!CER_prices,MATCH($C3&amp;INDEX([1]!sector_CER,MATCH($E3,[1]!sector_CIMS,0))&amp;$J3,[1]!CER_prices_index,0),MATCH(W$2,[1]!CER_year,0))/INDEX([1]!CER_prod_cost,MATCH($C3&amp;"Production cost"&amp;$J3,[1]Prices!$CJ$11:$CJ$23,0),MATCH(W$2,[1]!CER_year,0))</f>
        <v>31.668070340273893</v>
      </c>
    </row>
    <row r="4" spans="1:24" x14ac:dyDescent="0.25">
      <c r="A4" t="s">
        <v>20</v>
      </c>
      <c r="B4" t="s">
        <v>4</v>
      </c>
      <c r="C4" t="s">
        <v>15</v>
      </c>
      <c r="E4" t="s">
        <v>21</v>
      </c>
      <c r="G4" t="s">
        <v>17</v>
      </c>
      <c r="J4" t="s">
        <v>18</v>
      </c>
      <c r="K4" t="s">
        <v>19</v>
      </c>
      <c r="M4">
        <f>INDEX([1]!CER_prices,MATCH($C4&amp;INDEX([1]!sector_CER,MATCH($E4,[1]!sector_CIMS,0))&amp;$J4,[1]!CER_prices_index,0),MATCH(M$2,[1]!CER_year,0))/INDEX([1]!CER_prod_cost,MATCH($C4&amp;"Production cost"&amp;$J4,[1]Prices!$CJ$11:$CJ$23,0),MATCH(M$2,[1]!CER_year,0))</f>
        <v>18.945829415189142</v>
      </c>
      <c r="N4">
        <f>INDEX([1]!CER_prices,MATCH($C4&amp;INDEX([1]!sector_CER,MATCH($E4,[1]!sector_CIMS,0))&amp;$J4,[1]!CER_prices_index,0),MATCH(N$2,[1]!CER_year,0))/INDEX([1]!CER_prod_cost,MATCH($C4&amp;"Production cost"&amp;$J4,[1]Prices!$CJ$11:$CJ$23,0),MATCH(N$2,[1]!CER_year,0))</f>
        <v>18.945829415189142</v>
      </c>
      <c r="O4">
        <f>INDEX([1]!CER_prices,MATCH($C4&amp;INDEX([1]!sector_CER,MATCH($E4,[1]!sector_CIMS,0))&amp;$J4,[1]!CER_prices_index,0),MATCH(O$2,[1]!CER_year,0))/INDEX([1]!CER_prod_cost,MATCH($C4&amp;"Production cost"&amp;$J4,[1]Prices!$CJ$11:$CJ$23,0),MATCH(O$2,[1]!CER_year,0))</f>
        <v>25.322326979678664</v>
      </c>
      <c r="P4">
        <f>INDEX([1]!CER_prices,MATCH($C4&amp;INDEX([1]!sector_CER,MATCH($E4,[1]!sector_CIMS,0))&amp;$J4,[1]!CER_prices_index,0),MATCH(P$2,[1]!CER_year,0))/INDEX([1]!CER_prod_cost,MATCH($C4&amp;"Production cost"&amp;$J4,[1]Prices!$CJ$11:$CJ$23,0),MATCH(P$2,[1]!CER_year,0))</f>
        <v>27.113977003834385</v>
      </c>
      <c r="Q4">
        <f>INDEX([1]!CER_prices,MATCH($C4&amp;INDEX([1]!sector_CER,MATCH($E4,[1]!sector_CIMS,0))&amp;$J4,[1]!CER_prices_index,0),MATCH(Q$2,[1]!CER_year,0))/INDEX([1]!CER_prod_cost,MATCH($C4&amp;"Production cost"&amp;$J4,[1]Prices!$CJ$11:$CJ$23,0),MATCH(Q$2,[1]!CER_year,0))</f>
        <v>29.731102893649226</v>
      </c>
      <c r="R4">
        <f>INDEX([1]!CER_prices,MATCH($C4&amp;INDEX([1]!sector_CER,MATCH($E4,[1]!sector_CIMS,0))&amp;$J4,[1]!CER_prices_index,0),MATCH(R$2,[1]!CER_year,0))/INDEX([1]!CER_prod_cost,MATCH($C4&amp;"Production cost"&amp;$J4,[1]Prices!$CJ$11:$CJ$23,0),MATCH(R$2,[1]!CER_year,0))</f>
        <v>30.64056800217827</v>
      </c>
      <c r="S4">
        <f>INDEX([1]!CER_prices,MATCH($C4&amp;INDEX([1]!sector_CER,MATCH($E4,[1]!sector_CIMS,0))&amp;$J4,[1]!CER_prices_index,0),MATCH(S$2,[1]!CER_year,0))/INDEX([1]!CER_prod_cost,MATCH($C4&amp;"Production cost"&amp;$J4,[1]Prices!$CJ$11:$CJ$23,0),MATCH(S$2,[1]!CER_year,0))</f>
        <v>30.96365898345784</v>
      </c>
      <c r="T4">
        <f>INDEX([1]!CER_prices,MATCH($C4&amp;INDEX([1]!sector_CER,MATCH($E4,[1]!sector_CIMS,0))&amp;$J4,[1]!CER_prices_index,0),MATCH(T$2,[1]!CER_year,0))/INDEX([1]!CER_prod_cost,MATCH($C4&amp;"Production cost"&amp;$J4,[1]Prices!$CJ$11:$CJ$23,0),MATCH(T$2,[1]!CER_year,0))</f>
        <v>30.431742051218762</v>
      </c>
      <c r="U4">
        <f>INDEX([1]!CER_prices,MATCH($C4&amp;INDEX([1]!sector_CER,MATCH($E4,[1]!sector_CIMS,0))&amp;$J4,[1]!CER_prices_index,0),MATCH(U$2,[1]!CER_year,0))/INDEX([1]!CER_prod_cost,MATCH($C4&amp;"Production cost"&amp;$J4,[1]Prices!$CJ$11:$CJ$23,0),MATCH(U$2,[1]!CER_year,0))</f>
        <v>30.54133095373134</v>
      </c>
      <c r="V4">
        <f>INDEX([1]!CER_prices,MATCH($C4&amp;INDEX([1]!sector_CER,MATCH($E4,[1]!sector_CIMS,0))&amp;$J4,[1]!CER_prices_index,0),MATCH(V$2,[1]!CER_year,0))/INDEX([1]!CER_prod_cost,MATCH($C4&amp;"Production cost"&amp;$J4,[1]Prices!$CJ$11:$CJ$23,0),MATCH(V$2,[1]!CER_year,0))</f>
        <v>31.025859355745457</v>
      </c>
      <c r="W4">
        <f>INDEX([1]!CER_prices,MATCH($C4&amp;INDEX([1]!sector_CER,MATCH($E4,[1]!sector_CIMS,0))&amp;$J4,[1]!CER_prices_index,0),MATCH(W$2,[1]!CER_year,0))/INDEX([1]!CER_prod_cost,MATCH($C4&amp;"Production cost"&amp;$J4,[1]Prices!$CJ$11:$CJ$23,0),MATCH(W$2,[1]!CER_year,0))</f>
        <v>31.668070340273893</v>
      </c>
    </row>
    <row r="5" spans="1:24" x14ac:dyDescent="0.25">
      <c r="A5" t="s">
        <v>22</v>
      </c>
      <c r="B5" t="s">
        <v>4</v>
      </c>
      <c r="C5" t="s">
        <v>15</v>
      </c>
      <c r="E5" t="s">
        <v>23</v>
      </c>
      <c r="G5" t="s">
        <v>17</v>
      </c>
      <c r="J5" t="s">
        <v>18</v>
      </c>
      <c r="K5" t="s">
        <v>19</v>
      </c>
      <c r="M5">
        <f>INDEX([1]!CER_prices,MATCH($C5&amp;INDEX([1]!sector_CER,MATCH($E5,[1]!sector_CIMS,0))&amp;$J5,[1]!CER_prices_index,0),MATCH(M$2,[1]!CER_year,0))/INDEX([1]!CER_prod_cost,MATCH($C5&amp;"Production cost"&amp;$J5,[1]Prices!$CJ$11:$CJ$23,0),MATCH(M$2,[1]!CER_year,0))</f>
        <v>18.945829415189142</v>
      </c>
      <c r="N5">
        <f>INDEX([1]!CER_prices,MATCH($C5&amp;INDEX([1]!sector_CER,MATCH($E5,[1]!sector_CIMS,0))&amp;$J5,[1]!CER_prices_index,0),MATCH(N$2,[1]!CER_year,0))/INDEX([1]!CER_prod_cost,MATCH($C5&amp;"Production cost"&amp;$J5,[1]Prices!$CJ$11:$CJ$23,0),MATCH(N$2,[1]!CER_year,0))</f>
        <v>18.945829415189142</v>
      </c>
      <c r="O5">
        <f>INDEX([1]!CER_prices,MATCH($C5&amp;INDEX([1]!sector_CER,MATCH($E5,[1]!sector_CIMS,0))&amp;$J5,[1]!CER_prices_index,0),MATCH(O$2,[1]!CER_year,0))/INDEX([1]!CER_prod_cost,MATCH($C5&amp;"Production cost"&amp;$J5,[1]Prices!$CJ$11:$CJ$23,0),MATCH(O$2,[1]!CER_year,0))</f>
        <v>25.322326979678664</v>
      </c>
      <c r="P5">
        <f>INDEX([1]!CER_prices,MATCH($C5&amp;INDEX([1]!sector_CER,MATCH($E5,[1]!sector_CIMS,0))&amp;$J5,[1]!CER_prices_index,0),MATCH(P$2,[1]!CER_year,0))/INDEX([1]!CER_prod_cost,MATCH($C5&amp;"Production cost"&amp;$J5,[1]Prices!$CJ$11:$CJ$23,0),MATCH(P$2,[1]!CER_year,0))</f>
        <v>27.113977003834385</v>
      </c>
      <c r="Q5">
        <f>INDEX([1]!CER_prices,MATCH($C5&amp;INDEX([1]!sector_CER,MATCH($E5,[1]!sector_CIMS,0))&amp;$J5,[1]!CER_prices_index,0),MATCH(Q$2,[1]!CER_year,0))/INDEX([1]!CER_prod_cost,MATCH($C5&amp;"Production cost"&amp;$J5,[1]Prices!$CJ$11:$CJ$23,0),MATCH(Q$2,[1]!CER_year,0))</f>
        <v>29.731102893649226</v>
      </c>
      <c r="R5">
        <f>INDEX([1]!CER_prices,MATCH($C5&amp;INDEX([1]!sector_CER,MATCH($E5,[1]!sector_CIMS,0))&amp;$J5,[1]!CER_prices_index,0),MATCH(R$2,[1]!CER_year,0))/INDEX([1]!CER_prod_cost,MATCH($C5&amp;"Production cost"&amp;$J5,[1]Prices!$CJ$11:$CJ$23,0),MATCH(R$2,[1]!CER_year,0))</f>
        <v>30.64056800217827</v>
      </c>
      <c r="S5">
        <f>INDEX([1]!CER_prices,MATCH($C5&amp;INDEX([1]!sector_CER,MATCH($E5,[1]!sector_CIMS,0))&amp;$J5,[1]!CER_prices_index,0),MATCH(S$2,[1]!CER_year,0))/INDEX([1]!CER_prod_cost,MATCH($C5&amp;"Production cost"&amp;$J5,[1]Prices!$CJ$11:$CJ$23,0),MATCH(S$2,[1]!CER_year,0))</f>
        <v>30.96365898345784</v>
      </c>
      <c r="T5">
        <f>INDEX([1]!CER_prices,MATCH($C5&amp;INDEX([1]!sector_CER,MATCH($E5,[1]!sector_CIMS,0))&amp;$J5,[1]!CER_prices_index,0),MATCH(T$2,[1]!CER_year,0))/INDEX([1]!CER_prod_cost,MATCH($C5&amp;"Production cost"&amp;$J5,[1]Prices!$CJ$11:$CJ$23,0),MATCH(T$2,[1]!CER_year,0))</f>
        <v>30.431742051218762</v>
      </c>
      <c r="U5">
        <f>INDEX([1]!CER_prices,MATCH($C5&amp;INDEX([1]!sector_CER,MATCH($E5,[1]!sector_CIMS,0))&amp;$J5,[1]!CER_prices_index,0),MATCH(U$2,[1]!CER_year,0))/INDEX([1]!CER_prod_cost,MATCH($C5&amp;"Production cost"&amp;$J5,[1]Prices!$CJ$11:$CJ$23,0),MATCH(U$2,[1]!CER_year,0))</f>
        <v>30.54133095373134</v>
      </c>
      <c r="V5">
        <f>INDEX([1]!CER_prices,MATCH($C5&amp;INDEX([1]!sector_CER,MATCH($E5,[1]!sector_CIMS,0))&amp;$J5,[1]!CER_prices_index,0),MATCH(V$2,[1]!CER_year,0))/INDEX([1]!CER_prod_cost,MATCH($C5&amp;"Production cost"&amp;$J5,[1]Prices!$CJ$11:$CJ$23,0),MATCH(V$2,[1]!CER_year,0))</f>
        <v>31.025859355745457</v>
      </c>
      <c r="W5">
        <f>INDEX([1]!CER_prices,MATCH($C5&amp;INDEX([1]!sector_CER,MATCH($E5,[1]!sector_CIMS,0))&amp;$J5,[1]!CER_prices_index,0),MATCH(W$2,[1]!CER_year,0))/INDEX([1]!CER_prod_cost,MATCH($C5&amp;"Production cost"&amp;$J5,[1]Prices!$CJ$11:$CJ$23,0),MATCH(W$2,[1]!CER_year,0))</f>
        <v>31.668070340273893</v>
      </c>
    </row>
    <row r="6" spans="1:24" x14ac:dyDescent="0.25">
      <c r="A6" t="s">
        <v>24</v>
      </c>
      <c r="B6" t="s">
        <v>4</v>
      </c>
      <c r="C6" t="s">
        <v>15</v>
      </c>
      <c r="E6" t="s">
        <v>25</v>
      </c>
      <c r="G6" t="s">
        <v>17</v>
      </c>
      <c r="J6" t="s">
        <v>18</v>
      </c>
      <c r="K6" t="s">
        <v>19</v>
      </c>
      <c r="M6">
        <f>INDEX([1]!CER_prices,MATCH($C6&amp;INDEX([1]!sector_CER,MATCH($E6,[1]!sector_CIMS,0))&amp;$J6,[1]!CER_prices_index,0),MATCH(M$2,[1]!CER_year,0))/INDEX([1]!CER_prod_cost,MATCH($C6&amp;"Production cost"&amp;$J6,[1]Prices!$CJ$11:$CJ$23,0),MATCH(M$2,[1]!CER_year,0))</f>
        <v>18.945829415189142</v>
      </c>
      <c r="N6">
        <f>INDEX([1]!CER_prices,MATCH($C6&amp;INDEX([1]!sector_CER,MATCH($E6,[1]!sector_CIMS,0))&amp;$J6,[1]!CER_prices_index,0),MATCH(N$2,[1]!CER_year,0))/INDEX([1]!CER_prod_cost,MATCH($C6&amp;"Production cost"&amp;$J6,[1]Prices!$CJ$11:$CJ$23,0),MATCH(N$2,[1]!CER_year,0))</f>
        <v>18.945829415189142</v>
      </c>
      <c r="O6">
        <f>INDEX([1]!CER_prices,MATCH($C6&amp;INDEX([1]!sector_CER,MATCH($E6,[1]!sector_CIMS,0))&amp;$J6,[1]!CER_prices_index,0),MATCH(O$2,[1]!CER_year,0))/INDEX([1]!CER_prod_cost,MATCH($C6&amp;"Production cost"&amp;$J6,[1]Prices!$CJ$11:$CJ$23,0),MATCH(O$2,[1]!CER_year,0))</f>
        <v>25.322326979678664</v>
      </c>
      <c r="P6">
        <f>INDEX([1]!CER_prices,MATCH($C6&amp;INDEX([1]!sector_CER,MATCH($E6,[1]!sector_CIMS,0))&amp;$J6,[1]!CER_prices_index,0),MATCH(P$2,[1]!CER_year,0))/INDEX([1]!CER_prod_cost,MATCH($C6&amp;"Production cost"&amp;$J6,[1]Prices!$CJ$11:$CJ$23,0),MATCH(P$2,[1]!CER_year,0))</f>
        <v>27.113977003834385</v>
      </c>
      <c r="Q6">
        <f>INDEX([1]!CER_prices,MATCH($C6&amp;INDEX([1]!sector_CER,MATCH($E6,[1]!sector_CIMS,0))&amp;$J6,[1]!CER_prices_index,0),MATCH(Q$2,[1]!CER_year,0))/INDEX([1]!CER_prod_cost,MATCH($C6&amp;"Production cost"&amp;$J6,[1]Prices!$CJ$11:$CJ$23,0),MATCH(Q$2,[1]!CER_year,0))</f>
        <v>29.731102893649226</v>
      </c>
      <c r="R6">
        <f>INDEX([1]!CER_prices,MATCH($C6&amp;INDEX([1]!sector_CER,MATCH($E6,[1]!sector_CIMS,0))&amp;$J6,[1]!CER_prices_index,0),MATCH(R$2,[1]!CER_year,0))/INDEX([1]!CER_prod_cost,MATCH($C6&amp;"Production cost"&amp;$J6,[1]Prices!$CJ$11:$CJ$23,0),MATCH(R$2,[1]!CER_year,0))</f>
        <v>30.64056800217827</v>
      </c>
      <c r="S6">
        <f>INDEX([1]!CER_prices,MATCH($C6&amp;INDEX([1]!sector_CER,MATCH($E6,[1]!sector_CIMS,0))&amp;$J6,[1]!CER_prices_index,0),MATCH(S$2,[1]!CER_year,0))/INDEX([1]!CER_prod_cost,MATCH($C6&amp;"Production cost"&amp;$J6,[1]Prices!$CJ$11:$CJ$23,0),MATCH(S$2,[1]!CER_year,0))</f>
        <v>30.96365898345784</v>
      </c>
      <c r="T6">
        <f>INDEX([1]!CER_prices,MATCH($C6&amp;INDEX([1]!sector_CER,MATCH($E6,[1]!sector_CIMS,0))&amp;$J6,[1]!CER_prices_index,0),MATCH(T$2,[1]!CER_year,0))/INDEX([1]!CER_prod_cost,MATCH($C6&amp;"Production cost"&amp;$J6,[1]Prices!$CJ$11:$CJ$23,0),MATCH(T$2,[1]!CER_year,0))</f>
        <v>30.431742051218762</v>
      </c>
      <c r="U6">
        <f>INDEX([1]!CER_prices,MATCH($C6&amp;INDEX([1]!sector_CER,MATCH($E6,[1]!sector_CIMS,0))&amp;$J6,[1]!CER_prices_index,0),MATCH(U$2,[1]!CER_year,0))/INDEX([1]!CER_prod_cost,MATCH($C6&amp;"Production cost"&amp;$J6,[1]Prices!$CJ$11:$CJ$23,0),MATCH(U$2,[1]!CER_year,0))</f>
        <v>30.54133095373134</v>
      </c>
      <c r="V6">
        <f>INDEX([1]!CER_prices,MATCH($C6&amp;INDEX([1]!sector_CER,MATCH($E6,[1]!sector_CIMS,0))&amp;$J6,[1]!CER_prices_index,0),MATCH(V$2,[1]!CER_year,0))/INDEX([1]!CER_prod_cost,MATCH($C6&amp;"Production cost"&amp;$J6,[1]Prices!$CJ$11:$CJ$23,0),MATCH(V$2,[1]!CER_year,0))</f>
        <v>31.025859355745457</v>
      </c>
      <c r="W6">
        <f>INDEX([1]!CER_prices,MATCH($C6&amp;INDEX([1]!sector_CER,MATCH($E6,[1]!sector_CIMS,0))&amp;$J6,[1]!CER_prices_index,0),MATCH(W$2,[1]!CER_year,0))/INDEX([1]!CER_prod_cost,MATCH($C6&amp;"Production cost"&amp;$J6,[1]Prices!$CJ$11:$CJ$23,0),MATCH(W$2,[1]!CER_year,0))</f>
        <v>31.668070340273893</v>
      </c>
    </row>
    <row r="7" spans="1:24" x14ac:dyDescent="0.25">
      <c r="A7" t="s">
        <v>18</v>
      </c>
      <c r="B7" t="s">
        <v>4</v>
      </c>
      <c r="C7" t="s">
        <v>15</v>
      </c>
      <c r="E7" t="s">
        <v>26</v>
      </c>
      <c r="G7" t="s">
        <v>17</v>
      </c>
      <c r="J7" t="s">
        <v>18</v>
      </c>
      <c r="K7" t="s">
        <v>27</v>
      </c>
      <c r="M7">
        <f>IFERROR(INDEX([1]!FuelMult_JCIMS,MATCH($C7&amp;$E7&amp;$H7,[1]!FuelMult_JCIMS_Index,0),MATCH(M$2,$M$2:$W$2,0)),1)</f>
        <v>1</v>
      </c>
      <c r="N7">
        <f>IFERROR(INDEX([1]!FuelMult_JCIMS,MATCH($C7&amp;$E7&amp;$H7,[1]!FuelMult_JCIMS_Index,0),MATCH(N$2,$M$2:$W$2,0)),1)</f>
        <v>1</v>
      </c>
      <c r="O7">
        <f>IFERROR(INDEX([1]!FuelMult_JCIMS,MATCH($C7&amp;$E7&amp;$H7,[1]!FuelMult_JCIMS_Index,0),MATCH(O$2,$M$2:$W$2,0)),1)</f>
        <v>1</v>
      </c>
      <c r="P7">
        <f>IFERROR(INDEX([1]!FuelMult_JCIMS,MATCH($C7&amp;$E7&amp;$H7,[1]!FuelMult_JCIMS_Index,0),MATCH(P$2,$M$2:$W$2,0)),1)</f>
        <v>1</v>
      </c>
      <c r="Q7">
        <f>IFERROR(INDEX([1]!FuelMult_JCIMS,MATCH($C7&amp;$E7&amp;$H7,[1]!FuelMult_JCIMS_Index,0),MATCH(Q$2,$M$2:$W$2,0)),1)</f>
        <v>1</v>
      </c>
      <c r="R7">
        <f>IFERROR(INDEX([1]!FuelMult_JCIMS,MATCH($C7&amp;$E7&amp;$H7,[1]!FuelMult_JCIMS_Index,0),MATCH(R$2,$M$2:$W$2,0)),1)</f>
        <v>1</v>
      </c>
      <c r="S7">
        <f>IFERROR(INDEX([1]!FuelMult_JCIMS,MATCH($C7&amp;$E7&amp;$H7,[1]!FuelMult_JCIMS_Index,0),MATCH(S$2,$M$2:$W$2,0)),1)</f>
        <v>1</v>
      </c>
      <c r="T7">
        <f>IFERROR(INDEX([1]!FuelMult_JCIMS,MATCH($C7&amp;$E7&amp;$H7,[1]!FuelMult_JCIMS_Index,0),MATCH(T$2,$M$2:$W$2,0)),1)</f>
        <v>1</v>
      </c>
      <c r="U7">
        <f>IFERROR(INDEX([1]!FuelMult_JCIMS,MATCH($C7&amp;$E7&amp;$H7,[1]!FuelMult_JCIMS_Index,0),MATCH(U$2,$M$2:$W$2,0)),1)</f>
        <v>1</v>
      </c>
      <c r="V7">
        <f>IFERROR(INDEX([1]!FuelMult_JCIMS,MATCH($C7&amp;$E7&amp;$H7,[1]!FuelMult_JCIMS_Index,0),MATCH(V$2,$M$2:$W$2,0)),1)</f>
        <v>1</v>
      </c>
      <c r="W7">
        <f>IFERROR(INDEX([1]!FuelMult_JCIMS,MATCH($C7&amp;$E7&amp;$H7,[1]!FuelMult_JCIMS_Index,0),MATCH(W$2,$M$2:$W$2,0)),1)</f>
        <v>1</v>
      </c>
    </row>
    <row r="8" spans="1:24" x14ac:dyDescent="0.25">
      <c r="A8" t="s">
        <v>28</v>
      </c>
      <c r="B8" t="s">
        <v>4</v>
      </c>
      <c r="C8" t="s">
        <v>15</v>
      </c>
      <c r="E8" t="s">
        <v>29</v>
      </c>
      <c r="G8" t="s">
        <v>17</v>
      </c>
      <c r="J8" t="s">
        <v>18</v>
      </c>
      <c r="K8" t="s">
        <v>19</v>
      </c>
      <c r="M8">
        <f>INDEX([1]!CER_prices,MATCH($C8&amp;INDEX([1]!sector_CER,MATCH($E8,[1]!sector_CIMS,0))&amp;$J8,[1]!CER_prices_index,0),MATCH(M$2,[1]!CER_year,0))/INDEX([1]!CER_prod_cost,MATCH($C8&amp;"Production cost"&amp;$J8,[1]Prices!$CJ$11:$CJ$23,0),MATCH(M$2,[1]!CER_year,0))</f>
        <v>18.945829415189142</v>
      </c>
      <c r="N8">
        <f>INDEX([1]!CER_prices,MATCH($C8&amp;INDEX([1]!sector_CER,MATCH($E8,[1]!sector_CIMS,0))&amp;$J8,[1]!CER_prices_index,0),MATCH(N$2,[1]!CER_year,0))/INDEX([1]!CER_prod_cost,MATCH($C8&amp;"Production cost"&amp;$J8,[1]Prices!$CJ$11:$CJ$23,0),MATCH(N$2,[1]!CER_year,0))</f>
        <v>18.945829415189142</v>
      </c>
      <c r="O8">
        <f>INDEX([1]!CER_prices,MATCH($C8&amp;INDEX([1]!sector_CER,MATCH($E8,[1]!sector_CIMS,0))&amp;$J8,[1]!CER_prices_index,0),MATCH(O$2,[1]!CER_year,0))/INDEX([1]!CER_prod_cost,MATCH($C8&amp;"Production cost"&amp;$J8,[1]Prices!$CJ$11:$CJ$23,0),MATCH(O$2,[1]!CER_year,0))</f>
        <v>25.322326979678664</v>
      </c>
      <c r="P8">
        <f>INDEX([1]!CER_prices,MATCH($C8&amp;INDEX([1]!sector_CER,MATCH($E8,[1]!sector_CIMS,0))&amp;$J8,[1]!CER_prices_index,0),MATCH(P$2,[1]!CER_year,0))/INDEX([1]!CER_prod_cost,MATCH($C8&amp;"Production cost"&amp;$J8,[1]Prices!$CJ$11:$CJ$23,0),MATCH(P$2,[1]!CER_year,0))</f>
        <v>27.113977003834385</v>
      </c>
      <c r="Q8">
        <f>INDEX([1]!CER_prices,MATCH($C8&amp;INDEX([1]!sector_CER,MATCH($E8,[1]!sector_CIMS,0))&amp;$J8,[1]!CER_prices_index,0),MATCH(Q$2,[1]!CER_year,0))/INDEX([1]!CER_prod_cost,MATCH($C8&amp;"Production cost"&amp;$J8,[1]Prices!$CJ$11:$CJ$23,0),MATCH(Q$2,[1]!CER_year,0))</f>
        <v>29.731102893649226</v>
      </c>
      <c r="R8">
        <f>INDEX([1]!CER_prices,MATCH($C8&amp;INDEX([1]!sector_CER,MATCH($E8,[1]!sector_CIMS,0))&amp;$J8,[1]!CER_prices_index,0),MATCH(R$2,[1]!CER_year,0))/INDEX([1]!CER_prod_cost,MATCH($C8&amp;"Production cost"&amp;$J8,[1]Prices!$CJ$11:$CJ$23,0),MATCH(R$2,[1]!CER_year,0))</f>
        <v>30.64056800217827</v>
      </c>
      <c r="S8">
        <f>INDEX([1]!CER_prices,MATCH($C8&amp;INDEX([1]!sector_CER,MATCH($E8,[1]!sector_CIMS,0))&amp;$J8,[1]!CER_prices_index,0),MATCH(S$2,[1]!CER_year,0))/INDEX([1]!CER_prod_cost,MATCH($C8&amp;"Production cost"&amp;$J8,[1]Prices!$CJ$11:$CJ$23,0),MATCH(S$2,[1]!CER_year,0))</f>
        <v>30.96365898345784</v>
      </c>
      <c r="T8">
        <f>INDEX([1]!CER_prices,MATCH($C8&amp;INDEX([1]!sector_CER,MATCH($E8,[1]!sector_CIMS,0))&amp;$J8,[1]!CER_prices_index,0),MATCH(T$2,[1]!CER_year,0))/INDEX([1]!CER_prod_cost,MATCH($C8&amp;"Production cost"&amp;$J8,[1]Prices!$CJ$11:$CJ$23,0),MATCH(T$2,[1]!CER_year,0))</f>
        <v>30.431742051218762</v>
      </c>
      <c r="U8">
        <f>INDEX([1]!CER_prices,MATCH($C8&amp;INDEX([1]!sector_CER,MATCH($E8,[1]!sector_CIMS,0))&amp;$J8,[1]!CER_prices_index,0),MATCH(U$2,[1]!CER_year,0))/INDEX([1]!CER_prod_cost,MATCH($C8&amp;"Production cost"&amp;$J8,[1]Prices!$CJ$11:$CJ$23,0),MATCH(U$2,[1]!CER_year,0))</f>
        <v>30.54133095373134</v>
      </c>
      <c r="V8">
        <f>INDEX([1]!CER_prices,MATCH($C8&amp;INDEX([1]!sector_CER,MATCH($E8,[1]!sector_CIMS,0))&amp;$J8,[1]!CER_prices_index,0),MATCH(V$2,[1]!CER_year,0))/INDEX([1]!CER_prod_cost,MATCH($C8&amp;"Production cost"&amp;$J8,[1]Prices!$CJ$11:$CJ$23,0),MATCH(V$2,[1]!CER_year,0))</f>
        <v>31.025859355745457</v>
      </c>
      <c r="W8">
        <f>INDEX([1]!CER_prices,MATCH($C8&amp;INDEX([1]!sector_CER,MATCH($E8,[1]!sector_CIMS,0))&amp;$J8,[1]!CER_prices_index,0),MATCH(W$2,[1]!CER_year,0))/INDEX([1]!CER_prod_cost,MATCH($C8&amp;"Production cost"&amp;$J8,[1]Prices!$CJ$11:$CJ$23,0),MATCH(W$2,[1]!CER_year,0))</f>
        <v>31.668070340273893</v>
      </c>
    </row>
    <row r="9" spans="1:24" x14ac:dyDescent="0.25">
      <c r="A9" t="s">
        <v>30</v>
      </c>
      <c r="B9" t="s">
        <v>4</v>
      </c>
      <c r="C9" t="s">
        <v>15</v>
      </c>
      <c r="E9" t="s">
        <v>31</v>
      </c>
      <c r="G9" t="s">
        <v>17</v>
      </c>
      <c r="J9" t="s">
        <v>18</v>
      </c>
      <c r="K9" t="s">
        <v>19</v>
      </c>
      <c r="M9">
        <f>INDEX([1]!CER_prices,MATCH($C9&amp;INDEX([1]!sector_CER,MATCH($E9,[1]!sector_CIMS,0))&amp;$J9,[1]!CER_prices_index,0),MATCH(M$2,[1]!CER_year,0))/INDEX([1]!CER_prod_cost,MATCH($C9&amp;"Production cost"&amp;$J9,[1]Prices!$CJ$11:$CJ$23,0),MATCH(M$2,[1]!CER_year,0))</f>
        <v>18.945829415189142</v>
      </c>
      <c r="N9">
        <f>INDEX([1]!CER_prices,MATCH($C9&amp;INDEX([1]!sector_CER,MATCH($E9,[1]!sector_CIMS,0))&amp;$J9,[1]!CER_prices_index,0),MATCH(N$2,[1]!CER_year,0))/INDEX([1]!CER_prod_cost,MATCH($C9&amp;"Production cost"&amp;$J9,[1]Prices!$CJ$11:$CJ$23,0),MATCH(N$2,[1]!CER_year,0))</f>
        <v>18.945829415189142</v>
      </c>
      <c r="O9">
        <f>INDEX([1]!CER_prices,MATCH($C9&amp;INDEX([1]!sector_CER,MATCH($E9,[1]!sector_CIMS,0))&amp;$J9,[1]!CER_prices_index,0),MATCH(O$2,[1]!CER_year,0))/INDEX([1]!CER_prod_cost,MATCH($C9&amp;"Production cost"&amp;$J9,[1]Prices!$CJ$11:$CJ$23,0),MATCH(O$2,[1]!CER_year,0))</f>
        <v>25.322326979678664</v>
      </c>
      <c r="P9">
        <f>INDEX([1]!CER_prices,MATCH($C9&amp;INDEX([1]!sector_CER,MATCH($E9,[1]!sector_CIMS,0))&amp;$J9,[1]!CER_prices_index,0),MATCH(P$2,[1]!CER_year,0))/INDEX([1]!CER_prod_cost,MATCH($C9&amp;"Production cost"&amp;$J9,[1]Prices!$CJ$11:$CJ$23,0),MATCH(P$2,[1]!CER_year,0))</f>
        <v>27.113977003834385</v>
      </c>
      <c r="Q9">
        <f>INDEX([1]!CER_prices,MATCH($C9&amp;INDEX([1]!sector_CER,MATCH($E9,[1]!sector_CIMS,0))&amp;$J9,[1]!CER_prices_index,0),MATCH(Q$2,[1]!CER_year,0))/INDEX([1]!CER_prod_cost,MATCH($C9&amp;"Production cost"&amp;$J9,[1]Prices!$CJ$11:$CJ$23,0),MATCH(Q$2,[1]!CER_year,0))</f>
        <v>29.731102893649226</v>
      </c>
      <c r="R9">
        <f>INDEX([1]!CER_prices,MATCH($C9&amp;INDEX([1]!sector_CER,MATCH($E9,[1]!sector_CIMS,0))&amp;$J9,[1]!CER_prices_index,0),MATCH(R$2,[1]!CER_year,0))/INDEX([1]!CER_prod_cost,MATCH($C9&amp;"Production cost"&amp;$J9,[1]Prices!$CJ$11:$CJ$23,0),MATCH(R$2,[1]!CER_year,0))</f>
        <v>30.64056800217827</v>
      </c>
      <c r="S9">
        <f>INDEX([1]!CER_prices,MATCH($C9&amp;INDEX([1]!sector_CER,MATCH($E9,[1]!sector_CIMS,0))&amp;$J9,[1]!CER_prices_index,0),MATCH(S$2,[1]!CER_year,0))/INDEX([1]!CER_prod_cost,MATCH($C9&amp;"Production cost"&amp;$J9,[1]Prices!$CJ$11:$CJ$23,0),MATCH(S$2,[1]!CER_year,0))</f>
        <v>30.96365898345784</v>
      </c>
      <c r="T9">
        <f>INDEX([1]!CER_prices,MATCH($C9&amp;INDEX([1]!sector_CER,MATCH($E9,[1]!sector_CIMS,0))&amp;$J9,[1]!CER_prices_index,0),MATCH(T$2,[1]!CER_year,0))/INDEX([1]!CER_prod_cost,MATCH($C9&amp;"Production cost"&amp;$J9,[1]Prices!$CJ$11:$CJ$23,0),MATCH(T$2,[1]!CER_year,0))</f>
        <v>30.431742051218762</v>
      </c>
      <c r="U9">
        <f>INDEX([1]!CER_prices,MATCH($C9&amp;INDEX([1]!sector_CER,MATCH($E9,[1]!sector_CIMS,0))&amp;$J9,[1]!CER_prices_index,0),MATCH(U$2,[1]!CER_year,0))/INDEX([1]!CER_prod_cost,MATCH($C9&amp;"Production cost"&amp;$J9,[1]Prices!$CJ$11:$CJ$23,0),MATCH(U$2,[1]!CER_year,0))</f>
        <v>30.54133095373134</v>
      </c>
      <c r="V9">
        <f>INDEX([1]!CER_prices,MATCH($C9&amp;INDEX([1]!sector_CER,MATCH($E9,[1]!sector_CIMS,0))&amp;$J9,[1]!CER_prices_index,0),MATCH(V$2,[1]!CER_year,0))/INDEX([1]!CER_prod_cost,MATCH($C9&amp;"Production cost"&amp;$J9,[1]Prices!$CJ$11:$CJ$23,0),MATCH(V$2,[1]!CER_year,0))</f>
        <v>31.025859355745457</v>
      </c>
      <c r="W9">
        <f>INDEX([1]!CER_prices,MATCH($C9&amp;INDEX([1]!sector_CER,MATCH($E9,[1]!sector_CIMS,0))&amp;$J9,[1]!CER_prices_index,0),MATCH(W$2,[1]!CER_year,0))/INDEX([1]!CER_prod_cost,MATCH($C9&amp;"Production cost"&amp;$J9,[1]Prices!$CJ$11:$CJ$23,0),MATCH(W$2,[1]!CER_year,0))</f>
        <v>31.668070340273893</v>
      </c>
    </row>
    <row r="10" spans="1:24" x14ac:dyDescent="0.25">
      <c r="A10" t="s">
        <v>32</v>
      </c>
      <c r="B10" t="s">
        <v>4</v>
      </c>
      <c r="C10" t="s">
        <v>15</v>
      </c>
      <c r="E10" t="s">
        <v>33</v>
      </c>
      <c r="G10" t="s">
        <v>17</v>
      </c>
      <c r="J10" t="s">
        <v>18</v>
      </c>
      <c r="K10" t="s">
        <v>34</v>
      </c>
      <c r="M10">
        <f t="shared" ref="M10:W10" si="0">M11</f>
        <v>18.945829415189142</v>
      </c>
      <c r="N10">
        <f t="shared" si="0"/>
        <v>18.945829415189142</v>
      </c>
      <c r="O10">
        <f t="shared" si="0"/>
        <v>25.322326979678664</v>
      </c>
      <c r="P10">
        <f t="shared" si="0"/>
        <v>27.113977003834385</v>
      </c>
      <c r="Q10">
        <f t="shared" si="0"/>
        <v>29.731102893649226</v>
      </c>
      <c r="R10">
        <f t="shared" si="0"/>
        <v>30.64056800217827</v>
      </c>
      <c r="S10">
        <f t="shared" si="0"/>
        <v>30.96365898345784</v>
      </c>
      <c r="T10">
        <f t="shared" si="0"/>
        <v>30.431742051218762</v>
      </c>
      <c r="U10">
        <f t="shared" si="0"/>
        <v>30.54133095373134</v>
      </c>
      <c r="V10">
        <f t="shared" si="0"/>
        <v>31.025859355745457</v>
      </c>
      <c r="W10">
        <f t="shared" si="0"/>
        <v>31.668070340273893</v>
      </c>
      <c r="X10" t="s">
        <v>35</v>
      </c>
    </row>
    <row r="11" spans="1:24" x14ac:dyDescent="0.25">
      <c r="A11" t="s">
        <v>36</v>
      </c>
      <c r="B11" t="s">
        <v>4</v>
      </c>
      <c r="C11" t="s">
        <v>15</v>
      </c>
      <c r="E11" t="s">
        <v>34</v>
      </c>
      <c r="G11" t="s">
        <v>17</v>
      </c>
      <c r="J11" t="s">
        <v>18</v>
      </c>
      <c r="K11" t="s">
        <v>19</v>
      </c>
      <c r="M11">
        <f>INDEX([1]!CER_prices,MATCH($C11&amp;INDEX([1]!sector_CER,MATCH($E11,[1]!sector_CIMS,0))&amp;$J11,[1]!CER_prices_index,0),MATCH(M$2,[1]!CER_year,0))/INDEX([1]!CER_prod_cost,MATCH($C11&amp;"Production cost"&amp;$J11,[1]Prices!$CJ$11:$CJ$23,0),MATCH(M$2,[1]!CER_year,0))</f>
        <v>18.945829415189142</v>
      </c>
      <c r="N11">
        <f>INDEX([1]!CER_prices,MATCH($C11&amp;INDEX([1]!sector_CER,MATCH($E11,[1]!sector_CIMS,0))&amp;$J11,[1]!CER_prices_index,0),MATCH(N$2,[1]!CER_year,0))/INDEX([1]!CER_prod_cost,MATCH($C11&amp;"Production cost"&amp;$J11,[1]Prices!$CJ$11:$CJ$23,0),MATCH(N$2,[1]!CER_year,0))</f>
        <v>18.945829415189142</v>
      </c>
      <c r="O11">
        <f>INDEX([1]!CER_prices,MATCH($C11&amp;INDEX([1]!sector_CER,MATCH($E11,[1]!sector_CIMS,0))&amp;$J11,[1]!CER_prices_index,0),MATCH(O$2,[1]!CER_year,0))/INDEX([1]!CER_prod_cost,MATCH($C11&amp;"Production cost"&amp;$J11,[1]Prices!$CJ$11:$CJ$23,0),MATCH(O$2,[1]!CER_year,0))</f>
        <v>25.322326979678664</v>
      </c>
      <c r="P11">
        <f>INDEX([1]!CER_prices,MATCH($C11&amp;INDEX([1]!sector_CER,MATCH($E11,[1]!sector_CIMS,0))&amp;$J11,[1]!CER_prices_index,0),MATCH(P$2,[1]!CER_year,0))/INDEX([1]!CER_prod_cost,MATCH($C11&amp;"Production cost"&amp;$J11,[1]Prices!$CJ$11:$CJ$23,0),MATCH(P$2,[1]!CER_year,0))</f>
        <v>27.113977003834385</v>
      </c>
      <c r="Q11">
        <f>INDEX([1]!CER_prices,MATCH($C11&amp;INDEX([1]!sector_CER,MATCH($E11,[1]!sector_CIMS,0))&amp;$J11,[1]!CER_prices_index,0),MATCH(Q$2,[1]!CER_year,0))/INDEX([1]!CER_prod_cost,MATCH($C11&amp;"Production cost"&amp;$J11,[1]Prices!$CJ$11:$CJ$23,0),MATCH(Q$2,[1]!CER_year,0))</f>
        <v>29.731102893649226</v>
      </c>
      <c r="R11">
        <f>INDEX([1]!CER_prices,MATCH($C11&amp;INDEX([1]!sector_CER,MATCH($E11,[1]!sector_CIMS,0))&amp;$J11,[1]!CER_prices_index,0),MATCH(R$2,[1]!CER_year,0))/INDEX([1]!CER_prod_cost,MATCH($C11&amp;"Production cost"&amp;$J11,[1]Prices!$CJ$11:$CJ$23,0),MATCH(R$2,[1]!CER_year,0))</f>
        <v>30.64056800217827</v>
      </c>
      <c r="S11">
        <f>INDEX([1]!CER_prices,MATCH($C11&amp;INDEX([1]!sector_CER,MATCH($E11,[1]!sector_CIMS,0))&amp;$J11,[1]!CER_prices_index,0),MATCH(S$2,[1]!CER_year,0))/INDEX([1]!CER_prod_cost,MATCH($C11&amp;"Production cost"&amp;$J11,[1]Prices!$CJ$11:$CJ$23,0),MATCH(S$2,[1]!CER_year,0))</f>
        <v>30.96365898345784</v>
      </c>
      <c r="T11">
        <f>INDEX([1]!CER_prices,MATCH($C11&amp;INDEX([1]!sector_CER,MATCH($E11,[1]!sector_CIMS,0))&amp;$J11,[1]!CER_prices_index,0),MATCH(T$2,[1]!CER_year,0))/INDEX([1]!CER_prod_cost,MATCH($C11&amp;"Production cost"&amp;$J11,[1]Prices!$CJ$11:$CJ$23,0),MATCH(T$2,[1]!CER_year,0))</f>
        <v>30.431742051218762</v>
      </c>
      <c r="U11">
        <f>INDEX([1]!CER_prices,MATCH($C11&amp;INDEX([1]!sector_CER,MATCH($E11,[1]!sector_CIMS,0))&amp;$J11,[1]!CER_prices_index,0),MATCH(U$2,[1]!CER_year,0))/INDEX([1]!CER_prod_cost,MATCH($C11&amp;"Production cost"&amp;$J11,[1]Prices!$CJ$11:$CJ$23,0),MATCH(U$2,[1]!CER_year,0))</f>
        <v>30.54133095373134</v>
      </c>
      <c r="V11">
        <f>INDEX([1]!CER_prices,MATCH($C11&amp;INDEX([1]!sector_CER,MATCH($E11,[1]!sector_CIMS,0))&amp;$J11,[1]!CER_prices_index,0),MATCH(V$2,[1]!CER_year,0))/INDEX([1]!CER_prod_cost,MATCH($C11&amp;"Production cost"&amp;$J11,[1]Prices!$CJ$11:$CJ$23,0),MATCH(V$2,[1]!CER_year,0))</f>
        <v>31.025859355745457</v>
      </c>
      <c r="W11">
        <f>INDEX([1]!CER_prices,MATCH($C11&amp;INDEX([1]!sector_CER,MATCH($E11,[1]!sector_CIMS,0))&amp;$J11,[1]!CER_prices_index,0),MATCH(W$2,[1]!CER_year,0))/INDEX([1]!CER_prod_cost,MATCH($C11&amp;"Production cost"&amp;$J11,[1]Prices!$CJ$11:$CJ$23,0),MATCH(W$2,[1]!CER_year,0))</f>
        <v>31.668070340273893</v>
      </c>
    </row>
    <row r="12" spans="1:24" x14ac:dyDescent="0.25">
      <c r="A12" t="s">
        <v>37</v>
      </c>
      <c r="B12" t="s">
        <v>4</v>
      </c>
      <c r="C12" t="s">
        <v>15</v>
      </c>
      <c r="E12" t="s">
        <v>38</v>
      </c>
      <c r="G12" t="s">
        <v>17</v>
      </c>
      <c r="J12" t="s">
        <v>18</v>
      </c>
      <c r="K12" t="s">
        <v>19</v>
      </c>
      <c r="M12">
        <f>INDEX([1]!CER_prices,MATCH($C12&amp;INDEX([1]!sector_CER,MATCH($E12,[1]!sector_CIMS,0))&amp;$J12,[1]!CER_prices_index,0),MATCH(M$2,[1]!CER_year,0))/INDEX([1]!CER_prod_cost,MATCH($C12&amp;"Production cost"&amp;$J12,[1]Prices!$CJ$11:$CJ$23,0),MATCH(M$2,[1]!CER_year,0))</f>
        <v>18.945829415189142</v>
      </c>
      <c r="N12">
        <f>INDEX([1]!CER_prices,MATCH($C12&amp;INDEX([1]!sector_CER,MATCH($E12,[1]!sector_CIMS,0))&amp;$J12,[1]!CER_prices_index,0),MATCH(N$2,[1]!CER_year,0))/INDEX([1]!CER_prod_cost,MATCH($C12&amp;"Production cost"&amp;$J12,[1]Prices!$CJ$11:$CJ$23,0),MATCH(N$2,[1]!CER_year,0))</f>
        <v>18.945829415189142</v>
      </c>
      <c r="O12">
        <f>INDEX([1]!CER_prices,MATCH($C12&amp;INDEX([1]!sector_CER,MATCH($E12,[1]!sector_CIMS,0))&amp;$J12,[1]!CER_prices_index,0),MATCH(O$2,[1]!CER_year,0))/INDEX([1]!CER_prod_cost,MATCH($C12&amp;"Production cost"&amp;$J12,[1]Prices!$CJ$11:$CJ$23,0),MATCH(O$2,[1]!CER_year,0))</f>
        <v>25.322326979678664</v>
      </c>
      <c r="P12">
        <f>INDEX([1]!CER_prices,MATCH($C12&amp;INDEX([1]!sector_CER,MATCH($E12,[1]!sector_CIMS,0))&amp;$J12,[1]!CER_prices_index,0),MATCH(P$2,[1]!CER_year,0))/INDEX([1]!CER_prod_cost,MATCH($C12&amp;"Production cost"&amp;$J12,[1]Prices!$CJ$11:$CJ$23,0),MATCH(P$2,[1]!CER_year,0))</f>
        <v>27.113977003834385</v>
      </c>
      <c r="Q12">
        <f>INDEX([1]!CER_prices,MATCH($C12&amp;INDEX([1]!sector_CER,MATCH($E12,[1]!sector_CIMS,0))&amp;$J12,[1]!CER_prices_index,0),MATCH(Q$2,[1]!CER_year,0))/INDEX([1]!CER_prod_cost,MATCH($C12&amp;"Production cost"&amp;$J12,[1]Prices!$CJ$11:$CJ$23,0),MATCH(Q$2,[1]!CER_year,0))</f>
        <v>29.731102893649226</v>
      </c>
      <c r="R12">
        <f>INDEX([1]!CER_prices,MATCH($C12&amp;INDEX([1]!sector_CER,MATCH($E12,[1]!sector_CIMS,0))&amp;$J12,[1]!CER_prices_index,0),MATCH(R$2,[1]!CER_year,0))/INDEX([1]!CER_prod_cost,MATCH($C12&amp;"Production cost"&amp;$J12,[1]Prices!$CJ$11:$CJ$23,0),MATCH(R$2,[1]!CER_year,0))</f>
        <v>30.64056800217827</v>
      </c>
      <c r="S12">
        <f>INDEX([1]!CER_prices,MATCH($C12&amp;INDEX([1]!sector_CER,MATCH($E12,[1]!sector_CIMS,0))&amp;$J12,[1]!CER_prices_index,0),MATCH(S$2,[1]!CER_year,0))/INDEX([1]!CER_prod_cost,MATCH($C12&amp;"Production cost"&amp;$J12,[1]Prices!$CJ$11:$CJ$23,0),MATCH(S$2,[1]!CER_year,0))</f>
        <v>30.96365898345784</v>
      </c>
      <c r="T12">
        <f>INDEX([1]!CER_prices,MATCH($C12&amp;INDEX([1]!sector_CER,MATCH($E12,[1]!sector_CIMS,0))&amp;$J12,[1]!CER_prices_index,0),MATCH(T$2,[1]!CER_year,0))/INDEX([1]!CER_prod_cost,MATCH($C12&amp;"Production cost"&amp;$J12,[1]Prices!$CJ$11:$CJ$23,0),MATCH(T$2,[1]!CER_year,0))</f>
        <v>30.431742051218762</v>
      </c>
      <c r="U12">
        <f>INDEX([1]!CER_prices,MATCH($C12&amp;INDEX([1]!sector_CER,MATCH($E12,[1]!sector_CIMS,0))&amp;$J12,[1]!CER_prices_index,0),MATCH(U$2,[1]!CER_year,0))/INDEX([1]!CER_prod_cost,MATCH($C12&amp;"Production cost"&amp;$J12,[1]Prices!$CJ$11:$CJ$23,0),MATCH(U$2,[1]!CER_year,0))</f>
        <v>30.54133095373134</v>
      </c>
      <c r="V12">
        <f>INDEX([1]!CER_prices,MATCH($C12&amp;INDEX([1]!sector_CER,MATCH($E12,[1]!sector_CIMS,0))&amp;$J12,[1]!CER_prices_index,0),MATCH(V$2,[1]!CER_year,0))/INDEX([1]!CER_prod_cost,MATCH($C12&amp;"Production cost"&amp;$J12,[1]Prices!$CJ$11:$CJ$23,0),MATCH(V$2,[1]!CER_year,0))</f>
        <v>31.025859355745457</v>
      </c>
      <c r="W12">
        <f>INDEX([1]!CER_prices,MATCH($C12&amp;INDEX([1]!sector_CER,MATCH($E12,[1]!sector_CIMS,0))&amp;$J12,[1]!CER_prices_index,0),MATCH(W$2,[1]!CER_year,0))/INDEX([1]!CER_prod_cost,MATCH($C12&amp;"Production cost"&amp;$J12,[1]Prices!$CJ$11:$CJ$23,0),MATCH(W$2,[1]!CER_year,0))</f>
        <v>31.668070340273893</v>
      </c>
    </row>
    <row r="13" spans="1:24" x14ac:dyDescent="0.25">
      <c r="A13" t="s">
        <v>39</v>
      </c>
      <c r="B13" t="s">
        <v>4</v>
      </c>
      <c r="C13" t="s">
        <v>15</v>
      </c>
      <c r="E13" t="s">
        <v>40</v>
      </c>
      <c r="G13" t="s">
        <v>17</v>
      </c>
      <c r="J13" t="s">
        <v>18</v>
      </c>
      <c r="K13" t="s">
        <v>19</v>
      </c>
      <c r="M13">
        <f>INDEX([1]!CER_prices,MATCH($C13&amp;INDEX([1]!sector_CER,MATCH($E13,[1]!sector_CIMS,0))&amp;$J13,[1]!CER_prices_index,0),MATCH(M$2,[1]!CER_year,0))/INDEX([1]!CER_prod_cost,MATCH($C13&amp;"Production cost"&amp;$J13,[1]Prices!$CJ$11:$CJ$23,0),MATCH(M$2,[1]!CER_year,0))</f>
        <v>18.945829415189142</v>
      </c>
      <c r="N13">
        <f>INDEX([1]!CER_prices,MATCH($C13&amp;INDEX([1]!sector_CER,MATCH($E13,[1]!sector_CIMS,0))&amp;$J13,[1]!CER_prices_index,0),MATCH(N$2,[1]!CER_year,0))/INDEX([1]!CER_prod_cost,MATCH($C13&amp;"Production cost"&amp;$J13,[1]Prices!$CJ$11:$CJ$23,0),MATCH(N$2,[1]!CER_year,0))</f>
        <v>18.945829415189142</v>
      </c>
      <c r="O13">
        <f>INDEX([1]!CER_prices,MATCH($C13&amp;INDEX([1]!sector_CER,MATCH($E13,[1]!sector_CIMS,0))&amp;$J13,[1]!CER_prices_index,0),MATCH(O$2,[1]!CER_year,0))/INDEX([1]!CER_prod_cost,MATCH($C13&amp;"Production cost"&amp;$J13,[1]Prices!$CJ$11:$CJ$23,0),MATCH(O$2,[1]!CER_year,0))</f>
        <v>25.322326979678664</v>
      </c>
      <c r="P13">
        <f>INDEX([1]!CER_prices,MATCH($C13&amp;INDEX([1]!sector_CER,MATCH($E13,[1]!sector_CIMS,0))&amp;$J13,[1]!CER_prices_index,0),MATCH(P$2,[1]!CER_year,0))/INDEX([1]!CER_prod_cost,MATCH($C13&amp;"Production cost"&amp;$J13,[1]Prices!$CJ$11:$CJ$23,0),MATCH(P$2,[1]!CER_year,0))</f>
        <v>27.113977003834385</v>
      </c>
      <c r="Q13">
        <f>INDEX([1]!CER_prices,MATCH($C13&amp;INDEX([1]!sector_CER,MATCH($E13,[1]!sector_CIMS,0))&amp;$J13,[1]!CER_prices_index,0),MATCH(Q$2,[1]!CER_year,0))/INDEX([1]!CER_prod_cost,MATCH($C13&amp;"Production cost"&amp;$J13,[1]Prices!$CJ$11:$CJ$23,0),MATCH(Q$2,[1]!CER_year,0))</f>
        <v>29.731102893649226</v>
      </c>
      <c r="R13">
        <f>INDEX([1]!CER_prices,MATCH($C13&amp;INDEX([1]!sector_CER,MATCH($E13,[1]!sector_CIMS,0))&amp;$J13,[1]!CER_prices_index,0),MATCH(R$2,[1]!CER_year,0))/INDEX([1]!CER_prod_cost,MATCH($C13&amp;"Production cost"&amp;$J13,[1]Prices!$CJ$11:$CJ$23,0),MATCH(R$2,[1]!CER_year,0))</f>
        <v>30.64056800217827</v>
      </c>
      <c r="S13">
        <f>INDEX([1]!CER_prices,MATCH($C13&amp;INDEX([1]!sector_CER,MATCH($E13,[1]!sector_CIMS,0))&amp;$J13,[1]!CER_prices_index,0),MATCH(S$2,[1]!CER_year,0))/INDEX([1]!CER_prod_cost,MATCH($C13&amp;"Production cost"&amp;$J13,[1]Prices!$CJ$11:$CJ$23,0),MATCH(S$2,[1]!CER_year,0))</f>
        <v>30.96365898345784</v>
      </c>
      <c r="T13">
        <f>INDEX([1]!CER_prices,MATCH($C13&amp;INDEX([1]!sector_CER,MATCH($E13,[1]!sector_CIMS,0))&amp;$J13,[1]!CER_prices_index,0),MATCH(T$2,[1]!CER_year,0))/INDEX([1]!CER_prod_cost,MATCH($C13&amp;"Production cost"&amp;$J13,[1]Prices!$CJ$11:$CJ$23,0),MATCH(T$2,[1]!CER_year,0))</f>
        <v>30.431742051218762</v>
      </c>
      <c r="U13">
        <f>INDEX([1]!CER_prices,MATCH($C13&amp;INDEX([1]!sector_CER,MATCH($E13,[1]!sector_CIMS,0))&amp;$J13,[1]!CER_prices_index,0),MATCH(U$2,[1]!CER_year,0))/INDEX([1]!CER_prod_cost,MATCH($C13&amp;"Production cost"&amp;$J13,[1]Prices!$CJ$11:$CJ$23,0),MATCH(U$2,[1]!CER_year,0))</f>
        <v>30.54133095373134</v>
      </c>
      <c r="V13">
        <f>INDEX([1]!CER_prices,MATCH($C13&amp;INDEX([1]!sector_CER,MATCH($E13,[1]!sector_CIMS,0))&amp;$J13,[1]!CER_prices_index,0),MATCH(V$2,[1]!CER_year,0))/INDEX([1]!CER_prod_cost,MATCH($C13&amp;"Production cost"&amp;$J13,[1]Prices!$CJ$11:$CJ$23,0),MATCH(V$2,[1]!CER_year,0))</f>
        <v>31.025859355745457</v>
      </c>
      <c r="W13">
        <f>INDEX([1]!CER_prices,MATCH($C13&amp;INDEX([1]!sector_CER,MATCH($E13,[1]!sector_CIMS,0))&amp;$J13,[1]!CER_prices_index,0),MATCH(W$2,[1]!CER_year,0))/INDEX([1]!CER_prod_cost,MATCH($C13&amp;"Production cost"&amp;$J13,[1]Prices!$CJ$11:$CJ$23,0),MATCH(W$2,[1]!CER_year,0))</f>
        <v>31.668070340273893</v>
      </c>
    </row>
    <row r="14" spans="1:24" x14ac:dyDescent="0.25">
      <c r="A14" t="s">
        <v>41</v>
      </c>
      <c r="B14" t="s">
        <v>4</v>
      </c>
      <c r="C14" t="s">
        <v>15</v>
      </c>
      <c r="E14" t="s">
        <v>42</v>
      </c>
      <c r="G14" t="s">
        <v>17</v>
      </c>
      <c r="J14" t="s">
        <v>18</v>
      </c>
      <c r="K14" t="s">
        <v>19</v>
      </c>
      <c r="M14">
        <f>INDEX([1]!CER_prices,MATCH($C14&amp;INDEX([1]!sector_CER,MATCH($E14,[1]!sector_CIMS,0))&amp;$J14,[1]!CER_prices_index,0),MATCH(M$2,[1]!CER_year,0))/INDEX([1]!CER_prod_cost,MATCH($C14&amp;"Production cost"&amp;$J14,[1]Prices!$CJ$11:$CJ$23,0),MATCH(M$2,[1]!CER_year,0))</f>
        <v>18.945829415189142</v>
      </c>
      <c r="N14">
        <f>INDEX([1]!CER_prices,MATCH($C14&amp;INDEX([1]!sector_CER,MATCH($E14,[1]!sector_CIMS,0))&amp;$J14,[1]!CER_prices_index,0),MATCH(N$2,[1]!CER_year,0))/INDEX([1]!CER_prod_cost,MATCH($C14&amp;"Production cost"&amp;$J14,[1]Prices!$CJ$11:$CJ$23,0),MATCH(N$2,[1]!CER_year,0))</f>
        <v>18.945829415189142</v>
      </c>
      <c r="O14">
        <f>INDEX([1]!CER_prices,MATCH($C14&amp;INDEX([1]!sector_CER,MATCH($E14,[1]!sector_CIMS,0))&amp;$J14,[1]!CER_prices_index,0),MATCH(O$2,[1]!CER_year,0))/INDEX([1]!CER_prod_cost,MATCH($C14&amp;"Production cost"&amp;$J14,[1]Prices!$CJ$11:$CJ$23,0),MATCH(O$2,[1]!CER_year,0))</f>
        <v>25.322326979678664</v>
      </c>
      <c r="P14">
        <f>INDEX([1]!CER_prices,MATCH($C14&amp;INDEX([1]!sector_CER,MATCH($E14,[1]!sector_CIMS,0))&amp;$J14,[1]!CER_prices_index,0),MATCH(P$2,[1]!CER_year,0))/INDEX([1]!CER_prod_cost,MATCH($C14&amp;"Production cost"&amp;$J14,[1]Prices!$CJ$11:$CJ$23,0),MATCH(P$2,[1]!CER_year,0))</f>
        <v>27.113977003834385</v>
      </c>
      <c r="Q14">
        <f>INDEX([1]!CER_prices,MATCH($C14&amp;INDEX([1]!sector_CER,MATCH($E14,[1]!sector_CIMS,0))&amp;$J14,[1]!CER_prices_index,0),MATCH(Q$2,[1]!CER_year,0))/INDEX([1]!CER_prod_cost,MATCH($C14&amp;"Production cost"&amp;$J14,[1]Prices!$CJ$11:$CJ$23,0),MATCH(Q$2,[1]!CER_year,0))</f>
        <v>29.731102893649226</v>
      </c>
      <c r="R14">
        <f>INDEX([1]!CER_prices,MATCH($C14&amp;INDEX([1]!sector_CER,MATCH($E14,[1]!sector_CIMS,0))&amp;$J14,[1]!CER_prices_index,0),MATCH(R$2,[1]!CER_year,0))/INDEX([1]!CER_prod_cost,MATCH($C14&amp;"Production cost"&amp;$J14,[1]Prices!$CJ$11:$CJ$23,0),MATCH(R$2,[1]!CER_year,0))</f>
        <v>30.64056800217827</v>
      </c>
      <c r="S14">
        <f>INDEX([1]!CER_prices,MATCH($C14&amp;INDEX([1]!sector_CER,MATCH($E14,[1]!sector_CIMS,0))&amp;$J14,[1]!CER_prices_index,0),MATCH(S$2,[1]!CER_year,0))/INDEX([1]!CER_prod_cost,MATCH($C14&amp;"Production cost"&amp;$J14,[1]Prices!$CJ$11:$CJ$23,0),MATCH(S$2,[1]!CER_year,0))</f>
        <v>30.96365898345784</v>
      </c>
      <c r="T14">
        <f>INDEX([1]!CER_prices,MATCH($C14&amp;INDEX([1]!sector_CER,MATCH($E14,[1]!sector_CIMS,0))&amp;$J14,[1]!CER_prices_index,0),MATCH(T$2,[1]!CER_year,0))/INDEX([1]!CER_prod_cost,MATCH($C14&amp;"Production cost"&amp;$J14,[1]Prices!$CJ$11:$CJ$23,0),MATCH(T$2,[1]!CER_year,0))</f>
        <v>30.431742051218762</v>
      </c>
      <c r="U14">
        <f>INDEX([1]!CER_prices,MATCH($C14&amp;INDEX([1]!sector_CER,MATCH($E14,[1]!sector_CIMS,0))&amp;$J14,[1]!CER_prices_index,0),MATCH(U$2,[1]!CER_year,0))/INDEX([1]!CER_prod_cost,MATCH($C14&amp;"Production cost"&amp;$J14,[1]Prices!$CJ$11:$CJ$23,0),MATCH(U$2,[1]!CER_year,0))</f>
        <v>30.54133095373134</v>
      </c>
      <c r="V14">
        <f>INDEX([1]!CER_prices,MATCH($C14&amp;INDEX([1]!sector_CER,MATCH($E14,[1]!sector_CIMS,0))&amp;$J14,[1]!CER_prices_index,0),MATCH(V$2,[1]!CER_year,0))/INDEX([1]!CER_prod_cost,MATCH($C14&amp;"Production cost"&amp;$J14,[1]Prices!$CJ$11:$CJ$23,0),MATCH(V$2,[1]!CER_year,0))</f>
        <v>31.025859355745457</v>
      </c>
      <c r="W14">
        <f>INDEX([1]!CER_prices,MATCH($C14&amp;INDEX([1]!sector_CER,MATCH($E14,[1]!sector_CIMS,0))&amp;$J14,[1]!CER_prices_index,0),MATCH(W$2,[1]!CER_year,0))/INDEX([1]!CER_prod_cost,MATCH($C14&amp;"Production cost"&amp;$J14,[1]Prices!$CJ$11:$CJ$23,0),MATCH(W$2,[1]!CER_year,0))</f>
        <v>31.668070340273893</v>
      </c>
    </row>
    <row r="15" spans="1:24" x14ac:dyDescent="0.25">
      <c r="A15" t="s">
        <v>43</v>
      </c>
      <c r="B15" t="s">
        <v>4</v>
      </c>
      <c r="C15" t="s">
        <v>15</v>
      </c>
      <c r="E15" t="s">
        <v>44</v>
      </c>
      <c r="G15" t="s">
        <v>17</v>
      </c>
      <c r="J15" t="s">
        <v>18</v>
      </c>
      <c r="K15" t="s">
        <v>19</v>
      </c>
      <c r="M15">
        <f>INDEX([1]!CER_prices,MATCH($C15&amp;INDEX([1]!sector_CER,MATCH($E15,[1]!sector_CIMS,0))&amp;$J15,[1]!CER_prices_index,0),MATCH(M$2,[1]!CER_year,0))/INDEX([1]!CER_prod_cost,MATCH($C15&amp;"Production cost"&amp;$J15,[1]Prices!$CJ$11:$CJ$23,0),MATCH(M$2,[1]!CER_year,0))</f>
        <v>18.945829415189142</v>
      </c>
      <c r="N15">
        <f>INDEX([1]!CER_prices,MATCH($C15&amp;INDEX([1]!sector_CER,MATCH($E15,[1]!sector_CIMS,0))&amp;$J15,[1]!CER_prices_index,0),MATCH(N$2,[1]!CER_year,0))/INDEX([1]!CER_prod_cost,MATCH($C15&amp;"Production cost"&amp;$J15,[1]Prices!$CJ$11:$CJ$23,0),MATCH(N$2,[1]!CER_year,0))</f>
        <v>18.945829415189142</v>
      </c>
      <c r="O15">
        <f>INDEX([1]!CER_prices,MATCH($C15&amp;INDEX([1]!sector_CER,MATCH($E15,[1]!sector_CIMS,0))&amp;$J15,[1]!CER_prices_index,0),MATCH(O$2,[1]!CER_year,0))/INDEX([1]!CER_prod_cost,MATCH($C15&amp;"Production cost"&amp;$J15,[1]Prices!$CJ$11:$CJ$23,0),MATCH(O$2,[1]!CER_year,0))</f>
        <v>25.322326979678664</v>
      </c>
      <c r="P15">
        <f>INDEX([1]!CER_prices,MATCH($C15&amp;INDEX([1]!sector_CER,MATCH($E15,[1]!sector_CIMS,0))&amp;$J15,[1]!CER_prices_index,0),MATCH(P$2,[1]!CER_year,0))/INDEX([1]!CER_prod_cost,MATCH($C15&amp;"Production cost"&amp;$J15,[1]Prices!$CJ$11:$CJ$23,0),MATCH(P$2,[1]!CER_year,0))</f>
        <v>27.113977003834385</v>
      </c>
      <c r="Q15">
        <f>INDEX([1]!CER_prices,MATCH($C15&amp;INDEX([1]!sector_CER,MATCH($E15,[1]!sector_CIMS,0))&amp;$J15,[1]!CER_prices_index,0),MATCH(Q$2,[1]!CER_year,0))/INDEX([1]!CER_prod_cost,MATCH($C15&amp;"Production cost"&amp;$J15,[1]Prices!$CJ$11:$CJ$23,0),MATCH(Q$2,[1]!CER_year,0))</f>
        <v>29.731102893649226</v>
      </c>
      <c r="R15">
        <f>INDEX([1]!CER_prices,MATCH($C15&amp;INDEX([1]!sector_CER,MATCH($E15,[1]!sector_CIMS,0))&amp;$J15,[1]!CER_prices_index,0),MATCH(R$2,[1]!CER_year,0))/INDEX([1]!CER_prod_cost,MATCH($C15&amp;"Production cost"&amp;$J15,[1]Prices!$CJ$11:$CJ$23,0),MATCH(R$2,[1]!CER_year,0))</f>
        <v>30.64056800217827</v>
      </c>
      <c r="S15">
        <f>INDEX([1]!CER_prices,MATCH($C15&amp;INDEX([1]!sector_CER,MATCH($E15,[1]!sector_CIMS,0))&amp;$J15,[1]!CER_prices_index,0),MATCH(S$2,[1]!CER_year,0))/INDEX([1]!CER_prod_cost,MATCH($C15&amp;"Production cost"&amp;$J15,[1]Prices!$CJ$11:$CJ$23,0),MATCH(S$2,[1]!CER_year,0))</f>
        <v>30.96365898345784</v>
      </c>
      <c r="T15">
        <f>INDEX([1]!CER_prices,MATCH($C15&amp;INDEX([1]!sector_CER,MATCH($E15,[1]!sector_CIMS,0))&amp;$J15,[1]!CER_prices_index,0),MATCH(T$2,[1]!CER_year,0))/INDEX([1]!CER_prod_cost,MATCH($C15&amp;"Production cost"&amp;$J15,[1]Prices!$CJ$11:$CJ$23,0),MATCH(T$2,[1]!CER_year,0))</f>
        <v>30.431742051218762</v>
      </c>
      <c r="U15">
        <f>INDEX([1]!CER_prices,MATCH($C15&amp;INDEX([1]!sector_CER,MATCH($E15,[1]!sector_CIMS,0))&amp;$J15,[1]!CER_prices_index,0),MATCH(U$2,[1]!CER_year,0))/INDEX([1]!CER_prod_cost,MATCH($C15&amp;"Production cost"&amp;$J15,[1]Prices!$CJ$11:$CJ$23,0),MATCH(U$2,[1]!CER_year,0))</f>
        <v>30.54133095373134</v>
      </c>
      <c r="V15">
        <f>INDEX([1]!CER_prices,MATCH($C15&amp;INDEX([1]!sector_CER,MATCH($E15,[1]!sector_CIMS,0))&amp;$J15,[1]!CER_prices_index,0),MATCH(V$2,[1]!CER_year,0))/INDEX([1]!CER_prod_cost,MATCH($C15&amp;"Production cost"&amp;$J15,[1]Prices!$CJ$11:$CJ$23,0),MATCH(V$2,[1]!CER_year,0))</f>
        <v>31.025859355745457</v>
      </c>
      <c r="W15">
        <f>INDEX([1]!CER_prices,MATCH($C15&amp;INDEX([1]!sector_CER,MATCH($E15,[1]!sector_CIMS,0))&amp;$J15,[1]!CER_prices_index,0),MATCH(W$2,[1]!CER_year,0))/INDEX([1]!CER_prod_cost,MATCH($C15&amp;"Production cost"&amp;$J15,[1]Prices!$CJ$11:$CJ$23,0),MATCH(W$2,[1]!CER_year,0))</f>
        <v>31.668070340273893</v>
      </c>
    </row>
    <row r="16" spans="1:24" x14ac:dyDescent="0.25">
      <c r="A16" t="s">
        <v>45</v>
      </c>
      <c r="B16" t="s">
        <v>4</v>
      </c>
      <c r="C16" t="s">
        <v>15</v>
      </c>
      <c r="E16" t="s">
        <v>46</v>
      </c>
      <c r="G16" t="s">
        <v>17</v>
      </c>
      <c r="J16" t="s">
        <v>18</v>
      </c>
      <c r="K16" t="s">
        <v>19</v>
      </c>
      <c r="M16">
        <f>INDEX([1]!CER_prices,MATCH($C16&amp;INDEX([1]!sector_CER,MATCH($E16,[1]!sector_CIMS,0))&amp;$J16,[1]!CER_prices_index,0),MATCH(M$2,[1]!CER_year,0))/INDEX([1]!CER_prod_cost,MATCH($C16&amp;"Production cost"&amp;$J16,[1]Prices!$CJ$11:$CJ$23,0),MATCH(M$2,[1]!CER_year,0))</f>
        <v>36.577457617610527</v>
      </c>
      <c r="N16">
        <f>INDEX([1]!CER_prices,MATCH($C16&amp;INDEX([1]!sector_CER,MATCH($E16,[1]!sector_CIMS,0))&amp;$J16,[1]!CER_prices_index,0),MATCH(N$2,[1]!CER_year,0))/INDEX([1]!CER_prod_cost,MATCH($C16&amp;"Production cost"&amp;$J16,[1]Prices!$CJ$11:$CJ$23,0),MATCH(N$2,[1]!CER_year,0))</f>
        <v>36.577457617610527</v>
      </c>
      <c r="O16">
        <f>INDEX([1]!CER_prices,MATCH($C16&amp;INDEX([1]!sector_CER,MATCH($E16,[1]!sector_CIMS,0))&amp;$J16,[1]!CER_prices_index,0),MATCH(O$2,[1]!CER_year,0))/INDEX([1]!CER_prod_cost,MATCH($C16&amp;"Production cost"&amp;$J16,[1]Prices!$CJ$11:$CJ$23,0),MATCH(O$2,[1]!CER_year,0))</f>
        <v>44.376370352753121</v>
      </c>
      <c r="P16">
        <f>INDEX([1]!CER_prices,MATCH($C16&amp;INDEX([1]!sector_CER,MATCH($E16,[1]!sector_CIMS,0))&amp;$J16,[1]!CER_prices_index,0),MATCH(P$2,[1]!CER_year,0))/INDEX([1]!CER_prod_cost,MATCH($C16&amp;"Production cost"&amp;$J16,[1]Prices!$CJ$11:$CJ$23,0),MATCH(P$2,[1]!CER_year,0))</f>
        <v>46.541788004970471</v>
      </c>
      <c r="Q16">
        <f>INDEX([1]!CER_prices,MATCH($C16&amp;INDEX([1]!sector_CER,MATCH($E16,[1]!sector_CIMS,0))&amp;$J16,[1]!CER_prices_index,0),MATCH(Q$2,[1]!CER_year,0))/INDEX([1]!CER_prod_cost,MATCH($C16&amp;"Production cost"&amp;$J16,[1]Prices!$CJ$11:$CJ$23,0),MATCH(Q$2,[1]!CER_year,0))</f>
        <v>53.21759954032693</v>
      </c>
      <c r="R16">
        <f>INDEX([1]!CER_prices,MATCH($C16&amp;INDEX([1]!sector_CER,MATCH($E16,[1]!sector_CIMS,0))&amp;$J16,[1]!CER_prices_index,0),MATCH(R$2,[1]!CER_year,0))/INDEX([1]!CER_prod_cost,MATCH($C16&amp;"Production cost"&amp;$J16,[1]Prices!$CJ$11:$CJ$23,0),MATCH(R$2,[1]!CER_year,0))</f>
        <v>54.250028774684012</v>
      </c>
      <c r="S16">
        <f>INDEX([1]!CER_prices,MATCH($C16&amp;INDEX([1]!sector_CER,MATCH($E16,[1]!sector_CIMS,0))&amp;$J16,[1]!CER_prices_index,0),MATCH(S$2,[1]!CER_year,0))/INDEX([1]!CER_prod_cost,MATCH($C16&amp;"Production cost"&amp;$J16,[1]Prices!$CJ$11:$CJ$23,0),MATCH(S$2,[1]!CER_year,0))</f>
        <v>54.647480803924068</v>
      </c>
      <c r="T16">
        <f>INDEX([1]!CER_prices,MATCH($C16&amp;INDEX([1]!sector_CER,MATCH($E16,[1]!sector_CIMS,0))&amp;$J16,[1]!CER_prices_index,0),MATCH(T$2,[1]!CER_year,0))/INDEX([1]!CER_prod_cost,MATCH($C16&amp;"Production cost"&amp;$J16,[1]Prices!$CJ$11:$CJ$23,0),MATCH(T$2,[1]!CER_year,0))</f>
        <v>54.021483385555896</v>
      </c>
      <c r="U16">
        <f>INDEX([1]!CER_prices,MATCH($C16&amp;INDEX([1]!sector_CER,MATCH($E16,[1]!sector_CIMS,0))&amp;$J16,[1]!CER_prices_index,0),MATCH(U$2,[1]!CER_year,0))/INDEX([1]!CER_prod_cost,MATCH($C16&amp;"Production cost"&amp;$J16,[1]Prices!$CJ$11:$CJ$23,0),MATCH(U$2,[1]!CER_year,0))</f>
        <v>54.040074851750624</v>
      </c>
      <c r="V16">
        <f>INDEX([1]!CER_prices,MATCH($C16&amp;INDEX([1]!sector_CER,MATCH($E16,[1]!sector_CIMS,0))&amp;$J16,[1]!CER_prices_index,0),MATCH(V$2,[1]!CER_year,0))/INDEX([1]!CER_prod_cost,MATCH($C16&amp;"Production cost"&amp;$J16,[1]Prices!$CJ$11:$CJ$23,0),MATCH(V$2,[1]!CER_year,0))</f>
        <v>54.557265476610581</v>
      </c>
      <c r="W16">
        <f>INDEX([1]!CER_prices,MATCH($C16&amp;INDEX([1]!sector_CER,MATCH($E16,[1]!sector_CIMS,0))&amp;$J16,[1]!CER_prices_index,0),MATCH(W$2,[1]!CER_year,0))/INDEX([1]!CER_prod_cost,MATCH($C16&amp;"Production cost"&amp;$J16,[1]Prices!$CJ$11:$CJ$23,0),MATCH(W$2,[1]!CER_year,0))</f>
        <v>55.263894067160962</v>
      </c>
    </row>
    <row r="17" spans="1:24" x14ac:dyDescent="0.25">
      <c r="A17" t="s">
        <v>47</v>
      </c>
      <c r="B17" t="s">
        <v>4</v>
      </c>
      <c r="C17" t="s">
        <v>15</v>
      </c>
      <c r="E17" t="s">
        <v>48</v>
      </c>
      <c r="G17" t="s">
        <v>17</v>
      </c>
      <c r="J17" t="s">
        <v>18</v>
      </c>
      <c r="K17" t="s">
        <v>19</v>
      </c>
      <c r="M17">
        <f>INDEX([1]!CER_prices,MATCH($C17&amp;INDEX([1]!sector_CER,MATCH($E17,[1]!sector_CIMS,0))&amp;$J17,[1]!CER_prices_index,0),MATCH(M$2,[1]!CER_year,0))/INDEX([1]!CER_prod_cost,MATCH($C17&amp;"Production cost"&amp;$J17,[1]Prices!$CJ$11:$CJ$23,0),MATCH(M$2,[1]!CER_year,0))</f>
        <v>30.667581847032803</v>
      </c>
      <c r="N17">
        <f>INDEX([1]!CER_prices,MATCH($C17&amp;INDEX([1]!sector_CER,MATCH($E17,[1]!sector_CIMS,0))&amp;$J17,[1]!CER_prices_index,0),MATCH(N$2,[1]!CER_year,0))/INDEX([1]!CER_prod_cost,MATCH($C17&amp;"Production cost"&amp;$J17,[1]Prices!$CJ$11:$CJ$23,0),MATCH(N$2,[1]!CER_year,0))</f>
        <v>30.667581847032803</v>
      </c>
      <c r="O17">
        <f>INDEX([1]!CER_prices,MATCH($C17&amp;INDEX([1]!sector_CER,MATCH($E17,[1]!sector_CIMS,0))&amp;$J17,[1]!CER_prices_index,0),MATCH(O$2,[1]!CER_year,0))/INDEX([1]!CER_prod_cost,MATCH($C17&amp;"Production cost"&amp;$J17,[1]Prices!$CJ$11:$CJ$23,0),MATCH(O$2,[1]!CER_year,0))</f>
        <v>35.277683856547462</v>
      </c>
      <c r="P17">
        <f>INDEX([1]!CER_prices,MATCH($C17&amp;INDEX([1]!sector_CER,MATCH($E17,[1]!sector_CIMS,0))&amp;$J17,[1]!CER_prices_index,0),MATCH(P$2,[1]!CER_year,0))/INDEX([1]!CER_prod_cost,MATCH($C17&amp;"Production cost"&amp;$J17,[1]Prices!$CJ$11:$CJ$23,0),MATCH(P$2,[1]!CER_year,0))</f>
        <v>36.807719543945844</v>
      </c>
      <c r="Q17">
        <f>INDEX([1]!CER_prices,MATCH($C17&amp;INDEX([1]!sector_CER,MATCH($E17,[1]!sector_CIMS,0))&amp;$J17,[1]!CER_prices_index,0),MATCH(Q$2,[1]!CER_year,0))/INDEX([1]!CER_prod_cost,MATCH($C17&amp;"Production cost"&amp;$J17,[1]Prices!$CJ$11:$CJ$23,0),MATCH(Q$2,[1]!CER_year,0))</f>
        <v>40.260564982381865</v>
      </c>
      <c r="R17">
        <f>INDEX([1]!CER_prices,MATCH($C17&amp;INDEX([1]!sector_CER,MATCH($E17,[1]!sector_CIMS,0))&amp;$J17,[1]!CER_prices_index,0),MATCH(R$2,[1]!CER_year,0))/INDEX([1]!CER_prod_cost,MATCH($C17&amp;"Production cost"&amp;$J17,[1]Prices!$CJ$11:$CJ$23,0),MATCH(R$2,[1]!CER_year,0))</f>
        <v>41.187025903120905</v>
      </c>
      <c r="S17">
        <f>INDEX([1]!CER_prices,MATCH($C17&amp;INDEX([1]!sector_CER,MATCH($E17,[1]!sector_CIMS,0))&amp;$J17,[1]!CER_prices_index,0),MATCH(S$2,[1]!CER_year,0))/INDEX([1]!CER_prod_cost,MATCH($C17&amp;"Production cost"&amp;$J17,[1]Prices!$CJ$11:$CJ$23,0),MATCH(S$2,[1]!CER_year,0))</f>
        <v>41.524458854728636</v>
      </c>
      <c r="T17">
        <f>INDEX([1]!CER_prices,MATCH($C17&amp;INDEX([1]!sector_CER,MATCH($E17,[1]!sector_CIMS,0))&amp;$J17,[1]!CER_prices_index,0),MATCH(T$2,[1]!CER_year,0))/INDEX([1]!CER_prod_cost,MATCH($C17&amp;"Production cost"&amp;$J17,[1]Prices!$CJ$11:$CJ$23,0),MATCH(T$2,[1]!CER_year,0))</f>
        <v>40.980278950455499</v>
      </c>
      <c r="U17">
        <f>INDEX([1]!CER_prices,MATCH($C17&amp;INDEX([1]!sector_CER,MATCH($E17,[1]!sector_CIMS,0))&amp;$J17,[1]!CER_prices_index,0),MATCH(U$2,[1]!CER_year,0))/INDEX([1]!CER_prod_cost,MATCH($C17&amp;"Production cost"&amp;$J17,[1]Prices!$CJ$11:$CJ$23,0),MATCH(U$2,[1]!CER_year,0))</f>
        <v>41.054373041058845</v>
      </c>
      <c r="V17">
        <f>INDEX([1]!CER_prices,MATCH($C17&amp;INDEX([1]!sector_CER,MATCH($E17,[1]!sector_CIMS,0))&amp;$J17,[1]!CER_prices_index,0),MATCH(V$2,[1]!CER_year,0))/INDEX([1]!CER_prod_cost,MATCH($C17&amp;"Production cost"&amp;$J17,[1]Prices!$CJ$11:$CJ$23,0),MATCH(V$2,[1]!CER_year,0))</f>
        <v>41.542131322571855</v>
      </c>
      <c r="W17">
        <f>INDEX([1]!CER_prices,MATCH($C17&amp;INDEX([1]!sector_CER,MATCH($E17,[1]!sector_CIMS,0))&amp;$J17,[1]!CER_prices_index,0),MATCH(W$2,[1]!CER_year,0))/INDEX([1]!CER_prod_cost,MATCH($C17&amp;"Production cost"&amp;$J17,[1]Prices!$CJ$11:$CJ$23,0),MATCH(W$2,[1]!CER_year,0))</f>
        <v>42.183280724950087</v>
      </c>
    </row>
    <row r="18" spans="1:24" x14ac:dyDescent="0.25">
      <c r="A18" t="s">
        <v>49</v>
      </c>
      <c r="B18" t="s">
        <v>4</v>
      </c>
      <c r="C18" t="s">
        <v>15</v>
      </c>
      <c r="E18" t="s">
        <v>50</v>
      </c>
      <c r="G18" t="s">
        <v>17</v>
      </c>
      <c r="J18" t="s">
        <v>18</v>
      </c>
      <c r="K18" t="s">
        <v>46</v>
      </c>
      <c r="M18">
        <f t="shared" ref="M18:W19" si="1">M16</f>
        <v>36.577457617610527</v>
      </c>
      <c r="N18">
        <f t="shared" si="1"/>
        <v>36.577457617610527</v>
      </c>
      <c r="O18">
        <f t="shared" si="1"/>
        <v>44.376370352753121</v>
      </c>
      <c r="P18">
        <f t="shared" si="1"/>
        <v>46.541788004970471</v>
      </c>
      <c r="Q18">
        <f t="shared" si="1"/>
        <v>53.21759954032693</v>
      </c>
      <c r="R18">
        <f t="shared" si="1"/>
        <v>54.250028774684012</v>
      </c>
      <c r="S18">
        <f t="shared" si="1"/>
        <v>54.647480803924068</v>
      </c>
      <c r="T18">
        <f t="shared" si="1"/>
        <v>54.021483385555896</v>
      </c>
      <c r="U18">
        <f t="shared" si="1"/>
        <v>54.040074851750624</v>
      </c>
      <c r="V18">
        <f t="shared" si="1"/>
        <v>54.557265476610581</v>
      </c>
      <c r="W18">
        <f t="shared" si="1"/>
        <v>55.263894067160962</v>
      </c>
    </row>
    <row r="19" spans="1:24" x14ac:dyDescent="0.25">
      <c r="A19" t="s">
        <v>51</v>
      </c>
      <c r="B19" t="s">
        <v>4</v>
      </c>
      <c r="C19" t="s">
        <v>15</v>
      </c>
      <c r="E19" t="s">
        <v>52</v>
      </c>
      <c r="G19" t="s">
        <v>17</v>
      </c>
      <c r="J19" t="s">
        <v>18</v>
      </c>
      <c r="K19" t="s">
        <v>48</v>
      </c>
      <c r="M19">
        <f t="shared" si="1"/>
        <v>30.667581847032803</v>
      </c>
      <c r="N19">
        <f t="shared" si="1"/>
        <v>30.667581847032803</v>
      </c>
      <c r="O19">
        <f t="shared" si="1"/>
        <v>35.277683856547462</v>
      </c>
      <c r="P19">
        <f t="shared" si="1"/>
        <v>36.807719543945844</v>
      </c>
      <c r="Q19">
        <f t="shared" si="1"/>
        <v>40.260564982381865</v>
      </c>
      <c r="R19">
        <f t="shared" si="1"/>
        <v>41.187025903120905</v>
      </c>
      <c r="S19">
        <f t="shared" si="1"/>
        <v>41.524458854728636</v>
      </c>
      <c r="T19">
        <f t="shared" si="1"/>
        <v>40.980278950455499</v>
      </c>
      <c r="U19">
        <f t="shared" si="1"/>
        <v>41.054373041058845</v>
      </c>
      <c r="V19">
        <f t="shared" si="1"/>
        <v>41.542131322571855</v>
      </c>
      <c r="W19">
        <f t="shared" si="1"/>
        <v>42.183280724950087</v>
      </c>
    </row>
    <row r="20" spans="1:24" x14ac:dyDescent="0.25">
      <c r="A20" t="s">
        <v>53</v>
      </c>
      <c r="B20" t="s">
        <v>4</v>
      </c>
      <c r="C20" t="s">
        <v>15</v>
      </c>
      <c r="E20" t="s">
        <v>54</v>
      </c>
      <c r="G20" t="s">
        <v>17</v>
      </c>
      <c r="J20" t="s">
        <v>18</v>
      </c>
      <c r="K20" t="s">
        <v>19</v>
      </c>
      <c r="M20">
        <f>INDEX([1]!CER_prices,MATCH($C20&amp;INDEX([1]!sector_CER,MATCH($E20,[1]!sector_CIMS,0))&amp;$J20,[1]!CER_prices_index,0),MATCH(M$2,[1]!CER_year,0))/INDEX([1]!CER_prod_cost,MATCH($C20&amp;"Production cost"&amp;$J20,[1]Prices!$CJ$11:$CJ$23,0),MATCH(M$2,[1]!CER_year,0))</f>
        <v>18.945829415189142</v>
      </c>
      <c r="N20">
        <f>INDEX([1]!CER_prices,MATCH($C20&amp;INDEX([1]!sector_CER,MATCH($E20,[1]!sector_CIMS,0))&amp;$J20,[1]!CER_prices_index,0),MATCH(N$2,[1]!CER_year,0))/INDEX([1]!CER_prod_cost,MATCH($C20&amp;"Production cost"&amp;$J20,[1]Prices!$CJ$11:$CJ$23,0),MATCH(N$2,[1]!CER_year,0))</f>
        <v>18.945829415189142</v>
      </c>
      <c r="O20">
        <f>INDEX([1]!CER_prices,MATCH($C20&amp;INDEX([1]!sector_CER,MATCH($E20,[1]!sector_CIMS,0))&amp;$J20,[1]!CER_prices_index,0),MATCH(O$2,[1]!CER_year,0))/INDEX([1]!CER_prod_cost,MATCH($C20&amp;"Production cost"&amp;$J20,[1]Prices!$CJ$11:$CJ$23,0),MATCH(O$2,[1]!CER_year,0))</f>
        <v>25.322326979678664</v>
      </c>
      <c r="P20">
        <f>INDEX([1]!CER_prices,MATCH($C20&amp;INDEX([1]!sector_CER,MATCH($E20,[1]!sector_CIMS,0))&amp;$J20,[1]!CER_prices_index,0),MATCH(P$2,[1]!CER_year,0))/INDEX([1]!CER_prod_cost,MATCH($C20&amp;"Production cost"&amp;$J20,[1]Prices!$CJ$11:$CJ$23,0),MATCH(P$2,[1]!CER_year,0))</f>
        <v>27.113977003834385</v>
      </c>
      <c r="Q20">
        <f>INDEX([1]!CER_prices,MATCH($C20&amp;INDEX([1]!sector_CER,MATCH($E20,[1]!sector_CIMS,0))&amp;$J20,[1]!CER_prices_index,0),MATCH(Q$2,[1]!CER_year,0))/INDEX([1]!CER_prod_cost,MATCH($C20&amp;"Production cost"&amp;$J20,[1]Prices!$CJ$11:$CJ$23,0),MATCH(Q$2,[1]!CER_year,0))</f>
        <v>29.731102893649226</v>
      </c>
      <c r="R20">
        <f>INDEX([1]!CER_prices,MATCH($C20&amp;INDEX([1]!sector_CER,MATCH($E20,[1]!sector_CIMS,0))&amp;$J20,[1]!CER_prices_index,0),MATCH(R$2,[1]!CER_year,0))/INDEX([1]!CER_prod_cost,MATCH($C20&amp;"Production cost"&amp;$J20,[1]Prices!$CJ$11:$CJ$23,0),MATCH(R$2,[1]!CER_year,0))</f>
        <v>30.64056800217827</v>
      </c>
      <c r="S20">
        <f>INDEX([1]!CER_prices,MATCH($C20&amp;INDEX([1]!sector_CER,MATCH($E20,[1]!sector_CIMS,0))&amp;$J20,[1]!CER_prices_index,0),MATCH(S$2,[1]!CER_year,0))/INDEX([1]!CER_prod_cost,MATCH($C20&amp;"Production cost"&amp;$J20,[1]Prices!$CJ$11:$CJ$23,0),MATCH(S$2,[1]!CER_year,0))</f>
        <v>30.96365898345784</v>
      </c>
      <c r="T20">
        <f>INDEX([1]!CER_prices,MATCH($C20&amp;INDEX([1]!sector_CER,MATCH($E20,[1]!sector_CIMS,0))&amp;$J20,[1]!CER_prices_index,0),MATCH(T$2,[1]!CER_year,0))/INDEX([1]!CER_prod_cost,MATCH($C20&amp;"Production cost"&amp;$J20,[1]Prices!$CJ$11:$CJ$23,0),MATCH(T$2,[1]!CER_year,0))</f>
        <v>30.431742051218762</v>
      </c>
      <c r="U20">
        <f>INDEX([1]!CER_prices,MATCH($C20&amp;INDEX([1]!sector_CER,MATCH($E20,[1]!sector_CIMS,0))&amp;$J20,[1]!CER_prices_index,0),MATCH(U$2,[1]!CER_year,0))/INDEX([1]!CER_prod_cost,MATCH($C20&amp;"Production cost"&amp;$J20,[1]Prices!$CJ$11:$CJ$23,0),MATCH(U$2,[1]!CER_year,0))</f>
        <v>30.54133095373134</v>
      </c>
      <c r="V20">
        <f>INDEX([1]!CER_prices,MATCH($C20&amp;INDEX([1]!sector_CER,MATCH($E20,[1]!sector_CIMS,0))&amp;$J20,[1]!CER_prices_index,0),MATCH(V$2,[1]!CER_year,0))/INDEX([1]!CER_prod_cost,MATCH($C20&amp;"Production cost"&amp;$J20,[1]Prices!$CJ$11:$CJ$23,0),MATCH(V$2,[1]!CER_year,0))</f>
        <v>31.025859355745457</v>
      </c>
      <c r="W20">
        <f>INDEX([1]!CER_prices,MATCH($C20&amp;INDEX([1]!sector_CER,MATCH($E20,[1]!sector_CIMS,0))&amp;$J20,[1]!CER_prices_index,0),MATCH(W$2,[1]!CER_year,0))/INDEX([1]!CER_prod_cost,MATCH($C20&amp;"Production cost"&amp;$J20,[1]Prices!$CJ$11:$CJ$23,0),MATCH(W$2,[1]!CER_year,0))</f>
        <v>31.668070340273893</v>
      </c>
    </row>
    <row r="21" spans="1:24" x14ac:dyDescent="0.25">
      <c r="A21" t="s">
        <v>55</v>
      </c>
      <c r="B21" t="s">
        <v>4</v>
      </c>
      <c r="C21" t="s">
        <v>15</v>
      </c>
      <c r="E21" t="s">
        <v>56</v>
      </c>
      <c r="G21" t="s">
        <v>17</v>
      </c>
      <c r="J21" t="s">
        <v>18</v>
      </c>
      <c r="K21" t="s">
        <v>19</v>
      </c>
      <c r="M21">
        <f>INDEX([1]!CER_prices,MATCH($C21&amp;INDEX([1]!sector_CER,MATCH($E21,[1]!sector_CIMS,0))&amp;$J21,[1]!CER_prices_index,0),MATCH(M$2,[1]!CER_year,0))/INDEX([1]!CER_prod_cost,MATCH($C21&amp;"Production cost"&amp;$J21,[1]Prices!$CJ$11:$CJ$23,0),MATCH(M$2,[1]!CER_year,0))</f>
        <v>18.945829415189142</v>
      </c>
      <c r="N21">
        <f>INDEX([1]!CER_prices,MATCH($C21&amp;INDEX([1]!sector_CER,MATCH($E21,[1]!sector_CIMS,0))&amp;$J21,[1]!CER_prices_index,0),MATCH(N$2,[1]!CER_year,0))/INDEX([1]!CER_prod_cost,MATCH($C21&amp;"Production cost"&amp;$J21,[1]Prices!$CJ$11:$CJ$23,0),MATCH(N$2,[1]!CER_year,0))</f>
        <v>18.945829415189142</v>
      </c>
      <c r="O21">
        <f>INDEX([1]!CER_prices,MATCH($C21&amp;INDEX([1]!sector_CER,MATCH($E21,[1]!sector_CIMS,0))&amp;$J21,[1]!CER_prices_index,0),MATCH(O$2,[1]!CER_year,0))/INDEX([1]!CER_prod_cost,MATCH($C21&amp;"Production cost"&amp;$J21,[1]Prices!$CJ$11:$CJ$23,0),MATCH(O$2,[1]!CER_year,0))</f>
        <v>25.322326979678664</v>
      </c>
      <c r="P21">
        <f>INDEX([1]!CER_prices,MATCH($C21&amp;INDEX([1]!sector_CER,MATCH($E21,[1]!sector_CIMS,0))&amp;$J21,[1]!CER_prices_index,0),MATCH(P$2,[1]!CER_year,0))/INDEX([1]!CER_prod_cost,MATCH($C21&amp;"Production cost"&amp;$J21,[1]Prices!$CJ$11:$CJ$23,0),MATCH(P$2,[1]!CER_year,0))</f>
        <v>27.113977003834385</v>
      </c>
      <c r="Q21">
        <f>INDEX([1]!CER_prices,MATCH($C21&amp;INDEX([1]!sector_CER,MATCH($E21,[1]!sector_CIMS,0))&amp;$J21,[1]!CER_prices_index,0),MATCH(Q$2,[1]!CER_year,0))/INDEX([1]!CER_prod_cost,MATCH($C21&amp;"Production cost"&amp;$J21,[1]Prices!$CJ$11:$CJ$23,0),MATCH(Q$2,[1]!CER_year,0))</f>
        <v>29.731102893649226</v>
      </c>
      <c r="R21">
        <f>INDEX([1]!CER_prices,MATCH($C21&amp;INDEX([1]!sector_CER,MATCH($E21,[1]!sector_CIMS,0))&amp;$J21,[1]!CER_prices_index,0),MATCH(R$2,[1]!CER_year,0))/INDEX([1]!CER_prod_cost,MATCH($C21&amp;"Production cost"&amp;$J21,[1]Prices!$CJ$11:$CJ$23,0),MATCH(R$2,[1]!CER_year,0))</f>
        <v>30.64056800217827</v>
      </c>
      <c r="S21">
        <f>INDEX([1]!CER_prices,MATCH($C21&amp;INDEX([1]!sector_CER,MATCH($E21,[1]!sector_CIMS,0))&amp;$J21,[1]!CER_prices_index,0),MATCH(S$2,[1]!CER_year,0))/INDEX([1]!CER_prod_cost,MATCH($C21&amp;"Production cost"&amp;$J21,[1]Prices!$CJ$11:$CJ$23,0),MATCH(S$2,[1]!CER_year,0))</f>
        <v>30.96365898345784</v>
      </c>
      <c r="T21">
        <f>INDEX([1]!CER_prices,MATCH($C21&amp;INDEX([1]!sector_CER,MATCH($E21,[1]!sector_CIMS,0))&amp;$J21,[1]!CER_prices_index,0),MATCH(T$2,[1]!CER_year,0))/INDEX([1]!CER_prod_cost,MATCH($C21&amp;"Production cost"&amp;$J21,[1]Prices!$CJ$11:$CJ$23,0),MATCH(T$2,[1]!CER_year,0))</f>
        <v>30.431742051218762</v>
      </c>
      <c r="U21">
        <f>INDEX([1]!CER_prices,MATCH($C21&amp;INDEX([1]!sector_CER,MATCH($E21,[1]!sector_CIMS,0))&amp;$J21,[1]!CER_prices_index,0),MATCH(U$2,[1]!CER_year,0))/INDEX([1]!CER_prod_cost,MATCH($C21&amp;"Production cost"&amp;$J21,[1]Prices!$CJ$11:$CJ$23,0),MATCH(U$2,[1]!CER_year,0))</f>
        <v>30.54133095373134</v>
      </c>
      <c r="V21">
        <f>INDEX([1]!CER_prices,MATCH($C21&amp;INDEX([1]!sector_CER,MATCH($E21,[1]!sector_CIMS,0))&amp;$J21,[1]!CER_prices_index,0),MATCH(V$2,[1]!CER_year,0))/INDEX([1]!CER_prod_cost,MATCH($C21&amp;"Production cost"&amp;$J21,[1]Prices!$CJ$11:$CJ$23,0),MATCH(V$2,[1]!CER_year,0))</f>
        <v>31.025859355745457</v>
      </c>
      <c r="W21">
        <f>INDEX([1]!CER_prices,MATCH($C21&amp;INDEX([1]!sector_CER,MATCH($E21,[1]!sector_CIMS,0))&amp;$J21,[1]!CER_prices_index,0),MATCH(W$2,[1]!CER_year,0))/INDEX([1]!CER_prod_cost,MATCH($C21&amp;"Production cost"&amp;$J21,[1]Prices!$CJ$11:$CJ$23,0),MATCH(W$2,[1]!CER_year,0))</f>
        <v>31.668070340273893</v>
      </c>
    </row>
    <row r="22" spans="1:24" x14ac:dyDescent="0.25">
      <c r="A22" t="s">
        <v>18</v>
      </c>
      <c r="B22" t="s">
        <v>4</v>
      </c>
      <c r="C22" t="s">
        <v>15</v>
      </c>
      <c r="E22" t="s">
        <v>26</v>
      </c>
      <c r="G22" t="s">
        <v>57</v>
      </c>
      <c r="L22" t="s">
        <v>58</v>
      </c>
    </row>
    <row r="23" spans="1:24" x14ac:dyDescent="0.25">
      <c r="A23" t="s">
        <v>18</v>
      </c>
      <c r="B23" t="s">
        <v>4</v>
      </c>
      <c r="C23" t="s">
        <v>15</v>
      </c>
      <c r="E23" t="s">
        <v>26</v>
      </c>
      <c r="G23" t="s">
        <v>59</v>
      </c>
      <c r="H23" t="s">
        <v>4</v>
      </c>
    </row>
    <row r="24" spans="1:24" x14ac:dyDescent="0.25">
      <c r="A24" t="s">
        <v>18</v>
      </c>
      <c r="B24" t="s">
        <v>4</v>
      </c>
      <c r="C24" t="s">
        <v>15</v>
      </c>
      <c r="E24" t="s">
        <v>26</v>
      </c>
      <c r="G24" t="s">
        <v>60</v>
      </c>
      <c r="H24" t="b">
        <v>1</v>
      </c>
    </row>
    <row r="25" spans="1:24" x14ac:dyDescent="0.25">
      <c r="A25" t="s">
        <v>18</v>
      </c>
      <c r="B25" t="s">
        <v>4</v>
      </c>
      <c r="C25" t="s">
        <v>15</v>
      </c>
      <c r="E25" t="s">
        <v>26</v>
      </c>
      <c r="G25" t="s">
        <v>61</v>
      </c>
      <c r="L25" t="s">
        <v>62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 t="s">
        <v>63</v>
      </c>
    </row>
    <row r="26" spans="1:24" x14ac:dyDescent="0.25">
      <c r="A26" t="s">
        <v>18</v>
      </c>
      <c r="B26" t="s">
        <v>4</v>
      </c>
      <c r="C26" t="s">
        <v>15</v>
      </c>
      <c r="E26" t="s">
        <v>26</v>
      </c>
      <c r="G26" t="s">
        <v>64</v>
      </c>
      <c r="H26" t="s">
        <v>65</v>
      </c>
      <c r="I26" t="s">
        <v>66</v>
      </c>
      <c r="K26" t="s">
        <v>67</v>
      </c>
      <c r="L26" t="s">
        <v>68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4" x14ac:dyDescent="0.25">
      <c r="A27" t="s">
        <v>18</v>
      </c>
      <c r="B27" t="s">
        <v>4</v>
      </c>
      <c r="C27" t="s">
        <v>15</v>
      </c>
      <c r="E27" t="s">
        <v>26</v>
      </c>
      <c r="G27" t="s">
        <v>64</v>
      </c>
      <c r="H27" t="s">
        <v>69</v>
      </c>
      <c r="I27" t="s">
        <v>66</v>
      </c>
      <c r="K27" t="s">
        <v>67</v>
      </c>
      <c r="L27" t="s">
        <v>70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25">
      <c r="A28" t="s">
        <v>18</v>
      </c>
      <c r="B28" t="s">
        <v>4</v>
      </c>
      <c r="C28" t="s">
        <v>15</v>
      </c>
      <c r="E28" t="s">
        <v>26</v>
      </c>
      <c r="G28" t="s">
        <v>64</v>
      </c>
      <c r="H28" t="s">
        <v>71</v>
      </c>
      <c r="I28" t="s">
        <v>66</v>
      </c>
      <c r="K28" t="s">
        <v>67</v>
      </c>
      <c r="L28" t="s">
        <v>72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4" x14ac:dyDescent="0.25">
      <c r="A29" t="s">
        <v>30</v>
      </c>
      <c r="B29" t="s">
        <v>4</v>
      </c>
      <c r="C29" t="s">
        <v>15</v>
      </c>
      <c r="E29" t="s">
        <v>31</v>
      </c>
      <c r="G29" t="s">
        <v>57</v>
      </c>
      <c r="L29" t="s">
        <v>58</v>
      </c>
    </row>
    <row r="30" spans="1:24" x14ac:dyDescent="0.25">
      <c r="A30" t="s">
        <v>30</v>
      </c>
      <c r="B30" t="s">
        <v>4</v>
      </c>
      <c r="C30" t="s">
        <v>15</v>
      </c>
      <c r="E30" t="s">
        <v>31</v>
      </c>
      <c r="G30" t="s">
        <v>59</v>
      </c>
      <c r="H30" t="s">
        <v>4</v>
      </c>
    </row>
    <row r="31" spans="1:24" x14ac:dyDescent="0.25">
      <c r="A31" t="s">
        <v>30</v>
      </c>
      <c r="B31" t="s">
        <v>4</v>
      </c>
      <c r="C31" t="s">
        <v>15</v>
      </c>
      <c r="E31" t="s">
        <v>31</v>
      </c>
      <c r="G31" t="s">
        <v>60</v>
      </c>
      <c r="H31" t="b">
        <v>1</v>
      </c>
    </row>
    <row r="32" spans="1:24" x14ac:dyDescent="0.25">
      <c r="A32" t="s">
        <v>30</v>
      </c>
      <c r="B32" t="s">
        <v>4</v>
      </c>
      <c r="C32" t="s">
        <v>15</v>
      </c>
      <c r="E32" t="s">
        <v>31</v>
      </c>
      <c r="G32" t="s">
        <v>61</v>
      </c>
      <c r="K32" t="s">
        <v>73</v>
      </c>
      <c r="L32" t="s">
        <v>62</v>
      </c>
      <c r="M32">
        <v>35.188099999999999</v>
      </c>
      <c r="N32">
        <v>35.188099999999999</v>
      </c>
      <c r="O32">
        <v>35.188099999999999</v>
      </c>
      <c r="P32">
        <v>35.188099999999999</v>
      </c>
      <c r="Q32">
        <v>35.188099999999999</v>
      </c>
      <c r="R32">
        <v>35.188099999999999</v>
      </c>
      <c r="S32">
        <v>35.188099999999999</v>
      </c>
      <c r="T32">
        <v>35.188099999999999</v>
      </c>
      <c r="U32">
        <v>35.188099999999999</v>
      </c>
      <c r="V32">
        <v>35.188099999999999</v>
      </c>
      <c r="W32">
        <v>35.188099999999999</v>
      </c>
    </row>
    <row r="33" spans="1:24" x14ac:dyDescent="0.25">
      <c r="A33" t="s">
        <v>30</v>
      </c>
      <c r="B33" t="s">
        <v>4</v>
      </c>
      <c r="C33" t="s">
        <v>15</v>
      </c>
      <c r="E33" t="s">
        <v>31</v>
      </c>
      <c r="G33" t="s">
        <v>74</v>
      </c>
      <c r="H33" t="s">
        <v>65</v>
      </c>
      <c r="I33" t="s">
        <v>66</v>
      </c>
      <c r="L33" t="s">
        <v>68</v>
      </c>
      <c r="M33">
        <f>INDEX([1]Coefficients!$G$60:$BO$79,MATCH($E33,[1]Coefficients!$B$60:$B$79,0),MATCH(M$2,[1]Coefficients!$G$1:$BO$1,0))/INDEX([1]Coefficients!$G$29:$BO$48,MATCH($E33,[1]Coefficients!$B$29:$B$48,0),MATCH(M$2,[1]Coefficients!$G$1:$BO$1,0))</f>
        <v>7.4244372161799493E-2</v>
      </c>
      <c r="N33">
        <f>INDEX([1]Coefficients!$G$60:$BO$79,MATCH($E33,[1]Coefficients!$B$60:$B$79,0),MATCH(N$2,[1]Coefficients!$G$1:$BO$1,0))/INDEX([1]Coefficients!$G$29:$BO$48,MATCH($E33,[1]Coefficients!$B$29:$B$48,0),MATCH(N$2,[1]Coefficients!$G$1:$BO$1,0))</f>
        <v>7.4244372161799493E-2</v>
      </c>
      <c r="O33">
        <f>INDEX([1]Coefficients!$G$60:$BO$79,MATCH($E33,[1]Coefficients!$B$60:$B$79,0),MATCH(O$2,[1]Coefficients!$G$1:$BO$1,0))/INDEX([1]Coefficients!$G$29:$BO$48,MATCH($E33,[1]Coefficients!$B$29:$B$48,0),MATCH(O$2,[1]Coefficients!$G$1:$BO$1,0))</f>
        <v>7.4244372161799493E-2</v>
      </c>
      <c r="P33">
        <f>INDEX([1]Coefficients!$G$60:$BO$79,MATCH($E33,[1]Coefficients!$B$60:$B$79,0),MATCH(P$2,[1]Coefficients!$G$1:$BO$1,0))/INDEX([1]Coefficients!$G$29:$BO$48,MATCH($E33,[1]Coefficients!$B$29:$B$48,0),MATCH(P$2,[1]Coefficients!$G$1:$BO$1,0))</f>
        <v>7.4244372161799493E-2</v>
      </c>
      <c r="Q33">
        <f>INDEX([1]Coefficients!$G$60:$BO$79,MATCH($E33,[1]Coefficients!$B$60:$B$79,0),MATCH(Q$2,[1]Coefficients!$G$1:$BO$1,0))/INDEX([1]Coefficients!$G$29:$BO$48,MATCH($E33,[1]Coefficients!$B$29:$B$48,0),MATCH(Q$2,[1]Coefficients!$G$1:$BO$1,0))</f>
        <v>7.4244372161799493E-2</v>
      </c>
      <c r="R33">
        <f>INDEX([1]Coefficients!$G$60:$BO$79,MATCH($E33,[1]Coefficients!$B$60:$B$79,0),MATCH(R$2,[1]Coefficients!$G$1:$BO$1,0))/INDEX([1]Coefficients!$G$29:$BO$48,MATCH($E33,[1]Coefficients!$B$29:$B$48,0),MATCH(R$2,[1]Coefficients!$G$1:$BO$1,0))</f>
        <v>7.4244372161799493E-2</v>
      </c>
      <c r="S33">
        <f>INDEX([1]Coefficients!$G$60:$BO$79,MATCH($E33,[1]Coefficients!$B$60:$B$79,0),MATCH(S$2,[1]Coefficients!$G$1:$BO$1,0))/INDEX([1]Coefficients!$G$29:$BO$48,MATCH($E33,[1]Coefficients!$B$29:$B$48,0),MATCH(S$2,[1]Coefficients!$G$1:$BO$1,0))</f>
        <v>7.4244372161799493E-2</v>
      </c>
      <c r="T33">
        <f>INDEX([1]Coefficients!$G$60:$BO$79,MATCH($E33,[1]Coefficients!$B$60:$B$79,0),MATCH(T$2,[1]Coefficients!$G$1:$BO$1,0))/INDEX([1]Coefficients!$G$29:$BO$48,MATCH($E33,[1]Coefficients!$B$29:$B$48,0),MATCH(T$2,[1]Coefficients!$G$1:$BO$1,0))</f>
        <v>7.4244372161799493E-2</v>
      </c>
      <c r="U33">
        <f>INDEX([1]Coefficients!$G$60:$BO$79,MATCH($E33,[1]Coefficients!$B$60:$B$79,0),MATCH(U$2,[1]Coefficients!$G$1:$BO$1,0))/INDEX([1]Coefficients!$G$29:$BO$48,MATCH($E33,[1]Coefficients!$B$29:$B$48,0),MATCH(U$2,[1]Coefficients!$G$1:$BO$1,0))</f>
        <v>7.4244372161799493E-2</v>
      </c>
      <c r="V33">
        <f>INDEX([1]Coefficients!$G$60:$BO$79,MATCH($E33,[1]Coefficients!$B$60:$B$79,0),MATCH(V$2,[1]Coefficients!$G$1:$BO$1,0))/INDEX([1]Coefficients!$G$29:$BO$48,MATCH($E33,[1]Coefficients!$B$29:$B$48,0),MATCH(V$2,[1]Coefficients!$G$1:$BO$1,0))</f>
        <v>7.4244372161799493E-2</v>
      </c>
      <c r="W33">
        <f>INDEX([1]Coefficients!$G$60:$BO$79,MATCH($E33,[1]Coefficients!$B$60:$B$79,0),MATCH(W$2,[1]Coefficients!$G$1:$BO$1,0))/INDEX([1]Coefficients!$G$29:$BO$48,MATCH($E33,[1]Coefficients!$B$29:$B$48,0),MATCH(W$2,[1]Coefficients!$G$1:$BO$1,0))</f>
        <v>7.4244372161799493E-2</v>
      </c>
    </row>
    <row r="34" spans="1:24" x14ac:dyDescent="0.25">
      <c r="A34" t="s">
        <v>30</v>
      </c>
      <c r="B34" t="s">
        <v>4</v>
      </c>
      <c r="C34" t="s">
        <v>15</v>
      </c>
      <c r="E34" t="s">
        <v>31</v>
      </c>
      <c r="G34" t="s">
        <v>64</v>
      </c>
      <c r="H34" t="s">
        <v>65</v>
      </c>
      <c r="I34" t="s">
        <v>66</v>
      </c>
      <c r="K34" t="s">
        <v>67</v>
      </c>
      <c r="L34" t="s">
        <v>68</v>
      </c>
      <c r="M34">
        <f>INDEX([1]Coefficients!$G$132:$BO$151,MATCH($E34,[1]Coefficients!$B$132:$B$151,0),MATCH(M$2,[1]Coefficients!$G$1:$BO$1,0))</f>
        <v>0</v>
      </c>
      <c r="N34">
        <f>INDEX([1]Coefficients!$G$132:$BO$151,MATCH($E34,[1]Coefficients!$B$132:$B$151,0),MATCH(N$2,[1]Coefficients!$G$1:$BO$1,0))</f>
        <v>0</v>
      </c>
      <c r="O34">
        <f>INDEX([1]Coefficients!$G$132:$BO$151,MATCH($E34,[1]Coefficients!$B$132:$B$151,0),MATCH(O$2,[1]Coefficients!$G$1:$BO$1,0))</f>
        <v>0</v>
      </c>
      <c r="P34">
        <f>INDEX([1]Coefficients!$G$132:$BO$151,MATCH($E34,[1]Coefficients!$B$132:$B$151,0),MATCH(P$2,[1]Coefficients!$G$1:$BO$1,0))</f>
        <v>0</v>
      </c>
      <c r="Q34">
        <f>INDEX([1]Coefficients!$G$132:$BO$151,MATCH($E34,[1]Coefficients!$B$132:$B$151,0),MATCH(Q$2,[1]Coefficients!$G$1:$BO$1,0))</f>
        <v>0</v>
      </c>
      <c r="R34">
        <f>INDEX([1]Coefficients!$G$132:$BO$151,MATCH($E34,[1]Coefficients!$B$132:$B$151,0),MATCH(R$2,[1]Coefficients!$G$1:$BO$1,0))</f>
        <v>0</v>
      </c>
      <c r="S34">
        <f>INDEX([1]Coefficients!$G$132:$BO$151,MATCH($E34,[1]Coefficients!$B$132:$B$151,0),MATCH(S$2,[1]Coefficients!$G$1:$BO$1,0))</f>
        <v>0</v>
      </c>
      <c r="T34">
        <f>INDEX([1]Coefficients!$G$132:$BO$151,MATCH($E34,[1]Coefficients!$B$132:$B$151,0),MATCH(T$2,[1]Coefficients!$G$1:$BO$1,0))</f>
        <v>0</v>
      </c>
      <c r="U34">
        <f>INDEX([1]Coefficients!$G$132:$BO$151,MATCH($E34,[1]Coefficients!$B$132:$B$151,0),MATCH(U$2,[1]Coefficients!$G$1:$BO$1,0))</f>
        <v>0</v>
      </c>
      <c r="V34">
        <f>INDEX([1]Coefficients!$G$132:$BO$151,MATCH($E34,[1]Coefficients!$B$132:$B$151,0),MATCH(V$2,[1]Coefficients!$G$1:$BO$1,0))</f>
        <v>0</v>
      </c>
      <c r="W34">
        <f>INDEX([1]Coefficients!$G$132:$BO$151,MATCH($E34,[1]Coefficients!$B$132:$B$151,0),MATCH(W$2,[1]Coefficients!$G$1:$BO$1,0))</f>
        <v>0</v>
      </c>
    </row>
    <row r="35" spans="1:24" x14ac:dyDescent="0.25">
      <c r="A35" t="s">
        <v>30</v>
      </c>
      <c r="B35" t="s">
        <v>4</v>
      </c>
      <c r="C35" t="s">
        <v>15</v>
      </c>
      <c r="E35" t="s">
        <v>31</v>
      </c>
      <c r="G35" t="s">
        <v>64</v>
      </c>
      <c r="H35" t="s">
        <v>69</v>
      </c>
      <c r="I35" t="s">
        <v>66</v>
      </c>
      <c r="K35" t="s">
        <v>67</v>
      </c>
      <c r="L35" t="s">
        <v>70</v>
      </c>
      <c r="M35">
        <f>INDEX([1]Coefficients!$G$132:$BO$151,MATCH($E35,[1]Coefficients!$B$132:$B$151,0),MATCH(M$2,[1]Coefficients!$G$1:$BO$1,0))</f>
        <v>0</v>
      </c>
      <c r="N35">
        <f>INDEX([1]Coefficients!$G$132:$BO$151,MATCH($E35,[1]Coefficients!$B$132:$B$151,0),MATCH(N$2,[1]Coefficients!$G$1:$BO$1,0))</f>
        <v>0</v>
      </c>
      <c r="O35">
        <f>INDEX([1]Coefficients!$G$132:$BO$151,MATCH($E35,[1]Coefficients!$B$132:$B$151,0),MATCH(O$2,[1]Coefficients!$G$1:$BO$1,0))</f>
        <v>0</v>
      </c>
      <c r="P35">
        <f>INDEX([1]Coefficients!$G$132:$BO$151,MATCH($E35,[1]Coefficients!$B$132:$B$151,0),MATCH(P$2,[1]Coefficients!$G$1:$BO$1,0))</f>
        <v>0</v>
      </c>
      <c r="Q35">
        <f>INDEX([1]Coefficients!$G$132:$BO$151,MATCH($E35,[1]Coefficients!$B$132:$B$151,0),MATCH(Q$2,[1]Coefficients!$G$1:$BO$1,0))</f>
        <v>0</v>
      </c>
      <c r="R35">
        <f>INDEX([1]Coefficients!$G$132:$BO$151,MATCH($E35,[1]Coefficients!$B$132:$B$151,0),MATCH(R$2,[1]Coefficients!$G$1:$BO$1,0))</f>
        <v>0</v>
      </c>
      <c r="S35">
        <f>INDEX([1]Coefficients!$G$132:$BO$151,MATCH($E35,[1]Coefficients!$B$132:$B$151,0),MATCH(S$2,[1]Coefficients!$G$1:$BO$1,0))</f>
        <v>0</v>
      </c>
      <c r="T35">
        <f>INDEX([1]Coefficients!$G$132:$BO$151,MATCH($E35,[1]Coefficients!$B$132:$B$151,0),MATCH(T$2,[1]Coefficients!$G$1:$BO$1,0))</f>
        <v>0</v>
      </c>
      <c r="U35">
        <f>INDEX([1]Coefficients!$G$132:$BO$151,MATCH($E35,[1]Coefficients!$B$132:$B$151,0),MATCH(U$2,[1]Coefficients!$G$1:$BO$1,0))</f>
        <v>0</v>
      </c>
      <c r="V35">
        <f>INDEX([1]Coefficients!$G$132:$BO$151,MATCH($E35,[1]Coefficients!$B$132:$B$151,0),MATCH(V$2,[1]Coefficients!$G$1:$BO$1,0))</f>
        <v>0</v>
      </c>
      <c r="W35">
        <f>INDEX([1]Coefficients!$G$132:$BO$151,MATCH($E35,[1]Coefficients!$B$132:$B$151,0),MATCH(W$2,[1]Coefficients!$G$1:$BO$1,0))</f>
        <v>0</v>
      </c>
    </row>
    <row r="36" spans="1:24" x14ac:dyDescent="0.25">
      <c r="A36" t="s">
        <v>30</v>
      </c>
      <c r="B36" t="s">
        <v>4</v>
      </c>
      <c r="C36" t="s">
        <v>15</v>
      </c>
      <c r="E36" t="s">
        <v>31</v>
      </c>
      <c r="G36" t="s">
        <v>64</v>
      </c>
      <c r="H36" t="s">
        <v>71</v>
      </c>
      <c r="I36" t="s">
        <v>66</v>
      </c>
      <c r="K36" t="s">
        <v>67</v>
      </c>
      <c r="L36" t="s">
        <v>72</v>
      </c>
      <c r="M36">
        <f>INDEX([1]Coefficients!$G$132:$BO$151,MATCH($E36,[1]Coefficients!$B$132:$B$151,0),MATCH(M$2,[1]Coefficients!$G$1:$BO$1,0))</f>
        <v>0</v>
      </c>
      <c r="N36">
        <f>INDEX([1]Coefficients!$G$132:$BO$151,MATCH($E36,[1]Coefficients!$B$132:$B$151,0),MATCH(N$2,[1]Coefficients!$G$1:$BO$1,0))</f>
        <v>0</v>
      </c>
      <c r="O36">
        <f>INDEX([1]Coefficients!$G$132:$BO$151,MATCH($E36,[1]Coefficients!$B$132:$B$151,0),MATCH(O$2,[1]Coefficients!$G$1:$BO$1,0))</f>
        <v>0</v>
      </c>
      <c r="P36">
        <f>INDEX([1]Coefficients!$G$132:$BO$151,MATCH($E36,[1]Coefficients!$B$132:$B$151,0),MATCH(P$2,[1]Coefficients!$G$1:$BO$1,0))</f>
        <v>0</v>
      </c>
      <c r="Q36">
        <f>INDEX([1]Coefficients!$G$132:$BO$151,MATCH($E36,[1]Coefficients!$B$132:$B$151,0),MATCH(Q$2,[1]Coefficients!$G$1:$BO$1,0))</f>
        <v>0</v>
      </c>
      <c r="R36">
        <f>INDEX([1]Coefficients!$G$132:$BO$151,MATCH($E36,[1]Coefficients!$B$132:$B$151,0),MATCH(R$2,[1]Coefficients!$G$1:$BO$1,0))</f>
        <v>0</v>
      </c>
      <c r="S36">
        <f>INDEX([1]Coefficients!$G$132:$BO$151,MATCH($E36,[1]Coefficients!$B$132:$B$151,0),MATCH(S$2,[1]Coefficients!$G$1:$BO$1,0))</f>
        <v>0</v>
      </c>
      <c r="T36">
        <f>INDEX([1]Coefficients!$G$132:$BO$151,MATCH($E36,[1]Coefficients!$B$132:$B$151,0),MATCH(T$2,[1]Coefficients!$G$1:$BO$1,0))</f>
        <v>0</v>
      </c>
      <c r="U36">
        <f>INDEX([1]Coefficients!$G$132:$BO$151,MATCH($E36,[1]Coefficients!$B$132:$B$151,0),MATCH(U$2,[1]Coefficients!$G$1:$BO$1,0))</f>
        <v>0</v>
      </c>
      <c r="V36">
        <f>INDEX([1]Coefficients!$G$132:$BO$151,MATCH($E36,[1]Coefficients!$B$132:$B$151,0),MATCH(V$2,[1]Coefficients!$G$1:$BO$1,0))</f>
        <v>0</v>
      </c>
      <c r="W36">
        <f>INDEX([1]Coefficients!$G$132:$BO$151,MATCH($E36,[1]Coefficients!$B$132:$B$151,0),MATCH(W$2,[1]Coefficients!$G$1:$BO$1,0))</f>
        <v>0</v>
      </c>
    </row>
    <row r="37" spans="1:24" x14ac:dyDescent="0.25">
      <c r="A37" t="s">
        <v>28</v>
      </c>
      <c r="B37" t="s">
        <v>4</v>
      </c>
      <c r="C37" t="s">
        <v>15</v>
      </c>
      <c r="E37" t="s">
        <v>29</v>
      </c>
      <c r="G37" t="s">
        <v>57</v>
      </c>
      <c r="L37" t="s">
        <v>58</v>
      </c>
    </row>
    <row r="38" spans="1:24" x14ac:dyDescent="0.25">
      <c r="A38" t="s">
        <v>28</v>
      </c>
      <c r="B38" t="s">
        <v>4</v>
      </c>
      <c r="C38" t="s">
        <v>15</v>
      </c>
      <c r="E38" t="s">
        <v>29</v>
      </c>
      <c r="G38" t="s">
        <v>59</v>
      </c>
      <c r="H38" t="s">
        <v>4</v>
      </c>
    </row>
    <row r="39" spans="1:24" x14ac:dyDescent="0.25">
      <c r="A39" t="s">
        <v>28</v>
      </c>
      <c r="B39" t="s">
        <v>4</v>
      </c>
      <c r="C39" t="s">
        <v>15</v>
      </c>
      <c r="E39" t="s">
        <v>29</v>
      </c>
      <c r="G39" t="s">
        <v>60</v>
      </c>
      <c r="H39" t="b">
        <v>1</v>
      </c>
    </row>
    <row r="40" spans="1:24" x14ac:dyDescent="0.25">
      <c r="A40" t="s">
        <v>28</v>
      </c>
      <c r="B40" t="s">
        <v>4</v>
      </c>
      <c r="C40" t="s">
        <v>15</v>
      </c>
      <c r="E40" t="s">
        <v>29</v>
      </c>
      <c r="G40" t="s">
        <v>61</v>
      </c>
      <c r="L40" t="s">
        <v>62</v>
      </c>
      <c r="M40">
        <v>33</v>
      </c>
      <c r="N40">
        <v>33</v>
      </c>
      <c r="O40">
        <v>33</v>
      </c>
      <c r="P40">
        <v>33</v>
      </c>
      <c r="Q40">
        <v>33</v>
      </c>
      <c r="R40">
        <v>33</v>
      </c>
      <c r="S40">
        <v>33</v>
      </c>
      <c r="T40">
        <v>33</v>
      </c>
      <c r="U40">
        <v>33</v>
      </c>
      <c r="V40">
        <v>33</v>
      </c>
      <c r="W40">
        <v>33</v>
      </c>
    </row>
    <row r="41" spans="1:24" x14ac:dyDescent="0.25">
      <c r="A41" t="s">
        <v>28</v>
      </c>
      <c r="B41" t="s">
        <v>4</v>
      </c>
      <c r="C41" t="s">
        <v>15</v>
      </c>
      <c r="E41" t="s">
        <v>29</v>
      </c>
      <c r="G41" t="s">
        <v>74</v>
      </c>
      <c r="H41" t="s">
        <v>65</v>
      </c>
      <c r="I41" t="s">
        <v>66</v>
      </c>
      <c r="L41" t="s">
        <v>68</v>
      </c>
      <c r="M41">
        <f>INDEX([1]Coefficients!$G$60:$BO$79,MATCH($E41,[1]Coefficients!$B$60:$B$79,0),MATCH(M$2,[1]Coefficients!$G$1:$BO$1,0))/INDEX([1]Coefficients!$G$29:$BO$48,MATCH($E41,[1]Coefficients!$B$29:$B$48,0),MATCH(M$2,[1]Coefficients!$G$1:$BO$1,0))</f>
        <v>7.0926315828688483E-2</v>
      </c>
      <c r="N41">
        <f>INDEX([1]Coefficients!$G$60:$BO$79,MATCH($E41,[1]Coefficients!$B$60:$B$79,0),MATCH(N$2,[1]Coefficients!$G$1:$BO$1,0))/INDEX([1]Coefficients!$G$29:$BO$48,MATCH($E41,[1]Coefficients!$B$29:$B$48,0),MATCH(N$2,[1]Coefficients!$G$1:$BO$1,0))</f>
        <v>7.0926315828688483E-2</v>
      </c>
      <c r="O41">
        <f>INDEX([1]Coefficients!$G$60:$BO$79,MATCH($E41,[1]Coefficients!$B$60:$B$79,0),MATCH(O$2,[1]Coefficients!$G$1:$BO$1,0))/INDEX([1]Coefficients!$G$29:$BO$48,MATCH($E41,[1]Coefficients!$B$29:$B$48,0),MATCH(O$2,[1]Coefficients!$G$1:$BO$1,0))</f>
        <v>7.0926315828688483E-2</v>
      </c>
      <c r="P41">
        <f>INDEX([1]Coefficients!$G$60:$BO$79,MATCH($E41,[1]Coefficients!$B$60:$B$79,0),MATCH(P$2,[1]Coefficients!$G$1:$BO$1,0))/INDEX([1]Coefficients!$G$29:$BO$48,MATCH($E41,[1]Coefficients!$B$29:$B$48,0),MATCH(P$2,[1]Coefficients!$G$1:$BO$1,0))</f>
        <v>7.0926315828688483E-2</v>
      </c>
      <c r="Q41">
        <f>INDEX([1]Coefficients!$G$60:$BO$79,MATCH($E41,[1]Coefficients!$B$60:$B$79,0),MATCH(Q$2,[1]Coefficients!$G$1:$BO$1,0))/INDEX([1]Coefficients!$G$29:$BO$48,MATCH($E41,[1]Coefficients!$B$29:$B$48,0),MATCH(Q$2,[1]Coefficients!$G$1:$BO$1,0))</f>
        <v>7.0926315828688483E-2</v>
      </c>
      <c r="R41">
        <f>INDEX([1]Coefficients!$G$60:$BO$79,MATCH($E41,[1]Coefficients!$B$60:$B$79,0),MATCH(R$2,[1]Coefficients!$G$1:$BO$1,0))/INDEX([1]Coefficients!$G$29:$BO$48,MATCH($E41,[1]Coefficients!$B$29:$B$48,0),MATCH(R$2,[1]Coefficients!$G$1:$BO$1,0))</f>
        <v>7.0926315828688483E-2</v>
      </c>
      <c r="S41">
        <f>INDEX([1]Coefficients!$G$60:$BO$79,MATCH($E41,[1]Coefficients!$B$60:$B$79,0),MATCH(S$2,[1]Coefficients!$G$1:$BO$1,0))/INDEX([1]Coefficients!$G$29:$BO$48,MATCH($E41,[1]Coefficients!$B$29:$B$48,0),MATCH(S$2,[1]Coefficients!$G$1:$BO$1,0))</f>
        <v>7.0926315828688483E-2</v>
      </c>
      <c r="T41">
        <f>INDEX([1]Coefficients!$G$60:$BO$79,MATCH($E41,[1]Coefficients!$B$60:$B$79,0),MATCH(T$2,[1]Coefficients!$G$1:$BO$1,0))/INDEX([1]Coefficients!$G$29:$BO$48,MATCH($E41,[1]Coefficients!$B$29:$B$48,0),MATCH(T$2,[1]Coefficients!$G$1:$BO$1,0))</f>
        <v>7.0926315828688483E-2</v>
      </c>
      <c r="U41">
        <f>INDEX([1]Coefficients!$G$60:$BO$79,MATCH($E41,[1]Coefficients!$B$60:$B$79,0),MATCH(U$2,[1]Coefficients!$G$1:$BO$1,0))/INDEX([1]Coefficients!$G$29:$BO$48,MATCH($E41,[1]Coefficients!$B$29:$B$48,0),MATCH(U$2,[1]Coefficients!$G$1:$BO$1,0))</f>
        <v>7.0926315828688483E-2</v>
      </c>
      <c r="V41">
        <f>INDEX([1]Coefficients!$G$60:$BO$79,MATCH($E41,[1]Coefficients!$B$60:$B$79,0),MATCH(V$2,[1]Coefficients!$G$1:$BO$1,0))/INDEX([1]Coefficients!$G$29:$BO$48,MATCH($E41,[1]Coefficients!$B$29:$B$48,0),MATCH(V$2,[1]Coefficients!$G$1:$BO$1,0))</f>
        <v>7.0926315828688483E-2</v>
      </c>
      <c r="W41">
        <f>INDEX([1]Coefficients!$G$60:$BO$79,MATCH($E41,[1]Coefficients!$B$60:$B$79,0),MATCH(W$2,[1]Coefficients!$G$1:$BO$1,0))/INDEX([1]Coefficients!$G$29:$BO$48,MATCH($E41,[1]Coefficients!$B$29:$B$48,0),MATCH(W$2,[1]Coefficients!$G$1:$BO$1,0))</f>
        <v>7.0926315828688483E-2</v>
      </c>
    </row>
    <row r="42" spans="1:24" x14ac:dyDescent="0.25">
      <c r="A42" t="s">
        <v>28</v>
      </c>
      <c r="B42" t="s">
        <v>4</v>
      </c>
      <c r="C42" t="s">
        <v>15</v>
      </c>
      <c r="E42" t="s">
        <v>29</v>
      </c>
      <c r="G42" t="s">
        <v>64</v>
      </c>
      <c r="H42" t="s">
        <v>65</v>
      </c>
      <c r="I42" t="s">
        <v>66</v>
      </c>
      <c r="K42" t="s">
        <v>67</v>
      </c>
      <c r="L42" t="s">
        <v>68</v>
      </c>
      <c r="M42">
        <f>INDEX([1]Coefficients!$G$132:$BO$151,MATCH($E42,[1]Coefficients!$B$132:$B$151,0),MATCH(M$2,[1]Coefficients!$G$1:$BO$1,0))</f>
        <v>0</v>
      </c>
      <c r="N42">
        <f>INDEX([1]Coefficients!$G$132:$BO$151,MATCH($E42,[1]Coefficients!$B$132:$B$151,0),MATCH(N$2,[1]Coefficients!$G$1:$BO$1,0))</f>
        <v>0</v>
      </c>
      <c r="O42">
        <f>INDEX([1]Coefficients!$G$132:$BO$151,MATCH($E42,[1]Coefficients!$B$132:$B$151,0),MATCH(O$2,[1]Coefficients!$G$1:$BO$1,0))</f>
        <v>0</v>
      </c>
      <c r="P42">
        <f>INDEX([1]Coefficients!$G$132:$BO$151,MATCH($E42,[1]Coefficients!$B$132:$B$151,0),MATCH(P$2,[1]Coefficients!$G$1:$BO$1,0))</f>
        <v>0</v>
      </c>
      <c r="Q42">
        <f>INDEX([1]Coefficients!$G$132:$BO$151,MATCH($E42,[1]Coefficients!$B$132:$B$151,0),MATCH(Q$2,[1]Coefficients!$G$1:$BO$1,0))</f>
        <v>0</v>
      </c>
      <c r="R42">
        <f>INDEX([1]Coefficients!$G$132:$BO$151,MATCH($E42,[1]Coefficients!$B$132:$B$151,0),MATCH(R$2,[1]Coefficients!$G$1:$BO$1,0))</f>
        <v>0</v>
      </c>
      <c r="S42">
        <f>INDEX([1]Coefficients!$G$132:$BO$151,MATCH($E42,[1]Coefficients!$B$132:$B$151,0),MATCH(S$2,[1]Coefficients!$G$1:$BO$1,0))</f>
        <v>0</v>
      </c>
      <c r="T42">
        <f>INDEX([1]Coefficients!$G$132:$BO$151,MATCH($E42,[1]Coefficients!$B$132:$B$151,0),MATCH(T$2,[1]Coefficients!$G$1:$BO$1,0))</f>
        <v>0</v>
      </c>
      <c r="U42">
        <f>INDEX([1]Coefficients!$G$132:$BO$151,MATCH($E42,[1]Coefficients!$B$132:$B$151,0),MATCH(U$2,[1]Coefficients!$G$1:$BO$1,0))</f>
        <v>0</v>
      </c>
      <c r="V42">
        <f>INDEX([1]Coefficients!$G$132:$BO$151,MATCH($E42,[1]Coefficients!$B$132:$B$151,0),MATCH(V$2,[1]Coefficients!$G$1:$BO$1,0))</f>
        <v>0</v>
      </c>
      <c r="W42">
        <f>INDEX([1]Coefficients!$G$132:$BO$151,MATCH($E42,[1]Coefficients!$B$132:$B$151,0),MATCH(W$2,[1]Coefficients!$G$1:$BO$1,0))</f>
        <v>0</v>
      </c>
    </row>
    <row r="43" spans="1:24" x14ac:dyDescent="0.25">
      <c r="A43" t="s">
        <v>28</v>
      </c>
      <c r="B43" t="s">
        <v>4</v>
      </c>
      <c r="C43" t="s">
        <v>15</v>
      </c>
      <c r="E43" t="s">
        <v>29</v>
      </c>
      <c r="G43" t="s">
        <v>64</v>
      </c>
      <c r="H43" t="s">
        <v>69</v>
      </c>
      <c r="I43" t="s">
        <v>66</v>
      </c>
      <c r="K43" t="s">
        <v>67</v>
      </c>
      <c r="L43" t="s">
        <v>70</v>
      </c>
      <c r="M43">
        <f>INDEX([1]Coefficients!$G$132:$BO$151,MATCH($E43,[1]Coefficients!$B$132:$B$151,0),MATCH(M$2,[1]Coefficients!$G$1:$BO$1,0))</f>
        <v>0</v>
      </c>
      <c r="N43">
        <f>INDEX([1]Coefficients!$G$132:$BO$151,MATCH($E43,[1]Coefficients!$B$132:$B$151,0),MATCH(N$2,[1]Coefficients!$G$1:$BO$1,0))</f>
        <v>0</v>
      </c>
      <c r="O43">
        <f>INDEX([1]Coefficients!$G$132:$BO$151,MATCH($E43,[1]Coefficients!$B$132:$B$151,0),MATCH(O$2,[1]Coefficients!$G$1:$BO$1,0))</f>
        <v>0</v>
      </c>
      <c r="P43">
        <f>INDEX([1]Coefficients!$G$132:$BO$151,MATCH($E43,[1]Coefficients!$B$132:$B$151,0),MATCH(P$2,[1]Coefficients!$G$1:$BO$1,0))</f>
        <v>0</v>
      </c>
      <c r="Q43">
        <f>INDEX([1]Coefficients!$G$132:$BO$151,MATCH($E43,[1]Coefficients!$B$132:$B$151,0),MATCH(Q$2,[1]Coefficients!$G$1:$BO$1,0))</f>
        <v>0</v>
      </c>
      <c r="R43">
        <f>INDEX([1]Coefficients!$G$132:$BO$151,MATCH($E43,[1]Coefficients!$B$132:$B$151,0),MATCH(R$2,[1]Coefficients!$G$1:$BO$1,0))</f>
        <v>0</v>
      </c>
      <c r="S43">
        <f>INDEX([1]Coefficients!$G$132:$BO$151,MATCH($E43,[1]Coefficients!$B$132:$B$151,0),MATCH(S$2,[1]Coefficients!$G$1:$BO$1,0))</f>
        <v>0</v>
      </c>
      <c r="T43">
        <f>INDEX([1]Coefficients!$G$132:$BO$151,MATCH($E43,[1]Coefficients!$B$132:$B$151,0),MATCH(T$2,[1]Coefficients!$G$1:$BO$1,0))</f>
        <v>0</v>
      </c>
      <c r="U43">
        <f>INDEX([1]Coefficients!$G$132:$BO$151,MATCH($E43,[1]Coefficients!$B$132:$B$151,0),MATCH(U$2,[1]Coefficients!$G$1:$BO$1,0))</f>
        <v>0</v>
      </c>
      <c r="V43">
        <f>INDEX([1]Coefficients!$G$132:$BO$151,MATCH($E43,[1]Coefficients!$B$132:$B$151,0),MATCH(V$2,[1]Coefficients!$G$1:$BO$1,0))</f>
        <v>0</v>
      </c>
      <c r="W43">
        <f>INDEX([1]Coefficients!$G$132:$BO$151,MATCH($E43,[1]Coefficients!$B$132:$B$151,0),MATCH(W$2,[1]Coefficients!$G$1:$BO$1,0))</f>
        <v>0</v>
      </c>
    </row>
    <row r="44" spans="1:24" x14ac:dyDescent="0.25">
      <c r="A44" t="s">
        <v>28</v>
      </c>
      <c r="B44" t="s">
        <v>4</v>
      </c>
      <c r="C44" t="s">
        <v>15</v>
      </c>
      <c r="E44" t="s">
        <v>29</v>
      </c>
      <c r="G44" t="s">
        <v>64</v>
      </c>
      <c r="H44" t="s">
        <v>71</v>
      </c>
      <c r="I44" t="s">
        <v>66</v>
      </c>
      <c r="K44" t="s">
        <v>67</v>
      </c>
      <c r="L44" t="s">
        <v>72</v>
      </c>
      <c r="M44">
        <f>INDEX([1]Coefficients!$G$132:$BO$151,MATCH($E44,[1]Coefficients!$B$132:$B$151,0),MATCH(M$2,[1]Coefficients!$G$1:$BO$1,0))</f>
        <v>0</v>
      </c>
      <c r="N44">
        <f>INDEX([1]Coefficients!$G$132:$BO$151,MATCH($E44,[1]Coefficients!$B$132:$B$151,0),MATCH(N$2,[1]Coefficients!$G$1:$BO$1,0))</f>
        <v>0</v>
      </c>
      <c r="O44">
        <f>INDEX([1]Coefficients!$G$132:$BO$151,MATCH($E44,[1]Coefficients!$B$132:$B$151,0),MATCH(O$2,[1]Coefficients!$G$1:$BO$1,0))</f>
        <v>0</v>
      </c>
      <c r="P44">
        <f>INDEX([1]Coefficients!$G$132:$BO$151,MATCH($E44,[1]Coefficients!$B$132:$B$151,0),MATCH(P$2,[1]Coefficients!$G$1:$BO$1,0))</f>
        <v>0</v>
      </c>
      <c r="Q44">
        <f>INDEX([1]Coefficients!$G$132:$BO$151,MATCH($E44,[1]Coefficients!$B$132:$B$151,0),MATCH(Q$2,[1]Coefficients!$G$1:$BO$1,0))</f>
        <v>0</v>
      </c>
      <c r="R44">
        <f>INDEX([1]Coefficients!$G$132:$BO$151,MATCH($E44,[1]Coefficients!$B$132:$B$151,0),MATCH(R$2,[1]Coefficients!$G$1:$BO$1,0))</f>
        <v>0</v>
      </c>
      <c r="S44">
        <f>INDEX([1]Coefficients!$G$132:$BO$151,MATCH($E44,[1]Coefficients!$B$132:$B$151,0),MATCH(S$2,[1]Coefficients!$G$1:$BO$1,0))</f>
        <v>0</v>
      </c>
      <c r="T44">
        <f>INDEX([1]Coefficients!$G$132:$BO$151,MATCH($E44,[1]Coefficients!$B$132:$B$151,0),MATCH(T$2,[1]Coefficients!$G$1:$BO$1,0))</f>
        <v>0</v>
      </c>
      <c r="U44">
        <f>INDEX([1]Coefficients!$G$132:$BO$151,MATCH($E44,[1]Coefficients!$B$132:$B$151,0),MATCH(U$2,[1]Coefficients!$G$1:$BO$1,0))</f>
        <v>0</v>
      </c>
      <c r="V44">
        <f>INDEX([1]Coefficients!$G$132:$BO$151,MATCH($E44,[1]Coefficients!$B$132:$B$151,0),MATCH(V$2,[1]Coefficients!$G$1:$BO$1,0))</f>
        <v>0</v>
      </c>
      <c r="W44">
        <f>INDEX([1]Coefficients!$G$132:$BO$151,MATCH($E44,[1]Coefficients!$B$132:$B$151,0),MATCH(W$2,[1]Coefficients!$G$1:$BO$1,0))</f>
        <v>0</v>
      </c>
    </row>
    <row r="45" spans="1:24" x14ac:dyDescent="0.25">
      <c r="A45" t="s">
        <v>32</v>
      </c>
      <c r="B45" t="s">
        <v>4</v>
      </c>
      <c r="C45" t="s">
        <v>15</v>
      </c>
      <c r="E45" t="s">
        <v>33</v>
      </c>
      <c r="G45" t="s">
        <v>57</v>
      </c>
      <c r="L45" t="s">
        <v>58</v>
      </c>
    </row>
    <row r="46" spans="1:24" x14ac:dyDescent="0.25">
      <c r="A46" t="s">
        <v>32</v>
      </c>
      <c r="B46" t="s">
        <v>4</v>
      </c>
      <c r="C46" t="s">
        <v>15</v>
      </c>
      <c r="E46" t="s">
        <v>33</v>
      </c>
      <c r="G46" t="s">
        <v>59</v>
      </c>
      <c r="H46" t="s">
        <v>4</v>
      </c>
    </row>
    <row r="47" spans="1:24" x14ac:dyDescent="0.25">
      <c r="A47" t="s">
        <v>32</v>
      </c>
      <c r="B47" t="s">
        <v>4</v>
      </c>
      <c r="C47" t="s">
        <v>15</v>
      </c>
      <c r="E47" t="s">
        <v>33</v>
      </c>
      <c r="G47" t="s">
        <v>60</v>
      </c>
      <c r="H47" t="b">
        <v>1</v>
      </c>
    </row>
    <row r="48" spans="1:24" x14ac:dyDescent="0.25">
      <c r="A48" t="s">
        <v>32</v>
      </c>
      <c r="B48" t="s">
        <v>4</v>
      </c>
      <c r="C48" t="s">
        <v>15</v>
      </c>
      <c r="E48" t="s">
        <v>33</v>
      </c>
      <c r="G48" t="s">
        <v>61</v>
      </c>
      <c r="L48" t="s">
        <v>62</v>
      </c>
      <c r="M48">
        <f>10/0.142</f>
        <v>70.422535211267615</v>
      </c>
      <c r="N48">
        <f t="shared" ref="N48:W48" si="2">M48*0.9</f>
        <v>63.380281690140855</v>
      </c>
      <c r="O48">
        <f t="shared" si="2"/>
        <v>57.042253521126767</v>
      </c>
      <c r="P48">
        <f t="shared" si="2"/>
        <v>51.338028169014095</v>
      </c>
      <c r="Q48">
        <f t="shared" si="2"/>
        <v>46.204225352112687</v>
      </c>
      <c r="R48">
        <f t="shared" si="2"/>
        <v>41.583802816901418</v>
      </c>
      <c r="S48">
        <f t="shared" si="2"/>
        <v>37.425422535211275</v>
      </c>
      <c r="T48">
        <f t="shared" si="2"/>
        <v>33.682880281690146</v>
      </c>
      <c r="U48">
        <f t="shared" si="2"/>
        <v>30.314592253521131</v>
      </c>
      <c r="V48">
        <f t="shared" si="2"/>
        <v>27.283133028169019</v>
      </c>
      <c r="W48">
        <f t="shared" si="2"/>
        <v>24.554819725352118</v>
      </c>
      <c r="X48" t="s">
        <v>75</v>
      </c>
    </row>
    <row r="49" spans="1:23" x14ac:dyDescent="0.25">
      <c r="A49" t="s">
        <v>32</v>
      </c>
      <c r="B49" t="s">
        <v>4</v>
      </c>
      <c r="C49" t="s">
        <v>15</v>
      </c>
      <c r="E49" t="s">
        <v>33</v>
      </c>
      <c r="G49" t="s">
        <v>64</v>
      </c>
      <c r="H49" t="s">
        <v>65</v>
      </c>
      <c r="I49" t="s">
        <v>66</v>
      </c>
      <c r="K49" t="s">
        <v>67</v>
      </c>
      <c r="L49" t="s">
        <v>68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25">
      <c r="A50" t="s">
        <v>32</v>
      </c>
      <c r="B50" t="s">
        <v>4</v>
      </c>
      <c r="C50" t="s">
        <v>15</v>
      </c>
      <c r="E50" t="s">
        <v>33</v>
      </c>
      <c r="G50" t="s">
        <v>64</v>
      </c>
      <c r="H50" t="s">
        <v>69</v>
      </c>
      <c r="I50" t="s">
        <v>66</v>
      </c>
      <c r="K50" t="s">
        <v>67</v>
      </c>
      <c r="L50" t="s">
        <v>70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25">
      <c r="A51" t="s">
        <v>32</v>
      </c>
      <c r="B51" t="s">
        <v>4</v>
      </c>
      <c r="C51" t="s">
        <v>15</v>
      </c>
      <c r="E51" t="s">
        <v>33</v>
      </c>
      <c r="G51" t="s">
        <v>64</v>
      </c>
      <c r="H51" t="s">
        <v>71</v>
      </c>
      <c r="I51" t="s">
        <v>66</v>
      </c>
      <c r="K51" t="s">
        <v>67</v>
      </c>
      <c r="L51" t="s">
        <v>72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2024-10-08T23:36:59Z</dcterms:created>
  <dcterms:modified xsi:type="dcterms:W3CDTF">2024-10-08T23:37:01Z</dcterms:modified>
</cp:coreProperties>
</file>