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B877B6C0-3A9E-4AD2-8E17-20DB0C8D46A6}" xr6:coauthVersionLast="47" xr6:coauthVersionMax="47" xr10:uidLastSave="{00000000-0000-0000-0000-000000000000}"/>
  <bookViews>
    <workbookView xWindow="28680" yWindow="-120" windowWidth="29040" windowHeight="15720" xr2:uid="{AFF76F5C-DD7E-4C2F-B7CF-F4D93BF41C18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06" i="1" l="1"/>
  <c r="O506" i="1" s="1"/>
  <c r="P506" i="1" s="1"/>
  <c r="Q506" i="1" s="1"/>
  <c r="R506" i="1" s="1"/>
  <c r="S506" i="1" s="1"/>
  <c r="T506" i="1" s="1"/>
  <c r="U506" i="1" s="1"/>
  <c r="V506" i="1" s="1"/>
  <c r="W506" i="1" s="1"/>
  <c r="O505" i="1"/>
  <c r="P505" i="1" s="1"/>
  <c r="Q505" i="1" s="1"/>
  <c r="R505" i="1" s="1"/>
  <c r="S505" i="1" s="1"/>
  <c r="T505" i="1" s="1"/>
  <c r="U505" i="1" s="1"/>
  <c r="V505" i="1" s="1"/>
  <c r="W505" i="1" s="1"/>
  <c r="N505" i="1"/>
  <c r="O504" i="1"/>
  <c r="P504" i="1" s="1"/>
  <c r="Q504" i="1" s="1"/>
  <c r="R504" i="1" s="1"/>
  <c r="S504" i="1" s="1"/>
  <c r="T504" i="1" s="1"/>
  <c r="U504" i="1" s="1"/>
  <c r="V504" i="1" s="1"/>
  <c r="W504" i="1" s="1"/>
  <c r="N504" i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N502" i="1"/>
  <c r="O502" i="1" s="1"/>
  <c r="P502" i="1" s="1"/>
  <c r="Q502" i="1" s="1"/>
  <c r="R502" i="1" s="1"/>
  <c r="S502" i="1" s="1"/>
  <c r="T502" i="1" s="1"/>
  <c r="U502" i="1" s="1"/>
  <c r="V502" i="1" s="1"/>
  <c r="W502" i="1" s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Q499" i="1"/>
  <c r="R499" i="1" s="1"/>
  <c r="S499" i="1" s="1"/>
  <c r="T499" i="1" s="1"/>
  <c r="U499" i="1" s="1"/>
  <c r="V499" i="1" s="1"/>
  <c r="W499" i="1" s="1"/>
  <c r="P499" i="1"/>
  <c r="O499" i="1"/>
  <c r="N499" i="1"/>
  <c r="Q498" i="1"/>
  <c r="R498" i="1" s="1"/>
  <c r="S498" i="1" s="1"/>
  <c r="T498" i="1" s="1"/>
  <c r="U498" i="1" s="1"/>
  <c r="V498" i="1" s="1"/>
  <c r="W498" i="1" s="1"/>
  <c r="N498" i="1"/>
  <c r="O498" i="1" s="1"/>
  <c r="P498" i="1" s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O495" i="1"/>
  <c r="P495" i="1" s="1"/>
  <c r="Q495" i="1" s="1"/>
  <c r="R495" i="1" s="1"/>
  <c r="S495" i="1" s="1"/>
  <c r="T495" i="1" s="1"/>
  <c r="U495" i="1" s="1"/>
  <c r="V495" i="1" s="1"/>
  <c r="W495" i="1" s="1"/>
  <c r="N495" i="1"/>
  <c r="O494" i="1"/>
  <c r="P494" i="1" s="1"/>
  <c r="Q494" i="1" s="1"/>
  <c r="R494" i="1" s="1"/>
  <c r="S494" i="1" s="1"/>
  <c r="T494" i="1" s="1"/>
  <c r="U494" i="1" s="1"/>
  <c r="V494" i="1" s="1"/>
  <c r="W494" i="1" s="1"/>
  <c r="N494" i="1"/>
  <c r="V491" i="1"/>
  <c r="W491" i="1" s="1"/>
  <c r="N491" i="1"/>
  <c r="O491" i="1" s="1"/>
  <c r="P491" i="1" s="1"/>
  <c r="Q491" i="1" s="1"/>
  <c r="R491" i="1" s="1"/>
  <c r="S491" i="1" s="1"/>
  <c r="T491" i="1" s="1"/>
  <c r="U491" i="1" s="1"/>
  <c r="P490" i="1"/>
  <c r="Q490" i="1" s="1"/>
  <c r="R490" i="1" s="1"/>
  <c r="S490" i="1" s="1"/>
  <c r="T490" i="1" s="1"/>
  <c r="U490" i="1" s="1"/>
  <c r="V490" i="1" s="1"/>
  <c r="W490" i="1" s="1"/>
  <c r="N490" i="1"/>
  <c r="O490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T488" i="1"/>
  <c r="U488" i="1" s="1"/>
  <c r="V488" i="1" s="1"/>
  <c r="W488" i="1" s="1"/>
  <c r="Q488" i="1"/>
  <c r="R488" i="1" s="1"/>
  <c r="S488" i="1" s="1"/>
  <c r="P488" i="1"/>
  <c r="O488" i="1"/>
  <c r="N488" i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U484" i="1"/>
  <c r="V484" i="1" s="1"/>
  <c r="W484" i="1" s="1"/>
  <c r="R484" i="1"/>
  <c r="S484" i="1" s="1"/>
  <c r="T484" i="1" s="1"/>
  <c r="O484" i="1"/>
  <c r="P484" i="1" s="1"/>
  <c r="Q484" i="1" s="1"/>
  <c r="N484" i="1"/>
  <c r="O483" i="1"/>
  <c r="P483" i="1" s="1"/>
  <c r="Q483" i="1" s="1"/>
  <c r="R483" i="1" s="1"/>
  <c r="S483" i="1" s="1"/>
  <c r="T483" i="1" s="1"/>
  <c r="U483" i="1" s="1"/>
  <c r="V483" i="1" s="1"/>
  <c r="W483" i="1" s="1"/>
  <c r="N483" i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Q476" i="1"/>
  <c r="R476" i="1" s="1"/>
  <c r="S476" i="1" s="1"/>
  <c r="T476" i="1" s="1"/>
  <c r="U476" i="1" s="1"/>
  <c r="V476" i="1" s="1"/>
  <c r="W476" i="1" s="1"/>
  <c r="P476" i="1"/>
  <c r="O476" i="1"/>
  <c r="N476" i="1"/>
  <c r="N475" i="1"/>
  <c r="O475" i="1" s="1"/>
  <c r="P475" i="1" s="1"/>
  <c r="Q475" i="1" s="1"/>
  <c r="R475" i="1" s="1"/>
  <c r="S475" i="1" s="1"/>
  <c r="T475" i="1" s="1"/>
  <c r="U475" i="1" s="1"/>
  <c r="V475" i="1" s="1"/>
  <c r="W475" i="1" s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O473" i="1"/>
  <c r="P473" i="1" s="1"/>
  <c r="Q473" i="1" s="1"/>
  <c r="R473" i="1" s="1"/>
  <c r="S473" i="1" s="1"/>
  <c r="T473" i="1" s="1"/>
  <c r="U473" i="1" s="1"/>
  <c r="V473" i="1" s="1"/>
  <c r="W473" i="1" s="1"/>
  <c r="N473" i="1"/>
  <c r="O472" i="1"/>
  <c r="P472" i="1" s="1"/>
  <c r="Q472" i="1" s="1"/>
  <c r="R472" i="1" s="1"/>
  <c r="S472" i="1" s="1"/>
  <c r="T472" i="1" s="1"/>
  <c r="U472" i="1" s="1"/>
  <c r="V472" i="1" s="1"/>
  <c r="W472" i="1" s="1"/>
  <c r="N472" i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O467" i="1"/>
  <c r="P467" i="1" s="1"/>
  <c r="Q467" i="1" s="1"/>
  <c r="R467" i="1" s="1"/>
  <c r="S467" i="1" s="1"/>
  <c r="T467" i="1" s="1"/>
  <c r="U467" i="1" s="1"/>
  <c r="V467" i="1" s="1"/>
  <c r="W467" i="1" s="1"/>
  <c r="N467" i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U461" i="1"/>
  <c r="V461" i="1" s="1"/>
  <c r="W461" i="1" s="1"/>
  <c r="R461" i="1"/>
  <c r="S461" i="1" s="1"/>
  <c r="T461" i="1" s="1"/>
  <c r="O461" i="1"/>
  <c r="P461" i="1" s="1"/>
  <c r="Q461" i="1" s="1"/>
  <c r="N461" i="1"/>
  <c r="O460" i="1"/>
  <c r="P460" i="1" s="1"/>
  <c r="Q460" i="1" s="1"/>
  <c r="R460" i="1" s="1"/>
  <c r="S460" i="1" s="1"/>
  <c r="T460" i="1" s="1"/>
  <c r="U460" i="1" s="1"/>
  <c r="V460" i="1" s="1"/>
  <c r="W460" i="1" s="1"/>
  <c r="N460" i="1"/>
  <c r="N459" i="1"/>
  <c r="O459" i="1" s="1"/>
  <c r="P459" i="1" s="1"/>
  <c r="Q459" i="1" s="1"/>
  <c r="R459" i="1" s="1"/>
  <c r="S459" i="1" s="1"/>
  <c r="T459" i="1" s="1"/>
  <c r="U459" i="1" s="1"/>
  <c r="V459" i="1" s="1"/>
  <c r="W459" i="1" s="1"/>
  <c r="S456" i="1"/>
  <c r="T456" i="1" s="1"/>
  <c r="U456" i="1" s="1"/>
  <c r="V456" i="1" s="1"/>
  <c r="W456" i="1" s="1"/>
  <c r="P456" i="1"/>
  <c r="Q456" i="1" s="1"/>
  <c r="R456" i="1" s="1"/>
  <c r="N456" i="1"/>
  <c r="O456" i="1" s="1"/>
  <c r="N455" i="1"/>
  <c r="O455" i="1" s="1"/>
  <c r="P455" i="1" s="1"/>
  <c r="Q455" i="1" s="1"/>
  <c r="R455" i="1" s="1"/>
  <c r="S455" i="1" s="1"/>
  <c r="T455" i="1" s="1"/>
  <c r="U455" i="1" s="1"/>
  <c r="V455" i="1" s="1"/>
  <c r="W455" i="1" s="1"/>
  <c r="W454" i="1"/>
  <c r="O454" i="1"/>
  <c r="P454" i="1" s="1"/>
  <c r="Q454" i="1" s="1"/>
  <c r="R454" i="1" s="1"/>
  <c r="S454" i="1" s="1"/>
  <c r="T454" i="1" s="1"/>
  <c r="U454" i="1" s="1"/>
  <c r="V454" i="1" s="1"/>
  <c r="N454" i="1"/>
  <c r="Q453" i="1"/>
  <c r="R453" i="1" s="1"/>
  <c r="S453" i="1" s="1"/>
  <c r="T453" i="1" s="1"/>
  <c r="U453" i="1" s="1"/>
  <c r="V453" i="1" s="1"/>
  <c r="W453" i="1" s="1"/>
  <c r="N453" i="1"/>
  <c r="O453" i="1" s="1"/>
  <c r="P453" i="1" s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R450" i="1"/>
  <c r="S450" i="1" s="1"/>
  <c r="T450" i="1" s="1"/>
  <c r="U450" i="1" s="1"/>
  <c r="V450" i="1" s="1"/>
  <c r="W450" i="1" s="1"/>
  <c r="O450" i="1"/>
  <c r="P450" i="1" s="1"/>
  <c r="Q450" i="1" s="1"/>
  <c r="N450" i="1"/>
  <c r="O449" i="1"/>
  <c r="P449" i="1" s="1"/>
  <c r="Q449" i="1" s="1"/>
  <c r="R449" i="1" s="1"/>
  <c r="S449" i="1" s="1"/>
  <c r="T449" i="1" s="1"/>
  <c r="U449" i="1" s="1"/>
  <c r="V449" i="1" s="1"/>
  <c r="W449" i="1" s="1"/>
  <c r="N449" i="1"/>
  <c r="V447" i="1"/>
  <c r="W447" i="1" s="1"/>
  <c r="N447" i="1"/>
  <c r="O447" i="1" s="1"/>
  <c r="P447" i="1" s="1"/>
  <c r="Q447" i="1" s="1"/>
  <c r="R447" i="1" s="1"/>
  <c r="S447" i="1" s="1"/>
  <c r="T447" i="1" s="1"/>
  <c r="U447" i="1" s="1"/>
  <c r="P446" i="1"/>
  <c r="Q446" i="1" s="1"/>
  <c r="R446" i="1" s="1"/>
  <c r="S446" i="1" s="1"/>
  <c r="T446" i="1" s="1"/>
  <c r="U446" i="1" s="1"/>
  <c r="V446" i="1" s="1"/>
  <c r="W446" i="1" s="1"/>
  <c r="N446" i="1"/>
  <c r="O446" i="1" s="1"/>
  <c r="M443" i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N442" i="1"/>
  <c r="O442" i="1" s="1"/>
  <c r="P442" i="1" s="1"/>
  <c r="Q442" i="1" s="1"/>
  <c r="R442" i="1" s="1"/>
  <c r="S442" i="1" s="1"/>
  <c r="T442" i="1" s="1"/>
  <c r="U442" i="1" s="1"/>
  <c r="V442" i="1" s="1"/>
  <c r="W442" i="1" s="1"/>
  <c r="R441" i="1"/>
  <c r="S441" i="1" s="1"/>
  <c r="T441" i="1" s="1"/>
  <c r="U441" i="1" s="1"/>
  <c r="V441" i="1" s="1"/>
  <c r="W441" i="1" s="1"/>
  <c r="O441" i="1"/>
  <c r="P441" i="1" s="1"/>
  <c r="Q441" i="1" s="1"/>
  <c r="N441" i="1"/>
  <c r="O440" i="1"/>
  <c r="P440" i="1" s="1"/>
  <c r="Q440" i="1" s="1"/>
  <c r="R440" i="1" s="1"/>
  <c r="S440" i="1" s="1"/>
  <c r="T440" i="1" s="1"/>
  <c r="U440" i="1" s="1"/>
  <c r="V440" i="1" s="1"/>
  <c r="W440" i="1" s="1"/>
  <c r="N440" i="1"/>
  <c r="S438" i="1"/>
  <c r="T438" i="1" s="1"/>
  <c r="U438" i="1" s="1"/>
  <c r="V438" i="1" s="1"/>
  <c r="W438" i="1" s="1"/>
  <c r="N438" i="1"/>
  <c r="O438" i="1" s="1"/>
  <c r="P438" i="1" s="1"/>
  <c r="Q438" i="1" s="1"/>
  <c r="R438" i="1" s="1"/>
  <c r="P437" i="1"/>
  <c r="Q437" i="1" s="1"/>
  <c r="R437" i="1" s="1"/>
  <c r="S437" i="1" s="1"/>
  <c r="T437" i="1" s="1"/>
  <c r="U437" i="1" s="1"/>
  <c r="V437" i="1" s="1"/>
  <c r="W437" i="1" s="1"/>
  <c r="O437" i="1"/>
  <c r="N437" i="1"/>
  <c r="W436" i="1"/>
  <c r="O436" i="1"/>
  <c r="P436" i="1" s="1"/>
  <c r="Q436" i="1" s="1"/>
  <c r="R436" i="1" s="1"/>
  <c r="S436" i="1" s="1"/>
  <c r="T436" i="1" s="1"/>
  <c r="U436" i="1" s="1"/>
  <c r="V436" i="1" s="1"/>
  <c r="N436" i="1"/>
  <c r="Q434" i="1"/>
  <c r="R434" i="1" s="1"/>
  <c r="S434" i="1" s="1"/>
  <c r="T434" i="1" s="1"/>
  <c r="U434" i="1" s="1"/>
  <c r="V434" i="1" s="1"/>
  <c r="W434" i="1" s="1"/>
  <c r="N434" i="1"/>
  <c r="O434" i="1" s="1"/>
  <c r="P434" i="1" s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M430" i="1"/>
  <c r="N430" i="1" s="1"/>
  <c r="O430" i="1" s="1"/>
  <c r="P430" i="1" s="1"/>
  <c r="Q430" i="1" s="1"/>
  <c r="R430" i="1" s="1"/>
  <c r="S430" i="1" s="1"/>
  <c r="T430" i="1" s="1"/>
  <c r="U430" i="1" s="1"/>
  <c r="V430" i="1" s="1"/>
  <c r="W430" i="1" s="1"/>
  <c r="N429" i="1"/>
  <c r="O429" i="1" s="1"/>
  <c r="P429" i="1" s="1"/>
  <c r="Q429" i="1" s="1"/>
  <c r="R429" i="1" s="1"/>
  <c r="S429" i="1" s="1"/>
  <c r="T429" i="1" s="1"/>
  <c r="U429" i="1" s="1"/>
  <c r="V429" i="1" s="1"/>
  <c r="W429" i="1" s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O427" i="1"/>
  <c r="P427" i="1" s="1"/>
  <c r="Q427" i="1" s="1"/>
  <c r="R427" i="1" s="1"/>
  <c r="S427" i="1" s="1"/>
  <c r="T427" i="1" s="1"/>
  <c r="U427" i="1" s="1"/>
  <c r="V427" i="1" s="1"/>
  <c r="W427" i="1" s="1"/>
  <c r="N427" i="1"/>
  <c r="N425" i="1"/>
  <c r="O425" i="1" s="1"/>
  <c r="P425" i="1" s="1"/>
  <c r="Q425" i="1" s="1"/>
  <c r="R425" i="1" s="1"/>
  <c r="S425" i="1" s="1"/>
  <c r="T425" i="1" s="1"/>
  <c r="U425" i="1" s="1"/>
  <c r="V425" i="1" s="1"/>
  <c r="W425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O423" i="1"/>
  <c r="P423" i="1" s="1"/>
  <c r="Q423" i="1" s="1"/>
  <c r="R423" i="1" s="1"/>
  <c r="S423" i="1" s="1"/>
  <c r="T423" i="1" s="1"/>
  <c r="U423" i="1" s="1"/>
  <c r="V423" i="1" s="1"/>
  <c r="W423" i="1" s="1"/>
  <c r="N423" i="1"/>
  <c r="O421" i="1"/>
  <c r="P421" i="1" s="1"/>
  <c r="Q421" i="1" s="1"/>
  <c r="R421" i="1" s="1"/>
  <c r="S421" i="1" s="1"/>
  <c r="T421" i="1" s="1"/>
  <c r="U421" i="1" s="1"/>
  <c r="V421" i="1" s="1"/>
  <c r="W421" i="1" s="1"/>
  <c r="N421" i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S417" i="1"/>
  <c r="T417" i="1" s="1"/>
  <c r="U417" i="1" s="1"/>
  <c r="V417" i="1" s="1"/>
  <c r="W417" i="1" s="1"/>
  <c r="P417" i="1"/>
  <c r="Q417" i="1" s="1"/>
  <c r="R417" i="1" s="1"/>
  <c r="N417" i="1"/>
  <c r="O417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O413" i="1"/>
  <c r="P413" i="1" s="1"/>
  <c r="Q413" i="1" s="1"/>
  <c r="R413" i="1" s="1"/>
  <c r="S413" i="1" s="1"/>
  <c r="T413" i="1" s="1"/>
  <c r="U413" i="1" s="1"/>
  <c r="V413" i="1" s="1"/>
  <c r="W413" i="1" s="1"/>
  <c r="N413" i="1"/>
  <c r="Q412" i="1"/>
  <c r="R412" i="1" s="1"/>
  <c r="S412" i="1" s="1"/>
  <c r="T412" i="1" s="1"/>
  <c r="U412" i="1" s="1"/>
  <c r="V412" i="1" s="1"/>
  <c r="W412" i="1" s="1"/>
  <c r="N412" i="1"/>
  <c r="O412" i="1" s="1"/>
  <c r="P412" i="1" s="1"/>
  <c r="N411" i="1"/>
  <c r="O411" i="1" s="1"/>
  <c r="P411" i="1" s="1"/>
  <c r="Q411" i="1" s="1"/>
  <c r="R411" i="1" s="1"/>
  <c r="S411" i="1" s="1"/>
  <c r="T411" i="1" s="1"/>
  <c r="U411" i="1" s="1"/>
  <c r="V411" i="1" s="1"/>
  <c r="W411" i="1" s="1"/>
  <c r="R410" i="1"/>
  <c r="S410" i="1" s="1"/>
  <c r="T410" i="1" s="1"/>
  <c r="U410" i="1" s="1"/>
  <c r="V410" i="1" s="1"/>
  <c r="W410" i="1" s="1"/>
  <c r="O410" i="1"/>
  <c r="P410" i="1" s="1"/>
  <c r="Q410" i="1" s="1"/>
  <c r="N410" i="1"/>
  <c r="O409" i="1"/>
  <c r="P409" i="1" s="1"/>
  <c r="Q409" i="1" s="1"/>
  <c r="R409" i="1" s="1"/>
  <c r="S409" i="1" s="1"/>
  <c r="T409" i="1" s="1"/>
  <c r="U409" i="1" s="1"/>
  <c r="V409" i="1" s="1"/>
  <c r="W409" i="1" s="1"/>
  <c r="N409" i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S406" i="1"/>
  <c r="T406" i="1" s="1"/>
  <c r="U406" i="1" s="1"/>
  <c r="V406" i="1" s="1"/>
  <c r="W406" i="1" s="1"/>
  <c r="N406" i="1"/>
  <c r="O406" i="1" s="1"/>
  <c r="P406" i="1" s="1"/>
  <c r="Q406" i="1" s="1"/>
  <c r="R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O403" i="1"/>
  <c r="P403" i="1" s="1"/>
  <c r="Q403" i="1" s="1"/>
  <c r="R403" i="1" s="1"/>
  <c r="S403" i="1" s="1"/>
  <c r="T403" i="1" s="1"/>
  <c r="U403" i="1" s="1"/>
  <c r="V403" i="1" s="1"/>
  <c r="W403" i="1" s="1"/>
  <c r="N403" i="1"/>
  <c r="Q402" i="1"/>
  <c r="R402" i="1" s="1"/>
  <c r="S402" i="1" s="1"/>
  <c r="T402" i="1" s="1"/>
  <c r="U402" i="1" s="1"/>
  <c r="V402" i="1" s="1"/>
  <c r="W402" i="1" s="1"/>
  <c r="N402" i="1"/>
  <c r="O402" i="1" s="1"/>
  <c r="P402" i="1" s="1"/>
  <c r="U401" i="1"/>
  <c r="V401" i="1" s="1"/>
  <c r="W401" i="1" s="1"/>
  <c r="S401" i="1"/>
  <c r="T401" i="1" s="1"/>
  <c r="R401" i="1"/>
  <c r="O401" i="1"/>
  <c r="P401" i="1" s="1"/>
  <c r="N401" i="1"/>
  <c r="T400" i="1"/>
  <c r="U400" i="1" s="1"/>
  <c r="V400" i="1" s="1"/>
  <c r="W400" i="1" s="1"/>
  <c r="S400" i="1"/>
  <c r="R400" i="1"/>
  <c r="P400" i="1"/>
  <c r="N400" i="1"/>
  <c r="O400" i="1" s="1"/>
  <c r="M399" i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U397" i="1"/>
  <c r="V397" i="1" s="1"/>
  <c r="W397" i="1" s="1"/>
  <c r="R397" i="1"/>
  <c r="S397" i="1" s="1"/>
  <c r="T397" i="1" s="1"/>
  <c r="N397" i="1"/>
  <c r="O397" i="1" s="1"/>
  <c r="P397" i="1" s="1"/>
  <c r="Q397" i="1" s="1"/>
  <c r="O396" i="1"/>
  <c r="P396" i="1" s="1"/>
  <c r="Q396" i="1" s="1"/>
  <c r="R396" i="1" s="1"/>
  <c r="S396" i="1" s="1"/>
  <c r="T396" i="1" s="1"/>
  <c r="U396" i="1" s="1"/>
  <c r="V396" i="1" s="1"/>
  <c r="W396" i="1" s="1"/>
  <c r="N396" i="1"/>
  <c r="O395" i="1"/>
  <c r="P395" i="1" s="1"/>
  <c r="Q395" i="1" s="1"/>
  <c r="R395" i="1" s="1"/>
  <c r="S395" i="1" s="1"/>
  <c r="T395" i="1" s="1"/>
  <c r="U395" i="1" s="1"/>
  <c r="V395" i="1" s="1"/>
  <c r="W395" i="1" s="1"/>
  <c r="N395" i="1"/>
  <c r="N393" i="1"/>
  <c r="O393" i="1" s="1"/>
  <c r="P393" i="1" s="1"/>
  <c r="Q393" i="1" s="1"/>
  <c r="R393" i="1" s="1"/>
  <c r="S393" i="1" s="1"/>
  <c r="T393" i="1" s="1"/>
  <c r="U393" i="1" s="1"/>
  <c r="V393" i="1" s="1"/>
  <c r="W393" i="1" s="1"/>
  <c r="P392" i="1"/>
  <c r="Q392" i="1" s="1"/>
  <c r="R392" i="1" s="1"/>
  <c r="S392" i="1" s="1"/>
  <c r="T392" i="1" s="1"/>
  <c r="U392" i="1" s="1"/>
  <c r="V392" i="1" s="1"/>
  <c r="W392" i="1" s="1"/>
  <c r="O392" i="1"/>
  <c r="N392" i="1"/>
  <c r="O391" i="1"/>
  <c r="P391" i="1" s="1"/>
  <c r="Q391" i="1" s="1"/>
  <c r="R391" i="1" s="1"/>
  <c r="S391" i="1" s="1"/>
  <c r="T391" i="1" s="1"/>
  <c r="U391" i="1" s="1"/>
  <c r="V391" i="1" s="1"/>
  <c r="W391" i="1" s="1"/>
  <c r="N391" i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R388" i="1"/>
  <c r="S388" i="1" s="1"/>
  <c r="T388" i="1" s="1"/>
  <c r="U388" i="1" s="1"/>
  <c r="V388" i="1" s="1"/>
  <c r="W388" i="1" s="1"/>
  <c r="M388" i="1"/>
  <c r="N388" i="1" s="1"/>
  <c r="O388" i="1" s="1"/>
  <c r="P388" i="1" s="1"/>
  <c r="Q388" i="1" s="1"/>
  <c r="S386" i="1"/>
  <c r="T386" i="1" s="1"/>
  <c r="U386" i="1" s="1"/>
  <c r="V386" i="1" s="1"/>
  <c r="W386" i="1" s="1"/>
  <c r="P386" i="1"/>
  <c r="Q386" i="1" s="1"/>
  <c r="R386" i="1" s="1"/>
  <c r="N386" i="1"/>
  <c r="O386" i="1" s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Q384" i="1"/>
  <c r="R384" i="1" s="1"/>
  <c r="S384" i="1" s="1"/>
  <c r="T384" i="1" s="1"/>
  <c r="U384" i="1" s="1"/>
  <c r="V384" i="1" s="1"/>
  <c r="W384" i="1" s="1"/>
  <c r="P384" i="1"/>
  <c r="O384" i="1"/>
  <c r="N384" i="1"/>
  <c r="N382" i="1"/>
  <c r="O382" i="1" s="1"/>
  <c r="P382" i="1" s="1"/>
  <c r="Q382" i="1" s="1"/>
  <c r="R382" i="1" s="1"/>
  <c r="S382" i="1" s="1"/>
  <c r="T382" i="1" s="1"/>
  <c r="U382" i="1" s="1"/>
  <c r="V382" i="1" s="1"/>
  <c r="W382" i="1" s="1"/>
  <c r="U381" i="1"/>
  <c r="V381" i="1" s="1"/>
  <c r="W381" i="1" s="1"/>
  <c r="P381" i="1"/>
  <c r="Q381" i="1" s="1"/>
  <c r="R381" i="1" s="1"/>
  <c r="S381" i="1" s="1"/>
  <c r="T381" i="1" s="1"/>
  <c r="N381" i="1"/>
  <c r="O381" i="1" s="1"/>
  <c r="O380" i="1"/>
  <c r="P380" i="1" s="1"/>
  <c r="Q380" i="1" s="1"/>
  <c r="R380" i="1" s="1"/>
  <c r="S380" i="1" s="1"/>
  <c r="T380" i="1" s="1"/>
  <c r="U380" i="1" s="1"/>
  <c r="V380" i="1" s="1"/>
  <c r="W380" i="1" s="1"/>
  <c r="N380" i="1"/>
  <c r="T379" i="1"/>
  <c r="U379" i="1" s="1"/>
  <c r="V379" i="1" s="1"/>
  <c r="W379" i="1" s="1"/>
  <c r="R379" i="1"/>
  <c r="S379" i="1" s="1"/>
  <c r="O379" i="1"/>
  <c r="P379" i="1" s="1"/>
  <c r="Q379" i="1" s="1"/>
  <c r="N379" i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N375" i="1"/>
  <c r="O375" i="1" s="1"/>
  <c r="P375" i="1" s="1"/>
  <c r="Q375" i="1" s="1"/>
  <c r="R375" i="1" s="1"/>
  <c r="S375" i="1" s="1"/>
  <c r="T375" i="1" s="1"/>
  <c r="U375" i="1" s="1"/>
  <c r="V375" i="1" s="1"/>
  <c r="W375" i="1" s="1"/>
  <c r="U374" i="1"/>
  <c r="V374" i="1" s="1"/>
  <c r="W374" i="1" s="1"/>
  <c r="R374" i="1"/>
  <c r="S374" i="1" s="1"/>
  <c r="T374" i="1" s="1"/>
  <c r="N374" i="1"/>
  <c r="O374" i="1" s="1"/>
  <c r="P374" i="1" s="1"/>
  <c r="Q374" i="1" s="1"/>
  <c r="O373" i="1"/>
  <c r="P373" i="1" s="1"/>
  <c r="Q373" i="1" s="1"/>
  <c r="R373" i="1" s="1"/>
  <c r="S373" i="1" s="1"/>
  <c r="T373" i="1" s="1"/>
  <c r="U373" i="1" s="1"/>
  <c r="V373" i="1" s="1"/>
  <c r="W373" i="1" s="1"/>
  <c r="N373" i="1"/>
  <c r="O371" i="1"/>
  <c r="P371" i="1" s="1"/>
  <c r="Q371" i="1" s="1"/>
  <c r="R371" i="1" s="1"/>
  <c r="S371" i="1" s="1"/>
  <c r="T371" i="1" s="1"/>
  <c r="U371" i="1" s="1"/>
  <c r="V371" i="1" s="1"/>
  <c r="W371" i="1" s="1"/>
  <c r="N371" i="1"/>
  <c r="S370" i="1"/>
  <c r="T370" i="1" s="1"/>
  <c r="U370" i="1" s="1"/>
  <c r="V370" i="1" s="1"/>
  <c r="W370" i="1" s="1"/>
  <c r="P370" i="1"/>
  <c r="Q370" i="1" s="1"/>
  <c r="R370" i="1" s="1"/>
  <c r="O370" i="1"/>
  <c r="N370" i="1"/>
  <c r="P367" i="1"/>
  <c r="Q367" i="1" s="1"/>
  <c r="R367" i="1" s="1"/>
  <c r="S367" i="1" s="1"/>
  <c r="T367" i="1" s="1"/>
  <c r="U367" i="1" s="1"/>
  <c r="V367" i="1" s="1"/>
  <c r="W367" i="1" s="1"/>
  <c r="O367" i="1"/>
  <c r="N367" i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U365" i="1"/>
  <c r="V365" i="1" s="1"/>
  <c r="W365" i="1" s="1"/>
  <c r="T365" i="1"/>
  <c r="R365" i="1"/>
  <c r="S365" i="1" s="1"/>
  <c r="O365" i="1"/>
  <c r="P365" i="1" s="1"/>
  <c r="Q365" i="1" s="1"/>
  <c r="N365" i="1"/>
  <c r="S364" i="1"/>
  <c r="T364" i="1" s="1"/>
  <c r="U364" i="1" s="1"/>
  <c r="V364" i="1" s="1"/>
  <c r="W364" i="1" s="1"/>
  <c r="R364" i="1"/>
  <c r="O364" i="1"/>
  <c r="P364" i="1" s="1"/>
  <c r="Q364" i="1" s="1"/>
  <c r="N364" i="1"/>
  <c r="S363" i="1"/>
  <c r="T363" i="1" s="1"/>
  <c r="U363" i="1" s="1"/>
  <c r="V363" i="1" s="1"/>
  <c r="W363" i="1" s="1"/>
  <c r="N363" i="1"/>
  <c r="O363" i="1" s="1"/>
  <c r="P363" i="1" s="1"/>
  <c r="Q363" i="1" s="1"/>
  <c r="R363" i="1" s="1"/>
  <c r="N361" i="1"/>
  <c r="O361" i="1" s="1"/>
  <c r="P361" i="1" s="1"/>
  <c r="Q361" i="1" s="1"/>
  <c r="R361" i="1" s="1"/>
  <c r="S361" i="1" s="1"/>
  <c r="T361" i="1" s="1"/>
  <c r="U361" i="1" s="1"/>
  <c r="V361" i="1" s="1"/>
  <c r="W361" i="1" s="1"/>
  <c r="R360" i="1"/>
  <c r="S360" i="1" s="1"/>
  <c r="T360" i="1" s="1"/>
  <c r="U360" i="1" s="1"/>
  <c r="V360" i="1" s="1"/>
  <c r="W360" i="1" s="1"/>
  <c r="Q360" i="1"/>
  <c r="P360" i="1"/>
  <c r="N360" i="1"/>
  <c r="O360" i="1" s="1"/>
  <c r="V359" i="1"/>
  <c r="W359" i="1" s="1"/>
  <c r="Q359" i="1"/>
  <c r="R359" i="1" s="1"/>
  <c r="S359" i="1" s="1"/>
  <c r="T359" i="1" s="1"/>
  <c r="U359" i="1" s="1"/>
  <c r="P359" i="1"/>
  <c r="O359" i="1"/>
  <c r="N359" i="1"/>
  <c r="P357" i="1"/>
  <c r="Q357" i="1" s="1"/>
  <c r="R357" i="1" s="1"/>
  <c r="S357" i="1" s="1"/>
  <c r="T357" i="1" s="1"/>
  <c r="U357" i="1" s="1"/>
  <c r="V357" i="1" s="1"/>
  <c r="W357" i="1" s="1"/>
  <c r="N357" i="1"/>
  <c r="O357" i="1" s="1"/>
  <c r="O356" i="1"/>
  <c r="P356" i="1" s="1"/>
  <c r="Q356" i="1" s="1"/>
  <c r="R356" i="1" s="1"/>
  <c r="S356" i="1" s="1"/>
  <c r="T356" i="1" s="1"/>
  <c r="U356" i="1" s="1"/>
  <c r="V356" i="1" s="1"/>
  <c r="W356" i="1" s="1"/>
  <c r="N356" i="1"/>
  <c r="T355" i="1"/>
  <c r="U355" i="1" s="1"/>
  <c r="V355" i="1" s="1"/>
  <c r="W355" i="1" s="1"/>
  <c r="R355" i="1"/>
  <c r="S355" i="1" s="1"/>
  <c r="O355" i="1"/>
  <c r="P355" i="1" s="1"/>
  <c r="Q355" i="1" s="1"/>
  <c r="N355" i="1"/>
  <c r="O354" i="1"/>
  <c r="P354" i="1" s="1"/>
  <c r="Q354" i="1" s="1"/>
  <c r="R354" i="1" s="1"/>
  <c r="S354" i="1" s="1"/>
  <c r="T354" i="1" s="1"/>
  <c r="U354" i="1" s="1"/>
  <c r="V354" i="1" s="1"/>
  <c r="W354" i="1" s="1"/>
  <c r="N354" i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S352" i="1"/>
  <c r="T352" i="1" s="1"/>
  <c r="U352" i="1" s="1"/>
  <c r="V352" i="1" s="1"/>
  <c r="W352" i="1" s="1"/>
  <c r="R352" i="1"/>
  <c r="Q352" i="1"/>
  <c r="P352" i="1"/>
  <c r="N352" i="1"/>
  <c r="O352" i="1" s="1"/>
  <c r="Q351" i="1"/>
  <c r="R351" i="1" s="1"/>
  <c r="S351" i="1" s="1"/>
  <c r="T351" i="1" s="1"/>
  <c r="U351" i="1" s="1"/>
  <c r="V351" i="1" s="1"/>
  <c r="W351" i="1" s="1"/>
  <c r="P351" i="1"/>
  <c r="N351" i="1"/>
  <c r="O351" i="1" s="1"/>
  <c r="U349" i="1"/>
  <c r="V349" i="1" s="1"/>
  <c r="W349" i="1" s="1"/>
  <c r="Q349" i="1"/>
  <c r="R349" i="1" s="1"/>
  <c r="S349" i="1" s="1"/>
  <c r="T349" i="1" s="1"/>
  <c r="P349" i="1"/>
  <c r="O349" i="1"/>
  <c r="N349" i="1"/>
  <c r="Q348" i="1"/>
  <c r="R348" i="1" s="1"/>
  <c r="S348" i="1" s="1"/>
  <c r="T348" i="1" s="1"/>
  <c r="U348" i="1" s="1"/>
  <c r="V348" i="1" s="1"/>
  <c r="W348" i="1" s="1"/>
  <c r="P348" i="1"/>
  <c r="O348" i="1"/>
  <c r="N348" i="1"/>
  <c r="O347" i="1"/>
  <c r="P347" i="1" s="1"/>
  <c r="Q347" i="1" s="1"/>
  <c r="R347" i="1" s="1"/>
  <c r="S347" i="1" s="1"/>
  <c r="T347" i="1" s="1"/>
  <c r="U347" i="1" s="1"/>
  <c r="V347" i="1" s="1"/>
  <c r="W347" i="1" s="1"/>
  <c r="N347" i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P344" i="1"/>
  <c r="Q344" i="1" s="1"/>
  <c r="R344" i="1" s="1"/>
  <c r="S344" i="1" s="1"/>
  <c r="T344" i="1" s="1"/>
  <c r="U344" i="1" s="1"/>
  <c r="V344" i="1" s="1"/>
  <c r="W344" i="1" s="1"/>
  <c r="N344" i="1"/>
  <c r="O344" i="1" s="1"/>
  <c r="O343" i="1"/>
  <c r="P343" i="1" s="1"/>
  <c r="Q343" i="1" s="1"/>
  <c r="R343" i="1" s="1"/>
  <c r="S343" i="1" s="1"/>
  <c r="T343" i="1" s="1"/>
  <c r="U343" i="1" s="1"/>
  <c r="V343" i="1" s="1"/>
  <c r="W343" i="1" s="1"/>
  <c r="N343" i="1"/>
  <c r="P342" i="1"/>
  <c r="Q342" i="1" s="1"/>
  <c r="R342" i="1" s="1"/>
  <c r="S342" i="1" s="1"/>
  <c r="T342" i="1" s="1"/>
  <c r="U342" i="1" s="1"/>
  <c r="V342" i="1" s="1"/>
  <c r="W342" i="1" s="1"/>
  <c r="N342" i="1"/>
  <c r="O342" i="1" s="1"/>
  <c r="V341" i="1"/>
  <c r="W341" i="1" s="1"/>
  <c r="P341" i="1"/>
  <c r="Q341" i="1" s="1"/>
  <c r="R341" i="1" s="1"/>
  <c r="S341" i="1" s="1"/>
  <c r="T341" i="1" s="1"/>
  <c r="U341" i="1" s="1"/>
  <c r="N341" i="1"/>
  <c r="O341" i="1" s="1"/>
  <c r="O340" i="1"/>
  <c r="P340" i="1" s="1"/>
  <c r="Q340" i="1" s="1"/>
  <c r="R340" i="1" s="1"/>
  <c r="S340" i="1" s="1"/>
  <c r="T340" i="1" s="1"/>
  <c r="U340" i="1" s="1"/>
  <c r="V340" i="1" s="1"/>
  <c r="W340" i="1" s="1"/>
  <c r="N340" i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O337" i="1"/>
  <c r="P337" i="1" s="1"/>
  <c r="Q337" i="1" s="1"/>
  <c r="R337" i="1" s="1"/>
  <c r="S337" i="1" s="1"/>
  <c r="T337" i="1" s="1"/>
  <c r="U337" i="1" s="1"/>
  <c r="V337" i="1" s="1"/>
  <c r="W337" i="1" s="1"/>
  <c r="N337" i="1"/>
  <c r="U336" i="1"/>
  <c r="V336" i="1" s="1"/>
  <c r="W336" i="1" s="1"/>
  <c r="N336" i="1"/>
  <c r="O336" i="1" s="1"/>
  <c r="P336" i="1" s="1"/>
  <c r="Q336" i="1" s="1"/>
  <c r="R336" i="1" s="1"/>
  <c r="S336" i="1" s="1"/>
  <c r="T336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S333" i="1"/>
  <c r="T333" i="1" s="1"/>
  <c r="U333" i="1" s="1"/>
  <c r="V333" i="1" s="1"/>
  <c r="W333" i="1" s="1"/>
  <c r="R333" i="1"/>
  <c r="Q333" i="1"/>
  <c r="O333" i="1"/>
  <c r="P333" i="1" s="1"/>
  <c r="N333" i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O330" i="1"/>
  <c r="P330" i="1" s="1"/>
  <c r="Q330" i="1" s="1"/>
  <c r="R330" i="1" s="1"/>
  <c r="S330" i="1" s="1"/>
  <c r="T330" i="1" s="1"/>
  <c r="U330" i="1" s="1"/>
  <c r="V330" i="1" s="1"/>
  <c r="W330" i="1" s="1"/>
  <c r="N330" i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O325" i="1"/>
  <c r="P325" i="1" s="1"/>
  <c r="Q325" i="1" s="1"/>
  <c r="R325" i="1" s="1"/>
  <c r="S325" i="1" s="1"/>
  <c r="T325" i="1" s="1"/>
  <c r="U325" i="1" s="1"/>
  <c r="V325" i="1" s="1"/>
  <c r="W325" i="1" s="1"/>
  <c r="N325" i="1"/>
  <c r="O323" i="1"/>
  <c r="P323" i="1" s="1"/>
  <c r="Q323" i="1" s="1"/>
  <c r="R323" i="1" s="1"/>
  <c r="S323" i="1" s="1"/>
  <c r="T323" i="1" s="1"/>
  <c r="U323" i="1" s="1"/>
  <c r="V323" i="1" s="1"/>
  <c r="W323" i="1" s="1"/>
  <c r="N323" i="1"/>
  <c r="Q322" i="1"/>
  <c r="R322" i="1" s="1"/>
  <c r="S322" i="1" s="1"/>
  <c r="T322" i="1" s="1"/>
  <c r="U322" i="1" s="1"/>
  <c r="V322" i="1" s="1"/>
  <c r="W322" i="1" s="1"/>
  <c r="P322" i="1"/>
  <c r="N322" i="1"/>
  <c r="O322" i="1" s="1"/>
  <c r="U321" i="1"/>
  <c r="V321" i="1" s="1"/>
  <c r="W321" i="1" s="1"/>
  <c r="N321" i="1"/>
  <c r="O321" i="1" s="1"/>
  <c r="P321" i="1" s="1"/>
  <c r="Q321" i="1" s="1"/>
  <c r="R321" i="1" s="1"/>
  <c r="S321" i="1" s="1"/>
  <c r="T321" i="1" s="1"/>
  <c r="T320" i="1"/>
  <c r="U320" i="1" s="1"/>
  <c r="V320" i="1" s="1"/>
  <c r="W320" i="1" s="1"/>
  <c r="O320" i="1"/>
  <c r="P320" i="1" s="1"/>
  <c r="Q320" i="1" s="1"/>
  <c r="R320" i="1" s="1"/>
  <c r="S320" i="1" s="1"/>
  <c r="N320" i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P318" i="1"/>
  <c r="Q318" i="1" s="1"/>
  <c r="R318" i="1" s="1"/>
  <c r="S318" i="1" s="1"/>
  <c r="T318" i="1" s="1"/>
  <c r="U318" i="1" s="1"/>
  <c r="V318" i="1" s="1"/>
  <c r="W318" i="1" s="1"/>
  <c r="O318" i="1"/>
  <c r="N318" i="1"/>
  <c r="R317" i="1"/>
  <c r="S317" i="1" s="1"/>
  <c r="T317" i="1" s="1"/>
  <c r="U317" i="1" s="1"/>
  <c r="V317" i="1" s="1"/>
  <c r="W317" i="1" s="1"/>
  <c r="Q317" i="1"/>
  <c r="P317" i="1"/>
  <c r="O317" i="1"/>
  <c r="N317" i="1"/>
  <c r="O315" i="1"/>
  <c r="P315" i="1" s="1"/>
  <c r="Q315" i="1" s="1"/>
  <c r="R315" i="1" s="1"/>
  <c r="S315" i="1" s="1"/>
  <c r="T315" i="1" s="1"/>
  <c r="U315" i="1" s="1"/>
  <c r="V315" i="1" s="1"/>
  <c r="W315" i="1" s="1"/>
  <c r="N315" i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P313" i="1"/>
  <c r="Q313" i="1" s="1"/>
  <c r="R313" i="1" s="1"/>
  <c r="S313" i="1" s="1"/>
  <c r="T313" i="1" s="1"/>
  <c r="U313" i="1" s="1"/>
  <c r="V313" i="1" s="1"/>
  <c r="W313" i="1" s="1"/>
  <c r="O313" i="1"/>
  <c r="N313" i="1"/>
  <c r="N311" i="1"/>
  <c r="O311" i="1" s="1"/>
  <c r="P311" i="1" s="1"/>
  <c r="Q311" i="1" s="1"/>
  <c r="R311" i="1" s="1"/>
  <c r="S311" i="1" s="1"/>
  <c r="T311" i="1" s="1"/>
  <c r="U311" i="1" s="1"/>
  <c r="V311" i="1" s="1"/>
  <c r="W311" i="1" s="1"/>
  <c r="O310" i="1"/>
  <c r="P310" i="1" s="1"/>
  <c r="Q310" i="1" s="1"/>
  <c r="R310" i="1" s="1"/>
  <c r="S310" i="1" s="1"/>
  <c r="T310" i="1" s="1"/>
  <c r="U310" i="1" s="1"/>
  <c r="V310" i="1" s="1"/>
  <c r="W310" i="1" s="1"/>
  <c r="N310" i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P308" i="1"/>
  <c r="Q308" i="1" s="1"/>
  <c r="R308" i="1" s="1"/>
  <c r="S308" i="1" s="1"/>
  <c r="T308" i="1" s="1"/>
  <c r="U308" i="1" s="1"/>
  <c r="V308" i="1" s="1"/>
  <c r="W308" i="1" s="1"/>
  <c r="O308" i="1"/>
  <c r="N308" i="1"/>
  <c r="R307" i="1"/>
  <c r="S307" i="1" s="1"/>
  <c r="T307" i="1" s="1"/>
  <c r="U307" i="1" s="1"/>
  <c r="V307" i="1" s="1"/>
  <c r="W307" i="1" s="1"/>
  <c r="Q307" i="1"/>
  <c r="P307" i="1"/>
  <c r="O307" i="1"/>
  <c r="N307" i="1"/>
  <c r="W306" i="1"/>
  <c r="O306" i="1"/>
  <c r="P306" i="1" s="1"/>
  <c r="Q306" i="1" s="1"/>
  <c r="R306" i="1" s="1"/>
  <c r="S306" i="1" s="1"/>
  <c r="T306" i="1" s="1"/>
  <c r="U306" i="1" s="1"/>
  <c r="V306" i="1" s="1"/>
  <c r="N306" i="1"/>
  <c r="N304" i="1"/>
  <c r="O304" i="1" s="1"/>
  <c r="P304" i="1" s="1"/>
  <c r="Q304" i="1" s="1"/>
  <c r="R304" i="1" s="1"/>
  <c r="S304" i="1" s="1"/>
  <c r="T304" i="1" s="1"/>
  <c r="U304" i="1" s="1"/>
  <c r="V304" i="1" s="1"/>
  <c r="W304" i="1" s="1"/>
  <c r="P303" i="1"/>
  <c r="Q303" i="1" s="1"/>
  <c r="R303" i="1" s="1"/>
  <c r="S303" i="1" s="1"/>
  <c r="T303" i="1" s="1"/>
  <c r="U303" i="1" s="1"/>
  <c r="V303" i="1" s="1"/>
  <c r="W303" i="1" s="1"/>
  <c r="O303" i="1"/>
  <c r="N303" i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T300" i="1"/>
  <c r="U300" i="1" s="1"/>
  <c r="V300" i="1" s="1"/>
  <c r="W300" i="1" s="1"/>
  <c r="O300" i="1"/>
  <c r="P300" i="1" s="1"/>
  <c r="Q300" i="1" s="1"/>
  <c r="R300" i="1" s="1"/>
  <c r="S300" i="1" s="1"/>
  <c r="N300" i="1"/>
  <c r="Q299" i="1"/>
  <c r="R299" i="1" s="1"/>
  <c r="S299" i="1" s="1"/>
  <c r="T299" i="1" s="1"/>
  <c r="U299" i="1" s="1"/>
  <c r="V299" i="1" s="1"/>
  <c r="W299" i="1" s="1"/>
  <c r="N299" i="1"/>
  <c r="O299" i="1" s="1"/>
  <c r="P299" i="1" s="1"/>
  <c r="S298" i="1"/>
  <c r="T298" i="1" s="1"/>
  <c r="U298" i="1" s="1"/>
  <c r="V298" i="1" s="1"/>
  <c r="W298" i="1" s="1"/>
  <c r="R298" i="1"/>
  <c r="O298" i="1"/>
  <c r="P298" i="1" s="1"/>
  <c r="N298" i="1"/>
  <c r="R297" i="1"/>
  <c r="S297" i="1" s="1"/>
  <c r="T297" i="1" s="1"/>
  <c r="U297" i="1" s="1"/>
  <c r="V297" i="1" s="1"/>
  <c r="W297" i="1" s="1"/>
  <c r="P297" i="1"/>
  <c r="O297" i="1"/>
  <c r="N297" i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O294" i="1"/>
  <c r="P294" i="1" s="1"/>
  <c r="Q294" i="1" s="1"/>
  <c r="R294" i="1" s="1"/>
  <c r="S294" i="1" s="1"/>
  <c r="T294" i="1" s="1"/>
  <c r="U294" i="1" s="1"/>
  <c r="V294" i="1" s="1"/>
  <c r="W294" i="1" s="1"/>
  <c r="N294" i="1"/>
  <c r="Q293" i="1"/>
  <c r="R293" i="1" s="1"/>
  <c r="S293" i="1" s="1"/>
  <c r="T293" i="1" s="1"/>
  <c r="U293" i="1" s="1"/>
  <c r="V293" i="1" s="1"/>
  <c r="W293" i="1" s="1"/>
  <c r="N293" i="1"/>
  <c r="O293" i="1" s="1"/>
  <c r="P293" i="1" s="1"/>
  <c r="P292" i="1"/>
  <c r="Q292" i="1" s="1"/>
  <c r="R292" i="1" s="1"/>
  <c r="S292" i="1" s="1"/>
  <c r="T292" i="1" s="1"/>
  <c r="U292" i="1" s="1"/>
  <c r="V292" i="1" s="1"/>
  <c r="W292" i="1" s="1"/>
  <c r="O292" i="1"/>
  <c r="N292" i="1"/>
  <c r="N290" i="1"/>
  <c r="O290" i="1" s="1"/>
  <c r="P290" i="1" s="1"/>
  <c r="Q290" i="1" s="1"/>
  <c r="R290" i="1" s="1"/>
  <c r="S290" i="1" s="1"/>
  <c r="T290" i="1" s="1"/>
  <c r="U290" i="1" s="1"/>
  <c r="V290" i="1" s="1"/>
  <c r="W290" i="1" s="1"/>
  <c r="P289" i="1"/>
  <c r="Q289" i="1" s="1"/>
  <c r="R289" i="1" s="1"/>
  <c r="S289" i="1" s="1"/>
  <c r="T289" i="1" s="1"/>
  <c r="U289" i="1" s="1"/>
  <c r="V289" i="1" s="1"/>
  <c r="W289" i="1" s="1"/>
  <c r="O289" i="1"/>
  <c r="N289" i="1"/>
  <c r="V288" i="1"/>
  <c r="W288" i="1" s="1"/>
  <c r="R288" i="1"/>
  <c r="S288" i="1" s="1"/>
  <c r="T288" i="1" s="1"/>
  <c r="U288" i="1" s="1"/>
  <c r="P288" i="1"/>
  <c r="N288" i="1"/>
  <c r="O288" i="1" s="1"/>
  <c r="R287" i="1"/>
  <c r="S287" i="1" s="1"/>
  <c r="T287" i="1" s="1"/>
  <c r="U287" i="1" s="1"/>
  <c r="V287" i="1" s="1"/>
  <c r="W287" i="1" s="1"/>
  <c r="N287" i="1"/>
  <c r="O287" i="1" s="1"/>
  <c r="P287" i="1" s="1"/>
  <c r="S286" i="1"/>
  <c r="T286" i="1" s="1"/>
  <c r="U286" i="1" s="1"/>
  <c r="V286" i="1" s="1"/>
  <c r="W286" i="1" s="1"/>
  <c r="P286" i="1"/>
  <c r="Q286" i="1" s="1"/>
  <c r="R286" i="1" s="1"/>
  <c r="O286" i="1"/>
  <c r="N286" i="1"/>
  <c r="R284" i="1"/>
  <c r="S284" i="1" s="1"/>
  <c r="T284" i="1" s="1"/>
  <c r="U284" i="1" s="1"/>
  <c r="V284" i="1" s="1"/>
  <c r="W284" i="1" s="1"/>
  <c r="N284" i="1"/>
  <c r="O284" i="1" s="1"/>
  <c r="P284" i="1" s="1"/>
  <c r="Q284" i="1" s="1"/>
  <c r="O283" i="1"/>
  <c r="P283" i="1" s="1"/>
  <c r="Q283" i="1" s="1"/>
  <c r="R283" i="1" s="1"/>
  <c r="S283" i="1" s="1"/>
  <c r="T283" i="1" s="1"/>
  <c r="U283" i="1" s="1"/>
  <c r="V283" i="1" s="1"/>
  <c r="W283" i="1" s="1"/>
  <c r="N283" i="1"/>
  <c r="Q282" i="1"/>
  <c r="R282" i="1" s="1"/>
  <c r="S282" i="1" s="1"/>
  <c r="T282" i="1" s="1"/>
  <c r="U282" i="1" s="1"/>
  <c r="V282" i="1" s="1"/>
  <c r="W282" i="1" s="1"/>
  <c r="N282" i="1"/>
  <c r="O282" i="1" s="1"/>
  <c r="P282" i="1" s="1"/>
  <c r="P280" i="1"/>
  <c r="Q280" i="1" s="1"/>
  <c r="R280" i="1" s="1"/>
  <c r="S280" i="1" s="1"/>
  <c r="T280" i="1" s="1"/>
  <c r="U280" i="1" s="1"/>
  <c r="V280" i="1" s="1"/>
  <c r="W280" i="1" s="1"/>
  <c r="O280" i="1"/>
  <c r="N280" i="1"/>
  <c r="R279" i="1"/>
  <c r="S279" i="1" s="1"/>
  <c r="T279" i="1" s="1"/>
  <c r="U279" i="1" s="1"/>
  <c r="V279" i="1" s="1"/>
  <c r="W279" i="1" s="1"/>
  <c r="N279" i="1"/>
  <c r="O279" i="1" s="1"/>
  <c r="P279" i="1" s="1"/>
  <c r="Q279" i="1" s="1"/>
  <c r="O276" i="1"/>
  <c r="P276" i="1" s="1"/>
  <c r="Q276" i="1" s="1"/>
  <c r="R276" i="1" s="1"/>
  <c r="S276" i="1" s="1"/>
  <c r="T276" i="1" s="1"/>
  <c r="U276" i="1" s="1"/>
  <c r="V276" i="1" s="1"/>
  <c r="W276" i="1" s="1"/>
  <c r="N276" i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S273" i="1"/>
  <c r="T273" i="1" s="1"/>
  <c r="U273" i="1" s="1"/>
  <c r="V273" i="1" s="1"/>
  <c r="W273" i="1" s="1"/>
  <c r="P273" i="1"/>
  <c r="Q273" i="1" s="1"/>
  <c r="R273" i="1" s="1"/>
  <c r="O273" i="1"/>
  <c r="N273" i="1"/>
  <c r="Q272" i="1"/>
  <c r="R272" i="1" s="1"/>
  <c r="S272" i="1" s="1"/>
  <c r="T272" i="1" s="1"/>
  <c r="U272" i="1" s="1"/>
  <c r="V272" i="1" s="1"/>
  <c r="W272" i="1" s="1"/>
  <c r="N272" i="1"/>
  <c r="O272" i="1" s="1"/>
  <c r="P272" i="1" s="1"/>
  <c r="P270" i="1"/>
  <c r="Q270" i="1" s="1"/>
  <c r="R270" i="1" s="1"/>
  <c r="S270" i="1" s="1"/>
  <c r="T270" i="1" s="1"/>
  <c r="U270" i="1" s="1"/>
  <c r="V270" i="1" s="1"/>
  <c r="W270" i="1" s="1"/>
  <c r="O270" i="1"/>
  <c r="N270" i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O268" i="1"/>
  <c r="P268" i="1" s="1"/>
  <c r="Q268" i="1" s="1"/>
  <c r="R268" i="1" s="1"/>
  <c r="S268" i="1" s="1"/>
  <c r="T268" i="1" s="1"/>
  <c r="U268" i="1" s="1"/>
  <c r="V268" i="1" s="1"/>
  <c r="W268" i="1" s="1"/>
  <c r="N268" i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O266" i="1"/>
  <c r="P266" i="1" s="1"/>
  <c r="Q266" i="1" s="1"/>
  <c r="R266" i="1" s="1"/>
  <c r="S266" i="1" s="1"/>
  <c r="T266" i="1" s="1"/>
  <c r="U266" i="1" s="1"/>
  <c r="V266" i="1" s="1"/>
  <c r="W266" i="1" s="1"/>
  <c r="N266" i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P263" i="1"/>
  <c r="Q263" i="1" s="1"/>
  <c r="R263" i="1" s="1"/>
  <c r="S263" i="1" s="1"/>
  <c r="T263" i="1" s="1"/>
  <c r="U263" i="1" s="1"/>
  <c r="V263" i="1" s="1"/>
  <c r="W263" i="1" s="1"/>
  <c r="O263" i="1"/>
  <c r="N263" i="1"/>
  <c r="N262" i="1"/>
  <c r="O262" i="1" s="1"/>
  <c r="P262" i="1" s="1"/>
  <c r="Q262" i="1" s="1"/>
  <c r="R262" i="1" s="1"/>
  <c r="S262" i="1" s="1"/>
  <c r="T262" i="1" s="1"/>
  <c r="U262" i="1" s="1"/>
  <c r="V262" i="1" s="1"/>
  <c r="W262" i="1" s="1"/>
  <c r="P261" i="1"/>
  <c r="Q261" i="1" s="1"/>
  <c r="R261" i="1" s="1"/>
  <c r="S261" i="1" s="1"/>
  <c r="T261" i="1" s="1"/>
  <c r="U261" i="1" s="1"/>
  <c r="V261" i="1" s="1"/>
  <c r="W261" i="1" s="1"/>
  <c r="O261" i="1"/>
  <c r="N261" i="1"/>
  <c r="Q259" i="1"/>
  <c r="R259" i="1" s="1"/>
  <c r="S259" i="1" s="1"/>
  <c r="T259" i="1" s="1"/>
  <c r="U259" i="1" s="1"/>
  <c r="V259" i="1" s="1"/>
  <c r="W259" i="1" s="1"/>
  <c r="N259" i="1"/>
  <c r="O259" i="1" s="1"/>
  <c r="P259" i="1" s="1"/>
  <c r="P258" i="1"/>
  <c r="Q258" i="1" s="1"/>
  <c r="R258" i="1" s="1"/>
  <c r="S258" i="1" s="1"/>
  <c r="T258" i="1" s="1"/>
  <c r="U258" i="1" s="1"/>
  <c r="V258" i="1" s="1"/>
  <c r="W258" i="1" s="1"/>
  <c r="O258" i="1"/>
  <c r="N258" i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S256" i="1"/>
  <c r="T256" i="1" s="1"/>
  <c r="U256" i="1" s="1"/>
  <c r="V256" i="1" s="1"/>
  <c r="W256" i="1" s="1"/>
  <c r="O256" i="1"/>
  <c r="P256" i="1" s="1"/>
  <c r="Q256" i="1" s="1"/>
  <c r="R256" i="1" s="1"/>
  <c r="N256" i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O254" i="1"/>
  <c r="P254" i="1" s="1"/>
  <c r="Q254" i="1" s="1"/>
  <c r="R254" i="1" s="1"/>
  <c r="S254" i="1" s="1"/>
  <c r="T254" i="1" s="1"/>
  <c r="U254" i="1" s="1"/>
  <c r="V254" i="1" s="1"/>
  <c r="W254" i="1" s="1"/>
  <c r="N254" i="1"/>
  <c r="Q252" i="1"/>
  <c r="R252" i="1" s="1"/>
  <c r="S252" i="1" s="1"/>
  <c r="T252" i="1" s="1"/>
  <c r="U252" i="1" s="1"/>
  <c r="V252" i="1" s="1"/>
  <c r="W252" i="1" s="1"/>
  <c r="N252" i="1"/>
  <c r="O252" i="1" s="1"/>
  <c r="P252" i="1" s="1"/>
  <c r="P251" i="1"/>
  <c r="Q251" i="1" s="1"/>
  <c r="R251" i="1" s="1"/>
  <c r="S251" i="1" s="1"/>
  <c r="T251" i="1" s="1"/>
  <c r="U251" i="1" s="1"/>
  <c r="V251" i="1" s="1"/>
  <c r="W251" i="1" s="1"/>
  <c r="O251" i="1"/>
  <c r="N251" i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N247" i="1"/>
  <c r="O247" i="1" s="1"/>
  <c r="P247" i="1" s="1"/>
  <c r="Q247" i="1" s="1"/>
  <c r="R247" i="1" s="1"/>
  <c r="S247" i="1" s="1"/>
  <c r="T247" i="1" s="1"/>
  <c r="U247" i="1" s="1"/>
  <c r="V247" i="1" s="1"/>
  <c r="W247" i="1" s="1"/>
  <c r="O244" i="1"/>
  <c r="P244" i="1" s="1"/>
  <c r="Q244" i="1" s="1"/>
  <c r="R244" i="1" s="1"/>
  <c r="S244" i="1" s="1"/>
  <c r="T244" i="1" s="1"/>
  <c r="U244" i="1" s="1"/>
  <c r="V244" i="1" s="1"/>
  <c r="W244" i="1" s="1"/>
  <c r="N244" i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P242" i="1"/>
  <c r="Q242" i="1" s="1"/>
  <c r="R242" i="1" s="1"/>
  <c r="S242" i="1" s="1"/>
  <c r="T242" i="1" s="1"/>
  <c r="U242" i="1" s="1"/>
  <c r="V242" i="1" s="1"/>
  <c r="W242" i="1" s="1"/>
  <c r="O242" i="1"/>
  <c r="N242" i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P240" i="1"/>
  <c r="Q240" i="1" s="1"/>
  <c r="R240" i="1" s="1"/>
  <c r="S240" i="1" s="1"/>
  <c r="T240" i="1" s="1"/>
  <c r="U240" i="1" s="1"/>
  <c r="V240" i="1" s="1"/>
  <c r="W240" i="1" s="1"/>
  <c r="O240" i="1"/>
  <c r="N240" i="1"/>
  <c r="Q239" i="1"/>
  <c r="R239" i="1" s="1"/>
  <c r="S239" i="1" s="1"/>
  <c r="T239" i="1" s="1"/>
  <c r="U239" i="1" s="1"/>
  <c r="V239" i="1" s="1"/>
  <c r="W239" i="1" s="1"/>
  <c r="N239" i="1"/>
  <c r="O239" i="1" s="1"/>
  <c r="P239" i="1" s="1"/>
  <c r="P237" i="1"/>
  <c r="Q237" i="1" s="1"/>
  <c r="R237" i="1" s="1"/>
  <c r="S237" i="1" s="1"/>
  <c r="T237" i="1" s="1"/>
  <c r="U237" i="1" s="1"/>
  <c r="V237" i="1" s="1"/>
  <c r="W237" i="1" s="1"/>
  <c r="O237" i="1"/>
  <c r="N237" i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S235" i="1"/>
  <c r="T235" i="1" s="1"/>
  <c r="U235" i="1" s="1"/>
  <c r="V235" i="1" s="1"/>
  <c r="W235" i="1" s="1"/>
  <c r="O235" i="1"/>
  <c r="P235" i="1" s="1"/>
  <c r="Q235" i="1" s="1"/>
  <c r="R235" i="1" s="1"/>
  <c r="N235" i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O232" i="1"/>
  <c r="P232" i="1" s="1"/>
  <c r="Q232" i="1" s="1"/>
  <c r="R232" i="1" s="1"/>
  <c r="S232" i="1" s="1"/>
  <c r="T232" i="1" s="1"/>
  <c r="U232" i="1" s="1"/>
  <c r="V232" i="1" s="1"/>
  <c r="W232" i="1" s="1"/>
  <c r="N232" i="1"/>
  <c r="Q231" i="1"/>
  <c r="R231" i="1" s="1"/>
  <c r="S231" i="1" s="1"/>
  <c r="T231" i="1" s="1"/>
  <c r="U231" i="1" s="1"/>
  <c r="V231" i="1" s="1"/>
  <c r="W231" i="1" s="1"/>
  <c r="N231" i="1"/>
  <c r="O231" i="1" s="1"/>
  <c r="P231" i="1" s="1"/>
  <c r="P230" i="1"/>
  <c r="Q230" i="1" s="1"/>
  <c r="R230" i="1" s="1"/>
  <c r="S230" i="1" s="1"/>
  <c r="T230" i="1" s="1"/>
  <c r="U230" i="1" s="1"/>
  <c r="V230" i="1" s="1"/>
  <c r="W230" i="1" s="1"/>
  <c r="O230" i="1"/>
  <c r="N230" i="1"/>
  <c r="N229" i="1"/>
  <c r="O229" i="1" s="1"/>
  <c r="P229" i="1" s="1"/>
  <c r="Q229" i="1" s="1"/>
  <c r="R229" i="1" s="1"/>
  <c r="S229" i="1" s="1"/>
  <c r="T229" i="1" s="1"/>
  <c r="U229" i="1" s="1"/>
  <c r="V229" i="1" s="1"/>
  <c r="W229" i="1" s="1"/>
  <c r="O228" i="1"/>
  <c r="P228" i="1" s="1"/>
  <c r="Q228" i="1" s="1"/>
  <c r="R228" i="1" s="1"/>
  <c r="S228" i="1" s="1"/>
  <c r="T228" i="1" s="1"/>
  <c r="U228" i="1" s="1"/>
  <c r="V228" i="1" s="1"/>
  <c r="W228" i="1" s="1"/>
  <c r="N228" i="1"/>
  <c r="Q227" i="1"/>
  <c r="R227" i="1" s="1"/>
  <c r="S227" i="1" s="1"/>
  <c r="T227" i="1" s="1"/>
  <c r="U227" i="1" s="1"/>
  <c r="V227" i="1" s="1"/>
  <c r="W227" i="1" s="1"/>
  <c r="N227" i="1"/>
  <c r="O227" i="1" s="1"/>
  <c r="P227" i="1" s="1"/>
  <c r="O225" i="1"/>
  <c r="P225" i="1" s="1"/>
  <c r="Q225" i="1" s="1"/>
  <c r="R225" i="1" s="1"/>
  <c r="S225" i="1" s="1"/>
  <c r="T225" i="1" s="1"/>
  <c r="U225" i="1" s="1"/>
  <c r="V225" i="1" s="1"/>
  <c r="W225" i="1" s="1"/>
  <c r="N225" i="1"/>
  <c r="O224" i="1"/>
  <c r="P224" i="1" s="1"/>
  <c r="Q224" i="1" s="1"/>
  <c r="R224" i="1" s="1"/>
  <c r="S224" i="1" s="1"/>
  <c r="T224" i="1" s="1"/>
  <c r="U224" i="1" s="1"/>
  <c r="V224" i="1" s="1"/>
  <c r="W224" i="1" s="1"/>
  <c r="N224" i="1"/>
  <c r="P223" i="1"/>
  <c r="Q223" i="1" s="1"/>
  <c r="R223" i="1" s="1"/>
  <c r="S223" i="1" s="1"/>
  <c r="T223" i="1" s="1"/>
  <c r="U223" i="1" s="1"/>
  <c r="V223" i="1" s="1"/>
  <c r="W223" i="1" s="1"/>
  <c r="O223" i="1"/>
  <c r="N223" i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O220" i="1"/>
  <c r="P220" i="1" s="1"/>
  <c r="Q220" i="1" s="1"/>
  <c r="R220" i="1" s="1"/>
  <c r="S220" i="1" s="1"/>
  <c r="T220" i="1" s="1"/>
  <c r="U220" i="1" s="1"/>
  <c r="V220" i="1" s="1"/>
  <c r="W220" i="1" s="1"/>
  <c r="N220" i="1"/>
  <c r="O219" i="1"/>
  <c r="P219" i="1" s="1"/>
  <c r="Q219" i="1" s="1"/>
  <c r="R219" i="1" s="1"/>
  <c r="S219" i="1" s="1"/>
  <c r="T219" i="1" s="1"/>
  <c r="U219" i="1" s="1"/>
  <c r="V219" i="1" s="1"/>
  <c r="W219" i="1" s="1"/>
  <c r="N219" i="1"/>
  <c r="O218" i="1"/>
  <c r="P218" i="1" s="1"/>
  <c r="Q218" i="1" s="1"/>
  <c r="R218" i="1" s="1"/>
  <c r="S218" i="1" s="1"/>
  <c r="T218" i="1" s="1"/>
  <c r="U218" i="1" s="1"/>
  <c r="V218" i="1" s="1"/>
  <c r="W218" i="1" s="1"/>
  <c r="N218" i="1"/>
  <c r="Q217" i="1"/>
  <c r="R217" i="1" s="1"/>
  <c r="S217" i="1" s="1"/>
  <c r="T217" i="1" s="1"/>
  <c r="U217" i="1" s="1"/>
  <c r="V217" i="1" s="1"/>
  <c r="W217" i="1" s="1"/>
  <c r="N217" i="1"/>
  <c r="O217" i="1" s="1"/>
  <c r="P217" i="1" s="1"/>
  <c r="O216" i="1"/>
  <c r="P216" i="1" s="1"/>
  <c r="Q216" i="1" s="1"/>
  <c r="R216" i="1" s="1"/>
  <c r="S216" i="1" s="1"/>
  <c r="T216" i="1" s="1"/>
  <c r="U216" i="1" s="1"/>
  <c r="V216" i="1" s="1"/>
  <c r="W216" i="1" s="1"/>
  <c r="N216" i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P213" i="1"/>
  <c r="Q213" i="1" s="1"/>
  <c r="R213" i="1" s="1"/>
  <c r="S213" i="1" s="1"/>
  <c r="T213" i="1" s="1"/>
  <c r="U213" i="1" s="1"/>
  <c r="V213" i="1" s="1"/>
  <c r="W213" i="1" s="1"/>
  <c r="O213" i="1"/>
  <c r="N213" i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P210" i="1"/>
  <c r="Q210" i="1" s="1"/>
  <c r="R210" i="1" s="1"/>
  <c r="S210" i="1" s="1"/>
  <c r="T210" i="1" s="1"/>
  <c r="U210" i="1" s="1"/>
  <c r="V210" i="1" s="1"/>
  <c r="W210" i="1" s="1"/>
  <c r="O210" i="1"/>
  <c r="N210" i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O206" i="1"/>
  <c r="P206" i="1" s="1"/>
  <c r="Q206" i="1" s="1"/>
  <c r="R206" i="1" s="1"/>
  <c r="S206" i="1" s="1"/>
  <c r="T206" i="1" s="1"/>
  <c r="U206" i="1" s="1"/>
  <c r="V206" i="1" s="1"/>
  <c r="W206" i="1" s="1"/>
  <c r="N206" i="1"/>
  <c r="O205" i="1"/>
  <c r="P205" i="1" s="1"/>
  <c r="Q205" i="1" s="1"/>
  <c r="R205" i="1" s="1"/>
  <c r="S205" i="1" s="1"/>
  <c r="T205" i="1" s="1"/>
  <c r="U205" i="1" s="1"/>
  <c r="V205" i="1" s="1"/>
  <c r="W205" i="1" s="1"/>
  <c r="N205" i="1"/>
  <c r="O203" i="1"/>
  <c r="P203" i="1" s="1"/>
  <c r="Q203" i="1" s="1"/>
  <c r="R203" i="1" s="1"/>
  <c r="S203" i="1" s="1"/>
  <c r="T203" i="1" s="1"/>
  <c r="U203" i="1" s="1"/>
  <c r="V203" i="1" s="1"/>
  <c r="W203" i="1" s="1"/>
  <c r="N203" i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O201" i="1"/>
  <c r="P201" i="1" s="1"/>
  <c r="Q201" i="1" s="1"/>
  <c r="R201" i="1" s="1"/>
  <c r="S201" i="1" s="1"/>
  <c r="T201" i="1" s="1"/>
  <c r="U201" i="1" s="1"/>
  <c r="V201" i="1" s="1"/>
  <c r="W201" i="1" s="1"/>
  <c r="N201" i="1"/>
  <c r="O199" i="1"/>
  <c r="P199" i="1" s="1"/>
  <c r="Q199" i="1" s="1"/>
  <c r="R199" i="1" s="1"/>
  <c r="S199" i="1" s="1"/>
  <c r="T199" i="1" s="1"/>
  <c r="U199" i="1" s="1"/>
  <c r="V199" i="1" s="1"/>
  <c r="W199" i="1" s="1"/>
  <c r="N199" i="1"/>
  <c r="O198" i="1"/>
  <c r="P198" i="1" s="1"/>
  <c r="Q198" i="1" s="1"/>
  <c r="R198" i="1" s="1"/>
  <c r="S198" i="1" s="1"/>
  <c r="T198" i="1" s="1"/>
  <c r="U198" i="1" s="1"/>
  <c r="V198" i="1" s="1"/>
  <c r="W198" i="1" s="1"/>
  <c r="M198" i="1"/>
  <c r="N198" i="1" s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M197" i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O195" i="1"/>
  <c r="P195" i="1" s="1"/>
  <c r="Q195" i="1" s="1"/>
  <c r="R195" i="1" s="1"/>
  <c r="S195" i="1" s="1"/>
  <c r="T195" i="1" s="1"/>
  <c r="U195" i="1" s="1"/>
  <c r="V195" i="1" s="1"/>
  <c r="W195" i="1" s="1"/>
  <c r="N195" i="1"/>
  <c r="O194" i="1"/>
  <c r="P194" i="1" s="1"/>
  <c r="Q194" i="1" s="1"/>
  <c r="R194" i="1" s="1"/>
  <c r="S194" i="1" s="1"/>
  <c r="T194" i="1" s="1"/>
  <c r="U194" i="1" s="1"/>
  <c r="V194" i="1" s="1"/>
  <c r="W194" i="1" s="1"/>
  <c r="N194" i="1"/>
  <c r="P193" i="1"/>
  <c r="Q193" i="1" s="1"/>
  <c r="R193" i="1" s="1"/>
  <c r="S193" i="1" s="1"/>
  <c r="T193" i="1" s="1"/>
  <c r="U193" i="1" s="1"/>
  <c r="V193" i="1" s="1"/>
  <c r="W193" i="1" s="1"/>
  <c r="O193" i="1"/>
  <c r="N193" i="1"/>
  <c r="W191" i="1"/>
  <c r="O191" i="1"/>
  <c r="P191" i="1" s="1"/>
  <c r="Q191" i="1" s="1"/>
  <c r="R191" i="1" s="1"/>
  <c r="S191" i="1" s="1"/>
  <c r="T191" i="1" s="1"/>
  <c r="U191" i="1" s="1"/>
  <c r="V191" i="1" s="1"/>
  <c r="N191" i="1"/>
  <c r="T190" i="1"/>
  <c r="U190" i="1" s="1"/>
  <c r="V190" i="1" s="1"/>
  <c r="W190" i="1" s="1"/>
  <c r="P190" i="1"/>
  <c r="Q190" i="1" s="1"/>
  <c r="R190" i="1" s="1"/>
  <c r="S190" i="1" s="1"/>
  <c r="N190" i="1"/>
  <c r="O190" i="1" s="1"/>
  <c r="O189" i="1"/>
  <c r="P189" i="1" s="1"/>
  <c r="Q189" i="1" s="1"/>
  <c r="R189" i="1" s="1"/>
  <c r="S189" i="1" s="1"/>
  <c r="T189" i="1" s="1"/>
  <c r="U189" i="1" s="1"/>
  <c r="V189" i="1" s="1"/>
  <c r="W189" i="1" s="1"/>
  <c r="N189" i="1"/>
  <c r="O187" i="1"/>
  <c r="P187" i="1" s="1"/>
  <c r="Q187" i="1" s="1"/>
  <c r="R187" i="1" s="1"/>
  <c r="S187" i="1" s="1"/>
  <c r="T187" i="1" s="1"/>
  <c r="U187" i="1" s="1"/>
  <c r="V187" i="1" s="1"/>
  <c r="W187" i="1" s="1"/>
  <c r="N187" i="1"/>
  <c r="M186" i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W185" i="1"/>
  <c r="O185" i="1"/>
  <c r="P185" i="1" s="1"/>
  <c r="Q185" i="1" s="1"/>
  <c r="R185" i="1" s="1"/>
  <c r="S185" i="1" s="1"/>
  <c r="T185" i="1" s="1"/>
  <c r="U185" i="1" s="1"/>
  <c r="V185" i="1" s="1"/>
  <c r="N185" i="1"/>
  <c r="N184" i="1"/>
  <c r="O184" i="1" s="1"/>
  <c r="P184" i="1" s="1"/>
  <c r="Q184" i="1" s="1"/>
  <c r="R184" i="1" s="1"/>
  <c r="S184" i="1" s="1"/>
  <c r="T184" i="1" s="1"/>
  <c r="U184" i="1" s="1"/>
  <c r="V184" i="1" s="1"/>
  <c r="W184" i="1" s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S182" i="1"/>
  <c r="T182" i="1" s="1"/>
  <c r="U182" i="1" s="1"/>
  <c r="V182" i="1" s="1"/>
  <c r="W182" i="1" s="1"/>
  <c r="O182" i="1"/>
  <c r="P182" i="1" s="1"/>
  <c r="Q182" i="1" s="1"/>
  <c r="R182" i="1" s="1"/>
  <c r="N182" i="1"/>
  <c r="O180" i="1"/>
  <c r="P180" i="1" s="1"/>
  <c r="Q180" i="1" s="1"/>
  <c r="R180" i="1" s="1"/>
  <c r="S180" i="1" s="1"/>
  <c r="T180" i="1" s="1"/>
  <c r="U180" i="1" s="1"/>
  <c r="V180" i="1" s="1"/>
  <c r="W180" i="1" s="1"/>
  <c r="N180" i="1"/>
  <c r="W179" i="1"/>
  <c r="V179" i="1"/>
  <c r="R179" i="1"/>
  <c r="S179" i="1" s="1"/>
  <c r="T179" i="1" s="1"/>
  <c r="U179" i="1" s="1"/>
  <c r="N179" i="1"/>
  <c r="O179" i="1" s="1"/>
  <c r="P179" i="1" s="1"/>
  <c r="Q179" i="1" s="1"/>
  <c r="P178" i="1"/>
  <c r="Q178" i="1" s="1"/>
  <c r="R178" i="1" s="1"/>
  <c r="S178" i="1" s="1"/>
  <c r="T178" i="1" s="1"/>
  <c r="U178" i="1" s="1"/>
  <c r="V178" i="1" s="1"/>
  <c r="W178" i="1" s="1"/>
  <c r="O178" i="1"/>
  <c r="N178" i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Q171" i="1"/>
  <c r="R171" i="1" s="1"/>
  <c r="S171" i="1" s="1"/>
  <c r="T171" i="1" s="1"/>
  <c r="U171" i="1" s="1"/>
  <c r="V171" i="1" s="1"/>
  <c r="W171" i="1" s="1"/>
  <c r="P171" i="1"/>
  <c r="N171" i="1"/>
  <c r="O171" i="1" s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U168" i="1"/>
  <c r="V168" i="1" s="1"/>
  <c r="W168" i="1" s="1"/>
  <c r="T168" i="1"/>
  <c r="O168" i="1"/>
  <c r="P168" i="1" s="1"/>
  <c r="Q168" i="1" s="1"/>
  <c r="R168" i="1" s="1"/>
  <c r="S168" i="1" s="1"/>
  <c r="N168" i="1"/>
  <c r="N167" i="1"/>
  <c r="O167" i="1" s="1"/>
  <c r="P167" i="1" s="1"/>
  <c r="Q167" i="1" s="1"/>
  <c r="R167" i="1" s="1"/>
  <c r="S167" i="1" s="1"/>
  <c r="T167" i="1" s="1"/>
  <c r="U167" i="1" s="1"/>
  <c r="V167" i="1" s="1"/>
  <c r="W167" i="1" s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R164" i="1"/>
  <c r="S164" i="1" s="1"/>
  <c r="T164" i="1" s="1"/>
  <c r="U164" i="1" s="1"/>
  <c r="V164" i="1" s="1"/>
  <c r="W164" i="1" s="1"/>
  <c r="O164" i="1"/>
  <c r="P164" i="1" s="1"/>
  <c r="Q164" i="1" s="1"/>
  <c r="N164" i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Q162" i="1"/>
  <c r="R162" i="1" s="1"/>
  <c r="S162" i="1" s="1"/>
  <c r="T162" i="1" s="1"/>
  <c r="U162" i="1" s="1"/>
  <c r="V162" i="1" s="1"/>
  <c r="W162" i="1" s="1"/>
  <c r="O162" i="1"/>
  <c r="P162" i="1" s="1"/>
  <c r="N162" i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N156" i="1"/>
  <c r="O156" i="1" s="1"/>
  <c r="P156" i="1" s="1"/>
  <c r="Q156" i="1" s="1"/>
  <c r="R156" i="1" s="1"/>
  <c r="S156" i="1" s="1"/>
  <c r="T156" i="1" s="1"/>
  <c r="U156" i="1" s="1"/>
  <c r="V156" i="1" s="1"/>
  <c r="W156" i="1" s="1"/>
  <c r="O155" i="1"/>
  <c r="P155" i="1" s="1"/>
  <c r="Q155" i="1" s="1"/>
  <c r="R155" i="1" s="1"/>
  <c r="S155" i="1" s="1"/>
  <c r="T155" i="1" s="1"/>
  <c r="U155" i="1" s="1"/>
  <c r="V155" i="1" s="1"/>
  <c r="W155" i="1" s="1"/>
  <c r="N155" i="1"/>
  <c r="P153" i="1"/>
  <c r="Q153" i="1" s="1"/>
  <c r="R153" i="1" s="1"/>
  <c r="S153" i="1" s="1"/>
  <c r="T153" i="1" s="1"/>
  <c r="U153" i="1" s="1"/>
  <c r="V153" i="1" s="1"/>
  <c r="W153" i="1" s="1"/>
  <c r="N153" i="1"/>
  <c r="O153" i="1" s="1"/>
  <c r="N152" i="1"/>
  <c r="O152" i="1" s="1"/>
  <c r="P152" i="1" s="1"/>
  <c r="Q152" i="1" s="1"/>
  <c r="R152" i="1" s="1"/>
  <c r="S152" i="1" s="1"/>
  <c r="T152" i="1" s="1"/>
  <c r="U152" i="1" s="1"/>
  <c r="V152" i="1" s="1"/>
  <c r="W152" i="1" s="1"/>
  <c r="Q151" i="1"/>
  <c r="R151" i="1" s="1"/>
  <c r="S151" i="1" s="1"/>
  <c r="T151" i="1" s="1"/>
  <c r="U151" i="1" s="1"/>
  <c r="V151" i="1" s="1"/>
  <c r="W151" i="1" s="1"/>
  <c r="P151" i="1"/>
  <c r="N151" i="1"/>
  <c r="O151" i="1" s="1"/>
  <c r="R150" i="1"/>
  <c r="S150" i="1" s="1"/>
  <c r="T150" i="1" s="1"/>
  <c r="U150" i="1" s="1"/>
  <c r="V150" i="1" s="1"/>
  <c r="W150" i="1" s="1"/>
  <c r="N150" i="1"/>
  <c r="O150" i="1" s="1"/>
  <c r="P150" i="1" s="1"/>
  <c r="Q150" i="1" s="1"/>
  <c r="O149" i="1"/>
  <c r="P149" i="1" s="1"/>
  <c r="Q149" i="1" s="1"/>
  <c r="R149" i="1" s="1"/>
  <c r="S149" i="1" s="1"/>
  <c r="T149" i="1" s="1"/>
  <c r="U149" i="1" s="1"/>
  <c r="V149" i="1" s="1"/>
  <c r="W149" i="1" s="1"/>
  <c r="N149" i="1"/>
  <c r="P148" i="1"/>
  <c r="Q148" i="1" s="1"/>
  <c r="R148" i="1" s="1"/>
  <c r="S148" i="1" s="1"/>
  <c r="T148" i="1" s="1"/>
  <c r="U148" i="1" s="1"/>
  <c r="V148" i="1" s="1"/>
  <c r="W148" i="1" s="1"/>
  <c r="O148" i="1"/>
  <c r="N148" i="1"/>
  <c r="P146" i="1"/>
  <c r="Q146" i="1" s="1"/>
  <c r="R146" i="1" s="1"/>
  <c r="S146" i="1" s="1"/>
  <c r="T146" i="1" s="1"/>
  <c r="U146" i="1" s="1"/>
  <c r="V146" i="1" s="1"/>
  <c r="W146" i="1" s="1"/>
  <c r="N146" i="1"/>
  <c r="O146" i="1" s="1"/>
  <c r="R145" i="1"/>
  <c r="S145" i="1" s="1"/>
  <c r="T145" i="1" s="1"/>
  <c r="U145" i="1" s="1"/>
  <c r="V145" i="1" s="1"/>
  <c r="W145" i="1" s="1"/>
  <c r="O145" i="1"/>
  <c r="P145" i="1" s="1"/>
  <c r="Q145" i="1" s="1"/>
  <c r="N145" i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O142" i="1"/>
  <c r="P142" i="1" s="1"/>
  <c r="Q142" i="1" s="1"/>
  <c r="R142" i="1" s="1"/>
  <c r="S142" i="1" s="1"/>
  <c r="T142" i="1" s="1"/>
  <c r="U142" i="1" s="1"/>
  <c r="V142" i="1" s="1"/>
  <c r="W142" i="1" s="1"/>
  <c r="N142" i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T140" i="1"/>
  <c r="U140" i="1" s="1"/>
  <c r="V140" i="1" s="1"/>
  <c r="W140" i="1" s="1"/>
  <c r="S140" i="1"/>
  <c r="R140" i="1"/>
  <c r="N140" i="1"/>
  <c r="O140" i="1" s="1"/>
  <c r="P140" i="1" s="1"/>
  <c r="T139" i="1"/>
  <c r="U139" i="1" s="1"/>
  <c r="V139" i="1" s="1"/>
  <c r="W139" i="1" s="1"/>
  <c r="S139" i="1"/>
  <c r="R139" i="1"/>
  <c r="O139" i="1"/>
  <c r="P139" i="1" s="1"/>
  <c r="N139" i="1"/>
  <c r="N138" i="1"/>
  <c r="O138" i="1" s="1"/>
  <c r="P138" i="1" s="1"/>
  <c r="Q138" i="1" s="1"/>
  <c r="R138" i="1" s="1"/>
  <c r="S138" i="1" s="1"/>
  <c r="T138" i="1" s="1"/>
  <c r="U138" i="1" s="1"/>
  <c r="V138" i="1" s="1"/>
  <c r="W138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N134" i="1"/>
  <c r="O134" i="1" s="1"/>
  <c r="P134" i="1" s="1"/>
  <c r="Q134" i="1" s="1"/>
  <c r="R134" i="1" s="1"/>
  <c r="S134" i="1" s="1"/>
  <c r="T134" i="1" s="1"/>
  <c r="U134" i="1" s="1"/>
  <c r="V134" i="1" s="1"/>
  <c r="W134" i="1" s="1"/>
  <c r="O132" i="1"/>
  <c r="P132" i="1" s="1"/>
  <c r="Q132" i="1" s="1"/>
  <c r="R132" i="1" s="1"/>
  <c r="S132" i="1" s="1"/>
  <c r="T132" i="1" s="1"/>
  <c r="U132" i="1" s="1"/>
  <c r="V132" i="1" s="1"/>
  <c r="W132" i="1" s="1"/>
  <c r="N132" i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R130" i="1"/>
  <c r="S130" i="1" s="1"/>
  <c r="T130" i="1" s="1"/>
  <c r="U130" i="1" s="1"/>
  <c r="V130" i="1" s="1"/>
  <c r="W130" i="1" s="1"/>
  <c r="O130" i="1"/>
  <c r="P130" i="1" s="1"/>
  <c r="N130" i="1"/>
  <c r="R129" i="1"/>
  <c r="S129" i="1" s="1"/>
  <c r="T129" i="1" s="1"/>
  <c r="U129" i="1" s="1"/>
  <c r="V129" i="1" s="1"/>
  <c r="W129" i="1" s="1"/>
  <c r="P129" i="1"/>
  <c r="O129" i="1"/>
  <c r="N129" i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N124" i="1"/>
  <c r="O124" i="1" s="1"/>
  <c r="P124" i="1" s="1"/>
  <c r="Q124" i="1" s="1"/>
  <c r="R124" i="1" s="1"/>
  <c r="S124" i="1" s="1"/>
  <c r="T124" i="1" s="1"/>
  <c r="U124" i="1" s="1"/>
  <c r="V124" i="1" s="1"/>
  <c r="W124" i="1" s="1"/>
  <c r="Q122" i="1"/>
  <c r="R122" i="1" s="1"/>
  <c r="S122" i="1" s="1"/>
  <c r="T122" i="1" s="1"/>
  <c r="U122" i="1" s="1"/>
  <c r="V122" i="1" s="1"/>
  <c r="W122" i="1" s="1"/>
  <c r="P122" i="1"/>
  <c r="O122" i="1"/>
  <c r="N122" i="1"/>
  <c r="P121" i="1"/>
  <c r="Q121" i="1" s="1"/>
  <c r="R121" i="1" s="1"/>
  <c r="S121" i="1" s="1"/>
  <c r="T121" i="1" s="1"/>
  <c r="U121" i="1" s="1"/>
  <c r="V121" i="1" s="1"/>
  <c r="W121" i="1" s="1"/>
  <c r="N121" i="1"/>
  <c r="O121" i="1" s="1"/>
  <c r="O118" i="1"/>
  <c r="P118" i="1" s="1"/>
  <c r="Q118" i="1" s="1"/>
  <c r="R118" i="1" s="1"/>
  <c r="S118" i="1" s="1"/>
  <c r="T118" i="1" s="1"/>
  <c r="U118" i="1" s="1"/>
  <c r="V118" i="1" s="1"/>
  <c r="W118" i="1" s="1"/>
  <c r="N118" i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O115" i="1"/>
  <c r="P115" i="1" s="1"/>
  <c r="Q115" i="1" s="1"/>
  <c r="R115" i="1" s="1"/>
  <c r="S115" i="1" s="1"/>
  <c r="T115" i="1" s="1"/>
  <c r="U115" i="1" s="1"/>
  <c r="V115" i="1" s="1"/>
  <c r="W115" i="1" s="1"/>
  <c r="N115" i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O111" i="1"/>
  <c r="P111" i="1" s="1"/>
  <c r="Q111" i="1" s="1"/>
  <c r="R111" i="1" s="1"/>
  <c r="S111" i="1" s="1"/>
  <c r="T111" i="1" s="1"/>
  <c r="U111" i="1" s="1"/>
  <c r="V111" i="1" s="1"/>
  <c r="W111" i="1" s="1"/>
  <c r="N111" i="1"/>
  <c r="P110" i="1"/>
  <c r="Q110" i="1" s="1"/>
  <c r="R110" i="1" s="1"/>
  <c r="S110" i="1" s="1"/>
  <c r="T110" i="1" s="1"/>
  <c r="U110" i="1" s="1"/>
  <c r="V110" i="1" s="1"/>
  <c r="W110" i="1" s="1"/>
  <c r="O110" i="1"/>
  <c r="N110" i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O108" i="1"/>
  <c r="P108" i="1" s="1"/>
  <c r="Q108" i="1" s="1"/>
  <c r="R108" i="1" s="1"/>
  <c r="S108" i="1" s="1"/>
  <c r="T108" i="1" s="1"/>
  <c r="U108" i="1" s="1"/>
  <c r="V108" i="1" s="1"/>
  <c r="W108" i="1" s="1"/>
  <c r="N108" i="1"/>
  <c r="O107" i="1"/>
  <c r="P107" i="1" s="1"/>
  <c r="Q107" i="1" s="1"/>
  <c r="R107" i="1" s="1"/>
  <c r="S107" i="1" s="1"/>
  <c r="T107" i="1" s="1"/>
  <c r="U107" i="1" s="1"/>
  <c r="V107" i="1" s="1"/>
  <c r="W107" i="1" s="1"/>
  <c r="N107" i="1"/>
  <c r="N105" i="1"/>
  <c r="O105" i="1" s="1"/>
  <c r="P105" i="1" s="1"/>
  <c r="Q105" i="1" s="1"/>
  <c r="R105" i="1" s="1"/>
  <c r="S105" i="1" s="1"/>
  <c r="T105" i="1" s="1"/>
  <c r="U105" i="1" s="1"/>
  <c r="V105" i="1" s="1"/>
  <c r="W105" i="1" s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P100" i="1"/>
  <c r="Q100" i="1" s="1"/>
  <c r="R100" i="1" s="1"/>
  <c r="S100" i="1" s="1"/>
  <c r="T100" i="1" s="1"/>
  <c r="U100" i="1" s="1"/>
  <c r="V100" i="1" s="1"/>
  <c r="W100" i="1" s="1"/>
  <c r="O100" i="1"/>
  <c r="N100" i="1"/>
  <c r="N99" i="1"/>
  <c r="O99" i="1" s="1"/>
  <c r="P99" i="1" s="1"/>
  <c r="Q99" i="1" s="1"/>
  <c r="R99" i="1" s="1"/>
  <c r="S99" i="1" s="1"/>
  <c r="T99" i="1" s="1"/>
  <c r="U99" i="1" s="1"/>
  <c r="V99" i="1" s="1"/>
  <c r="W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O97" i="1"/>
  <c r="P97" i="1" s="1"/>
  <c r="Q97" i="1" s="1"/>
  <c r="R97" i="1" s="1"/>
  <c r="S97" i="1" s="1"/>
  <c r="T97" i="1" s="1"/>
  <c r="U97" i="1" s="1"/>
  <c r="V97" i="1" s="1"/>
  <c r="W97" i="1" s="1"/>
  <c r="N97" i="1"/>
  <c r="O96" i="1"/>
  <c r="P96" i="1" s="1"/>
  <c r="Q96" i="1" s="1"/>
  <c r="R96" i="1" s="1"/>
  <c r="S96" i="1" s="1"/>
  <c r="T96" i="1" s="1"/>
  <c r="U96" i="1" s="1"/>
  <c r="V96" i="1" s="1"/>
  <c r="W96" i="1" s="1"/>
  <c r="N96" i="1"/>
  <c r="Q94" i="1"/>
  <c r="R94" i="1" s="1"/>
  <c r="S94" i="1" s="1"/>
  <c r="T94" i="1" s="1"/>
  <c r="U94" i="1" s="1"/>
  <c r="V94" i="1" s="1"/>
  <c r="W94" i="1" s="1"/>
  <c r="O94" i="1"/>
  <c r="P94" i="1" s="1"/>
  <c r="N94" i="1"/>
  <c r="N93" i="1"/>
  <c r="O93" i="1" s="1"/>
  <c r="P93" i="1" s="1"/>
  <c r="Q93" i="1" s="1"/>
  <c r="R93" i="1" s="1"/>
  <c r="S93" i="1" s="1"/>
  <c r="T93" i="1" s="1"/>
  <c r="U93" i="1" s="1"/>
  <c r="V93" i="1" s="1"/>
  <c r="W93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P90" i="1"/>
  <c r="Q90" i="1" s="1"/>
  <c r="R90" i="1" s="1"/>
  <c r="S90" i="1" s="1"/>
  <c r="T90" i="1" s="1"/>
  <c r="U90" i="1" s="1"/>
  <c r="V90" i="1" s="1"/>
  <c r="W90" i="1" s="1"/>
  <c r="O90" i="1"/>
  <c r="N90" i="1"/>
  <c r="Q89" i="1"/>
  <c r="R89" i="1" s="1"/>
  <c r="S89" i="1" s="1"/>
  <c r="T89" i="1" s="1"/>
  <c r="U89" i="1" s="1"/>
  <c r="V89" i="1" s="1"/>
  <c r="W89" i="1" s="1"/>
  <c r="P89" i="1"/>
  <c r="N89" i="1"/>
  <c r="O89" i="1" s="1"/>
  <c r="N88" i="1"/>
  <c r="O88" i="1" s="1"/>
  <c r="P88" i="1" s="1"/>
  <c r="Q88" i="1" s="1"/>
  <c r="R88" i="1" s="1"/>
  <c r="S88" i="1" s="1"/>
  <c r="T88" i="1" s="1"/>
  <c r="U88" i="1" s="1"/>
  <c r="V88" i="1" s="1"/>
  <c r="W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O86" i="1"/>
  <c r="P86" i="1" s="1"/>
  <c r="Q86" i="1" s="1"/>
  <c r="R86" i="1" s="1"/>
  <c r="S86" i="1" s="1"/>
  <c r="T86" i="1" s="1"/>
  <c r="U86" i="1" s="1"/>
  <c r="V86" i="1" s="1"/>
  <c r="W86" i="1" s="1"/>
  <c r="N86" i="1"/>
  <c r="N85" i="1"/>
  <c r="O85" i="1" s="1"/>
  <c r="P85" i="1" s="1"/>
  <c r="Q85" i="1" s="1"/>
  <c r="R85" i="1" s="1"/>
  <c r="S85" i="1" s="1"/>
  <c r="T85" i="1" s="1"/>
  <c r="U85" i="1" s="1"/>
  <c r="V85" i="1" s="1"/>
  <c r="W85" i="1" s="1"/>
  <c r="P83" i="1"/>
  <c r="Q83" i="1" s="1"/>
  <c r="R83" i="1" s="1"/>
  <c r="S83" i="1" s="1"/>
  <c r="T83" i="1" s="1"/>
  <c r="U83" i="1" s="1"/>
  <c r="V83" i="1" s="1"/>
  <c r="W83" i="1" s="1"/>
  <c r="O83" i="1"/>
  <c r="N83" i="1"/>
  <c r="N82" i="1"/>
  <c r="O82" i="1" s="1"/>
  <c r="P82" i="1" s="1"/>
  <c r="Q82" i="1" s="1"/>
  <c r="R82" i="1" s="1"/>
  <c r="S82" i="1" s="1"/>
  <c r="T82" i="1" s="1"/>
  <c r="U82" i="1" s="1"/>
  <c r="V82" i="1" s="1"/>
  <c r="W82" i="1" s="1"/>
  <c r="O81" i="1"/>
  <c r="P81" i="1" s="1"/>
  <c r="Q81" i="1" s="1"/>
  <c r="R81" i="1" s="1"/>
  <c r="S81" i="1" s="1"/>
  <c r="T81" i="1" s="1"/>
  <c r="U81" i="1" s="1"/>
  <c r="V81" i="1" s="1"/>
  <c r="W81" i="1" s="1"/>
  <c r="N81" i="1"/>
  <c r="N79" i="1"/>
  <c r="O79" i="1" s="1"/>
  <c r="P79" i="1" s="1"/>
  <c r="Q79" i="1" s="1"/>
  <c r="R79" i="1" s="1"/>
  <c r="S79" i="1" s="1"/>
  <c r="T79" i="1" s="1"/>
  <c r="U79" i="1" s="1"/>
  <c r="V79" i="1" s="1"/>
  <c r="W79" i="1" s="1"/>
  <c r="P78" i="1"/>
  <c r="Q78" i="1" s="1"/>
  <c r="R78" i="1" s="1"/>
  <c r="S78" i="1" s="1"/>
  <c r="T78" i="1" s="1"/>
  <c r="U78" i="1" s="1"/>
  <c r="V78" i="1" s="1"/>
  <c r="W78" i="1" s="1"/>
  <c r="O78" i="1"/>
  <c r="N78" i="1"/>
  <c r="N77" i="1"/>
  <c r="O77" i="1" s="1"/>
  <c r="P77" i="1" s="1"/>
  <c r="Q77" i="1" s="1"/>
  <c r="R77" i="1" s="1"/>
  <c r="S77" i="1" s="1"/>
  <c r="T77" i="1" s="1"/>
  <c r="U77" i="1" s="1"/>
  <c r="V77" i="1" s="1"/>
  <c r="W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N75" i="1"/>
  <c r="O75" i="1" s="1"/>
  <c r="P75" i="1" s="1"/>
  <c r="Q75" i="1" s="1"/>
  <c r="R75" i="1" s="1"/>
  <c r="S75" i="1" s="1"/>
  <c r="T75" i="1" s="1"/>
  <c r="U75" i="1" s="1"/>
  <c r="V75" i="1" s="1"/>
  <c r="W75" i="1" s="1"/>
  <c r="N74" i="1"/>
  <c r="O74" i="1" s="1"/>
  <c r="P74" i="1" s="1"/>
  <c r="Q74" i="1" s="1"/>
  <c r="R74" i="1" s="1"/>
  <c r="S74" i="1" s="1"/>
  <c r="T74" i="1" s="1"/>
  <c r="U74" i="1" s="1"/>
  <c r="V74" i="1" s="1"/>
  <c r="W74" i="1" s="1"/>
  <c r="P73" i="1"/>
  <c r="Q73" i="1" s="1"/>
  <c r="R73" i="1" s="1"/>
  <c r="S73" i="1" s="1"/>
  <c r="T73" i="1" s="1"/>
  <c r="U73" i="1" s="1"/>
  <c r="V73" i="1" s="1"/>
  <c r="W73" i="1" s="1"/>
  <c r="O73" i="1"/>
  <c r="N73" i="1"/>
  <c r="P71" i="1"/>
  <c r="Q71" i="1" s="1"/>
  <c r="R71" i="1" s="1"/>
  <c r="S71" i="1" s="1"/>
  <c r="T71" i="1" s="1"/>
  <c r="U71" i="1" s="1"/>
  <c r="V71" i="1" s="1"/>
  <c r="W71" i="1" s="1"/>
  <c r="O71" i="1"/>
  <c r="N71" i="1"/>
  <c r="N70" i="1"/>
  <c r="O70" i="1" s="1"/>
  <c r="P70" i="1" s="1"/>
  <c r="Q70" i="1" s="1"/>
  <c r="R70" i="1" s="1"/>
  <c r="S70" i="1" s="1"/>
  <c r="T70" i="1" s="1"/>
  <c r="U70" i="1" s="1"/>
  <c r="V70" i="1" s="1"/>
  <c r="W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P67" i="1"/>
  <c r="Q67" i="1" s="1"/>
  <c r="R67" i="1" s="1"/>
  <c r="S67" i="1" s="1"/>
  <c r="T67" i="1" s="1"/>
  <c r="U67" i="1" s="1"/>
  <c r="V67" i="1" s="1"/>
  <c r="W67" i="1" s="1"/>
  <c r="O67" i="1"/>
  <c r="N67" i="1"/>
  <c r="R66" i="1"/>
  <c r="S66" i="1" s="1"/>
  <c r="T66" i="1" s="1"/>
  <c r="U66" i="1" s="1"/>
  <c r="V66" i="1" s="1"/>
  <c r="W66" i="1" s="1"/>
  <c r="O66" i="1"/>
  <c r="P66" i="1" s="1"/>
  <c r="N66" i="1"/>
  <c r="R65" i="1"/>
  <c r="S65" i="1" s="1"/>
  <c r="T65" i="1" s="1"/>
  <c r="U65" i="1" s="1"/>
  <c r="V65" i="1" s="1"/>
  <c r="W65" i="1" s="1"/>
  <c r="P65" i="1"/>
  <c r="O65" i="1"/>
  <c r="N65" i="1"/>
  <c r="O64" i="1"/>
  <c r="P64" i="1" s="1"/>
  <c r="Q64" i="1" s="1"/>
  <c r="R64" i="1" s="1"/>
  <c r="S64" i="1" s="1"/>
  <c r="T64" i="1" s="1"/>
  <c r="U64" i="1" s="1"/>
  <c r="V64" i="1" s="1"/>
  <c r="W64" i="1" s="1"/>
  <c r="N64" i="1"/>
  <c r="N62" i="1"/>
  <c r="O62" i="1" s="1"/>
  <c r="P62" i="1" s="1"/>
  <c r="Q62" i="1" s="1"/>
  <c r="R62" i="1" s="1"/>
  <c r="S62" i="1" s="1"/>
  <c r="T62" i="1" s="1"/>
  <c r="U62" i="1" s="1"/>
  <c r="V62" i="1" s="1"/>
  <c r="W62" i="1" s="1"/>
  <c r="O61" i="1"/>
  <c r="P61" i="1" s="1"/>
  <c r="Q61" i="1" s="1"/>
  <c r="R61" i="1" s="1"/>
  <c r="S61" i="1" s="1"/>
  <c r="T61" i="1" s="1"/>
  <c r="U61" i="1" s="1"/>
  <c r="V61" i="1" s="1"/>
  <c r="W61" i="1" s="1"/>
  <c r="N61" i="1"/>
  <c r="N60" i="1"/>
  <c r="O60" i="1" s="1"/>
  <c r="P60" i="1" s="1"/>
  <c r="Q60" i="1" s="1"/>
  <c r="R60" i="1" s="1"/>
  <c r="S60" i="1" s="1"/>
  <c r="T60" i="1" s="1"/>
  <c r="U60" i="1" s="1"/>
  <c r="V60" i="1" s="1"/>
  <c r="W60" i="1" s="1"/>
  <c r="N58" i="1"/>
  <c r="O58" i="1" s="1"/>
  <c r="P58" i="1" s="1"/>
  <c r="Q58" i="1" s="1"/>
  <c r="R58" i="1" s="1"/>
  <c r="S58" i="1" s="1"/>
  <c r="T58" i="1" s="1"/>
  <c r="U58" i="1" s="1"/>
  <c r="V58" i="1" s="1"/>
  <c r="W58" i="1" s="1"/>
  <c r="N55" i="1"/>
  <c r="O55" i="1" s="1"/>
  <c r="P55" i="1" s="1"/>
  <c r="Q55" i="1" s="1"/>
  <c r="R55" i="1" s="1"/>
  <c r="S55" i="1" s="1"/>
  <c r="T55" i="1" s="1"/>
  <c r="U55" i="1" s="1"/>
  <c r="V55" i="1" s="1"/>
  <c r="W55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Q52" i="1"/>
  <c r="R52" i="1" s="1"/>
  <c r="S52" i="1" s="1"/>
  <c r="T52" i="1" s="1"/>
  <c r="U52" i="1" s="1"/>
  <c r="V52" i="1" s="1"/>
  <c r="W52" i="1" s="1"/>
  <c r="P52" i="1"/>
  <c r="O52" i="1"/>
  <c r="N52" i="1"/>
  <c r="O51" i="1"/>
  <c r="P51" i="1" s="1"/>
  <c r="Q51" i="1" s="1"/>
  <c r="R51" i="1" s="1"/>
  <c r="S51" i="1" s="1"/>
  <c r="T51" i="1" s="1"/>
  <c r="U51" i="1" s="1"/>
  <c r="V51" i="1" s="1"/>
  <c r="W51" i="1" s="1"/>
  <c r="N51" i="1"/>
  <c r="N49" i="1"/>
  <c r="O49" i="1" s="1"/>
  <c r="P49" i="1" s="1"/>
  <c r="Q49" i="1" s="1"/>
  <c r="R49" i="1" s="1"/>
  <c r="S49" i="1" s="1"/>
  <c r="T49" i="1" s="1"/>
  <c r="U49" i="1" s="1"/>
  <c r="V49" i="1" s="1"/>
  <c r="W49" i="1" s="1"/>
  <c r="O48" i="1"/>
  <c r="P48" i="1" s="1"/>
  <c r="Q48" i="1" s="1"/>
  <c r="R48" i="1" s="1"/>
  <c r="S48" i="1" s="1"/>
  <c r="T48" i="1" s="1"/>
  <c r="U48" i="1" s="1"/>
  <c r="V48" i="1" s="1"/>
  <c r="W48" i="1" s="1"/>
  <c r="N48" i="1"/>
  <c r="N47" i="1"/>
  <c r="O47" i="1" s="1"/>
  <c r="P47" i="1" s="1"/>
  <c r="Q47" i="1" s="1"/>
  <c r="R47" i="1" s="1"/>
  <c r="S47" i="1" s="1"/>
  <c r="T47" i="1" s="1"/>
  <c r="U47" i="1" s="1"/>
  <c r="V47" i="1" s="1"/>
  <c r="W47" i="1" s="1"/>
  <c r="N46" i="1"/>
  <c r="O46" i="1" s="1"/>
  <c r="P46" i="1" s="1"/>
  <c r="Q46" i="1" s="1"/>
  <c r="R46" i="1" s="1"/>
  <c r="S46" i="1" s="1"/>
  <c r="T46" i="1" s="1"/>
  <c r="U46" i="1" s="1"/>
  <c r="V46" i="1" s="1"/>
  <c r="W46" i="1" s="1"/>
  <c r="N45" i="1"/>
  <c r="O45" i="1" s="1"/>
  <c r="P45" i="1" s="1"/>
  <c r="Q45" i="1" s="1"/>
  <c r="R45" i="1" s="1"/>
  <c r="S45" i="1" s="1"/>
  <c r="T45" i="1" s="1"/>
  <c r="U45" i="1" s="1"/>
  <c r="V45" i="1" s="1"/>
  <c r="W4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Q42" i="1"/>
  <c r="R42" i="1" s="1"/>
  <c r="S42" i="1" s="1"/>
  <c r="T42" i="1" s="1"/>
  <c r="U42" i="1" s="1"/>
  <c r="V42" i="1" s="1"/>
  <c r="W42" i="1" s="1"/>
  <c r="P42" i="1"/>
  <c r="O42" i="1"/>
  <c r="N42" i="1"/>
  <c r="O41" i="1"/>
  <c r="P41" i="1" s="1"/>
  <c r="Q41" i="1" s="1"/>
  <c r="R41" i="1" s="1"/>
  <c r="S41" i="1" s="1"/>
  <c r="T41" i="1" s="1"/>
  <c r="U41" i="1" s="1"/>
  <c r="V41" i="1" s="1"/>
  <c r="W41" i="1" s="1"/>
  <c r="N41" i="1"/>
  <c r="N40" i="1"/>
  <c r="O40" i="1" s="1"/>
  <c r="P40" i="1" s="1"/>
  <c r="Q40" i="1" s="1"/>
  <c r="R40" i="1" s="1"/>
  <c r="S40" i="1" s="1"/>
  <c r="T40" i="1" s="1"/>
  <c r="U40" i="1" s="1"/>
  <c r="V40" i="1" s="1"/>
  <c r="W40" i="1" s="1"/>
  <c r="O38" i="1"/>
  <c r="P38" i="1" s="1"/>
  <c r="Q38" i="1" s="1"/>
  <c r="R38" i="1" s="1"/>
  <c r="S38" i="1" s="1"/>
  <c r="T38" i="1" s="1"/>
  <c r="U38" i="1" s="1"/>
  <c r="V38" i="1" s="1"/>
  <c r="W38" i="1" s="1"/>
  <c r="N38" i="1"/>
  <c r="N37" i="1"/>
  <c r="O37" i="1" s="1"/>
  <c r="P37" i="1" s="1"/>
  <c r="Q37" i="1" s="1"/>
  <c r="R37" i="1" s="1"/>
  <c r="S37" i="1" s="1"/>
  <c r="T37" i="1" s="1"/>
  <c r="U37" i="1" s="1"/>
  <c r="V37" i="1" s="1"/>
  <c r="W37" i="1" s="1"/>
  <c r="W29" i="1"/>
  <c r="V29" i="1"/>
  <c r="U29" i="1"/>
  <c r="T29" i="1"/>
  <c r="S29" i="1"/>
  <c r="R29" i="1"/>
  <c r="Q29" i="1"/>
  <c r="P29" i="1"/>
  <c r="O29" i="1"/>
  <c r="N29" i="1"/>
  <c r="M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</calcChain>
</file>

<file path=xl/sharedStrings.xml><?xml version="1.0" encoding="utf-8"?>
<sst xmlns="http://schemas.openxmlformats.org/spreadsheetml/2006/main" count="4277" uniqueCount="126">
  <si>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</si>
  <si>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</si>
  <si>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</si>
  <si>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</si>
  <si>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</si>
  <si>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</si>
  <si>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</si>
  <si>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</si>
  <si>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</si>
  <si>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</si>
  <si>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</si>
  <si>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</si>
  <si>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</si>
  <si>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</si>
  <si>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CIMS.CAN.SK.Electricity</t>
  </si>
  <si>
    <t>SK</t>
  </si>
  <si>
    <t>Service provided</t>
  </si>
  <si>
    <t>GJ</t>
  </si>
  <si>
    <t>Competition type</t>
  </si>
  <si>
    <t>Is supply</t>
  </si>
  <si>
    <t>Electricity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</si>
  <si>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</si>
  <si>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</si>
  <si>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</si>
  <si>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</si>
  <si>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</si>
  <si>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</si>
  <si>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</si>
  <si>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</si>
  <si>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TO DO: Fix these multipliers once the electricity sector is calibrated to have a production cost.</t>
  </si>
  <si>
    <t>CIMS.CAN.SK.Ethanol</t>
  </si>
  <si>
    <t>CIMS.Generic Fuels.Fuel Oil</t>
  </si>
  <si>
    <t>CER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</si>
  <si>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</si>
  <si>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</si>
  <si>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</si>
  <si>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</si>
  <si>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</si>
  <si>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</si>
  <si>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</si>
  <si>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</si>
  <si>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</si>
  <si>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</si>
  <si>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</si>
  <si>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</si>
  <si>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</si>
  <si>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</si>
  <si>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</si>
  <si>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</si>
  <si>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</si>
  <si>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</si>
  <si>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</si>
  <si>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</si>
  <si>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</si>
  <si>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CIMS.CAN.SK.Electricity.Utility Generation</t>
  </si>
  <si>
    <t>MWh</t>
  </si>
  <si>
    <t>Utility Generation</t>
  </si>
  <si>
    <t>Fixed Ratio</t>
  </si>
  <si>
    <t>CIMS.CAN.SK.Electricity.Utility Generation.Base Load</t>
  </si>
  <si>
    <t>Currently accounts for transmission losses</t>
  </si>
  <si>
    <t>CIMS.CAN.SK.Electricity.Utility Generation.Shoulder Load</t>
  </si>
  <si>
    <t>CIMS.CAN.SK.Electricity.Utility Generation.Peak Load</t>
  </si>
  <si>
    <t>Base Load</t>
  </si>
  <si>
    <t>Tech Compete</t>
  </si>
  <si>
    <t>Discount rate_financial</t>
  </si>
  <si>
    <t>%</t>
  </si>
  <si>
    <t>Heterogeneity</t>
  </si>
  <si>
    <t>Hydro River</t>
  </si>
  <si>
    <t>Available</t>
  </si>
  <si>
    <t>Year</t>
  </si>
  <si>
    <t>Unavailable</t>
  </si>
  <si>
    <t>Lifetime</t>
  </si>
  <si>
    <t>NREL 2020 ATB</t>
  </si>
  <si>
    <t>Years</t>
  </si>
  <si>
    <t>Market share</t>
  </si>
  <si>
    <t>Old base</t>
  </si>
  <si>
    <t>Output</t>
  </si>
  <si>
    <t>FCC</t>
  </si>
  <si>
    <t>$</t>
  </si>
  <si>
    <t>Capital recovery</t>
  </si>
  <si>
    <t>FOM</t>
  </si>
  <si>
    <t>CIMS.Generic Fuels.VOM</t>
  </si>
  <si>
    <t>CIMS.CAN.SK.Electricity.Transmission</t>
  </si>
  <si>
    <t>unit</t>
  </si>
  <si>
    <t>Solar PV</t>
  </si>
  <si>
    <t>Wind Onshore</t>
  </si>
  <si>
    <t>Nuclear</t>
  </si>
  <si>
    <t>Nuclear SMR</t>
  </si>
  <si>
    <t>Hydro Reservoir</t>
  </si>
  <si>
    <t>Natural Gas SC</t>
  </si>
  <si>
    <t>Solar PV + Battery</t>
  </si>
  <si>
    <t>CIMS.CAN.SK.Electricity.Storage.Battery</t>
  </si>
  <si>
    <t>Wind + Battery</t>
  </si>
  <si>
    <t>Wind + Seasonal</t>
  </si>
  <si>
    <t>CIMS.CAN.SK.Electricity.Storage.Seasonal</t>
  </si>
  <si>
    <t>Biomass</t>
  </si>
  <si>
    <t>Biomass CCS</t>
  </si>
  <si>
    <t>CIMS.CAN.SK.Electricity.CCS.CCS_Biomass</t>
  </si>
  <si>
    <t>Geoexchange</t>
  </si>
  <si>
    <t>Coal</t>
  </si>
  <si>
    <t>Coal CCS</t>
  </si>
  <si>
    <t>CIMS.CAN.SK.Electricity.CCS.CCS_Coal</t>
  </si>
  <si>
    <t>Fuel Oil</t>
  </si>
  <si>
    <t>Natural Gas CC</t>
  </si>
  <si>
    <t>Made up</t>
  </si>
  <si>
    <t>Natural Gas CC CCS</t>
  </si>
  <si>
    <t>CIMS.CAN.SK.Electricity.CCS.CCS_Natural Gas</t>
  </si>
  <si>
    <t>Waste</t>
  </si>
  <si>
    <t>Shoulder Load</t>
  </si>
  <si>
    <t>Peak Load</t>
  </si>
  <si>
    <t>Diesel</t>
  </si>
  <si>
    <t>CIMS.CAN.SK.Electricity.Storage</t>
  </si>
  <si>
    <t>Storage</t>
  </si>
  <si>
    <t>n/a</t>
  </si>
  <si>
    <t>Battery</t>
  </si>
  <si>
    <t>NREL 2023 ATB</t>
  </si>
  <si>
    <t>Seasonal</t>
  </si>
  <si>
    <t>Transmission</t>
  </si>
  <si>
    <t>CIMS.CAN.SK.Electricity.CCS</t>
  </si>
  <si>
    <t>CCS</t>
  </si>
  <si>
    <t>CCS_Coal</t>
  </si>
  <si>
    <t>Assumption</t>
  </si>
  <si>
    <t>Emissions_removal</t>
  </si>
  <si>
    <t>NREL H2A model 2018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</si>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</sst>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Conversions"/>
      <sheetName val="Coefficien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58"/>
      <definedName name="sector_CIMS" refersTo="='Control'!$B$38:$B$58"/>
    </definedNames>
    <sheetDataSet>
      <sheetData sheetId="0">
        <row r="38">
          <cell r="B38" t="str">
            <v>Residential</v>
          </cell>
          <cell r="C38" t="str">
            <v>Residential</v>
          </cell>
        </row>
        <row r="39">
          <cell r="B39" t="str">
            <v>Commercial</v>
          </cell>
          <cell r="C39" t="str">
            <v>Commercial</v>
          </cell>
        </row>
        <row r="40">
          <cell r="B40" t="str">
            <v>Transportation Personal</v>
          </cell>
          <cell r="C40" t="str">
            <v>Transportation</v>
          </cell>
        </row>
        <row r="41">
          <cell r="B41" t="str">
            <v>Transportation Freight</v>
          </cell>
          <cell r="C41" t="str">
            <v>Transportation</v>
          </cell>
        </row>
        <row r="42">
          <cell r="B42" t="str">
            <v>Coal Mining</v>
          </cell>
          <cell r="C42" t="str">
            <v>Industrial</v>
          </cell>
        </row>
        <row r="43">
          <cell r="B43" t="str">
            <v>Natural Gas Extraction</v>
          </cell>
          <cell r="C43" t="str">
            <v>Industrial</v>
          </cell>
        </row>
        <row r="44">
          <cell r="B44" t="str">
            <v>Petroleum Crude</v>
          </cell>
          <cell r="C44" t="str">
            <v>Industrial</v>
          </cell>
        </row>
        <row r="45">
          <cell r="B45" t="str">
            <v>Petroleum Refining</v>
          </cell>
          <cell r="C45" t="str">
            <v>Industrial</v>
          </cell>
        </row>
        <row r="46">
          <cell r="B46" t="str">
            <v>Mining</v>
          </cell>
          <cell r="C46" t="str">
            <v>Industrial</v>
          </cell>
        </row>
        <row r="47">
          <cell r="B47" t="str">
            <v>Industrial Minerals</v>
          </cell>
          <cell r="C47" t="str">
            <v>Industrial</v>
          </cell>
        </row>
        <row r="48">
          <cell r="B48" t="str">
            <v>Chemical Products</v>
          </cell>
          <cell r="C48" t="str">
            <v>Industrial</v>
          </cell>
        </row>
        <row r="49">
          <cell r="B49" t="str">
            <v>Pulp and paper</v>
          </cell>
          <cell r="C49" t="str">
            <v>Industrial</v>
          </cell>
        </row>
        <row r="50">
          <cell r="B50" t="str">
            <v>Metal Smelting</v>
          </cell>
          <cell r="C50" t="str">
            <v>Industrial</v>
          </cell>
        </row>
        <row r="51">
          <cell r="B51" t="str">
            <v>Iron and Steel</v>
          </cell>
          <cell r="C51" t="str">
            <v>Industrial</v>
          </cell>
        </row>
        <row r="52">
          <cell r="B52" t="str">
            <v>Light Industrial</v>
          </cell>
          <cell r="C52" t="str">
            <v>Industrial</v>
          </cell>
        </row>
        <row r="53">
          <cell r="B53" t="str">
            <v>Waste</v>
          </cell>
          <cell r="C53" t="str">
            <v>Industrial</v>
          </cell>
        </row>
        <row r="54">
          <cell r="B54" t="str">
            <v>Agriculture</v>
          </cell>
          <cell r="C54" t="str">
            <v>Industrial</v>
          </cell>
        </row>
        <row r="55">
          <cell r="B55" t="str">
            <v>Electricity</v>
          </cell>
          <cell r="C55" t="str">
            <v>Industrial</v>
          </cell>
        </row>
        <row r="56">
          <cell r="B56" t="str">
            <v>Ethanol</v>
          </cell>
          <cell r="C56" t="str">
            <v>Industrial</v>
          </cell>
        </row>
        <row r="57">
          <cell r="B57" t="str">
            <v>Biodiesel</v>
          </cell>
          <cell r="C57" t="str">
            <v>Industrial</v>
          </cell>
        </row>
        <row r="58">
          <cell r="B58" t="str">
            <v>Hydrogen</v>
          </cell>
          <cell r="C58" t="str">
            <v>Industrial</v>
          </cell>
        </row>
      </sheetData>
      <sheetData sheetId="1">
        <row r="2">
          <cell r="T2" t="str">
            <v>Year</v>
          </cell>
          <cell r="U2" t="str">
            <v>Currency</v>
          </cell>
        </row>
        <row r="26">
          <cell r="M26">
            <v>1452400</v>
          </cell>
          <cell r="N26">
            <v>1524900</v>
          </cell>
          <cell r="O26">
            <v>1598100</v>
          </cell>
          <cell r="P26">
            <v>1672400</v>
          </cell>
          <cell r="Q26">
            <v>1733021.3669466309</v>
          </cell>
          <cell r="R26">
            <v>1792073.4508568139</v>
          </cell>
          <cell r="U26" t="str">
            <v>Scenario M3: Medium growth</v>
          </cell>
        </row>
        <row r="27">
          <cell r="M27">
            <v>15465400</v>
          </cell>
          <cell r="N27">
            <v>16239800</v>
          </cell>
          <cell r="O27">
            <v>16942700</v>
          </cell>
          <cell r="P27">
            <v>17554000</v>
          </cell>
          <cell r="Q27">
            <v>18190299.614554629</v>
          </cell>
          <cell r="R27">
            <v>18810127.574946489</v>
          </cell>
          <cell r="U27" t="str">
            <v>Scenario M3: Medium growth</v>
          </cell>
        </row>
        <row r="28">
          <cell r="M28">
            <v>8749700</v>
          </cell>
          <cell r="N28">
            <v>8977700</v>
          </cell>
          <cell r="O28">
            <v>9185100</v>
          </cell>
          <cell r="P28">
            <v>9385400</v>
          </cell>
          <cell r="Q28">
            <v>9725603.1675083172</v>
          </cell>
          <cell r="R28">
            <v>10056999.620707691</v>
          </cell>
          <cell r="U28" t="str">
            <v>Scenario M3: Medium growth</v>
          </cell>
        </row>
        <row r="29">
          <cell r="M29">
            <v>784400</v>
          </cell>
          <cell r="N29">
            <v>790600</v>
          </cell>
          <cell r="O29">
            <v>791500</v>
          </cell>
          <cell r="P29">
            <v>786400</v>
          </cell>
          <cell r="Q29">
            <v>814905.5267680164</v>
          </cell>
          <cell r="R29">
            <v>842673.14144570578</v>
          </cell>
          <cell r="U29" t="str">
            <v>Scenario M3: Medium growth</v>
          </cell>
        </row>
        <row r="30">
          <cell r="M30">
            <v>974700</v>
          </cell>
          <cell r="N30">
            <v>980500</v>
          </cell>
          <cell r="O30">
            <v>979000</v>
          </cell>
          <cell r="P30">
            <v>969700</v>
          </cell>
          <cell r="Q30">
            <v>1004849.8083760751</v>
          </cell>
          <cell r="R30">
            <v>1039089.7065868527</v>
          </cell>
          <cell r="U30" t="str">
            <v>Scenario M3: Medium growth</v>
          </cell>
        </row>
        <row r="31">
          <cell r="M31">
            <v>165700</v>
          </cell>
          <cell r="N31">
            <v>173800</v>
          </cell>
          <cell r="O31">
            <v>180700</v>
          </cell>
          <cell r="P31">
            <v>186100</v>
          </cell>
          <cell r="Q31">
            <v>192845.77636257355</v>
          </cell>
          <cell r="R31">
            <v>199416.92729278465</v>
          </cell>
          <cell r="U31" t="str">
            <v>Scenario M3: Medium growth</v>
          </cell>
        </row>
        <row r="32">
          <cell r="M32">
            <v>514200.00000000006</v>
          </cell>
          <cell r="N32">
            <v>503400</v>
          </cell>
          <cell r="O32">
            <v>489100</v>
          </cell>
          <cell r="P32">
            <v>471700</v>
          </cell>
          <cell r="Q32">
            <v>488798.2413230841</v>
          </cell>
          <cell r="R32">
            <v>505453.86675984162</v>
          </cell>
          <cell r="U32" t="str">
            <v>Scenario M3: Medium growth</v>
          </cell>
        </row>
        <row r="33">
          <cell r="M33">
            <v>44400</v>
          </cell>
          <cell r="N33">
            <v>47000</v>
          </cell>
          <cell r="O33">
            <v>49300</v>
          </cell>
          <cell r="P33">
            <v>51200</v>
          </cell>
          <cell r="Q33">
            <v>53055.90408255651</v>
          </cell>
          <cell r="R33">
            <v>54863.76505852001</v>
          </cell>
          <cell r="U33" t="str">
            <v>Scenario M3: Medium growth</v>
          </cell>
        </row>
        <row r="34">
          <cell r="M34">
            <v>45100</v>
          </cell>
          <cell r="N34">
            <v>45200</v>
          </cell>
          <cell r="O34">
            <v>45000</v>
          </cell>
          <cell r="P34">
            <v>44400</v>
          </cell>
          <cell r="Q34">
            <v>46009.416821591971</v>
          </cell>
          <cell r="R34">
            <v>47577.171261685326</v>
          </cell>
          <cell r="U34" t="str">
            <v>Scenario M3: Medium growth</v>
          </cell>
        </row>
        <row r="35">
          <cell r="M35">
            <v>41300</v>
          </cell>
          <cell r="N35">
            <v>43300</v>
          </cell>
          <cell r="O35">
            <v>45400</v>
          </cell>
          <cell r="P35">
            <v>47600</v>
          </cell>
          <cell r="Q35">
            <v>49325.410826751751</v>
          </cell>
          <cell r="R35">
            <v>51006.156577842827</v>
          </cell>
          <cell r="U35" t="str">
            <v>Scenario M3: Medium growth</v>
          </cell>
        </row>
        <row r="36">
          <cell r="M36">
            <v>2439000</v>
          </cell>
          <cell r="N36">
            <v>2448300</v>
          </cell>
          <cell r="O36">
            <v>2440300</v>
          </cell>
          <cell r="P36">
            <v>2413900</v>
          </cell>
          <cell r="Q36">
            <v>2501399.3528297488</v>
          </cell>
          <cell r="R36">
            <v>2586633.6420851848</v>
          </cell>
          <cell r="U36" t="str">
            <v>Scenario M3: Medium growth</v>
          </cell>
        </row>
        <row r="37">
          <cell r="M37">
            <v>130800</v>
          </cell>
          <cell r="N37">
            <v>135500</v>
          </cell>
          <cell r="O37">
            <v>139700</v>
          </cell>
          <cell r="P37">
            <v>143200</v>
          </cell>
          <cell r="Q37">
            <v>148390.73173090024</v>
          </cell>
          <cell r="R37">
            <v>153447.09289804817</v>
          </cell>
          <cell r="U37" t="str">
            <v>Scenario M3: Medium growth</v>
          </cell>
        </row>
        <row r="40">
          <cell r="B40" t="str">
            <v>Population annual growth rate</v>
          </cell>
          <cell r="C40" t="str">
            <v>Canada</v>
          </cell>
          <cell r="K40">
            <v>9.7932094088573063E-3</v>
          </cell>
          <cell r="L40">
            <v>1.2747078391496469E-2</v>
          </cell>
          <cell r="M40">
            <v>9.6749754434861668E-3</v>
          </cell>
          <cell r="N40">
            <v>9.7028416371309767E-3</v>
          </cell>
          <cell r="O40">
            <v>8.7600056512486812E-3</v>
          </cell>
          <cell r="P40">
            <v>7.8794891077342832E-3</v>
          </cell>
          <cell r="Q40">
            <v>7.1467408480028194E-3</v>
          </cell>
          <cell r="R40">
            <v>6.7238969325502662E-3</v>
          </cell>
        </row>
        <row r="41">
          <cell r="C41" t="str">
            <v>British Columbia</v>
          </cell>
          <cell r="K41">
            <v>1.3549599164150106E-2</v>
          </cell>
          <cell r="L41">
            <v>1.5520292931848978E-2</v>
          </cell>
          <cell r="M41">
            <v>9.7176252619131098E-3</v>
          </cell>
          <cell r="N41">
            <v>1.0436823784575333E-2</v>
          </cell>
          <cell r="O41">
            <v>9.4365435506438278E-3</v>
          </cell>
          <cell r="P41">
            <v>8.5686406793821224E-3</v>
          </cell>
          <cell r="Q41">
            <v>7.1467408480028194E-3</v>
          </cell>
          <cell r="R41">
            <v>6.7238969325502662E-3</v>
          </cell>
        </row>
        <row r="42">
          <cell r="C42" t="str">
            <v>Alberta</v>
          </cell>
          <cell r="K42">
            <v>2.1184007253333803E-2</v>
          </cell>
          <cell r="L42">
            <v>1.2956471986242946E-2</v>
          </cell>
          <cell r="M42">
            <v>2.3525876402321622E-2</v>
          </cell>
          <cell r="N42">
            <v>1.919261652029447E-2</v>
          </cell>
          <cell r="O42">
            <v>1.8244732369914196E-2</v>
          </cell>
          <cell r="P42">
            <v>1.7416066559800214E-2</v>
          </cell>
          <cell r="Q42">
            <v>7.1467408480028194E-3</v>
          </cell>
          <cell r="R42">
            <v>6.7238969325502662E-3</v>
          </cell>
        </row>
        <row r="43">
          <cell r="C43" t="str">
            <v>Saskatchewan</v>
          </cell>
          <cell r="K43">
            <v>1.2887983164340922E-2</v>
          </cell>
          <cell r="L43">
            <v>1.0197511112669533E-2</v>
          </cell>
          <cell r="M43">
            <v>1.9177296583581249E-2</v>
          </cell>
          <cell r="N43">
            <v>1.5185652185403464E-2</v>
          </cell>
          <cell r="O43">
            <v>1.3477185687365001E-2</v>
          </cell>
          <cell r="P43">
            <v>1.1593475097468442E-2</v>
          </cell>
          <cell r="Q43">
            <v>7.1467408480028194E-3</v>
          </cell>
          <cell r="R43">
            <v>6.7238969325502662E-3</v>
          </cell>
        </row>
        <row r="44">
          <cell r="C44" t="str">
            <v>Manitoba</v>
          </cell>
          <cell r="K44">
            <v>1.14403636533007E-2</v>
          </cell>
          <cell r="L44">
            <v>1.3325172770565663E-2</v>
          </cell>
          <cell r="M44">
            <v>1.0184392757599081E-2</v>
          </cell>
          <cell r="N44">
            <v>9.7899053560157601E-3</v>
          </cell>
          <cell r="O44">
            <v>9.4214226932380907E-3</v>
          </cell>
          <cell r="P44">
            <v>9.130288479971993E-3</v>
          </cell>
          <cell r="Q44">
            <v>7.1467408480028194E-3</v>
          </cell>
          <cell r="R44">
            <v>6.7238969325502662E-3</v>
          </cell>
        </row>
        <row r="45">
          <cell r="C45" t="str">
            <v>Ontario</v>
          </cell>
          <cell r="K45">
            <v>8.551478269280377E-3</v>
          </cell>
          <cell r="L45">
            <v>1.4714623391467008E-2</v>
          </cell>
          <cell r="M45">
            <v>9.5761490830659213E-3</v>
          </cell>
          <cell r="N45">
            <v>9.8198511494282936E-3</v>
          </cell>
          <cell r="O45">
            <v>8.510418089629157E-3</v>
          </cell>
          <cell r="P45">
            <v>7.1141424457366043E-3</v>
          </cell>
          <cell r="Q45">
            <v>7.1467408480028194E-3</v>
          </cell>
          <cell r="R45">
            <v>6.7238969325502662E-3</v>
          </cell>
        </row>
        <row r="46">
          <cell r="C46" t="str">
            <v>Quebec</v>
          </cell>
          <cell r="K46">
            <v>6.1305284421402373E-3</v>
          </cell>
          <cell r="L46">
            <v>9.6708170886097289E-3</v>
          </cell>
          <cell r="M46">
            <v>3.9645692743051075E-3</v>
          </cell>
          <cell r="N46">
            <v>5.158119673442263E-3</v>
          </cell>
          <cell r="O46">
            <v>4.5782244195355926E-3</v>
          </cell>
          <cell r="P46">
            <v>4.323857896752159E-3</v>
          </cell>
          <cell r="Q46">
            <v>7.1467408480028194E-3</v>
          </cell>
          <cell r="R46">
            <v>6.7238969325502662E-3</v>
          </cell>
        </row>
        <row r="47">
          <cell r="C47" t="str">
            <v>New Brunswick</v>
          </cell>
          <cell r="K47">
            <v>1.5375567539832602E-3</v>
          </cell>
          <cell r="L47">
            <v>6.3399351210386978E-3</v>
          </cell>
          <cell r="M47">
            <v>3.0522574522828805E-4</v>
          </cell>
          <cell r="N47">
            <v>1.5758516594028826E-3</v>
          </cell>
          <cell r="O47">
            <v>2.2757158218089657E-4</v>
          </cell>
          <cell r="P47">
            <v>-1.2920267114721051E-3</v>
          </cell>
          <cell r="Q47">
            <v>7.1467408480028194E-3</v>
          </cell>
          <cell r="R47">
            <v>6.7238969325502662E-3</v>
          </cell>
        </row>
        <row r="48">
          <cell r="C48" t="str">
            <v>Nova Scotia</v>
          </cell>
          <cell r="K48">
            <v>-1.1878218937966256E-3</v>
          </cell>
          <cell r="L48">
            <v>9.5053012657277947E-3</v>
          </cell>
          <cell r="M48">
            <v>-1.4686277091210398E-3</v>
          </cell>
          <cell r="N48">
            <v>1.1872871266174201E-3</v>
          </cell>
          <cell r="O48">
            <v>-3.0615374655240668E-4</v>
          </cell>
          <cell r="P48">
            <v>-1.9071585016413595E-3</v>
          </cell>
          <cell r="Q48">
            <v>7.1467408480028194E-3</v>
          </cell>
          <cell r="R48">
            <v>6.7238969325502662E-3</v>
          </cell>
        </row>
        <row r="49">
          <cell r="C49" t="str">
            <v>Prince Edward Island</v>
          </cell>
          <cell r="K49">
            <v>4.0502464677787398E-3</v>
          </cell>
          <cell r="L49">
            <v>2.2212701001766311E-2</v>
          </cell>
          <cell r="M49">
            <v>5.3609520009867406E-3</v>
          </cell>
          <cell r="N49">
            <v>9.590958946224637E-3</v>
          </cell>
          <cell r="O49">
            <v>7.8169913378258737E-3</v>
          </cell>
          <cell r="P49">
            <v>5.9065686006014584E-3</v>
          </cell>
          <cell r="Q49">
            <v>7.1467408480028194E-3</v>
          </cell>
          <cell r="R49">
            <v>6.7238969325502662E-3</v>
          </cell>
        </row>
        <row r="50">
          <cell r="C50" t="str">
            <v>Newfoundland and Labrador</v>
          </cell>
          <cell r="K50">
            <v>2.329312834649544E-3</v>
          </cell>
          <cell r="L50">
            <v>-2.5705695793580841E-3</v>
          </cell>
          <cell r="M50">
            <v>-2.7634066240762589E-3</v>
          </cell>
          <cell r="N50">
            <v>-4.2364432750481296E-3</v>
          </cell>
          <cell r="O50">
            <v>-5.7470452206662692E-3</v>
          </cell>
          <cell r="P50">
            <v>-7.2185754709153116E-3</v>
          </cell>
          <cell r="Q50">
            <v>7.1467408480028194E-3</v>
          </cell>
          <cell r="R50">
            <v>6.7238969325502662E-3</v>
          </cell>
        </row>
        <row r="51">
          <cell r="C51" t="str">
            <v>Yukon</v>
          </cell>
          <cell r="K51">
            <v>1.7278930866397202E-2</v>
          </cell>
          <cell r="L51">
            <v>2.2736442721618344E-2</v>
          </cell>
          <cell r="M51">
            <v>1.0340204629369687E-2</v>
          </cell>
          <cell r="N51">
            <v>1.1446643597561756E-2</v>
          </cell>
          <cell r="O51">
            <v>9.6010934609016552E-3</v>
          </cell>
          <cell r="P51">
            <v>7.5917626044601505E-3</v>
          </cell>
          <cell r="Q51">
            <v>7.1467408480028194E-3</v>
          </cell>
          <cell r="R51">
            <v>6.7238969325502662E-3</v>
          </cell>
        </row>
        <row r="52">
          <cell r="C52" t="str">
            <v>Northwest Territories</v>
          </cell>
          <cell r="K52">
            <v>4.3605573447920154E-3</v>
          </cell>
          <cell r="L52">
            <v>5.0795839073902727E-3</v>
          </cell>
          <cell r="M52">
            <v>-1.2018628213033011E-3</v>
          </cell>
          <cell r="N52">
            <v>4.4306619075240583E-4</v>
          </cell>
          <cell r="O52">
            <v>-8.8652621680329613E-4</v>
          </cell>
          <cell r="P52">
            <v>-2.6810037394695563E-3</v>
          </cell>
          <cell r="Q52">
            <v>7.1467408480028194E-3</v>
          </cell>
          <cell r="R52">
            <v>6.7238969325502662E-3</v>
          </cell>
        </row>
        <row r="53">
          <cell r="C53" t="str">
            <v>Nunavut</v>
          </cell>
          <cell r="K53">
            <v>1.8135628661466674E-2</v>
          </cell>
          <cell r="L53">
            <v>1.4208938569302942E-2</v>
          </cell>
          <cell r="M53">
            <v>1.0723968281052709E-2</v>
          </cell>
          <cell r="N53">
            <v>9.5028954899454288E-3</v>
          </cell>
          <cell r="O53">
            <v>9.5168943631334102E-3</v>
          </cell>
          <cell r="P53">
            <v>9.5090577463332604E-3</v>
          </cell>
          <cell r="Q53">
            <v>7.1467408480028194E-3</v>
          </cell>
          <cell r="R53">
            <v>6.7238969325502662E-3</v>
          </cell>
        </row>
        <row r="54">
          <cell r="C54" t="str">
            <v>Atlantic</v>
          </cell>
          <cell r="K54">
            <v>7.8095498598629298E-4</v>
          </cell>
          <cell r="L54">
            <v>6.6471059290365009E-3</v>
          </cell>
          <cell r="M54">
            <v>-7.1890612196534587E-4</v>
          </cell>
          <cell r="N54">
            <v>7.614471392713984E-4</v>
          </cell>
          <cell r="O54">
            <v>-6.5437052500538773E-4</v>
          </cell>
          <cell r="P54">
            <v>-2.173092562158252E-3</v>
          </cell>
          <cell r="Q54">
            <v>7.1467408480028194E-3</v>
          </cell>
          <cell r="R54">
            <v>6.7238969325502662E-3</v>
          </cell>
        </row>
        <row r="55">
          <cell r="C55" t="str">
            <v>Territories</v>
          </cell>
          <cell r="K55">
            <v>1.2592284111616836E-2</v>
          </cell>
          <cell r="L55">
            <v>1.3618817905412417E-2</v>
          </cell>
          <cell r="M55">
            <v>6.3882099415235594E-3</v>
          </cell>
          <cell r="N55">
            <v>7.0854239316229251E-3</v>
          </cell>
          <cell r="O55">
            <v>6.1237994489733438E-3</v>
          </cell>
          <cell r="P55">
            <v>4.9612641689140702E-3</v>
          </cell>
          <cell r="Q55">
            <v>7.1467408480028194E-3</v>
          </cell>
          <cell r="R55">
            <v>6.7238969325502662E-3</v>
          </cell>
        </row>
        <row r="59">
          <cell r="K59">
            <v>2135960.2531350749</v>
          </cell>
          <cell r="L59">
            <v>2209681</v>
          </cell>
          <cell r="M59">
            <v>2494438.0342336129</v>
          </cell>
          <cell r="N59">
            <v>2763032.9952256023</v>
          </cell>
          <cell r="O59">
            <v>3038702.1591386888</v>
          </cell>
          <cell r="P59">
            <v>3356675.7142850365</v>
          </cell>
          <cell r="Q59">
            <v>3706476.3017864767</v>
          </cell>
          <cell r="R59">
            <v>4074858.5630359431</v>
          </cell>
          <cell r="T59">
            <v>2012</v>
          </cell>
          <cell r="U59" t="str">
            <v>Chained dollars, M$</v>
          </cell>
        </row>
        <row r="60">
          <cell r="K60">
            <v>266439.5562080465</v>
          </cell>
          <cell r="L60">
            <v>293203.8740330849</v>
          </cell>
          <cell r="M60">
            <v>330932.89580639999</v>
          </cell>
          <cell r="N60">
            <v>366566.93722984049</v>
          </cell>
          <cell r="O60">
            <v>403139.50124878017</v>
          </cell>
          <cell r="P60">
            <v>445324.51765339373</v>
          </cell>
          <cell r="Q60">
            <v>491731.97287494532</v>
          </cell>
          <cell r="R60">
            <v>540604.62747927231</v>
          </cell>
          <cell r="T60">
            <v>2012</v>
          </cell>
          <cell r="U60" t="str">
            <v>Chained dollars, M$</v>
          </cell>
        </row>
        <row r="61">
          <cell r="K61">
            <v>371864.0496689151</v>
          </cell>
          <cell r="L61">
            <v>352708.69722059922</v>
          </cell>
          <cell r="M61">
            <v>398094.70776005066</v>
          </cell>
          <cell r="N61">
            <v>440960.56814001396</v>
          </cell>
          <cell r="O61">
            <v>484955.42138564883</v>
          </cell>
          <cell r="P61">
            <v>535701.75694266777</v>
          </cell>
          <cell r="Q61">
            <v>591527.46226970514</v>
          </cell>
          <cell r="R61">
            <v>650318.67160160968</v>
          </cell>
          <cell r="T61">
            <v>2012</v>
          </cell>
          <cell r="U61" t="str">
            <v>Chained dollars, M$</v>
          </cell>
        </row>
        <row r="62">
          <cell r="K62">
            <v>92750.607097552813</v>
          </cell>
          <cell r="L62">
            <v>91073.700127476201</v>
          </cell>
          <cell r="M62">
            <v>102792.92323261904</v>
          </cell>
          <cell r="N62">
            <v>113861.41273887396</v>
          </cell>
          <cell r="O62">
            <v>125221.42201343761</v>
          </cell>
          <cell r="P62">
            <v>138324.74660823104</v>
          </cell>
          <cell r="Q62">
            <v>152739.626610976</v>
          </cell>
          <cell r="R62">
            <v>167920.23602327166</v>
          </cell>
          <cell r="T62">
            <v>2012</v>
          </cell>
          <cell r="U62" t="str">
            <v>Chained dollars, M$</v>
          </cell>
        </row>
        <row r="63">
          <cell r="K63">
            <v>70196.208350022484</v>
          </cell>
          <cell r="L63">
            <v>71860.97980913143</v>
          </cell>
          <cell r="M63">
            <v>81107.939730147147</v>
          </cell>
          <cell r="N63">
            <v>89841.443472865998</v>
          </cell>
          <cell r="O63">
            <v>98804.968573617676</v>
          </cell>
          <cell r="P63">
            <v>109144.04278297735</v>
          </cell>
          <cell r="Q63">
            <v>120517.98937105274</v>
          </cell>
          <cell r="R63">
            <v>132496.12866857069</v>
          </cell>
          <cell r="T63">
            <v>2012</v>
          </cell>
          <cell r="U63" t="str">
            <v>Chained dollars, M$</v>
          </cell>
        </row>
        <row r="64">
          <cell r="K64">
            <v>799780.92126918025</v>
          </cell>
          <cell r="L64">
            <v>840840.8710141218</v>
          </cell>
          <cell r="M64">
            <v>949038.97595050232</v>
          </cell>
          <cell r="N64">
            <v>1051229.1619671376</v>
          </cell>
          <cell r="O64">
            <v>1156110.8136380666</v>
          </cell>
          <cell r="P64">
            <v>1277087.680176323</v>
          </cell>
          <cell r="Q64">
            <v>1410173.5242795805</v>
          </cell>
          <cell r="R64">
            <v>1550328.9898299354</v>
          </cell>
          <cell r="T64">
            <v>2012</v>
          </cell>
          <cell r="U64" t="str">
            <v>Chained dollars, M$</v>
          </cell>
        </row>
        <row r="65">
          <cell r="K65">
            <v>407071.37344263529</v>
          </cell>
          <cell r="L65">
            <v>425403.7176016898</v>
          </cell>
          <cell r="M65">
            <v>480144.01111511135</v>
          </cell>
          <cell r="N65">
            <v>531844.73896086169</v>
          </cell>
          <cell r="O65">
            <v>584907.15072874713</v>
          </cell>
          <cell r="P65">
            <v>646112.55896147015</v>
          </cell>
          <cell r="Q65">
            <v>713444.22038915765</v>
          </cell>
          <cell r="R65">
            <v>784352.59097705118</v>
          </cell>
          <cell r="T65">
            <v>2012</v>
          </cell>
          <cell r="U65" t="str">
            <v>Chained dollars, M$</v>
          </cell>
        </row>
        <row r="66">
          <cell r="K66">
            <v>35252.556132781465</v>
          </cell>
          <cell r="L66">
            <v>36154.99685746742</v>
          </cell>
          <cell r="M66">
            <v>40807.366026012598</v>
          </cell>
          <cell r="N66">
            <v>45201.402973621203</v>
          </cell>
          <cell r="O66">
            <v>49711.169229387269</v>
          </cell>
          <cell r="P66">
            <v>54913.007508539442</v>
          </cell>
          <cell r="Q66">
            <v>60635.515109202766</v>
          </cell>
          <cell r="R66">
            <v>66662.006674031625</v>
          </cell>
          <cell r="T66">
            <v>2012</v>
          </cell>
          <cell r="U66" t="str">
            <v>Chained dollars, M$</v>
          </cell>
        </row>
        <row r="67">
          <cell r="K67">
            <v>42395.959179653837</v>
          </cell>
          <cell r="L67">
            <v>44859.467906088743</v>
          </cell>
          <cell r="M67">
            <v>50631.914968562312</v>
          </cell>
          <cell r="N67">
            <v>56083.835216446518</v>
          </cell>
          <cell r="O67">
            <v>61679.347101347033</v>
          </cell>
          <cell r="P67">
            <v>68133.550326871438</v>
          </cell>
          <cell r="Q67">
            <v>75233.776253216245</v>
          </cell>
          <cell r="R67">
            <v>82711.171590976257</v>
          </cell>
          <cell r="T67">
            <v>2012</v>
          </cell>
          <cell r="U67" t="str">
            <v>Chained dollars, M$</v>
          </cell>
        </row>
        <row r="68">
          <cell r="K68">
            <v>6365.6271166723736</v>
          </cell>
          <cell r="L68">
            <v>7123.5449380162063</v>
          </cell>
          <cell r="M68">
            <v>8040.191701146201</v>
          </cell>
          <cell r="N68">
            <v>8905.9397961879677</v>
          </cell>
          <cell r="O68">
            <v>9794.4897996507261</v>
          </cell>
          <cell r="P68">
            <v>10819.397335610862</v>
          </cell>
          <cell r="Q68">
            <v>11946.891280975291</v>
          </cell>
          <cell r="R68">
            <v>13134.278563841761</v>
          </cell>
          <cell r="T68">
            <v>2012</v>
          </cell>
          <cell r="U68" t="str">
            <v>Chained dollars, M$</v>
          </cell>
        </row>
        <row r="69">
          <cell r="K69">
            <v>36367.91991353636</v>
          </cell>
          <cell r="L69">
            <v>35661.853820872522</v>
          </cell>
          <cell r="M69">
            <v>40250.76610493278</v>
          </cell>
          <cell r="N69">
            <v>44584.869740092312</v>
          </cell>
          <cell r="O69">
            <v>49033.124171242016</v>
          </cell>
          <cell r="P69">
            <v>54164.010976246107</v>
          </cell>
          <cell r="Q69">
            <v>59808.465333363209</v>
          </cell>
          <cell r="R69">
            <v>65752.75740687392</v>
          </cell>
          <cell r="T69">
            <v>2012</v>
          </cell>
          <cell r="U69" t="str">
            <v>Chained dollars, M$</v>
          </cell>
        </row>
        <row r="70">
          <cell r="K70">
            <v>2657.6769019174608</v>
          </cell>
          <cell r="L70">
            <v>3069.1810465481008</v>
          </cell>
          <cell r="M70">
            <v>3464.1185244833096</v>
          </cell>
          <cell r="N70">
            <v>3837.1262990545029</v>
          </cell>
          <cell r="O70">
            <v>4219.9582813424686</v>
          </cell>
          <cell r="P70">
            <v>4661.5399392394947</v>
          </cell>
          <cell r="Q70">
            <v>5147.3209762541828</v>
          </cell>
          <cell r="R70">
            <v>5658.9070721089947</v>
          </cell>
          <cell r="T70">
            <v>2012</v>
          </cell>
          <cell r="U70" t="str">
            <v>Chained dollars, M$</v>
          </cell>
        </row>
        <row r="71">
          <cell r="K71">
            <v>5272.3279013132187</v>
          </cell>
          <cell r="L71">
            <v>4579.5005478868325</v>
          </cell>
          <cell r="M71">
            <v>5168.7836071639904</v>
          </cell>
          <cell r="N71">
            <v>5725.3455310478957</v>
          </cell>
          <cell r="O71">
            <v>6296.56607687009</v>
          </cell>
          <cell r="P71">
            <v>6955.4465448537558</v>
          </cell>
          <cell r="Q71">
            <v>7680.2765537135574</v>
          </cell>
          <cell r="R71">
            <v>8443.6100849476788</v>
          </cell>
          <cell r="T71">
            <v>2012</v>
          </cell>
          <cell r="U71" t="str">
            <v>Chained dollars, M$</v>
          </cell>
        </row>
        <row r="72">
          <cell r="K72">
            <v>2616.8574559353328</v>
          </cell>
          <cell r="L72">
            <v>3511.5755827327839</v>
          </cell>
          <cell r="M72">
            <v>3963.4397064810842</v>
          </cell>
          <cell r="N72">
            <v>4390.2131595580458</v>
          </cell>
          <cell r="O72">
            <v>4828.22689055107</v>
          </cell>
          <cell r="P72">
            <v>5333.4585286122619</v>
          </cell>
          <cell r="Q72">
            <v>5889.2604843339559</v>
          </cell>
          <cell r="R72">
            <v>6474.5870634518087</v>
          </cell>
          <cell r="T72">
            <v>2012</v>
          </cell>
          <cell r="U72" t="str">
            <v>Chained dollars, M$</v>
          </cell>
        </row>
        <row r="73">
          <cell r="K73">
            <v>120382.06234264404</v>
          </cell>
          <cell r="L73">
            <v>123799.8635224449</v>
          </cell>
          <cell r="M73">
            <v>139730.2388006539</v>
          </cell>
          <cell r="N73">
            <v>154776.04772634801</v>
          </cell>
          <cell r="O73">
            <v>170218.13030162704</v>
          </cell>
          <cell r="P73">
            <v>188029.96614726784</v>
          </cell>
          <cell r="Q73">
            <v>207624.64797675752</v>
          </cell>
          <cell r="R73">
            <v>228260.21423572357</v>
          </cell>
        </row>
        <row r="74">
          <cell r="K74">
            <v>10546.862259166013</v>
          </cell>
          <cell r="L74">
            <v>11160.257177167718</v>
          </cell>
          <cell r="M74">
            <v>12596.341838128385</v>
          </cell>
          <cell r="N74">
            <v>13952.684989660444</v>
          </cell>
          <cell r="O74">
            <v>15344.751248763629</v>
          </cell>
          <cell r="P74">
            <v>16950.44501270551</v>
          </cell>
          <cell r="Q74">
            <v>18716.858014301695</v>
          </cell>
          <cell r="R74">
            <v>20577.104220508481</v>
          </cell>
        </row>
        <row r="77">
          <cell r="U77" t="str">
            <v>nominal</v>
          </cell>
        </row>
        <row r="79">
          <cell r="T79">
            <v>2012</v>
          </cell>
          <cell r="U79" t="str">
            <v>real dollars, M$</v>
          </cell>
        </row>
        <row r="81">
          <cell r="K81">
            <v>2135960.5289421421</v>
          </cell>
          <cell r="L81">
            <v>2209681</v>
          </cell>
          <cell r="M81">
            <v>2494438.0342336129</v>
          </cell>
          <cell r="N81">
            <v>2763032.9952256023</v>
          </cell>
          <cell r="O81">
            <v>3038702.1591386888</v>
          </cell>
          <cell r="P81">
            <v>3356675.7142850365</v>
          </cell>
          <cell r="Q81">
            <v>3706476.3017864767</v>
          </cell>
          <cell r="R81">
            <v>4074858.5630359435</v>
          </cell>
          <cell r="T81">
            <v>2020</v>
          </cell>
        </row>
        <row r="95">
          <cell r="U95" t="str">
            <v>Whitehorse, Yukon</v>
          </cell>
        </row>
        <row r="96">
          <cell r="U96" t="str">
            <v>Yellowknife, Northwest Territories</v>
          </cell>
        </row>
        <row r="97">
          <cell r="U97" t="str">
            <v>Yellowknife, Northwest Territories</v>
          </cell>
        </row>
        <row r="102">
          <cell r="U102" t="str">
            <v>Price index for GDP</v>
          </cell>
        </row>
        <row r="103">
          <cell r="U103" t="str">
            <v>PPP exchange</v>
          </cell>
        </row>
      </sheetData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9">
          <cell r="K29">
            <v>28.874720504875334</v>
          </cell>
          <cell r="L29">
            <v>28.874720504875334</v>
          </cell>
          <cell r="M29">
            <v>32.737095385364114</v>
          </cell>
          <cell r="N29">
            <v>36.405989205434516</v>
          </cell>
          <cell r="O29">
            <v>35.981509089172931</v>
          </cell>
          <cell r="P29">
            <v>37.248904670008592</v>
          </cell>
          <cell r="Q29">
            <v>37.672721795985368</v>
          </cell>
          <cell r="R29">
            <v>36.718665559680012</v>
          </cell>
          <cell r="S29">
            <v>37.096563481168495</v>
          </cell>
          <cell r="T29">
            <v>38.837473954535028</v>
          </cell>
          <cell r="U29">
            <v>40.396715879430587</v>
          </cell>
          <cell r="CJ29" t="str">
            <v>CANResidentialCIMS.Generic Fuels.Electricity</v>
          </cell>
        </row>
        <row r="30">
          <cell r="K30">
            <v>22.349714002745163</v>
          </cell>
          <cell r="L30">
            <v>22.349714002745163</v>
          </cell>
          <cell r="M30">
            <v>27.264522783433002</v>
          </cell>
          <cell r="N30">
            <v>31.996060535036499</v>
          </cell>
          <cell r="O30">
            <v>35.983005932719863</v>
          </cell>
          <cell r="P30">
            <v>36.824382266609241</v>
          </cell>
          <cell r="Q30">
            <v>37.916709140775417</v>
          </cell>
          <cell r="R30">
            <v>38.222253890478953</v>
          </cell>
          <cell r="S30">
            <v>39.098627429786816</v>
          </cell>
          <cell r="T30">
            <v>40.972967533451829</v>
          </cell>
          <cell r="U30">
            <v>42.697852633013973</v>
          </cell>
          <cell r="CJ30" t="str">
            <v>BCResidentialCIMS.Generic Fuels.Electricity</v>
          </cell>
        </row>
        <row r="31">
          <cell r="K31">
            <v>30.243359651012536</v>
          </cell>
          <cell r="L31">
            <v>30.243359651012536</v>
          </cell>
          <cell r="M31">
            <v>32.924234797299157</v>
          </cell>
          <cell r="N31">
            <v>35.462062606238796</v>
          </cell>
          <cell r="O31">
            <v>53.856530547151216</v>
          </cell>
          <cell r="P31">
            <v>56.092825482002034</v>
          </cell>
          <cell r="Q31">
            <v>55.094019310457966</v>
          </cell>
          <cell r="R31">
            <v>54.523257611237256</v>
          </cell>
          <cell r="S31">
            <v>57.833749557299399</v>
          </cell>
          <cell r="T31">
            <v>61.687278678684621</v>
          </cell>
          <cell r="U31">
            <v>63.775899342030478</v>
          </cell>
          <cell r="CJ31" t="str">
            <v>ABResidentialCIMS.Generic Fuels.Electricity</v>
          </cell>
        </row>
        <row r="32">
          <cell r="K32">
            <v>36.428930338510739</v>
          </cell>
          <cell r="L32">
            <v>36.428930338510739</v>
          </cell>
          <cell r="M32">
            <v>45.404408909536244</v>
          </cell>
          <cell r="N32">
            <v>51.297083198264787</v>
          </cell>
          <cell r="O32">
            <v>60.318647766968731</v>
          </cell>
          <cell r="P32">
            <v>61.661164458891093</v>
          </cell>
          <cell r="Q32">
            <v>63.556212552912093</v>
          </cell>
          <cell r="R32">
            <v>63.370895384525575</v>
          </cell>
          <cell r="S32">
            <v>65.26945905093784</v>
          </cell>
          <cell r="T32">
            <v>68.901997693013612</v>
          </cell>
          <cell r="U32">
            <v>70.158181876423342</v>
          </cell>
          <cell r="CJ32" t="str">
            <v>SKResidentialCIMS.Generic Fuels.Electricity</v>
          </cell>
        </row>
        <row r="33">
          <cell r="K33">
            <v>22.885862774285584</v>
          </cell>
          <cell r="L33">
            <v>22.885862774285584</v>
          </cell>
          <cell r="M33">
            <v>25.549917979520075</v>
          </cell>
          <cell r="N33">
            <v>27.397693205174622</v>
          </cell>
          <cell r="O33">
            <v>32.820479359359858</v>
          </cell>
          <cell r="P33">
            <v>33.9470020084417</v>
          </cell>
          <cell r="Q33">
            <v>34.365483052441206</v>
          </cell>
          <cell r="R33">
            <v>34.100519528776687</v>
          </cell>
          <cell r="S33">
            <v>33.6347799873312</v>
          </cell>
          <cell r="T33">
            <v>33.991566403645905</v>
          </cell>
          <cell r="U33">
            <v>35.500345774215099</v>
          </cell>
          <cell r="CJ33" t="str">
            <v>MBResidentialCIMS.Generic Fuels.Electricity</v>
          </cell>
        </row>
        <row r="34">
          <cell r="K34">
            <v>36.916800865733343</v>
          </cell>
          <cell r="L34">
            <v>36.916800865733343</v>
          </cell>
          <cell r="M34">
            <v>40.989236505127323</v>
          </cell>
          <cell r="N34">
            <v>50.795830217464271</v>
          </cell>
          <cell r="O34">
            <v>39.285500684062285</v>
          </cell>
          <cell r="P34">
            <v>40.734705898400236</v>
          </cell>
          <cell r="Q34">
            <v>39.370699957734438</v>
          </cell>
          <cell r="R34">
            <v>35.173585508589454</v>
          </cell>
          <cell r="S34">
            <v>33.976825386499151</v>
          </cell>
          <cell r="T34">
            <v>35.500554355641867</v>
          </cell>
          <cell r="U34">
            <v>36.437002337359296</v>
          </cell>
          <cell r="CJ34" t="str">
            <v>ONResidentialCIMS.Generic Fuels.Electricity</v>
          </cell>
        </row>
        <row r="35">
          <cell r="K35">
            <v>23.004477452506485</v>
          </cell>
          <cell r="L35">
            <v>23.004477452506485</v>
          </cell>
          <cell r="M35">
            <v>25.982885430949803</v>
          </cell>
          <cell r="N35">
            <v>26.15045590739652</v>
          </cell>
          <cell r="O35">
            <v>26.731842661021084</v>
          </cell>
          <cell r="P35">
            <v>27.848400199825246</v>
          </cell>
          <cell r="Q35">
            <v>28.962659209730024</v>
          </cell>
          <cell r="R35">
            <v>29.421669928022713</v>
          </cell>
          <cell r="S35">
            <v>30.235233389690652</v>
          </cell>
          <cell r="T35">
            <v>31.559738575049543</v>
          </cell>
          <cell r="U35">
            <v>33.219834227272599</v>
          </cell>
          <cell r="CJ35" t="str">
            <v>QCResidentialCIMS.Generic Fuels.Electricity</v>
          </cell>
        </row>
        <row r="36">
          <cell r="K36">
            <v>35.349136959644369</v>
          </cell>
          <cell r="L36">
            <v>35.349136959644369</v>
          </cell>
          <cell r="M36">
            <v>43.920024860110608</v>
          </cell>
          <cell r="N36">
            <v>42.944178745868513</v>
          </cell>
          <cell r="O36">
            <v>47.711932946685288</v>
          </cell>
          <cell r="P36">
            <v>48.881078307544769</v>
          </cell>
          <cell r="Q36">
            <v>49.604089060351306</v>
          </cell>
          <cell r="R36">
            <v>47.694075361503067</v>
          </cell>
          <cell r="S36">
            <v>45.077857276394518</v>
          </cell>
          <cell r="T36">
            <v>46.344972285672725</v>
          </cell>
          <cell r="U36">
            <v>48.530768521885349</v>
          </cell>
          <cell r="CJ36" t="str">
            <v>NBResidentialCIMS.Generic Fuels.Electricity</v>
          </cell>
        </row>
        <row r="37">
          <cell r="K37">
            <v>36.791211195162177</v>
          </cell>
          <cell r="L37">
            <v>36.791211195162177</v>
          </cell>
          <cell r="M37">
            <v>41.690073115402562</v>
          </cell>
          <cell r="N37">
            <v>48.079657763902631</v>
          </cell>
          <cell r="O37">
            <v>54.426410219045415</v>
          </cell>
          <cell r="P37">
            <v>56.369226447142388</v>
          </cell>
          <cell r="Q37">
            <v>56.444391125826456</v>
          </cell>
          <cell r="R37">
            <v>56.050824301173591</v>
          </cell>
          <cell r="S37">
            <v>57.685771623082253</v>
          </cell>
          <cell r="T37">
            <v>59.628472919495785</v>
          </cell>
          <cell r="U37">
            <v>60.883142856951359</v>
          </cell>
          <cell r="CJ37" t="str">
            <v>NSResidentialCIMS.Generic Fuels.Electricity</v>
          </cell>
        </row>
        <row r="38">
          <cell r="C38" t="str">
            <v>Prince Edward Island</v>
          </cell>
          <cell r="K38">
            <v>40.073627487288888</v>
          </cell>
          <cell r="L38">
            <v>40.073627487288888</v>
          </cell>
          <cell r="M38">
            <v>51.069715841269719</v>
          </cell>
          <cell r="N38">
            <v>53.984826939387041</v>
          </cell>
          <cell r="O38">
            <v>60.832369243028921</v>
          </cell>
          <cell r="P38">
            <v>59.947866967477928</v>
          </cell>
          <cell r="Q38">
            <v>59.32165757575541</v>
          </cell>
          <cell r="R38">
            <v>57.942777216922813</v>
          </cell>
          <cell r="S38">
            <v>57.947060299875886</v>
          </cell>
          <cell r="T38">
            <v>55.197944929930927</v>
          </cell>
          <cell r="U38">
            <v>52.701550508212677</v>
          </cell>
          <cell r="CJ38" t="str">
            <v>PEResidentialCIMS.Generic Fuels.Electricity</v>
          </cell>
        </row>
        <row r="39">
          <cell r="C39" t="str">
            <v>Newfoundland and Labrador</v>
          </cell>
          <cell r="K39">
            <v>34.095854828346674</v>
          </cell>
          <cell r="L39">
            <v>34.095854828346674</v>
          </cell>
          <cell r="M39">
            <v>40.825667594229593</v>
          </cell>
          <cell r="N39">
            <v>41.158488570723691</v>
          </cell>
          <cell r="O39">
            <v>49.899685752548109</v>
          </cell>
          <cell r="P39">
            <v>51.801943376570968</v>
          </cell>
          <cell r="Q39">
            <v>53.219785453763116</v>
          </cell>
          <cell r="R39">
            <v>54.3982566626241</v>
          </cell>
          <cell r="S39">
            <v>55.449610207649833</v>
          </cell>
          <cell r="T39">
            <v>57.057671771342875</v>
          </cell>
          <cell r="U39">
            <v>58.940114381594455</v>
          </cell>
          <cell r="CJ39" t="str">
            <v>NLResidentialCIMS.Generic Fuels.Electricity</v>
          </cell>
        </row>
        <row r="40">
          <cell r="C40" t="str">
            <v>Yukon</v>
          </cell>
          <cell r="K40">
            <v>30.071968152243876</v>
          </cell>
          <cell r="L40">
            <v>30.071968152243876</v>
          </cell>
          <cell r="M40">
            <v>35.501548477213142</v>
          </cell>
          <cell r="N40">
            <v>43.051303777646389</v>
          </cell>
          <cell r="O40">
            <v>61.003935673282591</v>
          </cell>
          <cell r="P40">
            <v>61.401223636077034</v>
          </cell>
          <cell r="Q40">
            <v>64.37875280139329</v>
          </cell>
          <cell r="R40">
            <v>68.033818169853944</v>
          </cell>
          <cell r="S40">
            <v>71.241815653223156</v>
          </cell>
          <cell r="T40">
            <v>73.240059626637219</v>
          </cell>
          <cell r="U40">
            <v>74.740633095829295</v>
          </cell>
          <cell r="CJ40" t="str">
            <v>YTResidentialCIMS.Generic Fuels.Electricity</v>
          </cell>
        </row>
        <row r="41">
          <cell r="C41" t="str">
            <v>Northwest Territories</v>
          </cell>
          <cell r="K41">
            <v>35.934467832893077</v>
          </cell>
          <cell r="L41">
            <v>35.934467832893077</v>
          </cell>
          <cell r="M41">
            <v>42.422554569200017</v>
          </cell>
          <cell r="N41">
            <v>51.444136089388358</v>
          </cell>
          <cell r="O41">
            <v>58.433001075240355</v>
          </cell>
          <cell r="P41">
            <v>59.930447080969252</v>
          </cell>
          <cell r="Q41">
            <v>61.10963189684287</v>
          </cell>
          <cell r="R41">
            <v>59.74526889444325</v>
          </cell>
          <cell r="S41">
            <v>55.972028033520139</v>
          </cell>
          <cell r="T41">
            <v>56.190837400301653</v>
          </cell>
          <cell r="U41">
            <v>59.512889905746853</v>
          </cell>
          <cell r="CJ41" t="str">
            <v>NTResidentialCIMS.Generic Fuels.Electricity</v>
          </cell>
        </row>
        <row r="42">
          <cell r="C42" t="str">
            <v>Nunavut</v>
          </cell>
          <cell r="K42">
            <v>35.934467832893077</v>
          </cell>
          <cell r="L42">
            <v>35.934467832893077</v>
          </cell>
          <cell r="M42">
            <v>42.422554569200017</v>
          </cell>
          <cell r="N42">
            <v>51.444136089388358</v>
          </cell>
          <cell r="O42">
            <v>58.433001075240355</v>
          </cell>
          <cell r="P42">
            <v>59.964431795913377</v>
          </cell>
          <cell r="Q42">
            <v>61.170704843903451</v>
          </cell>
          <cell r="R42">
            <v>63.572657850812696</v>
          </cell>
          <cell r="S42">
            <v>70.696375854418363</v>
          </cell>
          <cell r="T42">
            <v>75.963433013807887</v>
          </cell>
          <cell r="U42">
            <v>76.947754440277478</v>
          </cell>
          <cell r="CJ42" t="str">
            <v>NUResidentialCIMS.Generic Fuels.Electricity</v>
          </cell>
        </row>
        <row r="43">
          <cell r="C43" t="str">
            <v>Atlantic</v>
          </cell>
          <cell r="K43">
            <v>36.577457617610527</v>
          </cell>
          <cell r="L43">
            <v>36.577457617610527</v>
          </cell>
          <cell r="M43">
            <v>44.376370352753121</v>
          </cell>
          <cell r="N43">
            <v>46.541788004970471</v>
          </cell>
          <cell r="O43">
            <v>53.21759954032693</v>
          </cell>
          <cell r="P43">
            <v>54.250028774684012</v>
          </cell>
          <cell r="Q43">
            <v>54.647480803924068</v>
          </cell>
          <cell r="R43">
            <v>54.021483385555896</v>
          </cell>
          <cell r="S43">
            <v>54.040074851750624</v>
          </cell>
          <cell r="T43">
            <v>54.557265476610581</v>
          </cell>
          <cell r="U43">
            <v>55.263894067160962</v>
          </cell>
          <cell r="CJ43" t="str">
            <v>ATResidentialCIMS.Generic Fuels.Electricity</v>
          </cell>
        </row>
        <row r="44">
          <cell r="C44" t="str">
            <v>Territories</v>
          </cell>
          <cell r="K44">
            <v>33.980301272676677</v>
          </cell>
          <cell r="L44">
            <v>33.980301272676677</v>
          </cell>
          <cell r="M44">
            <v>40.115552538537727</v>
          </cell>
          <cell r="N44">
            <v>48.646525318807704</v>
          </cell>
          <cell r="O44">
            <v>59.289979274587772</v>
          </cell>
          <cell r="P44">
            <v>60.432034170986554</v>
          </cell>
          <cell r="Q44">
            <v>62.219696514046539</v>
          </cell>
          <cell r="R44">
            <v>63.783914971703297</v>
          </cell>
          <cell r="S44">
            <v>65.970073180387217</v>
          </cell>
          <cell r="T44">
            <v>68.464776680248917</v>
          </cell>
          <cell r="U44">
            <v>70.400425813951202</v>
          </cell>
          <cell r="CJ44" t="str">
            <v>TRResidentialCIMS.Generic Fuels.Electricity</v>
          </cell>
        </row>
        <row r="45">
          <cell r="C45" t="str">
            <v>Canada</v>
          </cell>
          <cell r="K45">
            <v>15.800359869942858</v>
          </cell>
          <cell r="L45">
            <v>15.800359869942858</v>
          </cell>
          <cell r="M45">
            <v>13.205689076444015</v>
          </cell>
          <cell r="N45">
            <v>10.8482051517458</v>
          </cell>
          <cell r="O45">
            <v>8.9548459720040636</v>
          </cell>
          <cell r="P45">
            <v>10.289946396150855</v>
          </cell>
          <cell r="Q45">
            <v>11.566726912603642</v>
          </cell>
          <cell r="R45">
            <v>11.750322976010038</v>
          </cell>
          <cell r="S45">
            <v>12.066583551209701</v>
          </cell>
          <cell r="T45">
            <v>12.206403171760646</v>
          </cell>
          <cell r="U45">
            <v>12.137549545562575</v>
          </cell>
          <cell r="CJ45" t="str">
            <v>CANResidentialCIMS.Generic Fuels.Natural Gas</v>
          </cell>
        </row>
        <row r="46">
          <cell r="C46" t="str">
            <v>British Columbia</v>
          </cell>
          <cell r="K46">
            <v>15.795405885801276</v>
          </cell>
          <cell r="L46">
            <v>15.795405885801276</v>
          </cell>
          <cell r="M46">
            <v>18.224928807809913</v>
          </cell>
          <cell r="N46">
            <v>15.799086433363422</v>
          </cell>
          <cell r="O46">
            <v>11.973542262557729</v>
          </cell>
          <cell r="P46">
            <v>12.695745213696425</v>
          </cell>
          <cell r="Q46">
            <v>13.323206210544917</v>
          </cell>
          <cell r="R46">
            <v>13.461126248362227</v>
          </cell>
          <cell r="S46">
            <v>13.905845556476589</v>
          </cell>
          <cell r="T46">
            <v>14.167404767224179</v>
          </cell>
          <cell r="U46">
            <v>14.2065973156616</v>
          </cell>
          <cell r="CJ46" t="str">
            <v>BCResidentialCIMS.Generic Fuels.Natural Gas</v>
          </cell>
        </row>
        <row r="47">
          <cell r="C47" t="str">
            <v>Alberta</v>
          </cell>
          <cell r="K47">
            <v>13.052755723317189</v>
          </cell>
          <cell r="L47">
            <v>13.052755723317189</v>
          </cell>
          <cell r="M47">
            <v>8.3933162758642634</v>
          </cell>
          <cell r="N47">
            <v>3.5209481203763442</v>
          </cell>
          <cell r="O47">
            <v>5.7790448390522009</v>
          </cell>
          <cell r="P47">
            <v>7.324251366547637</v>
          </cell>
          <cell r="Q47">
            <v>8.8986572860367694</v>
          </cell>
          <cell r="R47">
            <v>9.1372161064607997</v>
          </cell>
          <cell r="S47">
            <v>9.4955822091131772</v>
          </cell>
          <cell r="T47">
            <v>9.6615901741581993</v>
          </cell>
          <cell r="U47">
            <v>9.59121661581122</v>
          </cell>
          <cell r="CJ47" t="str">
            <v>ABResidentialCIMS.Generic Fuels.Natural Gas</v>
          </cell>
        </row>
        <row r="48">
          <cell r="C48" t="str">
            <v>Saskatchewan</v>
          </cell>
          <cell r="K48">
            <v>14.250684708108446</v>
          </cell>
          <cell r="L48">
            <v>14.250684708108446</v>
          </cell>
          <cell r="M48">
            <v>12.985446300532304</v>
          </cell>
          <cell r="N48">
            <v>10.900242791441677</v>
          </cell>
          <cell r="O48">
            <v>8.9706610142586545</v>
          </cell>
          <cell r="P48">
            <v>10.408509548294692</v>
          </cell>
          <cell r="Q48">
            <v>11.822018360941428</v>
          </cell>
          <cell r="R48">
            <v>12.109356171581485</v>
          </cell>
          <cell r="S48">
            <v>12.50857536157438</v>
          </cell>
          <cell r="T48">
            <v>12.717059724076009</v>
          </cell>
          <cell r="U48">
            <v>12.690661897064032</v>
          </cell>
          <cell r="CJ48" t="str">
            <v>SKResidentialCIMS.Generic Fuels.Natural Gas</v>
          </cell>
        </row>
        <row r="49">
          <cell r="C49" t="str">
            <v>Manitoba</v>
          </cell>
          <cell r="K49">
            <v>16.069270605501224</v>
          </cell>
          <cell r="L49">
            <v>16.069270605501224</v>
          </cell>
          <cell r="M49">
            <v>12.149754184553885</v>
          </cell>
          <cell r="N49">
            <v>11.858317184219429</v>
          </cell>
          <cell r="O49">
            <v>8.2844540712302255</v>
          </cell>
          <cell r="P49">
            <v>9.720809580400676</v>
          </cell>
          <cell r="Q49">
            <v>11.179516795316768</v>
          </cell>
          <cell r="R49">
            <v>11.441292412290721</v>
          </cell>
          <cell r="S49">
            <v>11.81152824127135</v>
          </cell>
          <cell r="T49">
            <v>11.994775335644951</v>
          </cell>
          <cell r="U49">
            <v>11.948687336998807</v>
          </cell>
          <cell r="CJ49" t="str">
            <v>MBResidentialCIMS.Generic Fuels.Natural Gas</v>
          </cell>
        </row>
        <row r="50">
          <cell r="C50" t="str">
            <v>Ontario</v>
          </cell>
          <cell r="K50">
            <v>16.736981381969095</v>
          </cell>
          <cell r="L50">
            <v>16.736981381969095</v>
          </cell>
          <cell r="M50">
            <v>14.212054291173182</v>
          </cell>
          <cell r="N50">
            <v>12.661882645591525</v>
          </cell>
          <cell r="O50">
            <v>9.6427097091145946</v>
          </cell>
          <cell r="P50">
            <v>11.148208437394151</v>
          </cell>
          <cell r="Q50">
            <v>12.628379095387864</v>
          </cell>
          <cell r="R50">
            <v>12.89944597312887</v>
          </cell>
          <cell r="S50">
            <v>13.286133867294826</v>
          </cell>
          <cell r="T50">
            <v>13.482391978163198</v>
          </cell>
          <cell r="U50">
            <v>13.443164166846307</v>
          </cell>
          <cell r="CJ50" t="str">
            <v>ONResidentialCIMS.Generic Fuels.Natural Gas</v>
          </cell>
        </row>
        <row r="51">
          <cell r="C51" t="str">
            <v>Quebec</v>
          </cell>
          <cell r="K51">
            <v>20.276790323557076</v>
          </cell>
          <cell r="L51">
            <v>20.276790323557076</v>
          </cell>
          <cell r="M51">
            <v>19.231282052462259</v>
          </cell>
          <cell r="N51">
            <v>17.233559137104514</v>
          </cell>
          <cell r="O51">
            <v>12.251459434179829</v>
          </cell>
          <cell r="P51">
            <v>14.681309171722367</v>
          </cell>
          <cell r="Q51">
            <v>15.772079831949299</v>
          </cell>
          <cell r="R51">
            <v>16.08523780300516</v>
          </cell>
          <cell r="S51">
            <v>16.501551285171711</v>
          </cell>
          <cell r="T51">
            <v>16.732209489186687</v>
          </cell>
          <cell r="U51">
            <v>16.733377382814449</v>
          </cell>
          <cell r="CJ51" t="str">
            <v>QCResidentialCIMS.Generic Fuels.Natural Gas</v>
          </cell>
        </row>
        <row r="52">
          <cell r="C52" t="str">
            <v>New Brunswick</v>
          </cell>
          <cell r="K52">
            <v>18.751303831464206</v>
          </cell>
          <cell r="L52">
            <v>18.751303831464206</v>
          </cell>
          <cell r="M52">
            <v>20.870737871592222</v>
          </cell>
          <cell r="N52">
            <v>14.331789218720093</v>
          </cell>
          <cell r="O52">
            <v>15.566941783603555</v>
          </cell>
          <cell r="P52">
            <v>17.088168603481662</v>
          </cell>
          <cell r="Q52">
            <v>18.560515094466457</v>
          </cell>
          <cell r="R52">
            <v>18.828588437016677</v>
          </cell>
          <cell r="S52">
            <v>19.20550148509388</v>
          </cell>
          <cell r="T52">
            <v>19.400456045937265</v>
          </cell>
          <cell r="U52">
            <v>19.368225045783685</v>
          </cell>
          <cell r="CJ52" t="str">
            <v>NBResidentialCIMS.Generic Fuels.Natural Gas</v>
          </cell>
        </row>
        <row r="53">
          <cell r="C53" t="str">
            <v>Nova Scotia</v>
          </cell>
          <cell r="K53">
            <v>47.853969201783812</v>
          </cell>
          <cell r="L53">
            <v>47.853969201783812</v>
          </cell>
          <cell r="M53">
            <v>37.28991605964513</v>
          </cell>
          <cell r="N53">
            <v>31.900403558300738</v>
          </cell>
          <cell r="O53">
            <v>23.777300201125236</v>
          </cell>
          <cell r="P53">
            <v>25.26143801180287</v>
          </cell>
          <cell r="Q53">
            <v>26.721784613492421</v>
          </cell>
          <cell r="R53">
            <v>26.96531770884819</v>
          </cell>
          <cell r="S53">
            <v>27.298579045543253</v>
          </cell>
          <cell r="T53">
            <v>27.468542418879874</v>
          </cell>
          <cell r="U53">
            <v>27.432897416830457</v>
          </cell>
          <cell r="CJ53" t="str">
            <v>NSResidentialCIMS.Generic Fuels.Natural Gas</v>
          </cell>
        </row>
        <row r="54">
          <cell r="C54" t="str">
            <v>Prince Edward Island</v>
          </cell>
          <cell r="K54">
            <v>18.245982452276209</v>
          </cell>
          <cell r="L54">
            <v>18.245982452276209</v>
          </cell>
          <cell r="M54">
            <v>20.308312202387118</v>
          </cell>
          <cell r="N54">
            <v>10.598631991810192</v>
          </cell>
          <cell r="O54">
            <v>11.816240308399177</v>
          </cell>
          <cell r="P54">
            <v>10.424527307653328</v>
          </cell>
          <cell r="Q54">
            <v>8.7604434085372169</v>
          </cell>
          <cell r="R54">
            <v>9.8295399199982096</v>
          </cell>
          <cell r="S54">
            <v>10.829192450022791</v>
          </cell>
          <cell r="T54">
            <v>11.652715671142031</v>
          </cell>
          <cell r="U54">
            <v>12.286830442889705</v>
          </cell>
          <cell r="CJ54" t="str">
            <v>PEResidentialCIMS.Generic Fuels.Natural Gas</v>
          </cell>
        </row>
        <row r="55">
          <cell r="C55" t="str">
            <v>Newfoundland and Labrador</v>
          </cell>
          <cell r="K55">
            <v>18.938988659998291</v>
          </cell>
          <cell r="L55">
            <v>18.938988659998291</v>
          </cell>
          <cell r="M55">
            <v>21.079636457739433</v>
          </cell>
          <cell r="N55">
            <v>14.475238411708403</v>
          </cell>
          <cell r="O55">
            <v>12.320835449110266</v>
          </cell>
          <cell r="P55">
            <v>10.947577455739713</v>
          </cell>
          <cell r="Q55">
            <v>9.2797705874871994</v>
          </cell>
          <cell r="R55">
            <v>10.356584254680154</v>
          </cell>
          <cell r="S55">
            <v>11.366528465790388</v>
          </cell>
          <cell r="T55">
            <v>12.198676715399863</v>
          </cell>
          <cell r="U55">
            <v>12.838666299403673</v>
          </cell>
          <cell r="CJ55" t="str">
            <v>NLResidentialCIMS.Generic Fuels.Natural Gas</v>
          </cell>
        </row>
        <row r="56">
          <cell r="C56" t="str">
            <v>Yukon</v>
          </cell>
          <cell r="K56">
            <v>15.742979565674803</v>
          </cell>
          <cell r="L56">
            <v>15.742979565674803</v>
          </cell>
          <cell r="M56">
            <v>15.651259017075354</v>
          </cell>
          <cell r="N56">
            <v>12.796904125929911</v>
          </cell>
          <cell r="O56">
            <v>8.3565163730640339</v>
          </cell>
          <cell r="P56">
            <v>6.9326268459555838</v>
          </cell>
          <cell r="Q56">
            <v>5.2752746781618205</v>
          </cell>
          <cell r="R56">
            <v>6.336461296042831</v>
          </cell>
          <cell r="S56">
            <v>7.3281188556511756</v>
          </cell>
          <cell r="T56">
            <v>8.1417201646738455</v>
          </cell>
          <cell r="U56">
            <v>8.7654608585701563</v>
          </cell>
          <cell r="CJ56" t="str">
            <v>YTResidentialCIMS.Generic Fuels.Natural Gas</v>
          </cell>
        </row>
        <row r="57">
          <cell r="C57" t="str">
            <v>Northwest Territories</v>
          </cell>
          <cell r="K57">
            <v>15.872680348105742</v>
          </cell>
          <cell r="L57">
            <v>15.872680348105742</v>
          </cell>
          <cell r="M57">
            <v>15.78020414668538</v>
          </cell>
          <cell r="N57">
            <v>12.902333245678355</v>
          </cell>
          <cell r="O57">
            <v>12.10342006420203</v>
          </cell>
          <cell r="P57">
            <v>14.476112277128786</v>
          </cell>
          <cell r="Q57">
            <v>16.893720690084795</v>
          </cell>
          <cell r="R57">
            <v>16.820576244279916</v>
          </cell>
          <cell r="S57">
            <v>16.861380483940646</v>
          </cell>
          <cell r="T57">
            <v>16.631373484700848</v>
          </cell>
          <cell r="U57">
            <v>15.986125970111196</v>
          </cell>
          <cell r="CJ57" t="str">
            <v>NTResidentialCIMS.Generic Fuels.Natural Gas</v>
          </cell>
        </row>
        <row r="58">
          <cell r="C58" t="str">
            <v>Nunavut</v>
          </cell>
          <cell r="K58">
            <v>15.872680348105742</v>
          </cell>
          <cell r="L58">
            <v>15.872680348105742</v>
          </cell>
          <cell r="M58">
            <v>15.78020414668538</v>
          </cell>
          <cell r="N58">
            <v>12.902333245678355</v>
          </cell>
          <cell r="O58">
            <v>8.4374662430182923</v>
          </cell>
          <cell r="P58">
            <v>7.0173147579713593</v>
          </cell>
          <cell r="Q58">
            <v>5.3592104897088797</v>
          </cell>
          <cell r="R58">
            <v>6.422005893019465</v>
          </cell>
          <cell r="S58">
            <v>7.4158299854295597</v>
          </cell>
          <cell r="T58">
            <v>8.2312204330797538</v>
          </cell>
          <cell r="U58">
            <v>8.8561499824272172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25.947561036380627</v>
          </cell>
          <cell r="M59">
            <v>24.887150647840976</v>
          </cell>
          <cell r="N59">
            <v>17.826515795134856</v>
          </cell>
          <cell r="O59">
            <v>15.870329435559558</v>
          </cell>
          <cell r="P59">
            <v>15.930427844669392</v>
          </cell>
          <cell r="Q59">
            <v>15.830628425995824</v>
          </cell>
          <cell r="R59">
            <v>16.495007580135809</v>
          </cell>
          <cell r="S59">
            <v>17.174950361612581</v>
          </cell>
          <cell r="T59">
            <v>17.680097712839761</v>
          </cell>
          <cell r="U59">
            <v>17.981654801226881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15.829446753962097</v>
          </cell>
          <cell r="M60">
            <v>15.737222436815371</v>
          </cell>
          <cell r="N60">
            <v>12.867190205762206</v>
          </cell>
          <cell r="O60">
            <v>9.6324675600947867</v>
          </cell>
          <cell r="P60">
            <v>9.4753512936852431</v>
          </cell>
          <cell r="Q60">
            <v>9.1760686193184977</v>
          </cell>
          <cell r="R60">
            <v>9.8596811444474053</v>
          </cell>
          <cell r="S60">
            <v>10.535109775007127</v>
          </cell>
          <cell r="T60">
            <v>11.001438027484816</v>
          </cell>
          <cell r="U60">
            <v>11.202578937036192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25.352936391503111</v>
          </cell>
          <cell r="M61">
            <v>27.689634148856342</v>
          </cell>
          <cell r="N61">
            <v>29.093849222101198</v>
          </cell>
          <cell r="O61">
            <v>31.487633146999165</v>
          </cell>
          <cell r="P61">
            <v>34.301817041496228</v>
          </cell>
          <cell r="Q61">
            <v>34.54282017955169</v>
          </cell>
          <cell r="R61">
            <v>34.595803026122553</v>
          </cell>
          <cell r="S61">
            <v>34.850742342364825</v>
          </cell>
          <cell r="T61">
            <v>34.812566186596435</v>
          </cell>
          <cell r="U61">
            <v>34.363700783599278</v>
          </cell>
          <cell r="CJ61" t="str">
            <v>CANResidentialCIMS.Generic Fuels.Fuel Oil</v>
          </cell>
        </row>
        <row r="62">
          <cell r="K62">
            <v>28.821698675148614</v>
          </cell>
          <cell r="L62">
            <v>28.821698675148614</v>
          </cell>
          <cell r="M62">
            <v>32.232010511145539</v>
          </cell>
          <cell r="N62">
            <v>32.499820131145491</v>
          </cell>
          <cell r="O62">
            <v>35.794556796014355</v>
          </cell>
          <cell r="P62">
            <v>37.99714314931159</v>
          </cell>
          <cell r="Q62">
            <v>38.800303489547581</v>
          </cell>
          <cell r="R62">
            <v>38.743747565625355</v>
          </cell>
          <cell r="S62">
            <v>38.838911641905767</v>
          </cell>
          <cell r="T62">
            <v>38.449526725972852</v>
          </cell>
          <cell r="U62">
            <v>37.511510134205444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24.5949470651965</v>
          </cell>
          <cell r="M63">
            <v>27.421405921883405</v>
          </cell>
          <cell r="N63">
            <v>25.934654364731465</v>
          </cell>
          <cell r="O63">
            <v>26.825004115732948</v>
          </cell>
          <cell r="P63">
            <v>29.650974941978415</v>
          </cell>
          <cell r="Q63">
            <v>29.946222047230179</v>
          </cell>
          <cell r="R63">
            <v>29.522278414384466</v>
          </cell>
          <cell r="S63">
            <v>29.158805049895285</v>
          </cell>
          <cell r="T63">
            <v>28.363733806421408</v>
          </cell>
          <cell r="U63">
            <v>27.164132359411205</v>
          </cell>
          <cell r="CJ63" t="str">
            <v>ABResidentialCIMS.Generic Fuels.Fuel Oil</v>
          </cell>
        </row>
        <row r="64">
          <cell r="K64">
            <v>26.307387342454344</v>
          </cell>
          <cell r="L64">
            <v>26.307387342454344</v>
          </cell>
          <cell r="M64">
            <v>28.840593201474896</v>
          </cell>
          <cell r="N64">
            <v>27.276875826064266</v>
          </cell>
          <cell r="O64">
            <v>29.43452674811622</v>
          </cell>
          <cell r="P64">
            <v>32.71925503433593</v>
          </cell>
          <cell r="Q64">
            <v>33.552377882431614</v>
          </cell>
          <cell r="R64">
            <v>33.670366769615548</v>
          </cell>
          <cell r="S64">
            <v>34.023979593770932</v>
          </cell>
          <cell r="T64">
            <v>34.024652593411048</v>
          </cell>
          <cell r="U64">
            <v>33.539451857167059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26.344507779252858</v>
          </cell>
          <cell r="M65">
            <v>28.66079671753722</v>
          </cell>
          <cell r="N65">
            <v>27.129309103725475</v>
          </cell>
          <cell r="O65">
            <v>30.003394948656542</v>
          </cell>
          <cell r="P65">
            <v>33.298686456795714</v>
          </cell>
          <cell r="Q65">
            <v>34.17612746030732</v>
          </cell>
          <cell r="R65">
            <v>34.292264261912543</v>
          </cell>
          <cell r="S65">
            <v>34.650660543542656</v>
          </cell>
          <cell r="T65">
            <v>34.671106645375446</v>
          </cell>
          <cell r="U65">
            <v>34.226905375304128</v>
          </cell>
          <cell r="CJ65" t="str">
            <v>MBResidentialCIMS.Generic Fuels.Fuel Oil</v>
          </cell>
        </row>
        <row r="66">
          <cell r="K66">
            <v>25.387432386254929</v>
          </cell>
          <cell r="L66">
            <v>25.387432386254929</v>
          </cell>
          <cell r="M66">
            <v>29.577686542763686</v>
          </cell>
          <cell r="N66">
            <v>31.881950069412305</v>
          </cell>
          <cell r="O66">
            <v>36.529347650698789</v>
          </cell>
          <cell r="P66">
            <v>39.921492835306061</v>
          </cell>
          <cell r="Q66">
            <v>40.829454685768781</v>
          </cell>
          <cell r="R66">
            <v>40.937633375638221</v>
          </cell>
          <cell r="S66">
            <v>41.28650963418719</v>
          </cell>
          <cell r="T66">
            <v>41.302283739944663</v>
          </cell>
          <cell r="U66">
            <v>40.853710002084362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24.341341709732479</v>
          </cell>
          <cell r="M67">
            <v>26.598700737563217</v>
          </cell>
          <cell r="N67">
            <v>28.748131391948977</v>
          </cell>
          <cell r="O67">
            <v>29.73149549270876</v>
          </cell>
          <cell r="P67">
            <v>34.683168423414791</v>
          </cell>
          <cell r="Q67">
            <v>35.366451719759873</v>
          </cell>
          <cell r="R67">
            <v>35.490302822565823</v>
          </cell>
          <cell r="S67">
            <v>35.862884285021451</v>
          </cell>
          <cell r="T67">
            <v>35.891412681513422</v>
          </cell>
          <cell r="U67">
            <v>35.443255186089615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26.855017023975996</v>
          </cell>
          <cell r="M68">
            <v>28.133103536234639</v>
          </cell>
          <cell r="N68">
            <v>28.705856361209662</v>
          </cell>
          <cell r="O68">
            <v>32.513681097749313</v>
          </cell>
          <cell r="P68">
            <v>35.881475069032149</v>
          </cell>
          <cell r="Q68">
            <v>36.743086283046622</v>
          </cell>
          <cell r="R68">
            <v>36.864692174359</v>
          </cell>
          <cell r="S68">
            <v>37.232227457054904</v>
          </cell>
          <cell r="T68">
            <v>37.25886379994737</v>
          </cell>
          <cell r="U68">
            <v>36.812610906095294</v>
          </cell>
          <cell r="CJ68" t="str">
            <v>NBResidentialCIMS.Generic Fuels.Fuel Oil</v>
          </cell>
        </row>
        <row r="69">
          <cell r="K69">
            <v>26.879404574793426</v>
          </cell>
          <cell r="L69">
            <v>26.879404574793426</v>
          </cell>
          <cell r="M69">
            <v>25.909958864715819</v>
          </cell>
          <cell r="N69">
            <v>27.967360096094254</v>
          </cell>
          <cell r="O69">
            <v>30.416483768849162</v>
          </cell>
          <cell r="P69">
            <v>33.583389323916819</v>
          </cell>
          <cell r="Q69">
            <v>34.544638594886109</v>
          </cell>
          <cell r="R69">
            <v>34.672813783375474</v>
          </cell>
          <cell r="S69">
            <v>35.026849119072786</v>
          </cell>
          <cell r="T69">
            <v>35.053230222788727</v>
          </cell>
          <cell r="U69">
            <v>34.630203798552223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23.198173232822104</v>
          </cell>
          <cell r="M70">
            <v>24.718896640091597</v>
          </cell>
          <cell r="N70">
            <v>23.996369211665066</v>
          </cell>
          <cell r="O70">
            <v>26.939011680945764</v>
          </cell>
          <cell r="P70">
            <v>29.965752802285824</v>
          </cell>
          <cell r="Q70">
            <v>30.85448000320909</v>
          </cell>
          <cell r="R70">
            <v>31.011696870591216</v>
          </cell>
          <cell r="S70">
            <v>31.388585333804706</v>
          </cell>
          <cell r="T70">
            <v>31.436431798453818</v>
          </cell>
          <cell r="U70">
            <v>31.036679241799732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25.636882590893777</v>
          </cell>
          <cell r="M71">
            <v>27.255906089563879</v>
          </cell>
          <cell r="N71">
            <v>23.545195458641519</v>
          </cell>
          <cell r="O71">
            <v>25.766393810994195</v>
          </cell>
          <cell r="P71">
            <v>24.923909788586894</v>
          </cell>
          <cell r="Q71">
            <v>21.199318537751218</v>
          </cell>
          <cell r="R71">
            <v>22.498007082101257</v>
          </cell>
          <cell r="S71">
            <v>23.790227561526212</v>
          </cell>
          <cell r="T71">
            <v>24.743777596569252</v>
          </cell>
          <cell r="U71">
            <v>25.270936041552353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28.829318793142669</v>
          </cell>
          <cell r="M72">
            <v>32.767394814606583</v>
          </cell>
          <cell r="N72">
            <v>30.894233250201932</v>
          </cell>
          <cell r="O72">
            <v>30.516719255515376</v>
          </cell>
          <cell r="P72">
            <v>29.517081182076385</v>
          </cell>
          <cell r="Q72">
            <v>25.905917982978266</v>
          </cell>
          <cell r="R72">
            <v>27.198723015538619</v>
          </cell>
          <cell r="S72">
            <v>28.458484924368648</v>
          </cell>
          <cell r="T72">
            <v>29.402596102174385</v>
          </cell>
          <cell r="U72">
            <v>29.953058075297498</v>
          </cell>
          <cell r="CJ72" t="str">
            <v>YTResidentialCIMS.Generic Fuels.Fuel Oil</v>
          </cell>
        </row>
        <row r="73">
          <cell r="K73">
            <v>26.726587733652558</v>
          </cell>
          <cell r="L73">
            <v>26.726587733652558</v>
          </cell>
          <cell r="M73">
            <v>30.162292165124871</v>
          </cell>
          <cell r="N73">
            <v>29.47736314732904</v>
          </cell>
          <cell r="O73">
            <v>26.615701212805178</v>
          </cell>
          <cell r="P73">
            <v>25.621158527607747</v>
          </cell>
          <cell r="Q73">
            <v>22.002206272110072</v>
          </cell>
          <cell r="R73">
            <v>23.298984314096462</v>
          </cell>
          <cell r="S73">
            <v>24.569390687906143</v>
          </cell>
          <cell r="T73">
            <v>25.516824212176935</v>
          </cell>
          <cell r="U73">
            <v>26.062409303645005</v>
          </cell>
          <cell r="CJ73" t="str">
            <v>NTResidentialCIMS.Generic Fuels.Fuel Oil</v>
          </cell>
        </row>
        <row r="74">
          <cell r="K74">
            <v>26.726587733652558</v>
          </cell>
          <cell r="L74">
            <v>26.726587733652558</v>
          </cell>
          <cell r="M74">
            <v>30.162292165124871</v>
          </cell>
          <cell r="N74">
            <v>29.47736314732904</v>
          </cell>
          <cell r="O74">
            <v>26.615701212805178</v>
          </cell>
          <cell r="P74">
            <v>25.621158527607747</v>
          </cell>
          <cell r="Q74">
            <v>22.002206272110072</v>
          </cell>
          <cell r="R74">
            <v>23.298984314096462</v>
          </cell>
          <cell r="S74">
            <v>24.569390687906143</v>
          </cell>
          <cell r="T74">
            <v>25.516824212176935</v>
          </cell>
          <cell r="U74">
            <v>26.062409303645005</v>
          </cell>
          <cell r="CJ74" t="str">
            <v>NUResidentialCIMS.Generic Fuels.Fuel Oil</v>
          </cell>
        </row>
        <row r="75">
          <cell r="K75">
            <v>25.642369355621327</v>
          </cell>
          <cell r="L75">
            <v>25.642369355621327</v>
          </cell>
          <cell r="M75">
            <v>26.504466282651485</v>
          </cell>
          <cell r="N75">
            <v>26.053695281902623</v>
          </cell>
          <cell r="O75">
            <v>28.908892589634611</v>
          </cell>
          <cell r="P75">
            <v>31.088631745955421</v>
          </cell>
          <cell r="Q75">
            <v>30.835380854723262</v>
          </cell>
          <cell r="R75">
            <v>31.261802477606736</v>
          </cell>
          <cell r="S75">
            <v>31.859472367864651</v>
          </cell>
          <cell r="T75">
            <v>32.12307585443979</v>
          </cell>
          <cell r="U75">
            <v>31.937607496999902</v>
          </cell>
          <cell r="CJ75" t="str">
            <v>ATResidentialCIMS.Generic Fuels.Fuel Oil</v>
          </cell>
        </row>
        <row r="76">
          <cell r="K76">
            <v>27.427498086815927</v>
          </cell>
          <cell r="L76">
            <v>27.427498086815927</v>
          </cell>
          <cell r="M76">
            <v>31.030659714952108</v>
          </cell>
          <cell r="N76">
            <v>29.949653181620004</v>
          </cell>
          <cell r="O76">
            <v>27.91604056037524</v>
          </cell>
          <cell r="P76">
            <v>26.919799412430624</v>
          </cell>
          <cell r="Q76">
            <v>23.303443509066138</v>
          </cell>
          <cell r="R76">
            <v>24.598897214577178</v>
          </cell>
          <cell r="S76">
            <v>25.865755433393645</v>
          </cell>
          <cell r="T76">
            <v>26.812081508842752</v>
          </cell>
          <cell r="U76">
            <v>27.359292227529171</v>
          </cell>
          <cell r="CJ76" t="str">
            <v>TRResidentialCIMS.Generic Fuels.Fuel Oil</v>
          </cell>
        </row>
        <row r="79">
          <cell r="K79">
            <v>27.190079892195808</v>
          </cell>
          <cell r="L79">
            <v>27.190079892195808</v>
          </cell>
          <cell r="M79">
            <v>27.169483912660684</v>
          </cell>
          <cell r="N79">
            <v>28.001769438324438</v>
          </cell>
          <cell r="O79">
            <v>35.388864253316243</v>
          </cell>
          <cell r="P79">
            <v>36.585798921006585</v>
          </cell>
          <cell r="Q79">
            <v>36.572004355488339</v>
          </cell>
          <cell r="R79">
            <v>35.123679668045199</v>
          </cell>
          <cell r="S79">
            <v>35.389887120813825</v>
          </cell>
          <cell r="T79">
            <v>37.134417664360726</v>
          </cell>
          <cell r="U79">
            <v>38.497305635386681</v>
          </cell>
          <cell r="CJ79" t="str">
            <v>CANCommercialCIMS.Generic Fuels.Electricity</v>
          </cell>
        </row>
        <row r="80">
          <cell r="K80">
            <v>19.135783438350668</v>
          </cell>
          <cell r="L80">
            <v>19.135783438350668</v>
          </cell>
          <cell r="M80">
            <v>21.369315902688204</v>
          </cell>
          <cell r="N80">
            <v>26.97364934808591</v>
          </cell>
          <cell r="O80">
            <v>26.531246599540864</v>
          </cell>
          <cell r="P80">
            <v>27.320071065619342</v>
          </cell>
          <cell r="Q80">
            <v>28.349834357257993</v>
          </cell>
          <cell r="R80">
            <v>28.649846210785675</v>
          </cell>
          <cell r="S80">
            <v>29.510577568299379</v>
          </cell>
          <cell r="T80">
            <v>31.293286552572074</v>
          </cell>
          <cell r="U80">
            <v>32.936813637565869</v>
          </cell>
          <cell r="CJ80" t="str">
            <v>BCCommercialCIMS.Generic Fuels.Electricity</v>
          </cell>
        </row>
        <row r="81">
          <cell r="K81">
            <v>24.080604041653089</v>
          </cell>
          <cell r="L81">
            <v>24.080604041653089</v>
          </cell>
          <cell r="M81">
            <v>24.469243737276418</v>
          </cell>
          <cell r="N81">
            <v>21.371350360009057</v>
          </cell>
          <cell r="O81">
            <v>48.870328324591796</v>
          </cell>
          <cell r="P81">
            <v>50.996219607661892</v>
          </cell>
          <cell r="Q81">
            <v>50.041681693285703</v>
          </cell>
          <cell r="R81">
            <v>49.500907183888643</v>
          </cell>
          <cell r="S81">
            <v>52.661908249955268</v>
          </cell>
          <cell r="T81">
            <v>56.331188635857316</v>
          </cell>
          <cell r="U81">
            <v>58.320630493062104</v>
          </cell>
          <cell r="CJ81" t="str">
            <v>ABCommercialCIMS.Generic Fuels.Electricity</v>
          </cell>
        </row>
        <row r="82">
          <cell r="K82">
            <v>28.610669216388409</v>
          </cell>
          <cell r="L82">
            <v>28.610669216388409</v>
          </cell>
          <cell r="M82">
            <v>31.010086855385087</v>
          </cell>
          <cell r="N82">
            <v>35.040530751532962</v>
          </cell>
          <cell r="O82">
            <v>41.427216420988941</v>
          </cell>
          <cell r="P82">
            <v>42.600881357073874</v>
          </cell>
          <cell r="Q82">
            <v>44.268758989349124</v>
          </cell>
          <cell r="R82">
            <v>44.118215183153133</v>
          </cell>
          <cell r="S82">
            <v>45.846887946505056</v>
          </cell>
          <cell r="T82">
            <v>49.072092241990866</v>
          </cell>
          <cell r="U82">
            <v>50.189929933851403</v>
          </cell>
          <cell r="CJ82" t="str">
            <v>SKCommercialCIMS.Generic Fuels.Electricity</v>
          </cell>
        </row>
        <row r="83">
          <cell r="K83">
            <v>17.956337661896594</v>
          </cell>
          <cell r="L83">
            <v>17.956337661896594</v>
          </cell>
          <cell r="M83">
            <v>18.654971036255223</v>
          </cell>
          <cell r="N83">
            <v>19.782091933522253</v>
          </cell>
          <cell r="O83">
            <v>23.756509504013493</v>
          </cell>
          <cell r="P83">
            <v>24.799113027775572</v>
          </cell>
          <cell r="Q83">
            <v>25.181112325499029</v>
          </cell>
          <cell r="R83">
            <v>24.941346993017088</v>
          </cell>
          <cell r="S83">
            <v>24.529083813162952</v>
          </cell>
          <cell r="T83">
            <v>24.86070508884805</v>
          </cell>
          <cell r="U83">
            <v>26.272804255756874</v>
          </cell>
          <cell r="CJ83" t="str">
            <v>MBCommercialCIMS.Generic Fuels.Electricity</v>
          </cell>
        </row>
        <row r="84">
          <cell r="K84">
            <v>35.554421814579243</v>
          </cell>
          <cell r="L84">
            <v>35.554421814579243</v>
          </cell>
          <cell r="M84">
            <v>31.879641931605715</v>
          </cell>
          <cell r="N84">
            <v>31.585141165031967</v>
          </cell>
          <cell r="O84">
            <v>40.501101953595537</v>
          </cell>
          <cell r="P84">
            <v>41.886273645730633</v>
          </cell>
          <cell r="Q84">
            <v>40.591427222614691</v>
          </cell>
          <cell r="R84">
            <v>36.590576206031464</v>
          </cell>
          <cell r="S84">
            <v>35.440398337806613</v>
          </cell>
          <cell r="T84">
            <v>36.89251566311593</v>
          </cell>
          <cell r="U84">
            <v>37.784057885202948</v>
          </cell>
          <cell r="CJ84" t="str">
            <v>ONCommercialCIMS.Generic Fuels.Electricity</v>
          </cell>
        </row>
        <row r="85">
          <cell r="K85">
            <v>23.009277683232618</v>
          </cell>
          <cell r="L85">
            <v>23.009277683232618</v>
          </cell>
          <cell r="M85">
            <v>24.265044831001845</v>
          </cell>
          <cell r="N85">
            <v>24.889664137528296</v>
          </cell>
          <cell r="O85">
            <v>25.66105910293378</v>
          </cell>
          <cell r="P85">
            <v>26.636078970324032</v>
          </cell>
          <cell r="Q85">
            <v>27.608493653716494</v>
          </cell>
          <cell r="R85">
            <v>28.004912579460949</v>
          </cell>
          <cell r="S85">
            <v>28.704391394902363</v>
          </cell>
          <cell r="T85">
            <v>29.857121423680411</v>
          </cell>
          <cell r="U85">
            <v>31.300756597488895</v>
          </cell>
          <cell r="CJ85" t="str">
            <v>QCCommercialCIMS.Generic Fuels.Electricity</v>
          </cell>
        </row>
        <row r="86">
          <cell r="K86">
            <v>32.249568256457501</v>
          </cell>
          <cell r="L86">
            <v>32.249568256457501</v>
          </cell>
          <cell r="M86">
            <v>35.505456382927179</v>
          </cell>
          <cell r="N86">
            <v>35.269608024432365</v>
          </cell>
          <cell r="O86">
            <v>37.797104558355691</v>
          </cell>
          <cell r="P86">
            <v>38.80778087792622</v>
          </cell>
          <cell r="Q86">
            <v>39.431458777317545</v>
          </cell>
          <cell r="R86">
            <v>37.774876765381521</v>
          </cell>
          <cell r="S86">
            <v>35.512357884429285</v>
          </cell>
          <cell r="T86">
            <v>36.613062136340716</v>
          </cell>
          <cell r="U86">
            <v>38.514127216151358</v>
          </cell>
          <cell r="CJ86" t="str">
            <v>NBCommercialCIMS.Generic Fuels.Electricity</v>
          </cell>
        </row>
        <row r="87">
          <cell r="K87">
            <v>28.539902284652854</v>
          </cell>
          <cell r="L87">
            <v>28.539902284652854</v>
          </cell>
          <cell r="M87">
            <v>34.862775595646532</v>
          </cell>
          <cell r="N87">
            <v>40.130985162474062</v>
          </cell>
          <cell r="O87">
            <v>44.231079483020572</v>
          </cell>
          <cell r="P87">
            <v>46.069109016000155</v>
          </cell>
          <cell r="Q87">
            <v>46.13032816945821</v>
          </cell>
          <cell r="R87">
            <v>45.764338723121156</v>
          </cell>
          <cell r="S87">
            <v>47.347054539580633</v>
          </cell>
          <cell r="T87">
            <v>49.19491259352958</v>
          </cell>
          <cell r="U87">
            <v>50.39055920316688</v>
          </cell>
          <cell r="CJ87" t="str">
            <v>NSCommercialCIMS.Generic Fuels.Electricity</v>
          </cell>
        </row>
        <row r="88">
          <cell r="K88">
            <v>35.46743280979004</v>
          </cell>
          <cell r="L88">
            <v>35.46743280979004</v>
          </cell>
          <cell r="M88">
            <v>43.817082850356925</v>
          </cell>
          <cell r="N88">
            <v>42.034300040640517</v>
          </cell>
          <cell r="O88">
            <v>46.883496845608676</v>
          </cell>
          <cell r="P88">
            <v>46.104663458787741</v>
          </cell>
          <cell r="Q88">
            <v>45.551928534948146</v>
          </cell>
          <cell r="R88">
            <v>44.359917434628862</v>
          </cell>
          <cell r="S88">
            <v>44.383911888257011</v>
          </cell>
          <cell r="T88">
            <v>41.99153334738434</v>
          </cell>
          <cell r="U88">
            <v>39.821371008770221</v>
          </cell>
          <cell r="CJ88" t="str">
            <v>PECommercialCIMS.Generic Fuels.Electricity</v>
          </cell>
        </row>
        <row r="89">
          <cell r="K89">
            <v>26.413424037230822</v>
          </cell>
          <cell r="L89">
            <v>26.413424037230822</v>
          </cell>
          <cell r="M89">
            <v>26.925420597259226</v>
          </cell>
          <cell r="N89">
            <v>29.795984948236416</v>
          </cell>
          <cell r="O89">
            <v>32.130579042542522</v>
          </cell>
          <cell r="P89">
            <v>33.766550259769502</v>
          </cell>
          <cell r="Q89">
            <v>34.98411993719067</v>
          </cell>
          <cell r="R89">
            <v>36.021982878690466</v>
          </cell>
          <cell r="S89">
            <v>36.974167851968453</v>
          </cell>
          <cell r="T89">
            <v>38.36901721303277</v>
          </cell>
          <cell r="U89">
            <v>40.00706547171189</v>
          </cell>
          <cell r="CJ89" t="str">
            <v>NLCommercialCIMS.Generic Fuels.Electricity</v>
          </cell>
        </row>
        <row r="90">
          <cell r="K90">
            <v>23.505125843035202</v>
          </cell>
          <cell r="L90">
            <v>23.505125843035202</v>
          </cell>
          <cell r="M90">
            <v>27.780515549261558</v>
          </cell>
          <cell r="N90">
            <v>33.919228802037438</v>
          </cell>
          <cell r="O90">
            <v>44.979855968514883</v>
          </cell>
          <cell r="P90">
            <v>45.337038171866027</v>
          </cell>
          <cell r="Q90">
            <v>48.154895634710634</v>
          </cell>
          <cell r="R90">
            <v>51.651176590540778</v>
          </cell>
          <cell r="S90">
            <v>54.750649617859452</v>
          </cell>
          <cell r="T90">
            <v>56.649699876809258</v>
          </cell>
          <cell r="U90">
            <v>58.080097528519374</v>
          </cell>
          <cell r="CJ90" t="str">
            <v>YTCommercialCIMS.Generic Fuels.Electricity</v>
          </cell>
        </row>
        <row r="91">
          <cell r="K91">
            <v>28.087436073753814</v>
          </cell>
          <cell r="L91">
            <v>28.087436073753814</v>
          </cell>
          <cell r="M91">
            <v>33.196298537309005</v>
          </cell>
          <cell r="N91">
            <v>40.531756082762392</v>
          </cell>
          <cell r="O91">
            <v>43.084238070301716</v>
          </cell>
          <cell r="P91">
            <v>44.490096509224621</v>
          </cell>
          <cell r="Q91">
            <v>45.596013460276367</v>
          </cell>
          <cell r="R91">
            <v>44.311253103818444</v>
          </cell>
          <cell r="S91">
            <v>40.760048309544068</v>
          </cell>
          <cell r="T91">
            <v>40.96457083179795</v>
          </cell>
          <cell r="U91">
            <v>44.12970060210202</v>
          </cell>
          <cell r="CJ91" t="str">
            <v>NTCommercialCIMS.Generic Fuels.Electricity</v>
          </cell>
        </row>
        <row r="92">
          <cell r="K92">
            <v>28.087436073753814</v>
          </cell>
          <cell r="L92">
            <v>28.087436073753814</v>
          </cell>
          <cell r="M92">
            <v>33.196298537309005</v>
          </cell>
          <cell r="N92">
            <v>40.531756082762392</v>
          </cell>
          <cell r="O92">
            <v>43.084238070301716</v>
          </cell>
          <cell r="P92">
            <v>44.522457019610336</v>
          </cell>
          <cell r="Q92">
            <v>45.654156359055634</v>
          </cell>
          <cell r="R92">
            <v>47.956348310006106</v>
          </cell>
          <cell r="S92">
            <v>54.783160097295472</v>
          </cell>
          <cell r="T92">
            <v>59.795613431481598</v>
          </cell>
          <cell r="U92">
            <v>60.734281983391035</v>
          </cell>
          <cell r="CJ92" t="str">
            <v>NUCommercialCIMS.Generic Fuels.Electricity</v>
          </cell>
        </row>
        <row r="93">
          <cell r="K93">
            <v>30.667581847032803</v>
          </cell>
          <cell r="L93">
            <v>30.667581847032803</v>
          </cell>
          <cell r="M93">
            <v>35.277683856547462</v>
          </cell>
          <cell r="N93">
            <v>36.807719543945844</v>
          </cell>
          <cell r="O93">
            <v>40.260564982381865</v>
          </cell>
          <cell r="P93">
            <v>41.187025903120905</v>
          </cell>
          <cell r="Q93">
            <v>41.524458854728636</v>
          </cell>
          <cell r="R93">
            <v>40.980278950455499</v>
          </cell>
          <cell r="S93">
            <v>41.054373041058845</v>
          </cell>
          <cell r="T93">
            <v>41.542131322571855</v>
          </cell>
          <cell r="U93">
            <v>42.183280724950087</v>
          </cell>
          <cell r="CJ93" t="str">
            <v>ATCommercialCIMS.Generic Fuels.Electricity</v>
          </cell>
        </row>
        <row r="94">
          <cell r="K94">
            <v>26.559999330180943</v>
          </cell>
          <cell r="L94">
            <v>26.559999330180943</v>
          </cell>
          <cell r="M94">
            <v>31.391037541293191</v>
          </cell>
          <cell r="N94">
            <v>38.327580322520738</v>
          </cell>
          <cell r="O94">
            <v>43.71611070303944</v>
          </cell>
          <cell r="P94">
            <v>44.783197233566995</v>
          </cell>
          <cell r="Q94">
            <v>46.468355151347545</v>
          </cell>
          <cell r="R94">
            <v>47.972926001455107</v>
          </cell>
          <cell r="S94">
            <v>50.097952674899666</v>
          </cell>
          <cell r="T94">
            <v>52.469961380029609</v>
          </cell>
          <cell r="U94">
            <v>54.314693371337476</v>
          </cell>
          <cell r="CJ94" t="str">
            <v>TRCommercialCIMS.Generic Fuels.Electricity</v>
          </cell>
        </row>
        <row r="95">
          <cell r="K95">
            <v>11.59121821637792</v>
          </cell>
          <cell r="L95">
            <v>11.59121821637792</v>
          </cell>
          <cell r="M95">
            <v>9.6966397764656431</v>
          </cell>
          <cell r="N95">
            <v>8.0288090485442112</v>
          </cell>
          <cell r="O95">
            <v>5.8962321919492373</v>
          </cell>
          <cell r="P95">
            <v>7.375565630039115</v>
          </cell>
          <cell r="Q95">
            <v>8.7357583147466222</v>
          </cell>
          <cell r="R95">
            <v>8.9693774069373209</v>
          </cell>
          <cell r="S95">
            <v>9.3270257612137133</v>
          </cell>
          <cell r="T95">
            <v>9.481222519424529</v>
          </cell>
          <cell r="U95">
            <v>9.4059162804230709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13.314361558458009</v>
          </cell>
          <cell r="M96">
            <v>15.613162213196034</v>
          </cell>
          <cell r="N96">
            <v>12.93651803288323</v>
          </cell>
          <cell r="O96">
            <v>9.3736372406835002</v>
          </cell>
          <cell r="P96">
            <v>10.06953442745017</v>
          </cell>
          <cell r="Q96">
            <v>10.702836240470667</v>
          </cell>
          <cell r="R96">
            <v>10.833472660541245</v>
          </cell>
          <cell r="S96">
            <v>11.270393956734384</v>
          </cell>
          <cell r="T96">
            <v>11.523046120300762</v>
          </cell>
          <cell r="U96">
            <v>11.553537290755502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10.752397527214427</v>
          </cell>
          <cell r="M97">
            <v>4.9125592635640674</v>
          </cell>
          <cell r="N97">
            <v>2.4046981620061345</v>
          </cell>
          <cell r="O97">
            <v>3.2549311026141439</v>
          </cell>
          <cell r="P97">
            <v>4.7740153562062435</v>
          </cell>
          <cell r="Q97">
            <v>6.3542612433291259</v>
          </cell>
          <cell r="R97">
            <v>6.5854560773494839</v>
          </cell>
          <cell r="S97">
            <v>6.935801021502642</v>
          </cell>
          <cell r="T97">
            <v>7.0928404190055421</v>
          </cell>
          <cell r="U97">
            <v>7.0138103275020498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8.0590945526712261</v>
          </cell>
          <cell r="M98">
            <v>7.1514008714490824</v>
          </cell>
          <cell r="N98">
            <v>9.2825186269413003</v>
          </cell>
          <cell r="O98">
            <v>6.1099932210588745</v>
          </cell>
          <cell r="P98">
            <v>7.4960072829149951</v>
          </cell>
          <cell r="Q98">
            <v>8.9204120338976551</v>
          </cell>
          <cell r="R98">
            <v>9.1889121365310125</v>
          </cell>
          <cell r="S98">
            <v>9.564398696837717</v>
          </cell>
          <cell r="T98">
            <v>9.7512113617187808</v>
          </cell>
          <cell r="U98">
            <v>9.7080167124276269</v>
          </cell>
          <cell r="CJ98" t="str">
            <v>SKCommercialCIMS.Generic Fuels.Natural Gas</v>
          </cell>
        </row>
        <row r="99">
          <cell r="K99">
            <v>11.360207099414907</v>
          </cell>
          <cell r="L99">
            <v>11.360207099414907</v>
          </cell>
          <cell r="M99">
            <v>8.2591863435910877</v>
          </cell>
          <cell r="N99">
            <v>6.4693696645957663</v>
          </cell>
          <cell r="O99">
            <v>5.7039920369516199</v>
          </cell>
          <cell r="P99">
            <v>7.1163530200434302</v>
          </cell>
          <cell r="Q99">
            <v>8.580343856245058</v>
          </cell>
          <cell r="R99">
            <v>8.8359630838703715</v>
          </cell>
          <cell r="S99">
            <v>9.1998528206576822</v>
          </cell>
          <cell r="T99">
            <v>9.3753882935352326</v>
          </cell>
          <cell r="U99">
            <v>9.3213501475435212</v>
          </cell>
          <cell r="CJ99" t="str">
            <v>MBCommercialCIMS.Generic Fuels.Natural Gas</v>
          </cell>
        </row>
        <row r="100">
          <cell r="K100">
            <v>11.955812285391097</v>
          </cell>
          <cell r="L100">
            <v>11.955812285391097</v>
          </cell>
          <cell r="M100">
            <v>10.240543674479083</v>
          </cell>
          <cell r="N100">
            <v>8.6991400823861724</v>
          </cell>
          <cell r="O100">
            <v>5.9913179436395874</v>
          </cell>
          <cell r="P100">
            <v>7.4353789124992034</v>
          </cell>
          <cell r="Q100">
            <v>8.928531101830778</v>
          </cell>
          <cell r="R100">
            <v>9.1778191319754967</v>
          </cell>
          <cell r="S100">
            <v>9.5374251325172779</v>
          </cell>
          <cell r="T100">
            <v>9.708534944658826</v>
          </cell>
          <cell r="U100">
            <v>9.6494075595790214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13.426521794052141</v>
          </cell>
          <cell r="M101">
            <v>13.281279025836586</v>
          </cell>
          <cell r="N101">
            <v>11.24045405190525</v>
          </cell>
          <cell r="O101">
            <v>9.2382961402374644</v>
          </cell>
          <cell r="P101">
            <v>11.600308844476819</v>
          </cell>
          <cell r="Q101">
            <v>12.705228875186553</v>
          </cell>
          <cell r="R101">
            <v>12.992203246343809</v>
          </cell>
          <cell r="S101">
            <v>13.374730128627512</v>
          </cell>
          <cell r="T101">
            <v>13.575642444108707</v>
          </cell>
          <cell r="U101">
            <v>13.554919276324211</v>
          </cell>
          <cell r="CJ101" t="str">
            <v>QCCommercialCIMS.Generic Fuels.Natural Gas</v>
          </cell>
        </row>
        <row r="102">
          <cell r="K102">
            <v>12.33427094264113</v>
          </cell>
          <cell r="L102">
            <v>12.33427094264113</v>
          </cell>
          <cell r="M102">
            <v>12.795836733757925</v>
          </cell>
          <cell r="N102">
            <v>11.090467133510671</v>
          </cell>
          <cell r="O102">
            <v>10.908705290856844</v>
          </cell>
          <cell r="P102">
            <v>12.357661406619222</v>
          </cell>
          <cell r="Q102">
            <v>13.84450168773003</v>
          </cell>
          <cell r="R102">
            <v>14.08841630931451</v>
          </cell>
          <cell r="S102">
            <v>14.435686112736164</v>
          </cell>
          <cell r="T102">
            <v>14.602444046204825</v>
          </cell>
          <cell r="U102">
            <v>14.547294985132183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17.439129379946706</v>
          </cell>
          <cell r="M103">
            <v>12.23087692645481</v>
          </cell>
          <cell r="N103">
            <v>20.053896162138876</v>
          </cell>
          <cell r="O103">
            <v>14.455491240745062</v>
          </cell>
          <cell r="P103">
            <v>15.897671363481285</v>
          </cell>
          <cell r="Q103">
            <v>17.368252351922781</v>
          </cell>
          <cell r="R103">
            <v>17.61143476282319</v>
          </cell>
          <cell r="S103">
            <v>17.952304744841705</v>
          </cell>
          <cell r="T103">
            <v>18.118416813785267</v>
          </cell>
          <cell r="U103">
            <v>18.068641756844318</v>
          </cell>
          <cell r="CJ103" t="str">
            <v>NSCommercialCIMS.Generic Fuels.Natural Gas</v>
          </cell>
        </row>
        <row r="104">
          <cell r="K104">
            <v>12.89922191678008</v>
          </cell>
          <cell r="L104">
            <v>12.89922191678008</v>
          </cell>
          <cell r="M104">
            <v>13.399658495583919</v>
          </cell>
          <cell r="N104">
            <v>8.1296645046312044</v>
          </cell>
          <cell r="O104">
            <v>7.385529868876243</v>
          </cell>
          <cell r="P104">
            <v>5.9238966172265908</v>
          </cell>
          <cell r="Q104">
            <v>4.274145807190151</v>
          </cell>
          <cell r="R104">
            <v>5.3194182563862888</v>
          </cell>
          <cell r="S104">
            <v>6.2897871936762213</v>
          </cell>
          <cell r="T104">
            <v>7.0856337370277469</v>
          </cell>
          <cell r="U104">
            <v>7.6973549015702254</v>
          </cell>
          <cell r="CJ104" t="str">
            <v>PECommercialCIMS.Generic Fuels.Natural Gas</v>
          </cell>
        </row>
        <row r="105">
          <cell r="K105">
            <v>12.457726652589049</v>
          </cell>
          <cell r="L105">
            <v>12.457726652589049</v>
          </cell>
          <cell r="M105">
            <v>12.923912330255686</v>
          </cell>
          <cell r="N105">
            <v>11.201473410248781</v>
          </cell>
          <cell r="O105">
            <v>7.7218408491021657</v>
          </cell>
          <cell r="P105">
            <v>6.276006942517018</v>
          </cell>
          <cell r="Q105">
            <v>4.6230775527588905</v>
          </cell>
          <cell r="R105">
            <v>5.6751622887337341</v>
          </cell>
          <cell r="S105">
            <v>6.6547106780691676</v>
          </cell>
          <cell r="T105">
            <v>7.4581310535967607</v>
          </cell>
          <cell r="U105">
            <v>8.0748764919907146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13.270170039329601</v>
          </cell>
          <cell r="M106">
            <v>13.633267601000888</v>
          </cell>
          <cell r="N106">
            <v>9.996414694281107</v>
          </cell>
          <cell r="O106">
            <v>5.7845242340917338</v>
          </cell>
          <cell r="P106">
            <v>4.333928937971784</v>
          </cell>
          <cell r="Q106">
            <v>2.6821242557435436</v>
          </cell>
          <cell r="R106">
            <v>3.7361055206700193</v>
          </cell>
          <cell r="S106">
            <v>4.7199648923552351</v>
          </cell>
          <cell r="T106">
            <v>5.5247401697416585</v>
          </cell>
          <cell r="U106">
            <v>6.1398804418196384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13.379498227803234</v>
          </cell>
          <cell r="M107">
            <v>13.745587220521678</v>
          </cell>
          <cell r="N107">
            <v>10.078771582438373</v>
          </cell>
          <cell r="O107">
            <v>8.6450627488670353</v>
          </cell>
          <cell r="P107">
            <v>9.6172425503809897</v>
          </cell>
          <cell r="Q107">
            <v>9.1226640133123063</v>
          </cell>
          <cell r="R107">
            <v>8.6023624819642546</v>
          </cell>
          <cell r="S107">
            <v>8.3092033422792966</v>
          </cell>
          <cell r="T107">
            <v>8.2142035983607844</v>
          </cell>
          <cell r="U107">
            <v>7.8679731608905215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13.379498227803234</v>
          </cell>
          <cell r="M108">
            <v>13.745587220521678</v>
          </cell>
          <cell r="N108">
            <v>10.078771582438373</v>
          </cell>
          <cell r="O108">
            <v>5.8442843799890367</v>
          </cell>
          <cell r="P108">
            <v>4.3972071066437994</v>
          </cell>
          <cell r="Q108">
            <v>2.7446960276978629</v>
          </cell>
          <cell r="R108">
            <v>3.8002267157259615</v>
          </cell>
          <cell r="S108">
            <v>4.7861883737295381</v>
          </cell>
          <cell r="T108">
            <v>5.5926800752230754</v>
          </cell>
          <cell r="U108">
            <v>6.2089383469504558</v>
          </cell>
          <cell r="CJ108" t="str">
            <v>NUCommercialCIMS.Generic Fuels.Natural Gas</v>
          </cell>
        </row>
        <row r="109">
          <cell r="K109">
            <v>13.782587222989243</v>
          </cell>
          <cell r="L109">
            <v>13.782587222989243</v>
          </cell>
          <cell r="M109">
            <v>12.837571121513086</v>
          </cell>
          <cell r="N109">
            <v>12.618875302632382</v>
          </cell>
          <cell r="O109">
            <v>10.117891812395078</v>
          </cell>
          <cell r="P109">
            <v>10.113809082461028</v>
          </cell>
          <cell r="Q109">
            <v>10.027494349900463</v>
          </cell>
          <cell r="R109">
            <v>10.67360790431443</v>
          </cell>
          <cell r="S109">
            <v>11.333122182330813</v>
          </cell>
          <cell r="T109">
            <v>11.816156412653649</v>
          </cell>
          <cell r="U109">
            <v>12.097042033884359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13.343055498312024</v>
          </cell>
          <cell r="M110">
            <v>13.708147347348081</v>
          </cell>
          <cell r="N110">
            <v>10.051319286385949</v>
          </cell>
          <cell r="O110">
            <v>6.7579571209826019</v>
          </cell>
          <cell r="P110">
            <v>6.116126198332192</v>
          </cell>
          <cell r="Q110">
            <v>4.8498280989179046</v>
          </cell>
          <cell r="R110">
            <v>5.3795649061200779</v>
          </cell>
          <cell r="S110">
            <v>5.9384522027880235</v>
          </cell>
          <cell r="T110">
            <v>6.4438746144418388</v>
          </cell>
          <cell r="U110">
            <v>6.7389306498868722</v>
          </cell>
          <cell r="CJ110" t="str">
            <v>TRCommercialCIMS.Generic Fuels.Natural Gas</v>
          </cell>
        </row>
        <row r="111">
          <cell r="K111">
            <v>22.421409665709827</v>
          </cell>
          <cell r="L111">
            <v>22.421409665709827</v>
          </cell>
          <cell r="M111">
            <v>25.759672913527517</v>
          </cell>
          <cell r="N111">
            <v>25.527781603047536</v>
          </cell>
          <cell r="O111">
            <v>27.832725962207064</v>
          </cell>
          <cell r="P111">
            <v>30.428606637777531</v>
          </cell>
          <cell r="Q111">
            <v>30.64239620997914</v>
          </cell>
          <cell r="R111">
            <v>30.272151564941097</v>
          </cell>
          <cell r="S111">
            <v>29.754826810930279</v>
          </cell>
          <cell r="T111">
            <v>28.783125298953777</v>
          </cell>
          <cell r="U111">
            <v>27.78834889278102</v>
          </cell>
          <cell r="CJ111" t="str">
            <v>CANCommercialCIMS.Generic Fuels.Fuel Oil</v>
          </cell>
        </row>
        <row r="112">
          <cell r="K112">
            <v>26.936170298325585</v>
          </cell>
          <cell r="L112">
            <v>26.936170298325585</v>
          </cell>
          <cell r="M112">
            <v>29.788380675532427</v>
          </cell>
          <cell r="N112">
            <v>30.975153452105793</v>
          </cell>
          <cell r="O112">
            <v>33.306771769628924</v>
          </cell>
          <cell r="P112">
            <v>28.476923717923643</v>
          </cell>
          <cell r="Q112">
            <v>24.865749840065057</v>
          </cell>
          <cell r="R112">
            <v>26.122381781543176</v>
          </cell>
          <cell r="S112">
            <v>27.364685179682262</v>
          </cell>
          <cell r="T112">
            <v>28.303897157729644</v>
          </cell>
          <cell r="U112">
            <v>28.860854389130452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22.985937282118915</v>
          </cell>
          <cell r="M113">
            <v>26.115620696697476</v>
          </cell>
          <cell r="N113">
            <v>24.699663952100678</v>
          </cell>
          <cell r="O113">
            <v>25.608762693902076</v>
          </cell>
          <cell r="P113">
            <v>28.570783499408581</v>
          </cell>
          <cell r="Q113">
            <v>29.004674311135801</v>
          </cell>
          <cell r="R113">
            <v>28.021306385623795</v>
          </cell>
          <cell r="S113">
            <v>26.567922678493275</v>
          </cell>
          <cell r="T113">
            <v>24.592554217895945</v>
          </cell>
          <cell r="U113">
            <v>22.983480267117159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23.076665826134303</v>
          </cell>
          <cell r="M114">
            <v>26.218702516367838</v>
          </cell>
          <cell r="N114">
            <v>24.79715680264399</v>
          </cell>
          <cell r="O114">
            <v>26.53131025825358</v>
          </cell>
          <cell r="P114">
            <v>28.10370842946595</v>
          </cell>
          <cell r="Q114">
            <v>25.239015263572306</v>
          </cell>
          <cell r="R114">
            <v>23.109015793741289</v>
          </cell>
          <cell r="S114">
            <v>22.323335085777831</v>
          </cell>
          <cell r="T114">
            <v>22.291445424565733</v>
          </cell>
          <cell r="U114">
            <v>22.511463513454665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22.376930441986417</v>
          </cell>
          <cell r="M115">
            <v>25.086237346481958</v>
          </cell>
          <cell r="N115">
            <v>23.632854593088432</v>
          </cell>
          <cell r="O115">
            <v>22.960132465347094</v>
          </cell>
          <cell r="P115">
            <v>21.840460378103071</v>
          </cell>
          <cell r="Q115">
            <v>18.303677584426822</v>
          </cell>
          <cell r="R115">
            <v>19.603280595230615</v>
          </cell>
          <cell r="S115">
            <v>20.866883136036297</v>
          </cell>
          <cell r="T115">
            <v>21.812781755445211</v>
          </cell>
          <cell r="U115">
            <v>22.36874697657116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22.076027614543179</v>
          </cell>
          <cell r="M116">
            <v>26.17494394846814</v>
          </cell>
          <cell r="N116">
            <v>28.21411315286435</v>
          </cell>
          <cell r="O116">
            <v>32.37272141796813</v>
          </cell>
          <cell r="P116">
            <v>35.384207560873072</v>
          </cell>
          <cell r="Q116">
            <v>36.281343253602174</v>
          </cell>
          <cell r="R116">
            <v>36.435670562596357</v>
          </cell>
          <cell r="S116">
            <v>36.799322938528249</v>
          </cell>
          <cell r="T116">
            <v>36.844437975804745</v>
          </cell>
          <cell r="U116">
            <v>36.453548348034026</v>
          </cell>
          <cell r="CJ116" t="str">
            <v>ONCommercialCIMS.Generic Fuels.Fuel Oil</v>
          </cell>
        </row>
        <row r="117">
          <cell r="K117">
            <v>19.861030025639284</v>
          </cell>
          <cell r="L117">
            <v>19.861030025639284</v>
          </cell>
          <cell r="M117">
            <v>22.669920705130686</v>
          </cell>
          <cell r="N117">
            <v>24.518245149582413</v>
          </cell>
          <cell r="O117">
            <v>25.417528394181872</v>
          </cell>
          <cell r="P117">
            <v>29.991059513001215</v>
          </cell>
          <cell r="Q117">
            <v>30.76443921494166</v>
          </cell>
          <cell r="R117">
            <v>30.916065629493019</v>
          </cell>
          <cell r="S117">
            <v>31.285029064721058</v>
          </cell>
          <cell r="T117">
            <v>31.326889609402144</v>
          </cell>
          <cell r="U117">
            <v>30.924410629999024</v>
          </cell>
          <cell r="CJ117" t="str">
            <v>QCCommercialCIMS.Generic Fuels.Fuel Oil</v>
          </cell>
        </row>
        <row r="118">
          <cell r="K118">
            <v>23.352199579297682</v>
          </cell>
          <cell r="L118">
            <v>23.352199579297682</v>
          </cell>
          <cell r="M118">
            <v>24.896552115451875</v>
          </cell>
          <cell r="N118">
            <v>25.403405346344837</v>
          </cell>
          <cell r="O118">
            <v>28.459809949423544</v>
          </cell>
          <cell r="P118">
            <v>31.550238416673867</v>
          </cell>
          <cell r="Q118">
            <v>32.565210549596699</v>
          </cell>
          <cell r="R118">
            <v>32.692013557213869</v>
          </cell>
          <cell r="S118">
            <v>33.039588754592579</v>
          </cell>
          <cell r="T118">
            <v>33.063841164874276</v>
          </cell>
          <cell r="U118">
            <v>32.647980493553376</v>
          </cell>
          <cell r="CJ118" t="str">
            <v>NBCommercialCIMS.Generic Fuels.Fuel Oil</v>
          </cell>
        </row>
        <row r="119">
          <cell r="K119">
            <v>23.373394201446956</v>
          </cell>
          <cell r="L119">
            <v>23.373394201446956</v>
          </cell>
          <cell r="M119">
            <v>24.676131716477055</v>
          </cell>
          <cell r="N119">
            <v>26.635585712658258</v>
          </cell>
          <cell r="O119">
            <v>29.019362123982425</v>
          </cell>
          <cell r="P119">
            <v>31.928683313362871</v>
          </cell>
          <cell r="Q119">
            <v>32.42355766242607</v>
          </cell>
          <cell r="R119">
            <v>31.610633643409585</v>
          </cell>
          <cell r="S119">
            <v>30.319042032249953</v>
          </cell>
          <cell r="T119">
            <v>28.365453645871881</v>
          </cell>
          <cell r="U119">
            <v>26.637765369365333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21.680526188920158</v>
          </cell>
          <cell r="M120">
            <v>23.541813983455313</v>
          </cell>
          <cell r="N120">
            <v>22.926392970345002</v>
          </cell>
          <cell r="O120">
            <v>25.635653659156208</v>
          </cell>
          <cell r="P120">
            <v>27.083894459498982</v>
          </cell>
          <cell r="Q120">
            <v>24.581615600330892</v>
          </cell>
          <cell r="R120">
            <v>22.540625089900765</v>
          </cell>
          <cell r="S120">
            <v>21.637310752739598</v>
          </cell>
          <cell r="T120">
            <v>21.479077770850029</v>
          </cell>
          <cell r="U120">
            <v>21.646614085635946</v>
          </cell>
          <cell r="CJ120" t="str">
            <v>PECommercialCIMS.Generic Fuels.Fuel Oil</v>
          </cell>
        </row>
        <row r="121">
          <cell r="K121">
            <v>22.292944674843255</v>
          </cell>
          <cell r="L121">
            <v>22.292944674843255</v>
          </cell>
          <cell r="M121">
            <v>24.120265176704635</v>
          </cell>
          <cell r="N121">
            <v>20.836462518155685</v>
          </cell>
          <cell r="O121">
            <v>22.114972620609915</v>
          </cell>
          <cell r="P121">
            <v>21.011001892394503</v>
          </cell>
          <cell r="Q121">
            <v>17.462472679464</v>
          </cell>
          <cell r="R121">
            <v>18.763039108345421</v>
          </cell>
          <cell r="S121">
            <v>20.030836950829325</v>
          </cell>
          <cell r="T121">
            <v>20.977977864501575</v>
          </cell>
          <cell r="U121">
            <v>21.531203916264602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26.943299438561063</v>
          </cell>
          <cell r="M122">
            <v>31.207043248383169</v>
          </cell>
          <cell r="N122">
            <v>29.423070336573847</v>
          </cell>
          <cell r="O122">
            <v>28.957457165006399</v>
          </cell>
          <cell r="P122">
            <v>27.869832496781928</v>
          </cell>
          <cell r="Q122">
            <v>24.317554855053267</v>
          </cell>
          <cell r="R122">
            <v>25.611327547585358</v>
          </cell>
          <cell r="S122">
            <v>26.86371510313721</v>
          </cell>
          <cell r="T122">
            <v>27.805933125931826</v>
          </cell>
          <cell r="U122">
            <v>28.364807008118497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24.978106657966688</v>
          </cell>
          <cell r="M123">
            <v>28.725993683181013</v>
          </cell>
          <cell r="N123">
            <v>28.073674411016626</v>
          </cell>
          <cell r="O123">
            <v>25.242195558280013</v>
          </cell>
          <cell r="P123">
            <v>24.15943621546765</v>
          </cell>
          <cell r="Q123">
            <v>20.59973194920677</v>
          </cell>
          <cell r="R123">
            <v>21.897287670347591</v>
          </cell>
          <cell r="S123">
            <v>23.159814918690309</v>
          </cell>
          <cell r="T123">
            <v>24.105198816009949</v>
          </cell>
          <cell r="U123">
            <v>24.659428262236474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24.978106657966688</v>
          </cell>
          <cell r="M124">
            <v>28.725993683181013</v>
          </cell>
          <cell r="N124">
            <v>28.073674411016626</v>
          </cell>
          <cell r="O124">
            <v>25.242195558280013</v>
          </cell>
          <cell r="P124">
            <v>24.15943621546765</v>
          </cell>
          <cell r="Q124">
            <v>20.59973194920677</v>
          </cell>
          <cell r="R124">
            <v>21.897287670347591</v>
          </cell>
          <cell r="S124">
            <v>23.159814918690309</v>
          </cell>
          <cell r="T124">
            <v>24.105198816009949</v>
          </cell>
          <cell r="U124">
            <v>24.659428262236474</v>
          </cell>
          <cell r="CJ124" t="str">
            <v>NUCommercialCIMS.Generic Fuels.Fuel Oil</v>
          </cell>
        </row>
        <row r="125">
          <cell r="K125">
            <v>22.674766161127014</v>
          </cell>
          <cell r="L125">
            <v>22.674766161127014</v>
          </cell>
          <cell r="M125">
            <v>24.308690748022219</v>
          </cell>
          <cell r="N125">
            <v>23.950461636875946</v>
          </cell>
          <cell r="O125">
            <v>26.307449588293025</v>
          </cell>
          <cell r="P125">
            <v>27.893454520482557</v>
          </cell>
          <cell r="Q125">
            <v>26.758214122954413</v>
          </cell>
          <cell r="R125">
            <v>26.401577849717413</v>
          </cell>
          <cell r="S125">
            <v>26.256694622602865</v>
          </cell>
          <cell r="T125">
            <v>25.971587611524441</v>
          </cell>
          <cell r="U125">
            <v>25.615890966204812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25.633170918164812</v>
          </cell>
          <cell r="M126">
            <v>29.553010204915065</v>
          </cell>
          <cell r="N126">
            <v>28.523473052869033</v>
          </cell>
          <cell r="O126">
            <v>26.480616093855474</v>
          </cell>
          <cell r="P126">
            <v>25.396234975905742</v>
          </cell>
          <cell r="Q126">
            <v>21.839006251155599</v>
          </cell>
          <cell r="R126">
            <v>23.13530096276018</v>
          </cell>
          <cell r="S126">
            <v>24.394448313505944</v>
          </cell>
          <cell r="T126">
            <v>25.33877691931724</v>
          </cell>
          <cell r="U126">
            <v>25.894554510863816</v>
          </cell>
          <cell r="CJ126" t="str">
            <v>TRCommercialCIMS.Generic Fuels.Fuel Oil</v>
          </cell>
        </row>
        <row r="129">
          <cell r="K129">
            <v>17.618026960024533</v>
          </cell>
          <cell r="L129">
            <v>17.618026960024533</v>
          </cell>
          <cell r="M129">
            <v>20.426516039045843</v>
          </cell>
          <cell r="N129">
            <v>20.463087319871633</v>
          </cell>
          <cell r="O129">
            <v>26.903004985194361</v>
          </cell>
          <cell r="P129">
            <v>28.111991564874725</v>
          </cell>
          <cell r="Q129">
            <v>28.317779793258108</v>
          </cell>
          <cell r="R129">
            <v>27.6710849740833</v>
          </cell>
          <cell r="S129">
            <v>28.501305741288078</v>
          </cell>
          <cell r="T129">
            <v>30.327348861041738</v>
          </cell>
          <cell r="U129">
            <v>31.722706095772264</v>
          </cell>
          <cell r="CJ129" t="str">
            <v>CANIndustrialCIMS.CAN.CAN.Electricity</v>
          </cell>
        </row>
        <row r="130">
          <cell r="K130">
            <v>15.331842873370604</v>
          </cell>
          <cell r="L130">
            <v>15.331842873370604</v>
          </cell>
          <cell r="M130">
            <v>18.493272873868527</v>
          </cell>
          <cell r="N130">
            <v>23.387047845560122</v>
          </cell>
          <cell r="O130">
            <v>22.966107256181356</v>
          </cell>
          <cell r="P130">
            <v>23.749178434147492</v>
          </cell>
          <cell r="Q130">
            <v>24.774093334065604</v>
          </cell>
          <cell r="R130">
            <v>25.078254934174335</v>
          </cell>
          <cell r="S130">
            <v>25.951008085591734</v>
          </cell>
          <cell r="T130">
            <v>27.732627827031752</v>
          </cell>
          <cell r="U130">
            <v>29.376514853781337</v>
          </cell>
          <cell r="CJ130" t="str">
            <v>BCIndustrialCIMS.CAN.BC.Electricity</v>
          </cell>
        </row>
        <row r="131">
          <cell r="K131">
            <v>19.956853847056909</v>
          </cell>
          <cell r="L131">
            <v>19.956853847056909</v>
          </cell>
          <cell r="M131">
            <v>19.208042476467543</v>
          </cell>
          <cell r="N131">
            <v>16.936973315943771</v>
          </cell>
          <cell r="O131">
            <v>41.691054132223151</v>
          </cell>
          <cell r="P131">
            <v>43.805354433424604</v>
          </cell>
          <cell r="Q131">
            <v>42.841039398065</v>
          </cell>
          <cell r="R131">
            <v>42.308628132420303</v>
          </cell>
          <cell r="S131">
            <v>45.493828351546114</v>
          </cell>
          <cell r="T131">
            <v>49.160888712137499</v>
          </cell>
          <cell r="U131">
            <v>51.151035222575786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18.861088891072775</v>
          </cell>
          <cell r="M132">
            <v>23.205030088557741</v>
          </cell>
          <cell r="N132">
            <v>26.189948980858592</v>
          </cell>
          <cell r="O132">
            <v>31.125946030168411</v>
          </cell>
          <cell r="P132">
            <v>32.282985492082211</v>
          </cell>
          <cell r="Q132">
            <v>33.936833035255745</v>
          </cell>
          <cell r="R132">
            <v>33.798280084877184</v>
          </cell>
          <cell r="S132">
            <v>35.561679186459273</v>
          </cell>
          <cell r="T132">
            <v>38.783717734786968</v>
          </cell>
          <cell r="U132">
            <v>39.902598448068851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12.15132434528569</v>
          </cell>
          <cell r="M133">
            <v>13.43866716449425</v>
          </cell>
          <cell r="N133">
            <v>14.262779232515504</v>
          </cell>
          <cell r="O133">
            <v>17.094489103479258</v>
          </cell>
          <cell r="P133">
            <v>18.126343248239941</v>
          </cell>
          <cell r="Q133">
            <v>18.499265591742944</v>
          </cell>
          <cell r="R133">
            <v>18.267260733464042</v>
          </cell>
          <cell r="S133">
            <v>17.87746063922285</v>
          </cell>
          <cell r="T133">
            <v>18.207040856813489</v>
          </cell>
          <cell r="U133">
            <v>19.619809518755819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26.933596504870128</v>
          </cell>
          <cell r="M134">
            <v>29.676829865487587</v>
          </cell>
          <cell r="N134">
            <v>28.773472322611536</v>
          </cell>
          <cell r="O134">
            <v>32.75875028900586</v>
          </cell>
          <cell r="P134">
            <v>34.131422978117605</v>
          </cell>
          <cell r="Q134">
            <v>32.826021995336852</v>
          </cell>
          <cell r="R134">
            <v>28.834196692587515</v>
          </cell>
          <cell r="S134">
            <v>27.710121035391804</v>
          </cell>
          <cell r="T134">
            <v>29.159865844269344</v>
          </cell>
          <cell r="U134">
            <v>30.052190787056716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13.451264344575005</v>
          </cell>
          <cell r="M135">
            <v>16.077829739230204</v>
          </cell>
          <cell r="N135">
            <v>16.363919606283691</v>
          </cell>
          <cell r="O135">
            <v>16.571610894567399</v>
          </cell>
          <cell r="P135">
            <v>17.531957637973857</v>
          </cell>
          <cell r="Q135">
            <v>18.491997765894343</v>
          </cell>
          <cell r="R135">
            <v>18.899001203123358</v>
          </cell>
          <cell r="S135">
            <v>19.629123400686591</v>
          </cell>
          <cell r="T135">
            <v>20.779069618412013</v>
          </cell>
          <cell r="U135">
            <v>22.223617280248313</v>
          </cell>
          <cell r="CJ135" t="str">
            <v>QCIndustrialCIMS.CAN.QC.Electricity</v>
          </cell>
        </row>
        <row r="136">
          <cell r="K136">
            <v>17.30899001652044</v>
          </cell>
          <cell r="L136">
            <v>17.30899001652044</v>
          </cell>
          <cell r="M136">
            <v>23.267289494389789</v>
          </cell>
          <cell r="N136">
            <v>23.102958640271027</v>
          </cell>
          <cell r="O136">
            <v>25.401183657898962</v>
          </cell>
          <cell r="P136">
            <v>26.391857550426952</v>
          </cell>
          <cell r="Q136">
            <v>26.998645612450677</v>
          </cell>
          <cell r="R136">
            <v>25.35650324653334</v>
          </cell>
          <cell r="S136">
            <v>23.135771214431735</v>
          </cell>
          <cell r="T136">
            <v>24.232671261422695</v>
          </cell>
          <cell r="U136">
            <v>26.134982837002273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18.92543979354674</v>
          </cell>
          <cell r="M137">
            <v>25.208028517132938</v>
          </cell>
          <cell r="N137">
            <v>31.342980196315615</v>
          </cell>
          <cell r="O137">
            <v>33.40911027035272</v>
          </cell>
          <cell r="P137">
            <v>35.229670857646049</v>
          </cell>
          <cell r="Q137">
            <v>35.276151468145486</v>
          </cell>
          <cell r="R137">
            <v>34.922769322662184</v>
          </cell>
          <cell r="S137">
            <v>36.541960869173174</v>
          </cell>
          <cell r="T137">
            <v>38.386503226899599</v>
          </cell>
          <cell r="U137">
            <v>39.583240955505786</v>
          </cell>
          <cell r="CJ137" t="str">
            <v>NSIndustrialCIMS.CAN.NS.Electricity</v>
          </cell>
        </row>
        <row r="138">
          <cell r="K138">
            <v>20.25813018013184</v>
          </cell>
          <cell r="L138">
            <v>20.25813018013184</v>
          </cell>
          <cell r="M138">
            <v>28.867053113323426</v>
          </cell>
          <cell r="N138">
            <v>27.003044312713627</v>
          </cell>
          <cell r="O138">
            <v>29.907029427528116</v>
          </cell>
          <cell r="P138">
            <v>29.100792368169881</v>
          </cell>
          <cell r="Q138">
            <v>28.524936432531646</v>
          </cell>
          <cell r="R138">
            <v>27.352692091548469</v>
          </cell>
          <cell r="S138">
            <v>27.433922599020349</v>
          </cell>
          <cell r="T138">
            <v>25.036330920156214</v>
          </cell>
          <cell r="U138">
            <v>22.867881766468347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19.290757670557539</v>
          </cell>
          <cell r="M139">
            <v>23.946936793868502</v>
          </cell>
          <cell r="N139">
            <v>27.006924866037277</v>
          </cell>
          <cell r="O139">
            <v>30.207088218817109</v>
          </cell>
          <cell r="P139">
            <v>31.839951232470199</v>
          </cell>
          <cell r="Q139">
            <v>33.054902420703556</v>
          </cell>
          <cell r="R139">
            <v>34.095003544131053</v>
          </cell>
          <cell r="S139">
            <v>35.053669132300094</v>
          </cell>
          <cell r="T139">
            <v>36.447932014503323</v>
          </cell>
          <cell r="U139">
            <v>38.086175802119165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19.279704238764843</v>
          </cell>
          <cell r="M140">
            <v>24.041581282498033</v>
          </cell>
          <cell r="N140">
            <v>29.409074633001087</v>
          </cell>
          <cell r="O140">
            <v>38.93570412922962</v>
          </cell>
          <cell r="P140">
            <v>39.283126970769132</v>
          </cell>
          <cell r="Q140">
            <v>42.092750866431381</v>
          </cell>
          <cell r="R140">
            <v>45.596071145395484</v>
          </cell>
          <cell r="S140">
            <v>48.715906676072201</v>
          </cell>
          <cell r="T140">
            <v>50.61310421308302</v>
          </cell>
          <cell r="U140">
            <v>52.044124197501539</v>
          </cell>
          <cell r="CJ140" t="str">
            <v>YTIndustrialCIMS.CAN.YT.Electricity</v>
          </cell>
        </row>
        <row r="141">
          <cell r="K141">
            <v>23.038264035264593</v>
          </cell>
          <cell r="L141">
            <v>23.038264035264593</v>
          </cell>
          <cell r="M141">
            <v>28.728494290727973</v>
          </cell>
          <cell r="N141">
            <v>35.142353731079048</v>
          </cell>
          <cell r="O141">
            <v>37.294799006674076</v>
          </cell>
          <cell r="P141">
            <v>38.691306666308463</v>
          </cell>
          <cell r="Q141">
            <v>39.789336969263012</v>
          </cell>
          <cell r="R141">
            <v>38.511327155420865</v>
          </cell>
          <cell r="S141">
            <v>34.979632249831624</v>
          </cell>
          <cell r="T141">
            <v>35.182382380817941</v>
          </cell>
          <cell r="U141">
            <v>38.348091346563187</v>
          </cell>
          <cell r="CJ141" t="str">
            <v>NTIndustrialCIMS.CAN.NT.Electricity</v>
          </cell>
        </row>
        <row r="142">
          <cell r="K142">
            <v>23.038264035264593</v>
          </cell>
          <cell r="L142">
            <v>23.038264035264593</v>
          </cell>
          <cell r="M142">
            <v>28.728494290727973</v>
          </cell>
          <cell r="N142">
            <v>35.142353731079048</v>
          </cell>
          <cell r="O142">
            <v>37.294799006674076</v>
          </cell>
          <cell r="P142">
            <v>38.723667176694171</v>
          </cell>
          <cell r="Q142">
            <v>39.847479868042271</v>
          </cell>
          <cell r="R142">
            <v>42.156415207503485</v>
          </cell>
          <cell r="S142">
            <v>49.002744037583113</v>
          </cell>
          <cell r="T142">
            <v>54.013401411478391</v>
          </cell>
          <cell r="U142">
            <v>54.952683437590217</v>
          </cell>
          <cell r="CJ142" t="str">
            <v>NUIndustrialCIMS.CAN.NU.Electricity</v>
          </cell>
        </row>
        <row r="143">
          <cell r="K143">
            <v>18.945829415189142</v>
          </cell>
          <cell r="L143">
            <v>18.945829415189142</v>
          </cell>
          <cell r="M143">
            <v>25.322326979678664</v>
          </cell>
          <cell r="N143">
            <v>27.113977003834385</v>
          </cell>
          <cell r="O143">
            <v>29.731102893649226</v>
          </cell>
          <cell r="P143">
            <v>30.64056800217827</v>
          </cell>
          <cell r="Q143">
            <v>30.96365898345784</v>
          </cell>
          <cell r="R143">
            <v>30.431742051218762</v>
          </cell>
          <cell r="S143">
            <v>30.54133095373134</v>
          </cell>
          <cell r="T143">
            <v>31.025859355745457</v>
          </cell>
          <cell r="U143">
            <v>31.668070340273893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21.785410769764677</v>
          </cell>
          <cell r="M144">
            <v>27.166189954651326</v>
          </cell>
          <cell r="N144">
            <v>33.231260698386393</v>
          </cell>
          <cell r="O144">
            <v>37.84176738085926</v>
          </cell>
          <cell r="P144">
            <v>38.899366937923922</v>
          </cell>
          <cell r="Q144">
            <v>40.576522567912221</v>
          </cell>
          <cell r="R144">
            <v>42.087937836106612</v>
          </cell>
          <cell r="S144">
            <v>44.232760987828982</v>
          </cell>
          <cell r="T144">
            <v>46.602962668459782</v>
          </cell>
          <cell r="U144">
            <v>48.448299660551648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9.6733141768112638</v>
          </cell>
          <cell r="M145">
            <v>5.5933046424077393</v>
          </cell>
          <cell r="N145">
            <v>4.2161417587315455</v>
          </cell>
          <cell r="O145">
            <v>3.778652582215245</v>
          </cell>
          <cell r="P145">
            <v>7.9842251383611504</v>
          </cell>
          <cell r="Q145">
            <v>10.664450970113094</v>
          </cell>
          <cell r="R145">
            <v>10.11778761450956</v>
          </cell>
          <cell r="S145">
            <v>9.8556660949642332</v>
          </cell>
          <cell r="T145">
            <v>9.5000738399977447</v>
          </cell>
          <cell r="U145">
            <v>8.9887444545807025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10.208998200890235</v>
          </cell>
          <cell r="M146">
            <v>6.1890023585793426</v>
          </cell>
          <cell r="N146">
            <v>5.5976335024335651</v>
          </cell>
          <cell r="O146">
            <v>3.0589985350657889</v>
          </cell>
          <cell r="P146">
            <v>7.2036132571306508</v>
          </cell>
          <cell r="Q146">
            <v>9.1345875022232299</v>
          </cell>
          <cell r="R146">
            <v>8.4919086642872763</v>
          </cell>
          <cell r="S146">
            <v>8.2864639485230764</v>
          </cell>
          <cell r="T146">
            <v>8.0066695541888127</v>
          </cell>
          <cell r="U146">
            <v>7.6008227842689422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9.5052683285608701</v>
          </cell>
          <cell r="M147">
            <v>5.0317603843305703</v>
          </cell>
          <cell r="N147">
            <v>3.6439509898665938</v>
          </cell>
          <cell r="O147">
            <v>3.2954827160120992</v>
          </cell>
          <cell r="P147">
            <v>7.6190145723342919</v>
          </cell>
          <cell r="Q147">
            <v>10.489837305040997</v>
          </cell>
          <cell r="R147">
            <v>9.9420501604985994</v>
          </cell>
          <cell r="S147">
            <v>9.6372733577460252</v>
          </cell>
          <cell r="T147">
            <v>9.2577898796335916</v>
          </cell>
          <cell r="U147">
            <v>8.7470989436410065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6.1881274055144049</v>
          </cell>
          <cell r="M148">
            <v>4.1829188660362426</v>
          </cell>
          <cell r="N148">
            <v>2.6078867054257078</v>
          </cell>
          <cell r="O148">
            <v>5.0390002775479719</v>
          </cell>
          <cell r="P148">
            <v>9.1734849341663178</v>
          </cell>
          <cell r="Q148">
            <v>11.89486126759655</v>
          </cell>
          <cell r="R148">
            <v>11.385415360336589</v>
          </cell>
          <cell r="S148">
            <v>11.108351445207038</v>
          </cell>
          <cell r="T148">
            <v>10.759461069189141</v>
          </cell>
          <cell r="U148">
            <v>10.283691537941797</v>
          </cell>
          <cell r="CJ148" t="str">
            <v>SKIndustrialCIMS.Generic Fuels.Natural Gas</v>
          </cell>
        </row>
        <row r="149">
          <cell r="K149">
            <v>10.405145628430507</v>
          </cell>
          <cell r="L149">
            <v>10.405145628430507</v>
          </cell>
          <cell r="M149">
            <v>4.1219715578273695</v>
          </cell>
          <cell r="N149">
            <v>2.4949875287237151</v>
          </cell>
          <cell r="O149">
            <v>4.8894034453716815</v>
          </cell>
          <cell r="P149">
            <v>9.0468692711282994</v>
          </cell>
          <cell r="Q149">
            <v>11.74427770341851</v>
          </cell>
          <cell r="R149">
            <v>11.084878807618129</v>
          </cell>
          <cell r="S149">
            <v>10.424293132451742</v>
          </cell>
          <cell r="T149">
            <v>9.1872567273653818</v>
          </cell>
          <cell r="U149">
            <v>7.1257922335608352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10.919105611469949</v>
          </cell>
          <cell r="M150">
            <v>7.8850442270689278</v>
          </cell>
          <cell r="N150">
            <v>6.3750935919552258</v>
          </cell>
          <cell r="O150">
            <v>5.9195910240451237</v>
          </cell>
          <cell r="P150">
            <v>10.138066719760042</v>
          </cell>
          <cell r="Q150">
            <v>12.925041258269255</v>
          </cell>
          <cell r="R150">
            <v>12.3954851696953</v>
          </cell>
          <cell r="S150">
            <v>12.100286316984647</v>
          </cell>
          <cell r="T150">
            <v>11.734965234682665</v>
          </cell>
          <cell r="U150">
            <v>11.244070558133593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13.134775833925216</v>
          </cell>
          <cell r="M151">
            <v>8.2957821140900041</v>
          </cell>
          <cell r="N151">
            <v>7.6890778094488912</v>
          </cell>
          <cell r="O151">
            <v>4.4368163770318567</v>
          </cell>
          <cell r="P151">
            <v>8.4732971757668647</v>
          </cell>
          <cell r="Q151">
            <v>10.990937725362143</v>
          </cell>
          <cell r="R151">
            <v>10.504716563026749</v>
          </cell>
          <cell r="S151">
            <v>10.245244336148373</v>
          </cell>
          <cell r="T151">
            <v>9.9138158942035162</v>
          </cell>
          <cell r="U151">
            <v>9.4566383562550449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11.388370319755643</v>
          </cell>
          <cell r="M152">
            <v>7.5870327124105854</v>
          </cell>
          <cell r="N152">
            <v>5.8026461320866529</v>
          </cell>
          <cell r="O152">
            <v>5.6709878145201618</v>
          </cell>
          <cell r="P152">
            <v>9.881751567636277</v>
          </cell>
          <cell r="Q152">
            <v>12.66651575850068</v>
          </cell>
          <cell r="R152">
            <v>12.136486257367906</v>
          </cell>
          <cell r="S152">
            <v>11.840335319213857</v>
          </cell>
          <cell r="T152">
            <v>11.474149709772329</v>
          </cell>
          <cell r="U152">
            <v>10.982704756485992</v>
          </cell>
          <cell r="CJ152" t="str">
            <v>NBIndustrialCIMS.Generic Fuels.Natural Gas</v>
          </cell>
        </row>
        <row r="153">
          <cell r="K153">
            <v>13.526416781049077</v>
          </cell>
          <cell r="L153">
            <v>13.526416781049077</v>
          </cell>
          <cell r="M153">
            <v>8.462174009692923</v>
          </cell>
          <cell r="N153">
            <v>7.3926109608030313</v>
          </cell>
          <cell r="O153">
            <v>4.8662162266853022</v>
          </cell>
          <cell r="P153">
            <v>9.0535784609737657</v>
          </cell>
          <cell r="Q153">
            <v>11.824037022373151</v>
          </cell>
          <cell r="R153">
            <v>11.297507598136457</v>
          </cell>
          <cell r="S153">
            <v>11.004781078200601</v>
          </cell>
          <cell r="T153">
            <v>10.641281231386937</v>
          </cell>
          <cell r="U153">
            <v>10.151987794231266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11.909990808627297</v>
          </cell>
          <cell r="M154">
            <v>7.9450551668637184</v>
          </cell>
          <cell r="N154">
            <v>4.2535259876703728</v>
          </cell>
          <cell r="O154">
            <v>4.8348691725598121</v>
          </cell>
          <cell r="P154">
            <v>8.9061538567614491</v>
          </cell>
          <cell r="Q154">
            <v>11.573685179406715</v>
          </cell>
          <cell r="R154">
            <v>11.032244279268715</v>
          </cell>
          <cell r="S154">
            <v>10.726738080505534</v>
          </cell>
          <cell r="T154">
            <v>10.368897489793513</v>
          </cell>
          <cell r="U154">
            <v>9.898763388507323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11.502358357598615</v>
          </cell>
          <cell r="M155">
            <v>7.6629725481953308</v>
          </cell>
          <cell r="N155">
            <v>5.8607257543962881</v>
          </cell>
          <cell r="O155">
            <v>3.3967618833225024</v>
          </cell>
          <cell r="P155">
            <v>3.6270802355880329</v>
          </cell>
          <cell r="Q155">
            <v>3.3868493984524441</v>
          </cell>
          <cell r="R155">
            <v>3.665220794003746</v>
          </cell>
          <cell r="S155">
            <v>4.0016407239413603</v>
          </cell>
          <cell r="T155">
            <v>4.2723159439579312</v>
          </cell>
          <cell r="U155">
            <v>4.452936987872933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10.175113651691561</v>
          </cell>
          <cell r="M156">
            <v>4.2777962470270472</v>
          </cell>
          <cell r="N156">
            <v>2.711012002282696</v>
          </cell>
          <cell r="O156">
            <v>1.1723738054862753</v>
          </cell>
          <cell r="P156">
            <v>1.3972341284220964</v>
          </cell>
          <cell r="Q156">
            <v>1.1582918814172043</v>
          </cell>
          <cell r="R156">
            <v>1.4388430683484401</v>
          </cell>
          <cell r="S156">
            <v>1.7802204347843289</v>
          </cell>
          <cell r="T156">
            <v>2.0524596633443286</v>
          </cell>
          <cell r="U156">
            <v>2.2312356621123959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10.258942776695671</v>
          </cell>
          <cell r="M157">
            <v>4.3130394815116597</v>
          </cell>
          <cell r="N157">
            <v>2.7333470613106825</v>
          </cell>
          <cell r="O157">
            <v>1.4256452059028408</v>
          </cell>
          <cell r="P157">
            <v>1.6544934006150913</v>
          </cell>
          <cell r="Q157">
            <v>1.4147341419087516</v>
          </cell>
          <cell r="R157">
            <v>1.6966419829351334</v>
          </cell>
          <cell r="S157">
            <v>2.0396870722554286</v>
          </cell>
          <cell r="T157">
            <v>2.3135033303523889</v>
          </cell>
          <cell r="U157">
            <v>2.4935557938213644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10.258942776695671</v>
          </cell>
          <cell r="M158">
            <v>4.3130394815116597</v>
          </cell>
          <cell r="N158">
            <v>2.7333470613106825</v>
          </cell>
          <cell r="O158">
            <v>1.1832429260878956</v>
          </cell>
          <cell r="P158">
            <v>1.4115026887647342</v>
          </cell>
          <cell r="Q158">
            <v>1.1718821051535993</v>
          </cell>
          <cell r="R158">
            <v>1.4540312578639214</v>
          </cell>
          <cell r="S158">
            <v>1.797620772477341</v>
          </cell>
          <cell r="T158">
            <v>2.0716114995695087</v>
          </cell>
          <cell r="U158">
            <v>2.2514653777792328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12.081784066757658</v>
          </cell>
          <cell r="M159">
            <v>7.9143086092906394</v>
          </cell>
          <cell r="N159">
            <v>5.8273772087390858</v>
          </cell>
          <cell r="O159">
            <v>4.6922087742719443</v>
          </cell>
          <cell r="P159">
            <v>7.867141030239881</v>
          </cell>
          <cell r="Q159">
            <v>9.8627718396832478</v>
          </cell>
          <cell r="R159">
            <v>9.5328647321942057</v>
          </cell>
          <cell r="S159">
            <v>9.3933738004653371</v>
          </cell>
          <cell r="T159">
            <v>9.1891610937276766</v>
          </cell>
          <cell r="U159">
            <v>8.871598231774378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10.230999735027632</v>
          </cell>
          <cell r="M160">
            <v>4.3012917366834555</v>
          </cell>
          <cell r="N160">
            <v>2.7259020416346869</v>
          </cell>
          <cell r="O160">
            <v>1.2604206458256706</v>
          </cell>
          <cell r="P160">
            <v>1.4877434059339738</v>
          </cell>
          <cell r="Q160">
            <v>1.2483027094931851</v>
          </cell>
          <cell r="R160">
            <v>1.5298387697158315</v>
          </cell>
          <cell r="S160">
            <v>1.8725094265056994</v>
          </cell>
          <cell r="T160">
            <v>2.1458581644220751</v>
          </cell>
          <cell r="U160">
            <v>2.3254189445709978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14.709588107293524</v>
          </cell>
          <cell r="M161">
            <v>19.253493968416752</v>
          </cell>
          <cell r="N161">
            <v>18.510609461524009</v>
          </cell>
          <cell r="O161">
            <v>22.729260240818391</v>
          </cell>
          <cell r="P161">
            <v>27.032550155922689</v>
          </cell>
          <cell r="Q161">
            <v>27.911411651427699</v>
          </cell>
          <cell r="R161">
            <v>27.493769665702292</v>
          </cell>
          <cell r="S161">
            <v>27.209723641937895</v>
          </cell>
          <cell r="T161">
            <v>26.694329392674007</v>
          </cell>
          <cell r="U161">
            <v>25.911080099893603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14.945439104162251</v>
          </cell>
          <cell r="M162">
            <v>21.740559091001359</v>
          </cell>
          <cell r="N162">
            <v>21.656771116691619</v>
          </cell>
          <cell r="O162">
            <v>24.095499593617106</v>
          </cell>
          <cell r="P162">
            <v>31.586455207887287</v>
          </cell>
          <cell r="Q162">
            <v>34.41663013987867</v>
          </cell>
          <cell r="R162">
            <v>32.476140936717826</v>
          </cell>
          <cell r="S162">
            <v>30.143545390874824</v>
          </cell>
          <cell r="T162">
            <v>27.283217368718095</v>
          </cell>
          <cell r="U162">
            <v>25.020167719582894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14.715573543729503</v>
          </cell>
          <cell r="M163">
            <v>18.690629899891327</v>
          </cell>
          <cell r="N163">
            <v>17.579654512248929</v>
          </cell>
          <cell r="O163">
            <v>20.78288418583552</v>
          </cell>
          <cell r="P163">
            <v>22.239919527394665</v>
          </cell>
          <cell r="Q163">
            <v>20.826070911781621</v>
          </cell>
          <cell r="R163">
            <v>20.948226796909029</v>
          </cell>
          <cell r="S163">
            <v>21.229894629888207</v>
          </cell>
          <cell r="T163">
            <v>21.365665310676313</v>
          </cell>
          <cell r="U163">
            <v>21.261074894750926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14.768571195832036</v>
          </cell>
          <cell r="M164">
            <v>18.605540074506134</v>
          </cell>
          <cell r="N164">
            <v>17.292295575155681</v>
          </cell>
          <cell r="O164">
            <v>21.893413884949503</v>
          </cell>
          <cell r="P164">
            <v>24.327616052961961</v>
          </cell>
          <cell r="Q164">
            <v>23.645518758681657</v>
          </cell>
          <cell r="R164">
            <v>23.570933488111784</v>
          </cell>
          <cell r="S164">
            <v>23.698965143145433</v>
          </cell>
          <cell r="T164">
            <v>23.680128687429121</v>
          </cell>
          <cell r="U164">
            <v>23.411999155656687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14.50543288275545</v>
          </cell>
          <cell r="M165">
            <v>20.431164630556506</v>
          </cell>
          <cell r="N165">
            <v>20.66485376076551</v>
          </cell>
          <cell r="O165">
            <v>27.491342122446479</v>
          </cell>
          <cell r="P165">
            <v>34.99963466682118</v>
          </cell>
          <cell r="Q165">
            <v>38.19184223671931</v>
          </cell>
          <cell r="R165">
            <v>37.041722351985179</v>
          </cell>
          <cell r="S165">
            <v>36.235696262046993</v>
          </cell>
          <cell r="T165">
            <v>35.070803572140704</v>
          </cell>
          <cell r="U165">
            <v>33.121356281788316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14.622162569109763</v>
          </cell>
          <cell r="M166">
            <v>19.997033255596911</v>
          </cell>
          <cell r="N166">
            <v>19.24058950709458</v>
          </cell>
          <cell r="O166">
            <v>26.024360576753384</v>
          </cell>
          <cell r="P166">
            <v>33.598548881287925</v>
          </cell>
          <cell r="Q166">
            <v>36.837640910897207</v>
          </cell>
          <cell r="R166">
            <v>35.718557322748495</v>
          </cell>
          <cell r="S166">
            <v>35.027060497470629</v>
          </cell>
          <cell r="T166">
            <v>34.185859960912651</v>
          </cell>
          <cell r="U166">
            <v>33.053125565820146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14.59364386109876</v>
          </cell>
          <cell r="M167">
            <v>17.53428614976605</v>
          </cell>
          <cell r="N167">
            <v>19.031388252376782</v>
          </cell>
          <cell r="O167">
            <v>22.409848267176688</v>
          </cell>
          <cell r="P167">
            <v>29.920172938850857</v>
          </cell>
          <cell r="Q167">
            <v>33.1140610880297</v>
          </cell>
          <cell r="R167">
            <v>31.978449160636259</v>
          </cell>
          <cell r="S167">
            <v>31.214026481798253</v>
          </cell>
          <cell r="T167">
            <v>30.134289816663824</v>
          </cell>
          <cell r="U167">
            <v>28.377707974130406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14.694069336100219</v>
          </cell>
          <cell r="M168">
            <v>19.96466311163686</v>
          </cell>
          <cell r="N168">
            <v>17.261752239234099</v>
          </cell>
          <cell r="O168">
            <v>23.867717209935552</v>
          </cell>
          <cell r="P168">
            <v>31.359134796150737</v>
          </cell>
          <cell r="Q168">
            <v>34.548389419099401</v>
          </cell>
          <cell r="R168">
            <v>33.411874999858277</v>
          </cell>
          <cell r="S168">
            <v>32.642281127340759</v>
          </cell>
          <cell r="T168">
            <v>31.562230442227161</v>
          </cell>
          <cell r="U168">
            <v>29.818965076414464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14.437145835520855</v>
          </cell>
          <cell r="M169">
            <v>19.771584496326241</v>
          </cell>
          <cell r="N169">
            <v>17.033249585931742</v>
          </cell>
          <cell r="O169">
            <v>20.158648486655661</v>
          </cell>
          <cell r="P169">
            <v>21.582754396702622</v>
          </cell>
          <cell r="Q169">
            <v>20.190892435316972</v>
          </cell>
          <cell r="R169">
            <v>20.313452040437827</v>
          </cell>
          <cell r="S169">
            <v>20.592463527528206</v>
          </cell>
          <cell r="T169">
            <v>20.727563544187355</v>
          </cell>
          <cell r="U169">
            <v>20.626075523972172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14.184624668073232</v>
          </cell>
          <cell r="M170">
            <v>19.444681659351083</v>
          </cell>
          <cell r="N170">
            <v>17.10265099044971</v>
          </cell>
          <cell r="O170">
            <v>20.182599096277873</v>
          </cell>
          <cell r="P170">
            <v>21.569957639181048</v>
          </cell>
          <cell r="Q170">
            <v>20.20342817834711</v>
          </cell>
          <cell r="R170">
            <v>20.325707604843462</v>
          </cell>
          <cell r="S170">
            <v>20.599914066702016</v>
          </cell>
          <cell r="T170">
            <v>20.733679478712926</v>
          </cell>
          <cell r="U170">
            <v>20.636447367664672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15.750217719982786</v>
          </cell>
          <cell r="M171">
            <v>21.730184364971684</v>
          </cell>
          <cell r="N171">
            <v>18.737618791283616</v>
          </cell>
          <cell r="O171">
            <v>22.006502079185676</v>
          </cell>
          <cell r="P171">
            <v>23.459912091522469</v>
          </cell>
          <cell r="Q171">
            <v>22.049897863794751</v>
          </cell>
          <cell r="R171">
            <v>22.170794709797175</v>
          </cell>
          <cell r="S171">
            <v>22.448856354447251</v>
          </cell>
          <cell r="T171">
            <v>22.58352201080967</v>
          </cell>
          <cell r="U171">
            <v>22.48069220698714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18.364095091488032</v>
          </cell>
          <cell r="M172">
            <v>24.187243825639726</v>
          </cell>
          <cell r="N172">
            <v>22.706602944361855</v>
          </cell>
          <cell r="O172">
            <v>27.237012212252214</v>
          </cell>
          <cell r="P172">
            <v>28.702851034171072</v>
          </cell>
          <cell r="Q172">
            <v>27.290014429671103</v>
          </cell>
          <cell r="R172">
            <v>27.405711019807477</v>
          </cell>
          <cell r="S172">
            <v>27.6719892290843</v>
          </cell>
          <cell r="T172">
            <v>27.802889746131456</v>
          </cell>
          <cell r="U172">
            <v>27.704380655625091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17.143069178577218</v>
          </cell>
          <cell r="M173">
            <v>22.717959453485012</v>
          </cell>
          <cell r="N173">
            <v>21.808453215132118</v>
          </cell>
          <cell r="O173">
            <v>26.308097676059834</v>
          </cell>
          <cell r="P173">
            <v>27.785561574357942</v>
          </cell>
          <cell r="Q173">
            <v>26.363702515324373</v>
          </cell>
          <cell r="R173">
            <v>26.480420699786549</v>
          </cell>
          <cell r="S173">
            <v>26.750576756969391</v>
          </cell>
          <cell r="T173">
            <v>26.882634352243063</v>
          </cell>
          <cell r="U173">
            <v>26.781770157710909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18.515390308004438</v>
          </cell>
          <cell r="M174">
            <v>24.386513883505607</v>
          </cell>
          <cell r="N174">
            <v>22.893674531156876</v>
          </cell>
          <cell r="O174">
            <v>27.463243605737407</v>
          </cell>
          <cell r="P174">
            <v>28.94350467089123</v>
          </cell>
          <cell r="Q174">
            <v>27.520984711699629</v>
          </cell>
          <cell r="R174">
            <v>27.636552688498806</v>
          </cell>
          <cell r="S174">
            <v>27.904114313179672</v>
          </cell>
          <cell r="T174">
            <v>28.035348136780325</v>
          </cell>
          <cell r="U174">
            <v>27.935428496961837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14.766514389919273</v>
          </cell>
          <cell r="M175">
            <v>20.227778408071465</v>
          </cell>
          <cell r="N175">
            <v>17.533817901724792</v>
          </cell>
          <cell r="O175">
            <v>21.55386671801369</v>
          </cell>
          <cell r="P175">
            <v>24.492939730889219</v>
          </cell>
          <cell r="Q175">
            <v>24.24815197413956</v>
          </cell>
          <cell r="R175">
            <v>24.055457338734186</v>
          </cell>
          <cell r="S175">
            <v>24.070878769004558</v>
          </cell>
          <cell r="T175">
            <v>23.901748868984278</v>
          </cell>
          <cell r="U175">
            <v>23.390545043759612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18.007518192689897</v>
          </cell>
          <cell r="M176">
            <v>23.763905720876778</v>
          </cell>
          <cell r="N176">
            <v>22.46957689688362</v>
          </cell>
          <cell r="O176">
            <v>27.002784498016485</v>
          </cell>
          <cell r="P176">
            <v>28.47730575980675</v>
          </cell>
          <cell r="Q176">
            <v>27.058233885565034</v>
          </cell>
          <cell r="R176">
            <v>27.174228136030944</v>
          </cell>
          <cell r="S176">
            <v>27.442226766411121</v>
          </cell>
          <cell r="T176">
            <v>27.573624078384949</v>
          </cell>
          <cell r="U176">
            <v>27.473859770099278</v>
          </cell>
          <cell r="CJ176" t="str">
            <v>TRIndustrialCIMS.Generic Fuels.Fuel Oil</v>
          </cell>
        </row>
        <row r="179">
          <cell r="K179">
            <v>34.935162957516454</v>
          </cell>
          <cell r="L179">
            <v>34.935162957516454</v>
          </cell>
          <cell r="M179">
            <v>34.20473140594541</v>
          </cell>
          <cell r="N179">
            <v>31.889225429813713</v>
          </cell>
          <cell r="O179">
            <v>35.010891668309391</v>
          </cell>
          <cell r="P179">
            <v>38.328978115690184</v>
          </cell>
          <cell r="Q179">
            <v>38.741954427826201</v>
          </cell>
          <cell r="R179">
            <v>38.673121800354863</v>
          </cell>
          <cell r="S179">
            <v>38.911775271595232</v>
          </cell>
          <cell r="T179">
            <v>38.856083235919989</v>
          </cell>
          <cell r="U179">
            <v>38.386439027034868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36.424883925969098</v>
          </cell>
          <cell r="M180">
            <v>38.71500215825354</v>
          </cell>
          <cell r="N180">
            <v>36.60326963992209</v>
          </cell>
          <cell r="O180">
            <v>39.993541011836548</v>
          </cell>
          <cell r="P180">
            <v>42.282529464062641</v>
          </cell>
          <cell r="Q180">
            <v>42.781556710989904</v>
          </cell>
          <cell r="R180">
            <v>42.836837918732442</v>
          </cell>
          <cell r="S180">
            <v>43.132748446097949</v>
          </cell>
          <cell r="T180">
            <v>43.131176652369113</v>
          </cell>
          <cell r="U180">
            <v>42.710005488668038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32.217638354198456</v>
          </cell>
          <cell r="M181">
            <v>30.85506338825844</v>
          </cell>
          <cell r="N181">
            <v>28.26986960847459</v>
          </cell>
          <cell r="O181">
            <v>32.780237759094661</v>
          </cell>
          <cell r="P181">
            <v>35.959553378980914</v>
          </cell>
          <cell r="Q181">
            <v>36.5950987745303</v>
          </cell>
          <cell r="R181">
            <v>36.621344766417863</v>
          </cell>
          <cell r="S181">
            <v>36.927768806445911</v>
          </cell>
          <cell r="T181">
            <v>36.926075868733285</v>
          </cell>
          <cell r="U181">
            <v>36.503026343888109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37.690131767435588</v>
          </cell>
          <cell r="M182">
            <v>35.463044848412196</v>
          </cell>
          <cell r="N182">
            <v>31.253582053153139</v>
          </cell>
          <cell r="O182">
            <v>35.463335775939058</v>
          </cell>
          <cell r="P182">
            <v>38.715364281435541</v>
          </cell>
          <cell r="Q182">
            <v>39.418018803227994</v>
          </cell>
          <cell r="R182">
            <v>39.490346267475914</v>
          </cell>
          <cell r="S182">
            <v>39.78335984880583</v>
          </cell>
          <cell r="T182">
            <v>39.755478569233858</v>
          </cell>
          <cell r="U182">
            <v>39.303488819292276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35.575838173771992</v>
          </cell>
          <cell r="M183">
            <v>34.130505388750883</v>
          </cell>
          <cell r="N183">
            <v>30.571051854565113</v>
          </cell>
          <cell r="O183">
            <v>34.980507309136655</v>
          </cell>
          <cell r="P183">
            <v>37.983066158254474</v>
          </cell>
          <cell r="Q183">
            <v>38.524596506699332</v>
          </cell>
          <cell r="R183">
            <v>38.645861466290938</v>
          </cell>
          <cell r="S183">
            <v>38.960727660985384</v>
          </cell>
          <cell r="T183">
            <v>38.958371784270327</v>
          </cell>
          <cell r="U183">
            <v>38.537422474938964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33.852171960448743</v>
          </cell>
          <cell r="M184">
            <v>33.487451255010278</v>
          </cell>
          <cell r="N184">
            <v>30.875981820764412</v>
          </cell>
          <cell r="O184">
            <v>34.181030437359915</v>
          </cell>
          <cell r="P184">
            <v>37.384713500739167</v>
          </cell>
          <cell r="Q184">
            <v>38.011088745069493</v>
          </cell>
          <cell r="R184">
            <v>37.983987832731486</v>
          </cell>
          <cell r="S184">
            <v>38.321182198254036</v>
          </cell>
          <cell r="T184">
            <v>38.341015903983184</v>
          </cell>
          <cell r="U184">
            <v>37.923864387166368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36.325394170583849</v>
          </cell>
          <cell r="M185">
            <v>34.714960717436483</v>
          </cell>
          <cell r="N185">
            <v>34.539631364891385</v>
          </cell>
          <cell r="O185">
            <v>34.612568949419483</v>
          </cell>
          <cell r="P185">
            <v>39.317078537728797</v>
          </cell>
          <cell r="Q185">
            <v>39.49626816997413</v>
          </cell>
          <cell r="R185">
            <v>39.513891482491772</v>
          </cell>
          <cell r="S185">
            <v>39.820466291117228</v>
          </cell>
          <cell r="T185">
            <v>39.808982863775505</v>
          </cell>
          <cell r="U185">
            <v>39.352407930881405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36.647915209540443</v>
          </cell>
          <cell r="M186">
            <v>34.06457116416555</v>
          </cell>
          <cell r="N186">
            <v>27.169236649723231</v>
          </cell>
          <cell r="O186">
            <v>34.909234263240663</v>
          </cell>
          <cell r="P186">
            <v>38.121869482434441</v>
          </cell>
          <cell r="Q186">
            <v>38.593997713179995</v>
          </cell>
          <cell r="R186">
            <v>38.632221181921892</v>
          </cell>
          <cell r="S186">
            <v>38.957573668316769</v>
          </cell>
          <cell r="T186">
            <v>38.962845056771712</v>
          </cell>
          <cell r="U186">
            <v>38.530115916634905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36.567895423680355</v>
          </cell>
          <cell r="M187">
            <v>34.704468500231748</v>
          </cell>
          <cell r="N187">
            <v>30.630865287882777</v>
          </cell>
          <cell r="O187">
            <v>34.851007425049637</v>
          </cell>
          <cell r="P187">
            <v>38.046668976877974</v>
          </cell>
          <cell r="Q187">
            <v>38.460107194522472</v>
          </cell>
          <cell r="R187">
            <v>38.505063867131767</v>
          </cell>
          <cell r="S187">
            <v>38.837105406809485</v>
          </cell>
          <cell r="T187">
            <v>38.851886112475007</v>
          </cell>
          <cell r="U187">
            <v>38.428659778650427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35.134990165669997</v>
          </cell>
          <cell r="M188">
            <v>32.077484304108395</v>
          </cell>
          <cell r="N188">
            <v>30.0980363671483</v>
          </cell>
          <cell r="O188">
            <v>33.642509401572894</v>
          </cell>
          <cell r="P188">
            <v>36.734184429252799</v>
          </cell>
          <cell r="Q188">
            <v>36.984741765440639</v>
          </cell>
          <cell r="R188">
            <v>37.052618745944343</v>
          </cell>
          <cell r="S188">
            <v>37.394619151721656</v>
          </cell>
          <cell r="T188">
            <v>37.418311971326204</v>
          </cell>
          <cell r="U188">
            <v>37.009181460624653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38.657471203509836</v>
          </cell>
          <cell r="M189">
            <v>37.146524017315365</v>
          </cell>
          <cell r="N189">
            <v>33.183446301827871</v>
          </cell>
          <cell r="O189">
            <v>39.248075143406268</v>
          </cell>
          <cell r="P189">
            <v>42.88383394572103</v>
          </cell>
          <cell r="Q189">
            <v>43.89976600940556</v>
          </cell>
          <cell r="R189">
            <v>43.881566074746758</v>
          </cell>
          <cell r="S189">
            <v>44.105379945415237</v>
          </cell>
          <cell r="T189">
            <v>44.011563437114894</v>
          </cell>
          <cell r="U189">
            <v>43.480874319652159</v>
          </cell>
          <cell r="CJ189" t="str">
            <v>NLTransportationCIMS.Generic Fuels.Gasoline</v>
          </cell>
        </row>
        <row r="190">
          <cell r="K190">
            <v>39.643028793649236</v>
          </cell>
          <cell r="L190">
            <v>39.643028793649236</v>
          </cell>
          <cell r="M190">
            <v>38.298171529433318</v>
          </cell>
          <cell r="N190">
            <v>34.397227404786584</v>
          </cell>
          <cell r="O190">
            <v>40.642098892818169</v>
          </cell>
          <cell r="P190">
            <v>44.110404735092388</v>
          </cell>
          <cell r="Q190">
            <v>45.241897850946117</v>
          </cell>
          <cell r="R190">
            <v>45.231963350765994</v>
          </cell>
          <cell r="S190">
            <v>45.458463213727157</v>
          </cell>
          <cell r="T190">
            <v>45.392697267209392</v>
          </cell>
          <cell r="U190">
            <v>44.909409636861142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40.088431602714692</v>
          </cell>
          <cell r="M191">
            <v>40.407629927468768</v>
          </cell>
          <cell r="N191">
            <v>36.71279981986666</v>
          </cell>
          <cell r="O191">
            <v>39.235930455286706</v>
          </cell>
          <cell r="P191">
            <v>42.748554018829942</v>
          </cell>
          <cell r="Q191">
            <v>43.902383620718489</v>
          </cell>
          <cell r="R191">
            <v>43.885448480224568</v>
          </cell>
          <cell r="S191">
            <v>44.110062484401666</v>
          </cell>
          <cell r="T191">
            <v>44.038828266059866</v>
          </cell>
          <cell r="U191">
            <v>43.545574061404643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40.050617187342255</v>
          </cell>
          <cell r="M192">
            <v>38.668349179184546</v>
          </cell>
          <cell r="N192">
            <v>34.721341852348004</v>
          </cell>
          <cell r="O192">
            <v>41.008837754834708</v>
          </cell>
          <cell r="P192">
            <v>44.517992477191221</v>
          </cell>
          <cell r="Q192">
            <v>45.666572798836199</v>
          </cell>
          <cell r="R192">
            <v>45.649851094714975</v>
          </cell>
          <cell r="S192">
            <v>45.87268904516435</v>
          </cell>
          <cell r="T192">
            <v>45.802380423743756</v>
          </cell>
          <cell r="U192">
            <v>45.31240238897076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36.752068000600154</v>
          </cell>
          <cell r="M193">
            <v>34.498261996455263</v>
          </cell>
          <cell r="N193">
            <v>30.270396151645546</v>
          </cell>
          <cell r="O193">
            <v>35.662706558317367</v>
          </cell>
          <cell r="P193">
            <v>38.946639208571561</v>
          </cell>
          <cell r="Q193">
            <v>39.484653170637166</v>
          </cell>
          <cell r="R193">
            <v>39.51786746743619</v>
          </cell>
          <cell r="S193">
            <v>39.82366954306579</v>
          </cell>
          <cell r="T193">
            <v>39.811151644421955</v>
          </cell>
          <cell r="U193">
            <v>39.362207868890536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39.92735919456873</v>
          </cell>
          <cell r="M194">
            <v>39.124716878695544</v>
          </cell>
          <cell r="N194">
            <v>35.27712302566708</v>
          </cell>
          <cell r="O194">
            <v>40.29562236764653</v>
          </cell>
          <cell r="P194">
            <v>43.792317077037858</v>
          </cell>
          <cell r="Q194">
            <v>44.936951423500268</v>
          </cell>
          <cell r="R194">
            <v>44.922420975235184</v>
          </cell>
          <cell r="S194">
            <v>45.147071581097727</v>
          </cell>
          <cell r="T194">
            <v>45.077968652337667</v>
          </cell>
          <cell r="U194">
            <v>44.589128695745508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32.719398591153805</v>
          </cell>
          <cell r="M195">
            <v>31.214422488121166</v>
          </cell>
          <cell r="N195">
            <v>30.132937244549527</v>
          </cell>
          <cell r="O195">
            <v>31.107174224631482</v>
          </cell>
          <cell r="P195">
            <v>34.053185758367249</v>
          </cell>
          <cell r="Q195">
            <v>34.493776911282183</v>
          </cell>
          <cell r="R195">
            <v>34.559854808034586</v>
          </cell>
          <cell r="S195">
            <v>34.893970269083631</v>
          </cell>
          <cell r="T195">
            <v>34.921122563837464</v>
          </cell>
          <cell r="U195">
            <v>34.530946602193538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34.696901661414607</v>
          </cell>
          <cell r="M196">
            <v>35.647433487279137</v>
          </cell>
          <cell r="N196">
            <v>33.831344025610072</v>
          </cell>
          <cell r="O196">
            <v>34.421943919076348</v>
          </cell>
          <cell r="P196">
            <v>35.676018500870647</v>
          </cell>
          <cell r="Q196">
            <v>35.207010563311577</v>
          </cell>
          <cell r="R196">
            <v>35.380196390142693</v>
          </cell>
          <cell r="S196">
            <v>35.898999912826888</v>
          </cell>
          <cell r="T196">
            <v>36.116323446332437</v>
          </cell>
          <cell r="U196">
            <v>35.912899700133316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30.030572170036656</v>
          </cell>
          <cell r="M197">
            <v>28.070180018005079</v>
          </cell>
          <cell r="N197">
            <v>27.087670984469302</v>
          </cell>
          <cell r="O197">
            <v>29.139061551474779</v>
          </cell>
          <cell r="P197">
            <v>32.115833180151725</v>
          </cell>
          <cell r="Q197">
            <v>32.906701843058521</v>
          </cell>
          <cell r="R197">
            <v>32.986281080561859</v>
          </cell>
          <cell r="S197">
            <v>33.310576211630419</v>
          </cell>
          <cell r="T197">
            <v>33.319087024897293</v>
          </cell>
          <cell r="U197">
            <v>32.909693715595303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34.82027126676028</v>
          </cell>
          <cell r="M198">
            <v>31.278137925918077</v>
          </cell>
          <cell r="N198">
            <v>29.304622459927401</v>
          </cell>
          <cell r="O198">
            <v>32.230773157353056</v>
          </cell>
          <cell r="P198">
            <v>35.326779271161577</v>
          </cell>
          <cell r="Q198">
            <v>36.043712490932002</v>
          </cell>
          <cell r="R198">
            <v>36.109432534715324</v>
          </cell>
          <cell r="S198">
            <v>36.431021422295231</v>
          </cell>
          <cell r="T198">
            <v>36.434839245783039</v>
          </cell>
          <cell r="U198">
            <v>36.014983652974905</v>
          </cell>
          <cell r="CJ198" t="str">
            <v>SKTransportationCIMS.Generic Fuels.Diesel</v>
          </cell>
        </row>
        <row r="199">
          <cell r="K199">
            <v>33.147816721780885</v>
          </cell>
          <cell r="L199">
            <v>33.147816721780885</v>
          </cell>
          <cell r="M199">
            <v>31.334592001466859</v>
          </cell>
          <cell r="N199">
            <v>29.540313370049656</v>
          </cell>
          <cell r="O199">
            <v>32.750607341725257</v>
          </cell>
          <cell r="P199">
            <v>35.734273916741977</v>
          </cell>
          <cell r="Q199">
            <v>36.37499189804759</v>
          </cell>
          <cell r="R199">
            <v>36.490869733469211</v>
          </cell>
          <cell r="S199">
            <v>36.846219312917427</v>
          </cell>
          <cell r="T199">
            <v>36.861597683763968</v>
          </cell>
          <cell r="U199">
            <v>36.443671567475718</v>
          </cell>
          <cell r="CJ199" t="str">
            <v>MBTransportationCIMS.Generic Fuels.Diesel</v>
          </cell>
        </row>
        <row r="200">
          <cell r="K200">
            <v>31.214276445001822</v>
          </cell>
          <cell r="L200">
            <v>31.214276445001822</v>
          </cell>
          <cell r="M200">
            <v>30.896134457930287</v>
          </cell>
          <cell r="N200">
            <v>29.300305093707681</v>
          </cell>
          <cell r="O200">
            <v>30.544627552324091</v>
          </cell>
          <cell r="P200">
            <v>33.535225430881972</v>
          </cell>
          <cell r="Q200">
            <v>34.120180937107691</v>
          </cell>
          <cell r="R200">
            <v>34.147469179112669</v>
          </cell>
          <cell r="S200">
            <v>34.450735729949685</v>
          </cell>
          <cell r="T200">
            <v>34.459608875367266</v>
          </cell>
          <cell r="U200">
            <v>34.072946095498409</v>
          </cell>
          <cell r="CJ200" t="str">
            <v>ONTransportationCIMS.Generic Fuels.Diesel</v>
          </cell>
        </row>
        <row r="201">
          <cell r="K201">
            <v>35.069832250525408</v>
          </cell>
          <cell r="L201">
            <v>35.069832250525408</v>
          </cell>
          <cell r="M201">
            <v>32.818580237666545</v>
          </cell>
          <cell r="N201">
            <v>34.016226700772648</v>
          </cell>
          <cell r="O201">
            <v>30.354080640973802</v>
          </cell>
          <cell r="P201">
            <v>35.021298940577275</v>
          </cell>
          <cell r="Q201">
            <v>35.156500069715065</v>
          </cell>
          <cell r="R201">
            <v>35.226913210058562</v>
          </cell>
          <cell r="S201">
            <v>35.628455213041299</v>
          </cell>
          <cell r="T201">
            <v>35.698501621905322</v>
          </cell>
          <cell r="U201">
            <v>35.307656742718848</v>
          </cell>
          <cell r="CJ201" t="str">
            <v>QCTransportationCIMS.Generic Fuels.Diesel</v>
          </cell>
        </row>
        <row r="202">
          <cell r="K202">
            <v>35.513397111499089</v>
          </cell>
          <cell r="L202">
            <v>35.513397111499089</v>
          </cell>
          <cell r="M202">
            <v>32.241393407214055</v>
          </cell>
          <cell r="N202">
            <v>30.327327493498206</v>
          </cell>
          <cell r="O202">
            <v>32.043059922898635</v>
          </cell>
          <cell r="P202">
            <v>35.225453845414052</v>
          </cell>
          <cell r="Q202">
            <v>35.853978526877206</v>
          </cell>
          <cell r="R202">
            <v>35.919639517968875</v>
          </cell>
          <cell r="S202">
            <v>36.288153960507067</v>
          </cell>
          <cell r="T202">
            <v>36.326382402249472</v>
          </cell>
          <cell r="U202">
            <v>35.904027054623704</v>
          </cell>
          <cell r="CJ202" t="str">
            <v>NBTransportationCIMS.Generic Fuels.Diesel</v>
          </cell>
        </row>
        <row r="203">
          <cell r="K203">
            <v>33.878372462431848</v>
          </cell>
          <cell r="L203">
            <v>33.878372462431848</v>
          </cell>
          <cell r="M203">
            <v>31.886172153626532</v>
          </cell>
          <cell r="N203">
            <v>28.70343040668482</v>
          </cell>
          <cell r="O203">
            <v>31.07996458443807</v>
          </cell>
          <cell r="P203">
            <v>34.231763547166743</v>
          </cell>
          <cell r="Q203">
            <v>34.846708028889431</v>
          </cell>
          <cell r="R203">
            <v>34.918926127266154</v>
          </cell>
          <cell r="S203">
            <v>35.292532273245158</v>
          </cell>
          <cell r="T203">
            <v>35.335324304000309</v>
          </cell>
          <cell r="U203">
            <v>34.917725127579089</v>
          </cell>
          <cell r="CJ203" t="str">
            <v>NSTransportationCIMS.Generic Fuels.Diesel</v>
          </cell>
        </row>
        <row r="204">
          <cell r="K204">
            <v>33.275723023396999</v>
          </cell>
          <cell r="L204">
            <v>33.275723023396999</v>
          </cell>
          <cell r="M204">
            <v>30.148401510408505</v>
          </cell>
          <cell r="N204">
            <v>29.911911397118505</v>
          </cell>
          <cell r="O204">
            <v>30.56109231023682</v>
          </cell>
          <cell r="P204">
            <v>33.579698531044322</v>
          </cell>
          <cell r="Q204">
            <v>34.126537453285636</v>
          </cell>
          <cell r="R204">
            <v>34.225757146885954</v>
          </cell>
          <cell r="S204">
            <v>34.614625479403266</v>
          </cell>
          <cell r="T204">
            <v>34.676160919162676</v>
          </cell>
          <cell r="U204">
            <v>34.284246998547545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37.234484805379438</v>
          </cell>
          <cell r="M205">
            <v>34.415975887460014</v>
          </cell>
          <cell r="N205">
            <v>32.363446052566665</v>
          </cell>
          <cell r="O205">
            <v>34.980432812650704</v>
          </cell>
          <cell r="P205">
            <v>38.505973651949205</v>
          </cell>
          <cell r="Q205">
            <v>39.458392987366253</v>
          </cell>
          <cell r="R205">
            <v>39.512608833632356</v>
          </cell>
          <cell r="S205">
            <v>39.822096281755471</v>
          </cell>
          <cell r="T205">
            <v>39.803423309924007</v>
          </cell>
          <cell r="U205">
            <v>39.322490625565315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35.133370844192328</v>
          </cell>
          <cell r="M206">
            <v>34.556447066607561</v>
          </cell>
          <cell r="N206">
            <v>35.2870600874705</v>
          </cell>
          <cell r="O206">
            <v>36.464935557361635</v>
          </cell>
          <cell r="P206">
            <v>39.80462320638329</v>
          </cell>
          <cell r="Q206">
            <v>40.855794534667893</v>
          </cell>
          <cell r="R206">
            <v>40.909765958248968</v>
          </cell>
          <cell r="S206">
            <v>41.196201819929108</v>
          </cell>
          <cell r="T206">
            <v>41.17298009294128</v>
          </cell>
          <cell r="U206">
            <v>40.715749943545973</v>
          </cell>
          <cell r="CJ206" t="str">
            <v>YTTransportationCIMS.Generic Fuels.Diesel</v>
          </cell>
        </row>
        <row r="207">
          <cell r="K207">
            <v>34.064555804108878</v>
          </cell>
          <cell r="L207">
            <v>34.064555804108878</v>
          </cell>
          <cell r="M207">
            <v>33.292692149384202</v>
          </cell>
          <cell r="N207">
            <v>33.544588461025654</v>
          </cell>
          <cell r="O207">
            <v>35.623984764632723</v>
          </cell>
          <cell r="P207">
            <v>39.028920599294267</v>
          </cell>
          <cell r="Q207">
            <v>40.121795854680848</v>
          </cell>
          <cell r="R207">
            <v>40.165135201650635</v>
          </cell>
          <cell r="S207">
            <v>40.446126437481368</v>
          </cell>
          <cell r="T207">
            <v>40.414256729291345</v>
          </cell>
          <cell r="U207">
            <v>39.943944351199562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36.304713314587843</v>
          </cell>
          <cell r="M208">
            <v>35.436446168391143</v>
          </cell>
          <cell r="N208">
            <v>36.02139380881183</v>
          </cell>
          <cell r="O208">
            <v>37.045452941177039</v>
          </cell>
          <cell r="P208">
            <v>40.40559285208726</v>
          </cell>
          <cell r="Q208">
            <v>41.459248378392509</v>
          </cell>
          <cell r="R208">
            <v>41.506830366541756</v>
          </cell>
          <cell r="S208">
            <v>41.789634525818251</v>
          </cell>
          <cell r="T208">
            <v>41.762876234305274</v>
          </cell>
          <cell r="U208">
            <v>41.301077003951114</v>
          </cell>
          <cell r="CJ208" t="str">
            <v>NUTransportationCIMS.Generic Fuels.Diesel</v>
          </cell>
        </row>
        <row r="209">
          <cell r="K209">
            <v>34.97549435067684</v>
          </cell>
          <cell r="L209">
            <v>34.97549435067684</v>
          </cell>
          <cell r="M209">
            <v>32.17298573967728</v>
          </cell>
          <cell r="N209">
            <v>30.326528837467052</v>
          </cell>
          <cell r="O209">
            <v>32.166137407556057</v>
          </cell>
          <cell r="P209">
            <v>35.38572239389358</v>
          </cell>
          <cell r="Q209">
            <v>36.071404249104631</v>
          </cell>
          <cell r="R209">
            <v>36.144232906438333</v>
          </cell>
          <cell r="S209">
            <v>36.504351998727742</v>
          </cell>
          <cell r="T209">
            <v>36.535322733834114</v>
          </cell>
          <cell r="U209">
            <v>36.107122451578917</v>
          </cell>
          <cell r="CJ209" t="str">
            <v>ATTransportationCIMS.Generic Fuels.Diesel</v>
          </cell>
        </row>
        <row r="210">
          <cell r="K210">
            <v>35.167546654296352</v>
          </cell>
          <cell r="L210">
            <v>35.167546654296352</v>
          </cell>
          <cell r="M210">
            <v>34.428528461460964</v>
          </cell>
          <cell r="N210">
            <v>34.951014119102666</v>
          </cell>
          <cell r="O210">
            <v>36.37812442105713</v>
          </cell>
          <cell r="P210">
            <v>39.746378885921608</v>
          </cell>
          <cell r="Q210">
            <v>40.812279589247083</v>
          </cell>
          <cell r="R210">
            <v>40.860577175480451</v>
          </cell>
          <cell r="S210">
            <v>41.143987594409573</v>
          </cell>
          <cell r="T210">
            <v>41.116704352179305</v>
          </cell>
          <cell r="U210">
            <v>40.653590432898881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ExtractionCIMS.CAN.AB.Electricity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ExtractionCIMS.Generic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ExtractionCIMS.Generic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ExtractionCIMS.CAN.AT.Electricity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ExtractionCIMS.Generic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ExtractionCIMS.Generic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ExtractionCIMS.CAN.BC.Electricity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ExtractionCIMS.Generic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ExtractionCIMS.Generic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ExtractionCIMS.CAN.MB.Electricity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ExtractionCIMS.Generic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ExtractionCIMS.Generic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ExtractionCIMS.CAN.ON.Electricity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ExtractionCIMS.Generic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ExtractionCIMS.Generic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ExtractionCIMS.CAN.QC.Electricity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ExtractionCIMS.Generic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ExtractionCIMS.Generic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ExtractionCIMS.CAN.SK.Electricity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ExtractionCIMS.Generic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ExtractionCIMS.Generic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>
        <row r="2">
          <cell r="L2">
            <v>2000</v>
          </cell>
          <cell r="M2">
            <v>2005</v>
          </cell>
          <cell r="N2">
            <v>2010</v>
          </cell>
          <cell r="O2">
            <v>2015</v>
          </cell>
          <cell r="P2">
            <v>2020</v>
          </cell>
          <cell r="Q2">
            <v>2025</v>
          </cell>
          <cell r="R2">
            <v>2030</v>
          </cell>
          <cell r="S2">
            <v>2035</v>
          </cell>
          <cell r="T2">
            <v>2040</v>
          </cell>
          <cell r="U2">
            <v>2045</v>
          </cell>
        </row>
      </sheetData>
      <sheetData sheetId="4">
        <row r="29">
          <cell r="K29">
            <v>543.37060000000008</v>
          </cell>
          <cell r="L29">
            <v>543.37060000000008</v>
          </cell>
          <cell r="M29">
            <v>574.17809999999997</v>
          </cell>
          <cell r="N29">
            <v>613.23760000000016</v>
          </cell>
          <cell r="O29">
            <v>636.72400000000005</v>
          </cell>
          <cell r="P29">
            <v>695.66539999999986</v>
          </cell>
          <cell r="Q29">
            <v>743.18320000000006</v>
          </cell>
          <cell r="R29">
            <v>788.05770000000007</v>
          </cell>
          <cell r="S29">
            <v>826.16360000000009</v>
          </cell>
          <cell r="T29">
            <v>854.95879999999988</v>
          </cell>
          <cell r="U29">
            <v>878.1377</v>
          </cell>
        </row>
        <row r="30">
          <cell r="K30">
            <v>63.412999999999997</v>
          </cell>
          <cell r="L30">
            <v>63.412999999999997</v>
          </cell>
          <cell r="M30">
            <v>67.615200000000002</v>
          </cell>
          <cell r="N30">
            <v>66.038399999999996</v>
          </cell>
          <cell r="O30">
            <v>72.575999999999993</v>
          </cell>
          <cell r="P30">
            <v>76.843100000000007</v>
          </cell>
          <cell r="Q30">
            <v>84.741900000000001</v>
          </cell>
          <cell r="R30">
            <v>92.768900000000002</v>
          </cell>
          <cell r="S30">
            <v>99.528700000000001</v>
          </cell>
          <cell r="T30">
            <v>105.4558</v>
          </cell>
          <cell r="U30">
            <v>111.6477</v>
          </cell>
        </row>
        <row r="31">
          <cell r="K31">
            <v>27.968699999999998</v>
          </cell>
          <cell r="L31">
            <v>27.968699999999998</v>
          </cell>
          <cell r="M31">
            <v>32.654899999999998</v>
          </cell>
          <cell r="N31">
            <v>35.613</v>
          </cell>
          <cell r="O31">
            <v>42.856900000000003</v>
          </cell>
          <cell r="P31">
            <v>41.225900000000003</v>
          </cell>
          <cell r="Q31">
            <v>46.284300000000002</v>
          </cell>
          <cell r="R31">
            <v>51.1708</v>
          </cell>
          <cell r="S31">
            <v>55.905500000000004</v>
          </cell>
          <cell r="T31">
            <v>60.161999999999999</v>
          </cell>
          <cell r="U31">
            <v>63.878599999999999</v>
          </cell>
        </row>
        <row r="32">
          <cell r="K32">
            <v>10.432</v>
          </cell>
          <cell r="L32">
            <v>10.432</v>
          </cell>
          <cell r="M32">
            <v>11.819900000000001</v>
          </cell>
          <cell r="N32">
            <v>12.962</v>
          </cell>
          <cell r="O32">
            <v>13.183999999999999</v>
          </cell>
          <cell r="P32">
            <v>14.545500000000001</v>
          </cell>
          <cell r="Q32">
            <v>15.948399999999999</v>
          </cell>
          <cell r="R32">
            <v>17.091699999999999</v>
          </cell>
          <cell r="S32">
            <v>18.133199999999999</v>
          </cell>
          <cell r="T32">
            <v>19.179500000000001</v>
          </cell>
          <cell r="U32">
            <v>19.953600000000002</v>
          </cell>
        </row>
        <row r="33">
          <cell r="K33">
            <v>22.45</v>
          </cell>
          <cell r="L33">
            <v>22.45</v>
          </cell>
          <cell r="M33">
            <v>27.494</v>
          </cell>
          <cell r="N33">
            <v>29.718</v>
          </cell>
          <cell r="O33">
            <v>31.786999999999999</v>
          </cell>
          <cell r="P33">
            <v>35.7134</v>
          </cell>
          <cell r="Q33">
            <v>38.930399999999999</v>
          </cell>
          <cell r="R33">
            <v>41.758099999999999</v>
          </cell>
          <cell r="S33">
            <v>44.137700000000002</v>
          </cell>
          <cell r="T33">
            <v>46.158799999999999</v>
          </cell>
          <cell r="U33">
            <v>47.629800000000003</v>
          </cell>
        </row>
        <row r="34">
          <cell r="K34">
            <v>164.268</v>
          </cell>
          <cell r="L34">
            <v>164.268</v>
          </cell>
          <cell r="M34">
            <v>169.798</v>
          </cell>
          <cell r="N34">
            <v>171.27500000000001</v>
          </cell>
          <cell r="O34">
            <v>165.71700000000001</v>
          </cell>
          <cell r="P34">
            <v>189.9059</v>
          </cell>
          <cell r="Q34">
            <v>207.96170000000001</v>
          </cell>
          <cell r="R34">
            <v>226.21799999999999</v>
          </cell>
          <cell r="S34">
            <v>242.98820000000001</v>
          </cell>
          <cell r="T34">
            <v>255.12190000000001</v>
          </cell>
          <cell r="U34">
            <v>264.11840000000001</v>
          </cell>
        </row>
        <row r="35">
          <cell r="K35">
            <v>206.31100000000001</v>
          </cell>
          <cell r="L35">
            <v>206.31100000000001</v>
          </cell>
          <cell r="M35">
            <v>216.06200000000001</v>
          </cell>
          <cell r="N35">
            <v>242.87610000000001</v>
          </cell>
          <cell r="O35">
            <v>255.279</v>
          </cell>
          <cell r="P35">
            <v>275.51740000000001</v>
          </cell>
          <cell r="Q35">
            <v>284.4006</v>
          </cell>
          <cell r="R35">
            <v>291.77670000000001</v>
          </cell>
          <cell r="S35">
            <v>296.54809999999998</v>
          </cell>
          <cell r="T35">
            <v>299.03739999999999</v>
          </cell>
          <cell r="U35">
            <v>300.5598</v>
          </cell>
        </row>
        <row r="36">
          <cell r="K36">
            <v>19.864899999999999</v>
          </cell>
          <cell r="L36">
            <v>19.864899999999999</v>
          </cell>
          <cell r="M36">
            <v>18.729900000000001</v>
          </cell>
          <cell r="N36">
            <v>21.169</v>
          </cell>
          <cell r="O36">
            <v>20.66</v>
          </cell>
          <cell r="P36">
            <v>22.9589</v>
          </cell>
          <cell r="Q36">
            <v>24.027000000000001</v>
          </cell>
          <cell r="R36">
            <v>24.7941</v>
          </cell>
          <cell r="S36">
            <v>25.4056</v>
          </cell>
          <cell r="T36">
            <v>25.8139</v>
          </cell>
          <cell r="U36">
            <v>25.974699999999999</v>
          </cell>
        </row>
        <row r="37">
          <cell r="K37">
            <v>14.86</v>
          </cell>
          <cell r="L37">
            <v>14.86</v>
          </cell>
          <cell r="M37">
            <v>14.992000000000001</v>
          </cell>
          <cell r="N37">
            <v>15.831</v>
          </cell>
          <cell r="O37">
            <v>17.183</v>
          </cell>
          <cell r="P37">
            <v>19.766400000000001</v>
          </cell>
          <cell r="Q37">
            <v>21.135300000000001</v>
          </cell>
          <cell r="R37">
            <v>22.303699999999999</v>
          </cell>
          <cell r="S37">
            <v>23.012599999999999</v>
          </cell>
          <cell r="T37">
            <v>23.428599999999999</v>
          </cell>
          <cell r="U37">
            <v>23.6782</v>
          </cell>
        </row>
        <row r="38">
          <cell r="C38" t="str">
            <v>Prince Edward Island</v>
          </cell>
          <cell r="K38">
            <v>0.57799999999999996</v>
          </cell>
          <cell r="L38">
            <v>0.57799999999999996</v>
          </cell>
          <cell r="M38">
            <v>0.63600000000000001</v>
          </cell>
          <cell r="N38">
            <v>0.81610000000000005</v>
          </cell>
          <cell r="O38">
            <v>0.98899999999999999</v>
          </cell>
          <cell r="P38">
            <v>1.0862000000000001</v>
          </cell>
          <cell r="Q38">
            <v>1.1943999999999999</v>
          </cell>
          <cell r="R38">
            <v>1.3101</v>
          </cell>
          <cell r="S38">
            <v>1.42</v>
          </cell>
          <cell r="T38">
            <v>1.5496000000000001</v>
          </cell>
          <cell r="U38">
            <v>1.7014</v>
          </cell>
        </row>
        <row r="39">
          <cell r="C39" t="str">
            <v>Newfoundland and Labrador</v>
          </cell>
          <cell r="K39">
            <v>12.1709</v>
          </cell>
          <cell r="L39">
            <v>12.1709</v>
          </cell>
          <cell r="M39">
            <v>13.212999999999999</v>
          </cell>
          <cell r="N39">
            <v>15.714</v>
          </cell>
          <cell r="O39">
            <v>15.1</v>
          </cell>
          <cell r="P39">
            <v>16.595600000000001</v>
          </cell>
          <cell r="Q39">
            <v>17.007200000000001</v>
          </cell>
          <cell r="R39">
            <v>17.261299999999999</v>
          </cell>
          <cell r="S39">
            <v>17.409600000000001</v>
          </cell>
          <cell r="T39">
            <v>17.299099999999999</v>
          </cell>
          <cell r="U39">
            <v>17.160499999999999</v>
          </cell>
        </row>
        <row r="40">
          <cell r="C40" t="str">
            <v>Yukon</v>
          </cell>
          <cell r="K40">
            <v>0.433</v>
          </cell>
          <cell r="L40">
            <v>0.433</v>
          </cell>
          <cell r="M40">
            <v>0.5131</v>
          </cell>
          <cell r="N40">
            <v>0.58699999999999997</v>
          </cell>
          <cell r="O40">
            <v>0.72899999999999998</v>
          </cell>
          <cell r="P40">
            <v>0.85660000000000003</v>
          </cell>
          <cell r="Q40">
            <v>0.88580000000000003</v>
          </cell>
          <cell r="R40">
            <v>0.90820000000000001</v>
          </cell>
          <cell r="S40">
            <v>0.93689999999999996</v>
          </cell>
          <cell r="T40">
            <v>0.96950000000000003</v>
          </cell>
          <cell r="U40">
            <v>1.0065999999999999</v>
          </cell>
        </row>
        <row r="41">
          <cell r="C41" t="str">
            <v>Northwest Territories</v>
          </cell>
          <cell r="K41">
            <v>0.40799999999999997</v>
          </cell>
          <cell r="L41">
            <v>0.40799999999999997</v>
          </cell>
          <cell r="M41">
            <v>0.40699999999999997</v>
          </cell>
          <cell r="N41">
            <v>0.39700000000000002</v>
          </cell>
          <cell r="O41">
            <v>0.41099999999999998</v>
          </cell>
          <cell r="P41">
            <v>0.3881</v>
          </cell>
          <cell r="Q41">
            <v>0.39200000000000002</v>
          </cell>
          <cell r="R41">
            <v>0.40820000000000001</v>
          </cell>
          <cell r="S41">
            <v>0.43190000000000001</v>
          </cell>
          <cell r="T41">
            <v>0.45789999999999997</v>
          </cell>
          <cell r="U41">
            <v>0.48330000000000001</v>
          </cell>
        </row>
        <row r="42">
          <cell r="C42" t="str">
            <v>Nunavut</v>
          </cell>
          <cell r="K42">
            <v>0.21310000000000001</v>
          </cell>
          <cell r="L42">
            <v>0.21310000000000001</v>
          </cell>
          <cell r="M42">
            <v>0.24310000000000001</v>
          </cell>
          <cell r="N42">
            <v>0.24099999999999999</v>
          </cell>
          <cell r="O42">
            <v>0.25209999999999999</v>
          </cell>
          <cell r="P42">
            <v>0.26240000000000002</v>
          </cell>
          <cell r="Q42">
            <v>0.2742</v>
          </cell>
          <cell r="R42">
            <v>0.28789999999999999</v>
          </cell>
          <cell r="S42">
            <v>0.30559999999999998</v>
          </cell>
          <cell r="T42">
            <v>0.32479999999999998</v>
          </cell>
          <cell r="U42">
            <v>0.34510000000000002</v>
          </cell>
        </row>
        <row r="43">
          <cell r="C43" t="str">
            <v>Atlantic</v>
          </cell>
          <cell r="K43">
            <v>11.868449999999999</v>
          </cell>
          <cell r="L43">
            <v>11.868449999999999</v>
          </cell>
          <cell r="M43">
            <v>11.892725000000002</v>
          </cell>
          <cell r="N43">
            <v>13.382524999999999</v>
          </cell>
          <cell r="O43">
            <v>13.483000000000001</v>
          </cell>
          <cell r="P43">
            <v>15.101775</v>
          </cell>
          <cell r="Q43">
            <v>15.840975</v>
          </cell>
          <cell r="R43">
            <v>16.417299999999997</v>
          </cell>
          <cell r="S43">
            <v>16.81195</v>
          </cell>
          <cell r="T43">
            <v>17.0228</v>
          </cell>
          <cell r="U43">
            <v>17.128700000000002</v>
          </cell>
        </row>
        <row r="44">
          <cell r="C44" t="str">
            <v>Territories</v>
          </cell>
          <cell r="K44">
            <v>0.35136666666666666</v>
          </cell>
          <cell r="L44">
            <v>0.35136666666666666</v>
          </cell>
          <cell r="M44">
            <v>0.38773333333333332</v>
          </cell>
          <cell r="N44">
            <v>0.40833333333333338</v>
          </cell>
          <cell r="O44">
            <v>0.4640333333333333</v>
          </cell>
          <cell r="P44">
            <v>0.50236666666666663</v>
          </cell>
          <cell r="Q44">
            <v>0.51733333333333331</v>
          </cell>
          <cell r="R44">
            <v>0.53476666666666672</v>
          </cell>
          <cell r="S44">
            <v>0.55813333333333326</v>
          </cell>
          <cell r="T44">
            <v>0.58406666666666662</v>
          </cell>
          <cell r="U44">
            <v>0.61166666666666669</v>
          </cell>
        </row>
        <row r="45">
          <cell r="C45" t="str">
            <v>Canada</v>
          </cell>
          <cell r="K45">
            <v>646.60209999999984</v>
          </cell>
          <cell r="L45">
            <v>646.60209999999984</v>
          </cell>
          <cell r="M45">
            <v>617.99019999999985</v>
          </cell>
          <cell r="N45">
            <v>676.32379999999989</v>
          </cell>
          <cell r="O45">
            <v>650.42499999999995</v>
          </cell>
          <cell r="P45">
            <v>634.69509999999991</v>
          </cell>
          <cell r="Q45">
            <v>580.38889999999992</v>
          </cell>
          <cell r="R45">
            <v>550.45680000000004</v>
          </cell>
          <cell r="S45">
            <v>530.50390000000004</v>
          </cell>
          <cell r="T45">
            <v>522.87650000000008</v>
          </cell>
          <cell r="U45">
            <v>523.54700000000003</v>
          </cell>
        </row>
        <row r="46">
          <cell r="C46" t="str">
            <v>British Columbia</v>
          </cell>
          <cell r="K46">
            <v>79.057000000000002</v>
          </cell>
          <cell r="L46">
            <v>79.057000000000002</v>
          </cell>
          <cell r="M46">
            <v>67.221000000000004</v>
          </cell>
          <cell r="N46">
            <v>72.876900000000006</v>
          </cell>
          <cell r="O46">
            <v>81.649000000000001</v>
          </cell>
          <cell r="P46">
            <v>68.045199999999994</v>
          </cell>
          <cell r="Q46">
            <v>54.144399999999997</v>
          </cell>
          <cell r="R46">
            <v>53.043799999999997</v>
          </cell>
          <cell r="S46">
            <v>52.877499999999998</v>
          </cell>
          <cell r="T46">
            <v>53.730899999999998</v>
          </cell>
          <cell r="U46">
            <v>55.958300000000001</v>
          </cell>
        </row>
        <row r="47">
          <cell r="C47" t="str">
            <v>Alberta</v>
          </cell>
          <cell r="K47">
            <v>146.89099999999999</v>
          </cell>
          <cell r="L47">
            <v>146.89099999999999</v>
          </cell>
          <cell r="M47">
            <v>160.02699999999999</v>
          </cell>
          <cell r="N47">
            <v>162.80699999999999</v>
          </cell>
          <cell r="O47">
            <v>169.99709999999999</v>
          </cell>
          <cell r="P47">
            <v>177.32910000000001</v>
          </cell>
          <cell r="Q47">
            <v>176.84030000000001</v>
          </cell>
          <cell r="R47">
            <v>176.28790000000001</v>
          </cell>
          <cell r="S47">
            <v>178.72409999999999</v>
          </cell>
          <cell r="T47">
            <v>183.13310000000001</v>
          </cell>
          <cell r="U47">
            <v>187.3672</v>
          </cell>
        </row>
        <row r="48">
          <cell r="C48" t="str">
            <v>Saskatchewan</v>
          </cell>
          <cell r="K48">
            <v>29.418099999999999</v>
          </cell>
          <cell r="L48">
            <v>29.418099999999999</v>
          </cell>
          <cell r="M48">
            <v>35.966000000000001</v>
          </cell>
          <cell r="N48">
            <v>34.4589</v>
          </cell>
          <cell r="O48">
            <v>38.249000000000002</v>
          </cell>
          <cell r="P48">
            <v>40.285600000000002</v>
          </cell>
          <cell r="Q48">
            <v>38.8566</v>
          </cell>
          <cell r="R48">
            <v>37.805799999999998</v>
          </cell>
          <cell r="S48">
            <v>37.552399999999999</v>
          </cell>
          <cell r="T48">
            <v>38.472299999999997</v>
          </cell>
          <cell r="U48">
            <v>39.436300000000003</v>
          </cell>
        </row>
        <row r="49">
          <cell r="C49" t="str">
            <v>Manitoba</v>
          </cell>
          <cell r="K49">
            <v>20.736999999999998</v>
          </cell>
          <cell r="L49">
            <v>20.736999999999998</v>
          </cell>
          <cell r="M49">
            <v>18.628</v>
          </cell>
          <cell r="N49">
            <v>19.815100000000001</v>
          </cell>
          <cell r="O49">
            <v>22.2239</v>
          </cell>
          <cell r="P49">
            <v>20.2761</v>
          </cell>
          <cell r="Q49">
            <v>17.840199999999999</v>
          </cell>
          <cell r="R49">
            <v>16.2318</v>
          </cell>
          <cell r="S49">
            <v>15.1244</v>
          </cell>
          <cell r="T49">
            <v>14.432</v>
          </cell>
          <cell r="U49">
            <v>14.133100000000001</v>
          </cell>
        </row>
        <row r="50">
          <cell r="C50" t="str">
            <v>Ontario</v>
          </cell>
          <cell r="K50">
            <v>342.5421</v>
          </cell>
          <cell r="L50">
            <v>342.5421</v>
          </cell>
          <cell r="M50">
            <v>312.59399999999999</v>
          </cell>
          <cell r="N50">
            <v>362.71899999999999</v>
          </cell>
          <cell r="O50">
            <v>311.61599999999999</v>
          </cell>
          <cell r="P50">
            <v>305.50200000000001</v>
          </cell>
          <cell r="Q50">
            <v>274.06349999999998</v>
          </cell>
          <cell r="R50">
            <v>251.19919999999999</v>
          </cell>
          <cell r="S50">
            <v>231.97970000000001</v>
          </cell>
          <cell r="T50">
            <v>219.7243</v>
          </cell>
          <cell r="U50">
            <v>213.50139999999999</v>
          </cell>
        </row>
        <row r="51">
          <cell r="C51" t="str">
            <v>Quebec</v>
          </cell>
          <cell r="K51">
            <v>27.007899999999999</v>
          </cell>
          <cell r="L51">
            <v>27.007899999999999</v>
          </cell>
          <cell r="M51">
            <v>22.457000000000001</v>
          </cell>
          <cell r="N51">
            <v>22.680900000000001</v>
          </cell>
          <cell r="O51">
            <v>25.734999999999999</v>
          </cell>
          <cell r="P51">
            <v>22.384</v>
          </cell>
          <cell r="Q51">
            <v>17.894500000000001</v>
          </cell>
          <cell r="R51">
            <v>15.233599999999999</v>
          </cell>
          <cell r="S51">
            <v>13.6652</v>
          </cell>
          <cell r="T51">
            <v>12.8529</v>
          </cell>
          <cell r="U51">
            <v>12.645899999999999</v>
          </cell>
        </row>
        <row r="52">
          <cell r="C52" t="str">
            <v>New Brunswick</v>
          </cell>
          <cell r="K52">
            <v>0.76500000000000001</v>
          </cell>
          <cell r="L52">
            <v>0.76500000000000001</v>
          </cell>
          <cell r="M52">
            <v>0.51200000000000001</v>
          </cell>
          <cell r="N52">
            <v>0.63</v>
          </cell>
          <cell r="O52">
            <v>0.58399999999999996</v>
          </cell>
          <cell r="P52">
            <v>0.54630000000000001</v>
          </cell>
          <cell r="Q52">
            <v>0.46479999999999999</v>
          </cell>
          <cell r="R52">
            <v>0.40110000000000001</v>
          </cell>
          <cell r="S52">
            <v>0.35010000000000002</v>
          </cell>
          <cell r="T52">
            <v>0.3155</v>
          </cell>
          <cell r="U52">
            <v>0.29870000000000002</v>
          </cell>
        </row>
        <row r="53">
          <cell r="C53" t="str">
            <v>Nova Scotia</v>
          </cell>
          <cell r="K53">
            <v>0</v>
          </cell>
          <cell r="L53">
            <v>0</v>
          </cell>
          <cell r="M53">
            <v>0.2311</v>
          </cell>
          <cell r="N53">
            <v>0.25</v>
          </cell>
          <cell r="O53">
            <v>0.29809999999999998</v>
          </cell>
          <cell r="P53">
            <v>0.31390000000000001</v>
          </cell>
          <cell r="Q53">
            <v>0.27750000000000002</v>
          </cell>
          <cell r="R53">
            <v>0.24979999999999999</v>
          </cell>
          <cell r="S53">
            <v>0.22839999999999999</v>
          </cell>
          <cell r="T53">
            <v>0.21429999999999999</v>
          </cell>
          <cell r="U53">
            <v>0.2056</v>
          </cell>
        </row>
        <row r="54">
          <cell r="C54" t="str">
            <v>Prince Edward Island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C55" t="str">
            <v>Newfoundland and Labrador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C56" t="str">
            <v>Yukon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C57" t="str">
            <v>Northwest Territories</v>
          </cell>
          <cell r="K57">
            <v>0.184</v>
          </cell>
          <cell r="L57">
            <v>0.184</v>
          </cell>
          <cell r="M57">
            <v>0.35410000000000003</v>
          </cell>
          <cell r="N57">
            <v>8.5999999999999993E-2</v>
          </cell>
          <cell r="O57">
            <v>7.2900000000000006E-2</v>
          </cell>
          <cell r="P57">
            <v>1.29E-2</v>
          </cell>
          <cell r="Q57">
            <v>7.1000000000000004E-3</v>
          </cell>
          <cell r="R57">
            <v>3.8E-3</v>
          </cell>
          <cell r="S57">
            <v>2.0999999999999999E-3</v>
          </cell>
          <cell r="T57">
            <v>1.1999999999999999E-3</v>
          </cell>
          <cell r="U57">
            <v>5.0000000000000001E-4</v>
          </cell>
        </row>
        <row r="58">
          <cell r="C58" t="str">
            <v>Nunavut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K59">
            <v>0.19125</v>
          </cell>
          <cell r="L59">
            <v>0.19125</v>
          </cell>
          <cell r="M59">
            <v>0.185775</v>
          </cell>
          <cell r="N59">
            <v>0.22</v>
          </cell>
          <cell r="O59">
            <v>0.22052499999999997</v>
          </cell>
          <cell r="P59">
            <v>0.21505000000000002</v>
          </cell>
          <cell r="Q59">
            <v>0.18557499999999999</v>
          </cell>
          <cell r="R59">
            <v>0.16272500000000001</v>
          </cell>
          <cell r="S59">
            <v>0.144625</v>
          </cell>
          <cell r="T59">
            <v>0.13245000000000001</v>
          </cell>
          <cell r="U59">
            <v>0.12607499999999999</v>
          </cell>
        </row>
        <row r="60">
          <cell r="K60">
            <v>6.133333333333333E-2</v>
          </cell>
          <cell r="L60">
            <v>6.133333333333333E-2</v>
          </cell>
          <cell r="M60">
            <v>0.11803333333333334</v>
          </cell>
          <cell r="N60">
            <v>2.8666666666666663E-2</v>
          </cell>
          <cell r="O60">
            <v>2.4300000000000002E-2</v>
          </cell>
          <cell r="P60">
            <v>4.3E-3</v>
          </cell>
          <cell r="Q60">
            <v>2.3666666666666667E-3</v>
          </cell>
          <cell r="R60">
            <v>1.2666666666666666E-3</v>
          </cell>
          <cell r="S60">
            <v>6.9999999999999999E-4</v>
          </cell>
          <cell r="T60">
            <v>3.9999999999999996E-4</v>
          </cell>
          <cell r="U60">
            <v>1.6666666666666666E-4</v>
          </cell>
        </row>
        <row r="61">
          <cell r="K61">
            <v>138.92420000000001</v>
          </cell>
          <cell r="L61">
            <v>138.92420000000001</v>
          </cell>
          <cell r="M61">
            <v>120.87720000000002</v>
          </cell>
          <cell r="N61">
            <v>84.262500000000003</v>
          </cell>
          <cell r="O61">
            <v>62.07</v>
          </cell>
          <cell r="P61">
            <v>48.657700000000006</v>
          </cell>
          <cell r="Q61">
            <v>41.023900000000005</v>
          </cell>
          <cell r="R61">
            <v>36.169000000000004</v>
          </cell>
          <cell r="S61">
            <v>32.623100000000001</v>
          </cell>
          <cell r="T61">
            <v>30.187100000000004</v>
          </cell>
          <cell r="U61">
            <v>28.626200000000001</v>
          </cell>
        </row>
        <row r="62">
          <cell r="K62">
            <v>4.3559999999999999</v>
          </cell>
          <cell r="L62">
            <v>4.3559999999999999</v>
          </cell>
          <cell r="M62">
            <v>2.6728999999999998</v>
          </cell>
          <cell r="N62">
            <v>1.0529999999999999</v>
          </cell>
          <cell r="O62">
            <v>1.016</v>
          </cell>
          <cell r="P62">
            <v>0.85729999999999995</v>
          </cell>
          <cell r="Q62">
            <v>0.67559999999999998</v>
          </cell>
          <cell r="R62">
            <v>0.58360000000000001</v>
          </cell>
          <cell r="S62">
            <v>0.52329999999999999</v>
          </cell>
          <cell r="T62">
            <v>0.48549999999999999</v>
          </cell>
          <cell r="U62">
            <v>0.46689999999999998</v>
          </cell>
        </row>
        <row r="63">
          <cell r="K63">
            <v>1.218</v>
          </cell>
          <cell r="L63">
            <v>1.218</v>
          </cell>
          <cell r="M63">
            <v>1.62</v>
          </cell>
          <cell r="N63">
            <v>1.7241</v>
          </cell>
          <cell r="O63">
            <v>1.7689999999999999</v>
          </cell>
          <cell r="P63">
            <v>1.6361000000000001</v>
          </cell>
          <cell r="Q63">
            <v>1.5373000000000001</v>
          </cell>
          <cell r="R63">
            <v>1.4926999999999999</v>
          </cell>
          <cell r="S63">
            <v>1.4803999999999999</v>
          </cell>
          <cell r="T63">
            <v>1.4913000000000001</v>
          </cell>
          <cell r="U63">
            <v>1.5057</v>
          </cell>
        </row>
        <row r="64">
          <cell r="K64">
            <v>1.016</v>
          </cell>
          <cell r="L64">
            <v>1.016</v>
          </cell>
          <cell r="M64">
            <v>0.9</v>
          </cell>
          <cell r="N64">
            <v>0.68700000000000006</v>
          </cell>
          <cell r="O64">
            <v>0.372</v>
          </cell>
          <cell r="P64">
            <v>0.22109999999999999</v>
          </cell>
          <cell r="Q64">
            <v>0.14979999999999999</v>
          </cell>
          <cell r="R64">
            <v>0.1047</v>
          </cell>
          <cell r="S64">
            <v>7.6899999999999996E-2</v>
          </cell>
          <cell r="T64">
            <v>6.0299999999999999E-2</v>
          </cell>
          <cell r="U64">
            <v>5.0500000000000003E-2</v>
          </cell>
        </row>
        <row r="65">
          <cell r="K65">
            <v>0.3901</v>
          </cell>
          <cell r="L65">
            <v>0.3901</v>
          </cell>
          <cell r="M65">
            <v>0.50800000000000001</v>
          </cell>
          <cell r="N65">
            <v>0.37209999999999999</v>
          </cell>
          <cell r="O65">
            <v>0.49220000000000003</v>
          </cell>
          <cell r="P65">
            <v>0.31690000000000002</v>
          </cell>
          <cell r="Q65">
            <v>0.27179999999999999</v>
          </cell>
          <cell r="R65">
            <v>0.24049999999999999</v>
          </cell>
          <cell r="S65">
            <v>0.216</v>
          </cell>
          <cell r="T65">
            <v>0.19800000000000001</v>
          </cell>
          <cell r="U65">
            <v>0.18579999999999999</v>
          </cell>
        </row>
        <row r="66">
          <cell r="K66">
            <v>41.999099999999999</v>
          </cell>
          <cell r="L66">
            <v>41.999099999999999</v>
          </cell>
          <cell r="M66">
            <v>37.487000000000002</v>
          </cell>
          <cell r="N66">
            <v>25.202100000000002</v>
          </cell>
          <cell r="O66">
            <v>16.2529</v>
          </cell>
          <cell r="P66">
            <v>10.912000000000001</v>
          </cell>
          <cell r="Q66">
            <v>9.0859000000000005</v>
          </cell>
          <cell r="R66">
            <v>7.8308</v>
          </cell>
          <cell r="S66">
            <v>6.8525999999999998</v>
          </cell>
          <cell r="T66">
            <v>6.1810999999999998</v>
          </cell>
          <cell r="U66">
            <v>5.7568999999999999</v>
          </cell>
        </row>
        <row r="67">
          <cell r="K67">
            <v>52.942</v>
          </cell>
          <cell r="L67">
            <v>52.942</v>
          </cell>
          <cell r="M67">
            <v>33.133000000000003</v>
          </cell>
          <cell r="N67">
            <v>21.225100000000001</v>
          </cell>
          <cell r="O67">
            <v>13.255000000000001</v>
          </cell>
          <cell r="P67">
            <v>7.7271000000000001</v>
          </cell>
          <cell r="Q67">
            <v>5.0659999999999998</v>
          </cell>
          <cell r="R67">
            <v>3.3805999999999998</v>
          </cell>
          <cell r="S67">
            <v>2.3096999999999999</v>
          </cell>
          <cell r="T67">
            <v>1.635</v>
          </cell>
          <cell r="U67">
            <v>1.2168000000000001</v>
          </cell>
        </row>
        <row r="68">
          <cell r="K68">
            <v>8.7760999999999996</v>
          </cell>
          <cell r="L68">
            <v>8.7760999999999996</v>
          </cell>
          <cell r="M68">
            <v>9.9651999999999994</v>
          </cell>
          <cell r="N68">
            <v>8.1929999999999996</v>
          </cell>
          <cell r="O68">
            <v>5.31</v>
          </cell>
          <cell r="P68">
            <v>5.1571999999999996</v>
          </cell>
          <cell r="Q68">
            <v>4.6386000000000003</v>
          </cell>
          <cell r="R68">
            <v>4.2362000000000002</v>
          </cell>
          <cell r="S68">
            <v>3.8487</v>
          </cell>
          <cell r="T68">
            <v>3.5186000000000002</v>
          </cell>
          <cell r="U68">
            <v>3.2854999999999999</v>
          </cell>
        </row>
        <row r="69">
          <cell r="K69">
            <v>17.571999999999999</v>
          </cell>
          <cell r="L69">
            <v>17.571999999999999</v>
          </cell>
          <cell r="M69">
            <v>22.601099999999999</v>
          </cell>
          <cell r="N69">
            <v>17.588999999999999</v>
          </cell>
          <cell r="O69">
            <v>15.4857</v>
          </cell>
          <cell r="P69">
            <v>14.2789</v>
          </cell>
          <cell r="Q69">
            <v>12.801500000000001</v>
          </cell>
          <cell r="R69">
            <v>11.847099999999999</v>
          </cell>
          <cell r="S69">
            <v>11.1142</v>
          </cell>
          <cell r="T69">
            <v>10.640700000000001</v>
          </cell>
          <cell r="U69">
            <v>10.3515</v>
          </cell>
        </row>
        <row r="70">
          <cell r="K70">
            <v>4.0869</v>
          </cell>
          <cell r="L70">
            <v>4.0869</v>
          </cell>
          <cell r="M70">
            <v>4.915</v>
          </cell>
          <cell r="N70">
            <v>2.847</v>
          </cell>
          <cell r="O70">
            <v>2.6602000000000001</v>
          </cell>
          <cell r="P70">
            <v>2.5773999999999999</v>
          </cell>
          <cell r="Q70">
            <v>2.3856999999999999</v>
          </cell>
          <cell r="R70">
            <v>2.3178999999999998</v>
          </cell>
          <cell r="S70">
            <v>2.2543000000000002</v>
          </cell>
          <cell r="T70">
            <v>2.2084000000000001</v>
          </cell>
          <cell r="U70">
            <v>2.1711999999999998</v>
          </cell>
        </row>
        <row r="71">
          <cell r="K71">
            <v>4.6109</v>
          </cell>
          <cell r="L71">
            <v>4.6109</v>
          </cell>
          <cell r="M71">
            <v>5.5549999999999997</v>
          </cell>
          <cell r="N71">
            <v>4.0030000000000001</v>
          </cell>
          <cell r="O71">
            <v>4.6670999999999996</v>
          </cell>
          <cell r="P71">
            <v>4.3627000000000002</v>
          </cell>
          <cell r="Q71">
            <v>3.9775999999999998</v>
          </cell>
          <cell r="R71">
            <v>3.7892000000000001</v>
          </cell>
          <cell r="S71">
            <v>3.6638000000000002</v>
          </cell>
          <cell r="T71">
            <v>3.5306000000000002</v>
          </cell>
          <cell r="U71">
            <v>3.4298000000000002</v>
          </cell>
        </row>
        <row r="72">
          <cell r="K72">
            <v>0.65010000000000001</v>
          </cell>
          <cell r="L72">
            <v>0.65010000000000001</v>
          </cell>
          <cell r="M72">
            <v>0.45600000000000002</v>
          </cell>
          <cell r="N72">
            <v>7.3099999999999998E-2</v>
          </cell>
          <cell r="O72">
            <v>0.12590000000000001</v>
          </cell>
          <cell r="P72">
            <v>8.8499999999999995E-2</v>
          </cell>
          <cell r="Q72">
            <v>6.0100000000000001E-2</v>
          </cell>
          <cell r="R72">
            <v>4.2799999999999998E-2</v>
          </cell>
          <cell r="S72">
            <v>3.1800000000000002E-2</v>
          </cell>
          <cell r="T72">
            <v>2.4299999999999999E-2</v>
          </cell>
          <cell r="U72">
            <v>1.9E-2</v>
          </cell>
        </row>
        <row r="73">
          <cell r="K73">
            <v>1.306</v>
          </cell>
          <cell r="L73">
            <v>1.306</v>
          </cell>
          <cell r="M73">
            <v>1.0629999999999999</v>
          </cell>
          <cell r="N73">
            <v>1.2929999999999999</v>
          </cell>
          <cell r="O73">
            <v>0.66300000000000003</v>
          </cell>
          <cell r="P73">
            <v>0.52159999999999995</v>
          </cell>
          <cell r="Q73">
            <v>0.37309999999999999</v>
          </cell>
          <cell r="R73">
            <v>0.30209999999999998</v>
          </cell>
          <cell r="S73">
            <v>0.2505</v>
          </cell>
          <cell r="T73">
            <v>0.21240000000000001</v>
          </cell>
          <cell r="U73">
            <v>0.1857</v>
          </cell>
        </row>
        <row r="74"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8.9999999999999998E-4</v>
          </cell>
          <cell r="Q74">
            <v>8.9999999999999998E-4</v>
          </cell>
          <cell r="R74">
            <v>8.0000000000000004E-4</v>
          </cell>
          <cell r="S74">
            <v>8.9999999999999998E-4</v>
          </cell>
          <cell r="T74">
            <v>8.9999999999999998E-4</v>
          </cell>
          <cell r="U74">
            <v>8.9999999999999998E-4</v>
          </cell>
        </row>
        <row r="75">
          <cell r="K75">
            <v>8.761474999999999</v>
          </cell>
          <cell r="L75">
            <v>8.761474999999999</v>
          </cell>
          <cell r="M75">
            <v>10.759074999999999</v>
          </cell>
          <cell r="N75">
            <v>8.1579999999999995</v>
          </cell>
          <cell r="O75">
            <v>7.0307499999999994</v>
          </cell>
          <cell r="P75">
            <v>6.5940500000000002</v>
          </cell>
          <cell r="Q75">
            <v>5.95085</v>
          </cell>
          <cell r="R75">
            <v>5.547600000000001</v>
          </cell>
          <cell r="S75">
            <v>5.2202500000000001</v>
          </cell>
          <cell r="T75">
            <v>4.9745750000000006</v>
          </cell>
          <cell r="U75">
            <v>4.8094999999999999</v>
          </cell>
        </row>
        <row r="76">
          <cell r="K76">
            <v>0.65236666666666665</v>
          </cell>
          <cell r="L76">
            <v>0.65236666666666665</v>
          </cell>
          <cell r="M76">
            <v>0.5066666666666666</v>
          </cell>
          <cell r="N76">
            <v>0.45569999999999994</v>
          </cell>
          <cell r="O76">
            <v>0.26330000000000003</v>
          </cell>
          <cell r="P76">
            <v>0.20366666666666666</v>
          </cell>
          <cell r="Q76">
            <v>0.1447</v>
          </cell>
          <cell r="R76">
            <v>0.11523333333333334</v>
          </cell>
          <cell r="S76">
            <v>9.4399999999999998E-2</v>
          </cell>
          <cell r="T76">
            <v>7.9200000000000007E-2</v>
          </cell>
          <cell r="U76">
            <v>6.8533333333333335E-2</v>
          </cell>
        </row>
        <row r="79">
          <cell r="K79">
            <v>439.42949999999996</v>
          </cell>
          <cell r="L79">
            <v>439.42949999999996</v>
          </cell>
          <cell r="M79">
            <v>454.43790000000007</v>
          </cell>
          <cell r="N79">
            <v>501.53099999999989</v>
          </cell>
          <cell r="O79">
            <v>521.36699999999996</v>
          </cell>
          <cell r="P79">
            <v>583.94309999999996</v>
          </cell>
          <cell r="Q79">
            <v>633.65280000000007</v>
          </cell>
          <cell r="R79">
            <v>677.81979999999999</v>
          </cell>
          <cell r="S79">
            <v>723.46780000000001</v>
          </cell>
          <cell r="T79">
            <v>768.90769999999998</v>
          </cell>
          <cell r="U79">
            <v>818.20179999999993</v>
          </cell>
        </row>
        <row r="80">
          <cell r="K80">
            <v>52.682000000000002</v>
          </cell>
          <cell r="L80">
            <v>52.682000000000002</v>
          </cell>
          <cell r="M80">
            <v>53.971200000000003</v>
          </cell>
          <cell r="N80">
            <v>53.951500000000003</v>
          </cell>
          <cell r="O80">
            <v>52.053400000000003</v>
          </cell>
          <cell r="P80">
            <v>62.864600000000003</v>
          </cell>
          <cell r="Q80">
            <v>70.594399999999993</v>
          </cell>
          <cell r="R80">
            <v>77.015600000000006</v>
          </cell>
          <cell r="S80">
            <v>83.267799999999994</v>
          </cell>
          <cell r="T80">
            <v>88.372299999999996</v>
          </cell>
          <cell r="U80">
            <v>94.887600000000006</v>
          </cell>
        </row>
        <row r="81">
          <cell r="K81">
            <v>45.726799999999997</v>
          </cell>
          <cell r="L81">
            <v>45.726799999999997</v>
          </cell>
          <cell r="M81">
            <v>51.133099999999999</v>
          </cell>
          <cell r="N81">
            <v>60.236800000000002</v>
          </cell>
          <cell r="O81">
            <v>60.969299999999997</v>
          </cell>
          <cell r="P81">
            <v>65.096999999999994</v>
          </cell>
          <cell r="Q81">
            <v>69.209000000000003</v>
          </cell>
          <cell r="R81">
            <v>73.602599999999995</v>
          </cell>
          <cell r="S81">
            <v>78.676299999999998</v>
          </cell>
          <cell r="T81">
            <v>85.600999999999999</v>
          </cell>
          <cell r="U81">
            <v>93.624499999999998</v>
          </cell>
        </row>
        <row r="82">
          <cell r="K82">
            <v>18.6647</v>
          </cell>
          <cell r="L82">
            <v>18.6647</v>
          </cell>
          <cell r="M82">
            <v>19.6005</v>
          </cell>
          <cell r="N82">
            <v>23.610299999999999</v>
          </cell>
          <cell r="O82">
            <v>25.475000000000001</v>
          </cell>
          <cell r="P82">
            <v>29.211300000000001</v>
          </cell>
          <cell r="Q82">
            <v>30.9757</v>
          </cell>
          <cell r="R82">
            <v>32.559399999999997</v>
          </cell>
          <cell r="S82">
            <v>33.701799999999999</v>
          </cell>
          <cell r="T82">
            <v>34.857700000000001</v>
          </cell>
          <cell r="U82">
            <v>35.811300000000003</v>
          </cell>
        </row>
        <row r="83">
          <cell r="K83">
            <v>20.542999999999999</v>
          </cell>
          <cell r="L83">
            <v>20.542999999999999</v>
          </cell>
          <cell r="M83">
            <v>18.489000000000001</v>
          </cell>
          <cell r="N83">
            <v>24.2699</v>
          </cell>
          <cell r="O83">
            <v>24.284199999999998</v>
          </cell>
          <cell r="P83">
            <v>27.101199999999999</v>
          </cell>
          <cell r="Q83">
            <v>29.452000000000002</v>
          </cell>
          <cell r="R83">
            <v>31.382200000000001</v>
          </cell>
          <cell r="S83">
            <v>32.968699999999998</v>
          </cell>
          <cell r="T83">
            <v>34.144599999999997</v>
          </cell>
          <cell r="U83">
            <v>35.128500000000003</v>
          </cell>
        </row>
        <row r="84">
          <cell r="K84">
            <v>142.12309999999999</v>
          </cell>
          <cell r="L84">
            <v>142.12309999999999</v>
          </cell>
          <cell r="M84">
            <v>149.0291</v>
          </cell>
          <cell r="N84">
            <v>170.73599999999999</v>
          </cell>
          <cell r="O84">
            <v>185.57730000000001</v>
          </cell>
          <cell r="P84">
            <v>207.73439999999999</v>
          </cell>
          <cell r="Q84">
            <v>231.14320000000001</v>
          </cell>
          <cell r="R84">
            <v>249.75540000000001</v>
          </cell>
          <cell r="S84">
            <v>271.34249999999997</v>
          </cell>
          <cell r="T84">
            <v>293.09930000000003</v>
          </cell>
          <cell r="U84">
            <v>315.70179999999999</v>
          </cell>
        </row>
        <row r="85">
          <cell r="K85">
            <v>127.259</v>
          </cell>
          <cell r="L85">
            <v>127.259</v>
          </cell>
          <cell r="M85">
            <v>129.28700000000001</v>
          </cell>
          <cell r="N85">
            <v>132.9059</v>
          </cell>
          <cell r="O85">
            <v>136.8023</v>
          </cell>
          <cell r="P85">
            <v>150.3639</v>
          </cell>
          <cell r="Q85">
            <v>157.32409999999999</v>
          </cell>
          <cell r="R85">
            <v>166.50200000000001</v>
          </cell>
          <cell r="S85">
            <v>174.5163</v>
          </cell>
          <cell r="T85">
            <v>182.00380000000001</v>
          </cell>
          <cell r="U85">
            <v>190.36590000000001</v>
          </cell>
        </row>
        <row r="86">
          <cell r="K86">
            <v>9.9192</v>
          </cell>
          <cell r="L86">
            <v>9.9192</v>
          </cell>
          <cell r="M86">
            <v>10.037100000000001</v>
          </cell>
          <cell r="N86">
            <v>10.744899999999999</v>
          </cell>
          <cell r="O86">
            <v>10.807499999999999</v>
          </cell>
          <cell r="P86">
            <v>12.7438</v>
          </cell>
          <cell r="Q86">
            <v>14.1503</v>
          </cell>
          <cell r="R86">
            <v>15.088699999999999</v>
          </cell>
          <cell r="S86">
            <v>16.057400000000001</v>
          </cell>
          <cell r="T86">
            <v>16.900500000000001</v>
          </cell>
          <cell r="U86">
            <v>17.552499999999998</v>
          </cell>
        </row>
        <row r="87">
          <cell r="K87">
            <v>11.5494</v>
          </cell>
          <cell r="L87">
            <v>11.5494</v>
          </cell>
          <cell r="M87">
            <v>11.510999999999999</v>
          </cell>
          <cell r="N87">
            <v>12.006</v>
          </cell>
          <cell r="O87">
            <v>12.304</v>
          </cell>
          <cell r="P87">
            <v>14.256600000000001</v>
          </cell>
          <cell r="Q87">
            <v>15.760400000000001</v>
          </cell>
          <cell r="R87">
            <v>16.608499999999999</v>
          </cell>
          <cell r="S87">
            <v>17.186499999999999</v>
          </cell>
          <cell r="T87">
            <v>17.668900000000001</v>
          </cell>
          <cell r="U87">
            <v>18.248999999999999</v>
          </cell>
        </row>
        <row r="88">
          <cell r="K88">
            <v>1.7452000000000001</v>
          </cell>
          <cell r="L88">
            <v>1.7452000000000001</v>
          </cell>
          <cell r="M88">
            <v>1.8170999999999999</v>
          </cell>
          <cell r="N88">
            <v>2.5619000000000001</v>
          </cell>
          <cell r="O88">
            <v>2.5486</v>
          </cell>
          <cell r="P88">
            <v>3.0308999999999999</v>
          </cell>
          <cell r="Q88">
            <v>3.1861999999999999</v>
          </cell>
          <cell r="R88">
            <v>3.3649</v>
          </cell>
          <cell r="S88">
            <v>3.6175000000000002</v>
          </cell>
          <cell r="T88">
            <v>3.8207</v>
          </cell>
          <cell r="U88">
            <v>4.0472999999999999</v>
          </cell>
        </row>
        <row r="89">
          <cell r="K89">
            <v>7.7180999999999997</v>
          </cell>
          <cell r="L89">
            <v>7.7180999999999997</v>
          </cell>
          <cell r="M89">
            <v>7.952</v>
          </cell>
          <cell r="N89">
            <v>9.0121000000000002</v>
          </cell>
          <cell r="O89">
            <v>8.8297000000000008</v>
          </cell>
          <cell r="P89">
            <v>9.4443000000000001</v>
          </cell>
          <cell r="Q89">
            <v>9.6954999999999991</v>
          </cell>
          <cell r="R89">
            <v>9.7353000000000005</v>
          </cell>
          <cell r="S89">
            <v>9.8796999999999997</v>
          </cell>
          <cell r="T89">
            <v>10.013500000000001</v>
          </cell>
          <cell r="U89">
            <v>10.2492</v>
          </cell>
        </row>
        <row r="90">
          <cell r="K90">
            <v>0.57110000000000005</v>
          </cell>
          <cell r="L90">
            <v>0.57110000000000005</v>
          </cell>
          <cell r="M90">
            <v>0.63290000000000002</v>
          </cell>
          <cell r="N90">
            <v>0.69599999999999995</v>
          </cell>
          <cell r="O90">
            <v>0.6804</v>
          </cell>
          <cell r="P90">
            <v>0.95479999999999998</v>
          </cell>
          <cell r="Q90">
            <v>0.99460000000000004</v>
          </cell>
          <cell r="R90">
            <v>1.0159</v>
          </cell>
          <cell r="S90">
            <v>1.0367</v>
          </cell>
          <cell r="T90">
            <v>1.0606</v>
          </cell>
          <cell r="U90">
            <v>1.0871</v>
          </cell>
        </row>
        <row r="91">
          <cell r="K91">
            <v>0.63390000000000002</v>
          </cell>
          <cell r="L91">
            <v>0.63390000000000002</v>
          </cell>
          <cell r="M91">
            <v>0.67200000000000004</v>
          </cell>
          <cell r="N91">
            <v>0.67579999999999996</v>
          </cell>
          <cell r="O91">
            <v>0.64459999999999995</v>
          </cell>
          <cell r="P91">
            <v>0.71599999999999997</v>
          </cell>
          <cell r="Q91">
            <v>0.72330000000000005</v>
          </cell>
          <cell r="R91">
            <v>0.71579999999999999</v>
          </cell>
          <cell r="S91">
            <v>0.7127</v>
          </cell>
          <cell r="T91">
            <v>0.82530000000000003</v>
          </cell>
          <cell r="U91">
            <v>0.91679999999999995</v>
          </cell>
        </row>
        <row r="92">
          <cell r="K92">
            <v>0.29399999999999998</v>
          </cell>
          <cell r="L92">
            <v>0.29399999999999998</v>
          </cell>
          <cell r="M92">
            <v>0.30590000000000001</v>
          </cell>
          <cell r="N92">
            <v>0.1239</v>
          </cell>
          <cell r="O92">
            <v>0.39069999999999999</v>
          </cell>
          <cell r="P92">
            <v>0.42430000000000001</v>
          </cell>
          <cell r="Q92">
            <v>0.44409999999999999</v>
          </cell>
          <cell r="R92">
            <v>0.47349999999999998</v>
          </cell>
          <cell r="S92">
            <v>0.50390000000000001</v>
          </cell>
          <cell r="T92">
            <v>0.53949999999999998</v>
          </cell>
          <cell r="U92">
            <v>0.58030000000000004</v>
          </cell>
        </row>
        <row r="93">
          <cell r="K93">
            <v>7.7329750000000006</v>
          </cell>
          <cell r="L93">
            <v>7.7329750000000006</v>
          </cell>
          <cell r="M93">
            <v>7.8292999999999999</v>
          </cell>
          <cell r="N93">
            <v>8.5812249999999999</v>
          </cell>
          <cell r="O93">
            <v>8.6224500000000006</v>
          </cell>
          <cell r="P93">
            <v>9.8689</v>
          </cell>
          <cell r="Q93">
            <v>10.6981</v>
          </cell>
          <cell r="R93">
            <v>11.199350000000001</v>
          </cell>
          <cell r="S93">
            <v>11.685274999999999</v>
          </cell>
          <cell r="T93">
            <v>12.100900000000001</v>
          </cell>
          <cell r="U93">
            <v>12.5245</v>
          </cell>
        </row>
        <row r="94">
          <cell r="K94">
            <v>0.4996666666666667</v>
          </cell>
          <cell r="L94">
            <v>0.4996666666666667</v>
          </cell>
          <cell r="M94">
            <v>0.53693333333333337</v>
          </cell>
          <cell r="N94">
            <v>0.4985666666666666</v>
          </cell>
          <cell r="O94">
            <v>0.57189999999999996</v>
          </cell>
          <cell r="P94">
            <v>0.69836666666666669</v>
          </cell>
          <cell r="Q94">
            <v>0.72066666666666679</v>
          </cell>
          <cell r="R94">
            <v>0.73506666666666665</v>
          </cell>
          <cell r="S94">
            <v>0.7511000000000001</v>
          </cell>
          <cell r="T94">
            <v>0.80846666666666656</v>
          </cell>
          <cell r="U94">
            <v>0.86140000000000005</v>
          </cell>
        </row>
        <row r="95">
          <cell r="K95">
            <v>702.98199999999986</v>
          </cell>
          <cell r="L95">
            <v>702.98199999999986</v>
          </cell>
          <cell r="M95">
            <v>591.19830000000002</v>
          </cell>
          <cell r="N95">
            <v>668.20979999999997</v>
          </cell>
          <cell r="O95">
            <v>731.07420000000002</v>
          </cell>
          <cell r="P95">
            <v>725.33139999999992</v>
          </cell>
          <cell r="Q95">
            <v>679.09119999999996</v>
          </cell>
          <cell r="R95">
            <v>648.17160000000001</v>
          </cell>
          <cell r="S95">
            <v>633.04269999999997</v>
          </cell>
          <cell r="T95">
            <v>635.96950000000004</v>
          </cell>
          <cell r="U95">
            <v>650.64490000000001</v>
          </cell>
        </row>
        <row r="96">
          <cell r="K96">
            <v>72.186999999999998</v>
          </cell>
          <cell r="L96">
            <v>72.186999999999998</v>
          </cell>
          <cell r="M96">
            <v>63.362099999999998</v>
          </cell>
          <cell r="N96">
            <v>69.945999999999998</v>
          </cell>
          <cell r="O96">
            <v>72.605800000000002</v>
          </cell>
          <cell r="P96">
            <v>76.339299999999994</v>
          </cell>
          <cell r="Q96">
            <v>66.012600000000006</v>
          </cell>
          <cell r="R96">
            <v>63.796999999999997</v>
          </cell>
          <cell r="S96">
            <v>62.938699999999997</v>
          </cell>
          <cell r="T96">
            <v>63.111600000000003</v>
          </cell>
          <cell r="U96">
            <v>64.816199999999995</v>
          </cell>
        </row>
        <row r="97">
          <cell r="K97">
            <v>164.113</v>
          </cell>
          <cell r="L97">
            <v>164.113</v>
          </cell>
          <cell r="M97">
            <v>127.4229</v>
          </cell>
          <cell r="N97">
            <v>153.9659</v>
          </cell>
          <cell r="O97">
            <v>229.79900000000001</v>
          </cell>
          <cell r="P97">
            <v>228.30789999999999</v>
          </cell>
          <cell r="Q97">
            <v>215.95930000000001</v>
          </cell>
          <cell r="R97">
            <v>207.28649999999999</v>
          </cell>
          <cell r="S97">
            <v>204.6859</v>
          </cell>
          <cell r="T97">
            <v>210.095</v>
          </cell>
          <cell r="U97">
            <v>219.6619</v>
          </cell>
        </row>
        <row r="98">
          <cell r="K98">
            <v>65.757000000000005</v>
          </cell>
          <cell r="L98">
            <v>65.757000000000005</v>
          </cell>
          <cell r="M98">
            <v>69.779899999999998</v>
          </cell>
          <cell r="N98">
            <v>64.043999999999997</v>
          </cell>
          <cell r="O98">
            <v>57.846400000000003</v>
          </cell>
          <cell r="P98">
            <v>57.8733</v>
          </cell>
          <cell r="Q98">
            <v>54.727400000000003</v>
          </cell>
          <cell r="R98">
            <v>52.772300000000001</v>
          </cell>
          <cell r="S98">
            <v>52.220999999999997</v>
          </cell>
          <cell r="T98">
            <v>53.816000000000003</v>
          </cell>
          <cell r="U98">
            <v>56.133000000000003</v>
          </cell>
        </row>
        <row r="99">
          <cell r="K99">
            <v>38.378900000000002</v>
          </cell>
          <cell r="L99">
            <v>38.378900000000002</v>
          </cell>
          <cell r="M99">
            <v>23.166</v>
          </cell>
          <cell r="N99">
            <v>31.763999999999999</v>
          </cell>
          <cell r="O99">
            <v>31.884899999999998</v>
          </cell>
          <cell r="P99">
            <v>29.939699999999998</v>
          </cell>
          <cell r="Q99">
            <v>26.979600000000001</v>
          </cell>
          <cell r="R99">
            <v>25.0349</v>
          </cell>
          <cell r="S99">
            <v>23.899000000000001</v>
          </cell>
          <cell r="T99">
            <v>23.2972</v>
          </cell>
          <cell r="U99">
            <v>23.190300000000001</v>
          </cell>
        </row>
        <row r="100">
          <cell r="K100">
            <v>281.56889999999999</v>
          </cell>
          <cell r="L100">
            <v>281.56889999999999</v>
          </cell>
          <cell r="M100">
            <v>214.99889999999999</v>
          </cell>
          <cell r="N100">
            <v>261.97989999999999</v>
          </cell>
          <cell r="O100">
            <v>255.69900000000001</v>
          </cell>
          <cell r="P100">
            <v>253.48929999999999</v>
          </cell>
          <cell r="Q100">
            <v>242.7499</v>
          </cell>
          <cell r="R100">
            <v>230.60929999999999</v>
          </cell>
          <cell r="S100">
            <v>222.86490000000001</v>
          </cell>
          <cell r="T100">
            <v>219.9588</v>
          </cell>
          <cell r="U100">
            <v>220.45699999999999</v>
          </cell>
        </row>
        <row r="101">
          <cell r="K101">
            <v>77.5291</v>
          </cell>
          <cell r="L101">
            <v>77.5291</v>
          </cell>
          <cell r="M101">
            <v>87.055099999999996</v>
          </cell>
          <cell r="N101">
            <v>78.066999999999993</v>
          </cell>
          <cell r="O101">
            <v>71.6768</v>
          </cell>
          <cell r="P101">
            <v>66.130399999999995</v>
          </cell>
          <cell r="Q101">
            <v>59.055799999999998</v>
          </cell>
          <cell r="R101">
            <v>55.1434</v>
          </cell>
          <cell r="S101">
            <v>53.0246</v>
          </cell>
          <cell r="T101">
            <v>52.320099999999996</v>
          </cell>
          <cell r="U101">
            <v>52.9148</v>
          </cell>
        </row>
        <row r="102">
          <cell r="K102">
            <v>1.1779999999999999</v>
          </cell>
          <cell r="L102">
            <v>1.1779999999999999</v>
          </cell>
          <cell r="M102">
            <v>2.1339000000000001</v>
          </cell>
          <cell r="N102">
            <v>2.8740000000000001</v>
          </cell>
          <cell r="O102">
            <v>2.5163000000000002</v>
          </cell>
          <cell r="P102">
            <v>3.0678999999999998</v>
          </cell>
          <cell r="Q102">
            <v>3.3180000000000001</v>
          </cell>
          <cell r="R102">
            <v>3.4011999999999998</v>
          </cell>
          <cell r="S102">
            <v>3.4533999999999998</v>
          </cell>
          <cell r="T102">
            <v>3.5003000000000002</v>
          </cell>
          <cell r="U102">
            <v>3.5697999999999999</v>
          </cell>
        </row>
        <row r="103">
          <cell r="K103">
            <v>1.1129</v>
          </cell>
          <cell r="L103">
            <v>1.1129</v>
          </cell>
          <cell r="M103">
            <v>2.1568999999999998</v>
          </cell>
          <cell r="N103">
            <v>4.5449000000000002</v>
          </cell>
          <cell r="O103">
            <v>8.0738000000000003</v>
          </cell>
          <cell r="P103">
            <v>8.9850999999999992</v>
          </cell>
          <cell r="Q103">
            <v>9.2649000000000008</v>
          </cell>
          <cell r="R103">
            <v>9.2562999999999995</v>
          </cell>
          <cell r="S103">
            <v>9.2036999999999995</v>
          </cell>
          <cell r="T103">
            <v>9.2103000000000002</v>
          </cell>
          <cell r="U103">
            <v>9.3041999999999998</v>
          </cell>
        </row>
        <row r="104"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K107">
            <v>1.1572</v>
          </cell>
          <cell r="L107">
            <v>1.1572</v>
          </cell>
          <cell r="M107">
            <v>1.1226</v>
          </cell>
          <cell r="N107">
            <v>1.0241</v>
          </cell>
          <cell r="O107">
            <v>0.97219999999999995</v>
          </cell>
          <cell r="P107">
            <v>1.1984999999999999</v>
          </cell>
          <cell r="Q107">
            <v>1.0237000000000001</v>
          </cell>
          <cell r="R107">
            <v>0.87070000000000003</v>
          </cell>
          <cell r="S107">
            <v>0.75149999999999995</v>
          </cell>
          <cell r="T107">
            <v>0.66020000000000001</v>
          </cell>
          <cell r="U107">
            <v>0.59770000000000001</v>
          </cell>
        </row>
        <row r="108"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K109">
            <v>0.57272499999999993</v>
          </cell>
          <cell r="L109">
            <v>0.57272499999999993</v>
          </cell>
          <cell r="M109">
            <v>1.0727</v>
          </cell>
          <cell r="N109">
            <v>1.8547250000000002</v>
          </cell>
          <cell r="O109">
            <v>2.6475249999999999</v>
          </cell>
          <cell r="P109">
            <v>3.0132499999999998</v>
          </cell>
          <cell r="Q109">
            <v>3.1457250000000001</v>
          </cell>
          <cell r="R109">
            <v>3.1643749999999997</v>
          </cell>
          <cell r="S109">
            <v>3.1642749999999999</v>
          </cell>
          <cell r="T109">
            <v>3.1776499999999999</v>
          </cell>
          <cell r="U109">
            <v>3.2184999999999997</v>
          </cell>
        </row>
        <row r="110">
          <cell r="K110">
            <v>0.38573333333333332</v>
          </cell>
          <cell r="L110">
            <v>0.38573333333333332</v>
          </cell>
          <cell r="M110">
            <v>0.37420000000000003</v>
          </cell>
          <cell r="N110">
            <v>0.34136666666666665</v>
          </cell>
          <cell r="O110">
            <v>0.32406666666666667</v>
          </cell>
          <cell r="P110">
            <v>0.39949999999999997</v>
          </cell>
          <cell r="Q110">
            <v>0.34123333333333333</v>
          </cell>
          <cell r="R110">
            <v>0.29023333333333334</v>
          </cell>
          <cell r="S110">
            <v>0.2505</v>
          </cell>
          <cell r="T110">
            <v>0.22006666666666666</v>
          </cell>
          <cell r="U110">
            <v>0.19923333333333335</v>
          </cell>
        </row>
        <row r="111">
          <cell r="K111">
            <v>233.55540000000002</v>
          </cell>
          <cell r="L111">
            <v>233.55540000000002</v>
          </cell>
          <cell r="M111">
            <v>215.87079999999997</v>
          </cell>
          <cell r="N111">
            <v>222.58739999999997</v>
          </cell>
          <cell r="O111">
            <v>181.31980000000004</v>
          </cell>
          <cell r="P111">
            <v>182.09859999999998</v>
          </cell>
          <cell r="Q111">
            <v>194.18009999999995</v>
          </cell>
          <cell r="R111">
            <v>205.2448</v>
          </cell>
          <cell r="S111">
            <v>216.3492</v>
          </cell>
          <cell r="T111">
            <v>230.57480000000001</v>
          </cell>
          <cell r="U111">
            <v>246.8192</v>
          </cell>
        </row>
        <row r="112">
          <cell r="K112">
            <v>12.286199999999999</v>
          </cell>
          <cell r="L112">
            <v>12.286199999999999</v>
          </cell>
          <cell r="M112">
            <v>10.908300000000001</v>
          </cell>
          <cell r="N112">
            <v>7.0058999999999996</v>
          </cell>
          <cell r="O112">
            <v>6.2758000000000003</v>
          </cell>
          <cell r="P112">
            <v>6.6185999999999998</v>
          </cell>
          <cell r="Q112">
            <v>7.0465</v>
          </cell>
          <cell r="R112">
            <v>7.5753000000000004</v>
          </cell>
          <cell r="S112">
            <v>8.1035000000000004</v>
          </cell>
          <cell r="T112">
            <v>8.5685000000000002</v>
          </cell>
          <cell r="U112">
            <v>9.2401</v>
          </cell>
        </row>
        <row r="113">
          <cell r="K113">
            <v>75.364699999999999</v>
          </cell>
          <cell r="L113">
            <v>75.364699999999999</v>
          </cell>
          <cell r="M113">
            <v>103.70529999999999</v>
          </cell>
          <cell r="N113">
            <v>113.62520000000001</v>
          </cell>
          <cell r="O113">
            <v>82.782399999999996</v>
          </cell>
          <cell r="P113">
            <v>86.510099999999994</v>
          </cell>
          <cell r="Q113">
            <v>95.138499999999993</v>
          </cell>
          <cell r="R113">
            <v>102.3342</v>
          </cell>
          <cell r="S113">
            <v>109.11879999999999</v>
          </cell>
          <cell r="T113">
            <v>118.3456</v>
          </cell>
          <cell r="U113">
            <v>128.50120000000001</v>
          </cell>
        </row>
        <row r="114">
          <cell r="K114">
            <v>3.8549000000000002</v>
          </cell>
          <cell r="L114">
            <v>3.8549000000000002</v>
          </cell>
          <cell r="M114">
            <v>4.4013</v>
          </cell>
          <cell r="N114">
            <v>3.2608000000000001</v>
          </cell>
          <cell r="O114">
            <v>3.8622000000000001</v>
          </cell>
          <cell r="P114">
            <v>3.8142999999999998</v>
          </cell>
          <cell r="Q114">
            <v>3.9754999999999998</v>
          </cell>
          <cell r="R114">
            <v>4.1252000000000004</v>
          </cell>
          <cell r="S114">
            <v>4.2930999999999999</v>
          </cell>
          <cell r="T114">
            <v>4.5961999999999996</v>
          </cell>
          <cell r="U114">
            <v>4.8775000000000004</v>
          </cell>
        </row>
        <row r="115">
          <cell r="K115">
            <v>2.7444000000000002</v>
          </cell>
          <cell r="L115">
            <v>2.7444000000000002</v>
          </cell>
          <cell r="M115">
            <v>1.8826000000000001</v>
          </cell>
          <cell r="N115">
            <v>4.1441999999999997</v>
          </cell>
          <cell r="O115">
            <v>3.6173999999999999</v>
          </cell>
          <cell r="P115">
            <v>3.4861</v>
          </cell>
          <cell r="Q115">
            <v>3.5150999999999999</v>
          </cell>
          <cell r="R115">
            <v>3.5920000000000001</v>
          </cell>
          <cell r="S115">
            <v>3.6741999999999999</v>
          </cell>
          <cell r="T115">
            <v>3.7507999999999999</v>
          </cell>
          <cell r="U115">
            <v>3.8538999999999999</v>
          </cell>
        </row>
        <row r="116">
          <cell r="K116">
            <v>62.793700000000001</v>
          </cell>
          <cell r="L116">
            <v>62.793700000000001</v>
          </cell>
          <cell r="M116">
            <v>44.416200000000003</v>
          </cell>
          <cell r="N116">
            <v>45.459000000000003</v>
          </cell>
          <cell r="O116">
            <v>53.412100000000002</v>
          </cell>
          <cell r="P116">
            <v>53.793100000000003</v>
          </cell>
          <cell r="Q116">
            <v>57.886299999999999</v>
          </cell>
          <cell r="R116">
            <v>61.062399999999997</v>
          </cell>
          <cell r="S116">
            <v>64.3202</v>
          </cell>
          <cell r="T116">
            <v>67.943200000000004</v>
          </cell>
          <cell r="U116">
            <v>72.010900000000007</v>
          </cell>
        </row>
        <row r="117">
          <cell r="K117">
            <v>41.579500000000003</v>
          </cell>
          <cell r="L117">
            <v>41.579500000000003</v>
          </cell>
          <cell r="M117">
            <v>24.932600000000001</v>
          </cell>
          <cell r="N117">
            <v>23.706099999999999</v>
          </cell>
          <cell r="O117">
            <v>17.763200000000001</v>
          </cell>
          <cell r="P117">
            <v>15.1694</v>
          </cell>
          <cell r="Q117">
            <v>14.049300000000001</v>
          </cell>
          <cell r="R117">
            <v>13.989599999999999</v>
          </cell>
          <cell r="S117">
            <v>14.223000000000001</v>
          </cell>
          <cell r="T117">
            <v>14.715299999999999</v>
          </cell>
          <cell r="U117">
            <v>15.5335</v>
          </cell>
        </row>
        <row r="118">
          <cell r="K118">
            <v>9.0500000000000007</v>
          </cell>
          <cell r="L118">
            <v>9.0500000000000007</v>
          </cell>
          <cell r="M118">
            <v>9.9159000000000006</v>
          </cell>
          <cell r="N118">
            <v>7.2024999999999997</v>
          </cell>
          <cell r="O118">
            <v>3.3433999999999999</v>
          </cell>
          <cell r="P118">
            <v>3.5291999999999999</v>
          </cell>
          <cell r="Q118">
            <v>3.7248999999999999</v>
          </cell>
          <cell r="R118">
            <v>3.8431000000000002</v>
          </cell>
          <cell r="S118">
            <v>3.9224999999999999</v>
          </cell>
          <cell r="T118">
            <v>3.9834000000000001</v>
          </cell>
          <cell r="U118">
            <v>4.0648</v>
          </cell>
        </row>
        <row r="119">
          <cell r="K119">
            <v>16.239999999999998</v>
          </cell>
          <cell r="L119">
            <v>16.239999999999998</v>
          </cell>
          <cell r="M119">
            <v>8.2860999999999994</v>
          </cell>
          <cell r="N119">
            <v>6.8456000000000001</v>
          </cell>
          <cell r="O119">
            <v>3.34</v>
          </cell>
          <cell r="P119">
            <v>2.677</v>
          </cell>
          <cell r="Q119">
            <v>2.5057</v>
          </cell>
          <cell r="R119">
            <v>2.4277000000000002</v>
          </cell>
          <cell r="S119">
            <v>2.4066000000000001</v>
          </cell>
          <cell r="T119">
            <v>2.4361000000000002</v>
          </cell>
          <cell r="U119">
            <v>2.5148000000000001</v>
          </cell>
        </row>
        <row r="120">
          <cell r="K120">
            <v>1.7766999999999999</v>
          </cell>
          <cell r="L120">
            <v>1.7766999999999999</v>
          </cell>
          <cell r="M120">
            <v>0.70679999999999998</v>
          </cell>
          <cell r="N120">
            <v>0.79669999999999996</v>
          </cell>
          <cell r="O120">
            <v>0.33169999999999999</v>
          </cell>
          <cell r="P120">
            <v>0.26750000000000002</v>
          </cell>
          <cell r="Q120">
            <v>0.2117</v>
          </cell>
          <cell r="R120">
            <v>0.1837</v>
          </cell>
          <cell r="S120">
            <v>0.17369999999999999</v>
          </cell>
          <cell r="T120">
            <v>0.16669999999999999</v>
          </cell>
          <cell r="U120">
            <v>0.16320000000000001</v>
          </cell>
        </row>
        <row r="121">
          <cell r="K121">
            <v>6.0197000000000003</v>
          </cell>
          <cell r="L121">
            <v>6.0197000000000003</v>
          </cell>
          <cell r="M121">
            <v>5.5147000000000004</v>
          </cell>
          <cell r="N121">
            <v>8.8937000000000008</v>
          </cell>
          <cell r="O121">
            <v>5.3095999999999997</v>
          </cell>
          <cell r="P121">
            <v>5.2419000000000002</v>
          </cell>
          <cell r="Q121">
            <v>5.2582000000000004</v>
          </cell>
          <cell r="R121">
            <v>5.2896999999999998</v>
          </cell>
          <cell r="S121">
            <v>5.3186</v>
          </cell>
          <cell r="T121">
            <v>5.2869000000000002</v>
          </cell>
          <cell r="U121">
            <v>5.2723000000000004</v>
          </cell>
        </row>
        <row r="122">
          <cell r="K122">
            <v>0.61860000000000004</v>
          </cell>
          <cell r="L122">
            <v>0.61860000000000004</v>
          </cell>
          <cell r="M122">
            <v>0.62919999999999998</v>
          </cell>
          <cell r="N122">
            <v>0.66249999999999998</v>
          </cell>
          <cell r="O122">
            <v>0.31309999999999999</v>
          </cell>
          <cell r="P122">
            <v>0.27139999999999997</v>
          </cell>
          <cell r="Q122">
            <v>0.24679999999999999</v>
          </cell>
          <cell r="R122">
            <v>0.24579999999999999</v>
          </cell>
          <cell r="S122">
            <v>0.25409999999999999</v>
          </cell>
          <cell r="T122">
            <v>0.2666</v>
          </cell>
          <cell r="U122">
            <v>0.28000000000000003</v>
          </cell>
        </row>
        <row r="123">
          <cell r="K123">
            <v>1.1008</v>
          </cell>
          <cell r="L123">
            <v>1.1008</v>
          </cell>
          <cell r="M123">
            <v>0.50560000000000005</v>
          </cell>
          <cell r="N123">
            <v>0.91900000000000004</v>
          </cell>
          <cell r="O123">
            <v>0.90939999999999999</v>
          </cell>
          <cell r="P123">
            <v>0.6855</v>
          </cell>
          <cell r="Q123">
            <v>0.59619999999999995</v>
          </cell>
          <cell r="R123">
            <v>0.55430000000000001</v>
          </cell>
          <cell r="S123">
            <v>0.51970000000000005</v>
          </cell>
          <cell r="T123">
            <v>0.49399999999999999</v>
          </cell>
          <cell r="U123">
            <v>0.48430000000000001</v>
          </cell>
        </row>
        <row r="124">
          <cell r="K124">
            <v>0.12620000000000001</v>
          </cell>
          <cell r="L124">
            <v>0.12620000000000001</v>
          </cell>
          <cell r="M124">
            <v>6.6199999999999995E-2</v>
          </cell>
          <cell r="N124">
            <v>6.6199999999999995E-2</v>
          </cell>
          <cell r="O124">
            <v>5.9499999999999997E-2</v>
          </cell>
          <cell r="P124">
            <v>3.4500000000000003E-2</v>
          </cell>
          <cell r="Q124">
            <v>2.5399999999999999E-2</v>
          </cell>
          <cell r="R124">
            <v>2.18E-2</v>
          </cell>
          <cell r="S124">
            <v>2.12E-2</v>
          </cell>
          <cell r="T124">
            <v>2.1499999999999998E-2</v>
          </cell>
          <cell r="U124">
            <v>2.2700000000000001E-2</v>
          </cell>
        </row>
        <row r="125">
          <cell r="K125">
            <v>8.2715999999999994</v>
          </cell>
          <cell r="L125">
            <v>8.2715999999999994</v>
          </cell>
          <cell r="M125">
            <v>6.1058750000000002</v>
          </cell>
          <cell r="N125">
            <v>5.9346250000000005</v>
          </cell>
          <cell r="O125">
            <v>3.081175</v>
          </cell>
          <cell r="P125">
            <v>2.9289000000000001</v>
          </cell>
          <cell r="Q125">
            <v>2.925125</v>
          </cell>
          <cell r="R125">
            <v>2.9360499999999998</v>
          </cell>
          <cell r="S125">
            <v>2.9553500000000001</v>
          </cell>
          <cell r="T125">
            <v>2.9682750000000002</v>
          </cell>
          <cell r="U125">
            <v>3.0037750000000001</v>
          </cell>
        </row>
        <row r="126">
          <cell r="K126">
            <v>0.61520000000000008</v>
          </cell>
          <cell r="L126">
            <v>0.61520000000000008</v>
          </cell>
          <cell r="M126">
            <v>0.40033333333333337</v>
          </cell>
          <cell r="N126">
            <v>0.54923333333333335</v>
          </cell>
          <cell r="O126">
            <v>0.42733333333333334</v>
          </cell>
          <cell r="P126">
            <v>0.33046666666666663</v>
          </cell>
          <cell r="Q126">
            <v>0.28946666666666665</v>
          </cell>
          <cell r="R126">
            <v>0.27396666666666669</v>
          </cell>
          <cell r="S126">
            <v>0.26500000000000001</v>
          </cell>
          <cell r="T126">
            <v>0.26069999999999999</v>
          </cell>
          <cell r="U126">
            <v>0.26233333333333336</v>
          </cell>
        </row>
        <row r="129">
          <cell r="K129">
            <v>888.25189999999998</v>
          </cell>
          <cell r="L129">
            <v>888.25189999999998</v>
          </cell>
          <cell r="M129">
            <v>807.84820000000002</v>
          </cell>
          <cell r="N129">
            <v>811.08560000000011</v>
          </cell>
          <cell r="O129">
            <v>828.6515999999998</v>
          </cell>
          <cell r="P129">
            <v>930.58380000000022</v>
          </cell>
          <cell r="Q129">
            <v>1040.2674</v>
          </cell>
          <cell r="R129">
            <v>1141.4159999999999</v>
          </cell>
          <cell r="S129">
            <v>1213.6387999999999</v>
          </cell>
          <cell r="T129">
            <v>1265.9097999999999</v>
          </cell>
          <cell r="U129">
            <v>1308.5674999999999</v>
          </cell>
        </row>
        <row r="130">
          <cell r="K130">
            <v>111.1965</v>
          </cell>
          <cell r="L130">
            <v>111.1965</v>
          </cell>
          <cell r="M130">
            <v>87.894099999999995</v>
          </cell>
          <cell r="N130">
            <v>78.724999999999994</v>
          </cell>
          <cell r="O130">
            <v>83.751499999999993</v>
          </cell>
          <cell r="P130">
            <v>106.05970000000001</v>
          </cell>
          <cell r="Q130">
            <v>127.3724</v>
          </cell>
          <cell r="R130">
            <v>148.42830000000001</v>
          </cell>
          <cell r="S130">
            <v>155.5042</v>
          </cell>
          <cell r="T130">
            <v>161.46119999999999</v>
          </cell>
          <cell r="U130">
            <v>166.62459999999999</v>
          </cell>
        </row>
        <row r="131">
          <cell r="K131">
            <v>137.60159999999999</v>
          </cell>
          <cell r="L131">
            <v>137.60159999999999</v>
          </cell>
          <cell r="M131">
            <v>142.1026</v>
          </cell>
          <cell r="N131">
            <v>171.42580000000001</v>
          </cell>
          <cell r="O131">
            <v>180.78620000000001</v>
          </cell>
          <cell r="P131">
            <v>194.6327</v>
          </cell>
          <cell r="Q131">
            <v>214.4562</v>
          </cell>
          <cell r="R131">
            <v>232.96440000000001</v>
          </cell>
          <cell r="S131">
            <v>240.6352</v>
          </cell>
          <cell r="T131">
            <v>245.3631</v>
          </cell>
          <cell r="U131">
            <v>249.90450000000001</v>
          </cell>
        </row>
        <row r="132">
          <cell r="K132">
            <v>31.704000000000001</v>
          </cell>
          <cell r="L132">
            <v>31.704000000000001</v>
          </cell>
          <cell r="M132">
            <v>37.979399999999998</v>
          </cell>
          <cell r="N132">
            <v>43.036499999999997</v>
          </cell>
          <cell r="O132">
            <v>44.0413</v>
          </cell>
          <cell r="P132">
            <v>53.257300000000001</v>
          </cell>
          <cell r="Q132">
            <v>58.339100000000002</v>
          </cell>
          <cell r="R132">
            <v>62.862099999999998</v>
          </cell>
          <cell r="S132">
            <v>66.601600000000005</v>
          </cell>
          <cell r="T132">
            <v>68.554400000000001</v>
          </cell>
          <cell r="U132">
            <v>69.425700000000006</v>
          </cell>
        </row>
        <row r="133">
          <cell r="K133">
            <v>30.1568</v>
          </cell>
          <cell r="L133">
            <v>30.1568</v>
          </cell>
          <cell r="M133">
            <v>24.403500000000001</v>
          </cell>
          <cell r="N133">
            <v>23.784099999999999</v>
          </cell>
          <cell r="O133">
            <v>22.6615</v>
          </cell>
          <cell r="P133">
            <v>24.337</v>
          </cell>
          <cell r="Q133">
            <v>26.571000000000002</v>
          </cell>
          <cell r="R133">
            <v>28.503699999999998</v>
          </cell>
          <cell r="S133">
            <v>29.917999999999999</v>
          </cell>
          <cell r="T133">
            <v>31.152200000000001</v>
          </cell>
          <cell r="U133">
            <v>32.218899999999998</v>
          </cell>
        </row>
        <row r="134">
          <cell r="K134">
            <v>161.8193</v>
          </cell>
          <cell r="L134">
            <v>161.8193</v>
          </cell>
          <cell r="M134">
            <v>163.97239999999999</v>
          </cell>
          <cell r="N134">
            <v>153.83000000000001</v>
          </cell>
          <cell r="O134">
            <v>145.3783</v>
          </cell>
          <cell r="P134">
            <v>159.00200000000001</v>
          </cell>
          <cell r="Q134">
            <v>184.01329999999999</v>
          </cell>
          <cell r="R134">
            <v>210.6242</v>
          </cell>
          <cell r="S134">
            <v>241.5933</v>
          </cell>
          <cell r="T134">
            <v>266.00689999999997</v>
          </cell>
          <cell r="U134">
            <v>285.43630000000002</v>
          </cell>
        </row>
        <row r="135">
          <cell r="K135">
            <v>358.9744</v>
          </cell>
          <cell r="L135">
            <v>358.9744</v>
          </cell>
          <cell r="M135">
            <v>300.34269999999998</v>
          </cell>
          <cell r="N135">
            <v>301.00330000000002</v>
          </cell>
          <cell r="O135">
            <v>313.00940000000003</v>
          </cell>
          <cell r="P135">
            <v>343.6508</v>
          </cell>
          <cell r="Q135">
            <v>377.29829999999998</v>
          </cell>
          <cell r="R135">
            <v>404.21800000000002</v>
          </cell>
          <cell r="S135">
            <v>423.40640000000002</v>
          </cell>
          <cell r="T135">
            <v>435.4452</v>
          </cell>
          <cell r="U135">
            <v>445.21319999999997</v>
          </cell>
        </row>
        <row r="136">
          <cell r="K136">
            <v>23.0017</v>
          </cell>
          <cell r="L136">
            <v>23.0017</v>
          </cell>
          <cell r="M136">
            <v>18.375599999999999</v>
          </cell>
          <cell r="N136">
            <v>16.444500000000001</v>
          </cell>
          <cell r="O136">
            <v>16.4924</v>
          </cell>
          <cell r="P136">
            <v>19.4373</v>
          </cell>
          <cell r="Q136">
            <v>19.732800000000001</v>
          </cell>
          <cell r="R136">
            <v>20.619800000000001</v>
          </cell>
          <cell r="S136">
            <v>21.566199999999998</v>
          </cell>
          <cell r="T136">
            <v>22.2194</v>
          </cell>
          <cell r="U136">
            <v>22.4908</v>
          </cell>
        </row>
        <row r="137">
          <cell r="K137">
            <v>16.1494</v>
          </cell>
          <cell r="L137">
            <v>16.1494</v>
          </cell>
          <cell r="M137">
            <v>15.583600000000001</v>
          </cell>
          <cell r="N137">
            <v>8.2302999999999997</v>
          </cell>
          <cell r="O137">
            <v>7.0865999999999998</v>
          </cell>
          <cell r="P137">
            <v>8.3376999999999999</v>
          </cell>
          <cell r="Q137">
            <v>9.2248000000000001</v>
          </cell>
          <cell r="R137">
            <v>9.9060000000000006</v>
          </cell>
          <cell r="S137">
            <v>10.5189</v>
          </cell>
          <cell r="T137">
            <v>10.781000000000001</v>
          </cell>
          <cell r="U137">
            <v>10.8826</v>
          </cell>
        </row>
        <row r="138">
          <cell r="K138">
            <v>1.6316999999999999</v>
          </cell>
          <cell r="L138">
            <v>1.6316999999999999</v>
          </cell>
          <cell r="M138">
            <v>1.8335999999999999</v>
          </cell>
          <cell r="N138">
            <v>2.3275000000000001</v>
          </cell>
          <cell r="O138">
            <v>2.2395999999999998</v>
          </cell>
          <cell r="P138">
            <v>2.6276000000000002</v>
          </cell>
          <cell r="Q138">
            <v>3.0449000000000002</v>
          </cell>
          <cell r="R138">
            <v>3.4699</v>
          </cell>
          <cell r="S138">
            <v>3.8618000000000001</v>
          </cell>
          <cell r="T138">
            <v>4.3037000000000001</v>
          </cell>
          <cell r="U138">
            <v>4.8510999999999997</v>
          </cell>
        </row>
        <row r="139">
          <cell r="K139">
            <v>15.6767</v>
          </cell>
          <cell r="L139">
            <v>15.6767</v>
          </cell>
          <cell r="M139">
            <v>14.993499999999999</v>
          </cell>
          <cell r="N139">
            <v>11.9076</v>
          </cell>
          <cell r="O139">
            <v>12.775499999999999</v>
          </cell>
          <cell r="P139">
            <v>18.189599999999999</v>
          </cell>
          <cell r="Q139">
            <v>18.693000000000001</v>
          </cell>
          <cell r="R139">
            <v>18.971900000000002</v>
          </cell>
          <cell r="S139">
            <v>19.4772</v>
          </cell>
          <cell r="T139">
            <v>20.006</v>
          </cell>
          <cell r="U139">
            <v>20.8415</v>
          </cell>
        </row>
        <row r="140">
          <cell r="K140">
            <v>5.8099999999999999E-2</v>
          </cell>
          <cell r="L140">
            <v>5.8099999999999999E-2</v>
          </cell>
          <cell r="M140">
            <v>0.1391</v>
          </cell>
          <cell r="N140">
            <v>0.1371</v>
          </cell>
          <cell r="O140">
            <v>0.1981</v>
          </cell>
          <cell r="P140">
            <v>0.74219999999999997</v>
          </cell>
          <cell r="Q140">
            <v>1.1731</v>
          </cell>
          <cell r="R140">
            <v>0.4597</v>
          </cell>
          <cell r="S140">
            <v>0.1062</v>
          </cell>
          <cell r="T140">
            <v>0.1065</v>
          </cell>
          <cell r="U140">
            <v>0.1067</v>
          </cell>
        </row>
        <row r="141">
          <cell r="K141">
            <v>7.7700000000000005E-2</v>
          </cell>
          <cell r="L141">
            <v>7.7700000000000005E-2</v>
          </cell>
          <cell r="M141">
            <v>2.41E-2</v>
          </cell>
          <cell r="N141">
            <v>2.9899999999999999E-2</v>
          </cell>
          <cell r="O141">
            <v>2.7199999999999998E-2</v>
          </cell>
          <cell r="P141">
            <v>2.9499999999999998E-2</v>
          </cell>
          <cell r="Q141">
            <v>4.0500000000000001E-2</v>
          </cell>
          <cell r="R141">
            <v>5.0900000000000001E-2</v>
          </cell>
          <cell r="S141">
            <v>6.0900000000000003E-2</v>
          </cell>
          <cell r="T141">
            <v>7.0800000000000002E-2</v>
          </cell>
          <cell r="U141">
            <v>7.7499999999999999E-2</v>
          </cell>
        </row>
        <row r="142">
          <cell r="K142">
            <v>0.20399999999999999</v>
          </cell>
          <cell r="L142">
            <v>0.20399999999999999</v>
          </cell>
          <cell r="M142">
            <v>0.20399999999999999</v>
          </cell>
          <cell r="N142">
            <v>0.20399999999999999</v>
          </cell>
          <cell r="O142">
            <v>0.20399999999999999</v>
          </cell>
          <cell r="P142">
            <v>0.28039999999999998</v>
          </cell>
          <cell r="Q142">
            <v>0.308</v>
          </cell>
          <cell r="R142">
            <v>0.33710000000000001</v>
          </cell>
          <cell r="S142">
            <v>0.38890000000000002</v>
          </cell>
          <cell r="T142">
            <v>0.43940000000000001</v>
          </cell>
          <cell r="U142">
            <v>0.49409999999999998</v>
          </cell>
        </row>
        <row r="143">
          <cell r="K143">
            <v>14.114875000000001</v>
          </cell>
          <cell r="L143">
            <v>14.114875000000001</v>
          </cell>
          <cell r="M143">
            <v>12.696574999999998</v>
          </cell>
          <cell r="N143">
            <v>9.7274750000000001</v>
          </cell>
          <cell r="O143">
            <v>9.6485249999999994</v>
          </cell>
          <cell r="P143">
            <v>12.14805</v>
          </cell>
          <cell r="Q143">
            <v>12.673874999999999</v>
          </cell>
          <cell r="R143">
            <v>13.241900000000001</v>
          </cell>
          <cell r="S143">
            <v>13.856024999999999</v>
          </cell>
          <cell r="T143">
            <v>14.327525</v>
          </cell>
          <cell r="U143">
            <v>14.766500000000001</v>
          </cell>
        </row>
        <row r="144">
          <cell r="K144">
            <v>0.11326666666666667</v>
          </cell>
          <cell r="L144">
            <v>0.11326666666666667</v>
          </cell>
          <cell r="M144">
            <v>0.12239999999999999</v>
          </cell>
          <cell r="N144">
            <v>0.12366666666666666</v>
          </cell>
          <cell r="O144">
            <v>0.1431</v>
          </cell>
          <cell r="P144">
            <v>0.35069999999999996</v>
          </cell>
          <cell r="Q144">
            <v>0.50719999999999998</v>
          </cell>
          <cell r="R144">
            <v>0.28256666666666663</v>
          </cell>
          <cell r="S144">
            <v>0.18533333333333335</v>
          </cell>
          <cell r="T144">
            <v>0.20556666666666668</v>
          </cell>
          <cell r="U144">
            <v>0.2261</v>
          </cell>
        </row>
        <row r="145">
          <cell r="K145">
            <v>1932.1078000000002</v>
          </cell>
          <cell r="L145">
            <v>1932.1078000000002</v>
          </cell>
          <cell r="M145">
            <v>2215.530099999999</v>
          </cell>
          <cell r="N145">
            <v>2769.3811999999994</v>
          </cell>
          <cell r="O145">
            <v>2778.7100999999998</v>
          </cell>
          <cell r="P145">
            <v>3053.7997999999998</v>
          </cell>
          <cell r="Q145">
            <v>2974.4190000000003</v>
          </cell>
          <cell r="R145">
            <v>2915.0293000000001</v>
          </cell>
          <cell r="S145">
            <v>2827.6840999999999</v>
          </cell>
          <cell r="T145">
            <v>2794.9394999999995</v>
          </cell>
          <cell r="U145">
            <v>2838.2623000000003</v>
          </cell>
        </row>
        <row r="146">
          <cell r="K146">
            <v>214.5421</v>
          </cell>
          <cell r="L146">
            <v>214.5421</v>
          </cell>
          <cell r="M146">
            <v>174.54499999999999</v>
          </cell>
          <cell r="N146">
            <v>195.26300000000001</v>
          </cell>
          <cell r="O146">
            <v>207.40729999999999</v>
          </cell>
          <cell r="P146">
            <v>252.0284</v>
          </cell>
          <cell r="Q146">
            <v>297.3614</v>
          </cell>
          <cell r="R146">
            <v>304.73590000000002</v>
          </cell>
          <cell r="S146">
            <v>305.41680000000002</v>
          </cell>
          <cell r="T146">
            <v>316.65870000000001</v>
          </cell>
          <cell r="U146">
            <v>335.59739999999999</v>
          </cell>
        </row>
        <row r="147">
          <cell r="K147">
            <v>1027.607</v>
          </cell>
          <cell r="L147">
            <v>1027.607</v>
          </cell>
          <cell r="M147">
            <v>1363.8547000000001</v>
          </cell>
          <cell r="N147">
            <v>1782.2746</v>
          </cell>
          <cell r="O147">
            <v>1852.3152</v>
          </cell>
          <cell r="P147">
            <v>2051.3712999999998</v>
          </cell>
          <cell r="Q147">
            <v>1949.9244000000001</v>
          </cell>
          <cell r="R147">
            <v>1910.5361</v>
          </cell>
          <cell r="S147">
            <v>1839.1362999999999</v>
          </cell>
          <cell r="T147">
            <v>1796.7827</v>
          </cell>
          <cell r="U147">
            <v>1802.1907000000001</v>
          </cell>
        </row>
        <row r="148">
          <cell r="K148">
            <v>216.09030000000001</v>
          </cell>
          <cell r="L148">
            <v>216.09030000000001</v>
          </cell>
          <cell r="M148">
            <v>217.18219999999999</v>
          </cell>
          <cell r="N148">
            <v>257.81479999999999</v>
          </cell>
          <cell r="O148">
            <v>206.5772</v>
          </cell>
          <cell r="P148">
            <v>239.04220000000001</v>
          </cell>
          <cell r="Q148">
            <v>235.9083</v>
          </cell>
          <cell r="R148">
            <v>233.9794</v>
          </cell>
          <cell r="S148">
            <v>234.45650000000001</v>
          </cell>
          <cell r="T148">
            <v>235.81479999999999</v>
          </cell>
          <cell r="U148">
            <v>238.7474</v>
          </cell>
        </row>
        <row r="149">
          <cell r="K149">
            <v>32.581299999999999</v>
          </cell>
          <cell r="L149">
            <v>32.581299999999999</v>
          </cell>
          <cell r="M149">
            <v>31.101600000000001</v>
          </cell>
          <cell r="N149">
            <v>43.758800000000001</v>
          </cell>
          <cell r="O149">
            <v>34.583300000000001</v>
          </cell>
          <cell r="P149">
            <v>41.351199999999999</v>
          </cell>
          <cell r="Q149">
            <v>41.853400000000001</v>
          </cell>
          <cell r="R149">
            <v>43.729500000000002</v>
          </cell>
          <cell r="S149">
            <v>44.195099999999996</v>
          </cell>
          <cell r="T149">
            <v>45.195099999999996</v>
          </cell>
          <cell r="U149">
            <v>46.966000000000001</v>
          </cell>
        </row>
        <row r="150">
          <cell r="K150">
            <v>310.01060000000001</v>
          </cell>
          <cell r="L150">
            <v>310.01060000000001</v>
          </cell>
          <cell r="M150">
            <v>264.8938</v>
          </cell>
          <cell r="N150">
            <v>284.53190000000001</v>
          </cell>
          <cell r="O150">
            <v>287.99110000000002</v>
          </cell>
          <cell r="P150">
            <v>282.20800000000003</v>
          </cell>
          <cell r="Q150">
            <v>277.8698</v>
          </cell>
          <cell r="R150">
            <v>268.1533</v>
          </cell>
          <cell r="S150">
            <v>267.00709999999998</v>
          </cell>
          <cell r="T150">
            <v>270.6583</v>
          </cell>
          <cell r="U150">
            <v>281.01440000000002</v>
          </cell>
        </row>
        <row r="151">
          <cell r="K151">
            <v>95.424300000000002</v>
          </cell>
          <cell r="L151">
            <v>95.424300000000002</v>
          </cell>
          <cell r="M151">
            <v>116.6006</v>
          </cell>
          <cell r="N151">
            <v>153.39760000000001</v>
          </cell>
          <cell r="O151">
            <v>136.53469999999999</v>
          </cell>
          <cell r="P151">
            <v>129.87350000000001</v>
          </cell>
          <cell r="Q151">
            <v>105.93129999999999</v>
          </cell>
          <cell r="R151">
            <v>93.785499999999999</v>
          </cell>
          <cell r="S151">
            <v>89.674499999999995</v>
          </cell>
          <cell r="T151">
            <v>90.579300000000003</v>
          </cell>
          <cell r="U151">
            <v>95.920900000000003</v>
          </cell>
        </row>
        <row r="152">
          <cell r="K152">
            <v>7.7012</v>
          </cell>
          <cell r="L152">
            <v>7.7012</v>
          </cell>
          <cell r="M152">
            <v>17.114799999999999</v>
          </cell>
          <cell r="N152">
            <v>18.8187</v>
          </cell>
          <cell r="O152">
            <v>25.4682</v>
          </cell>
          <cell r="P152">
            <v>29.129200000000001</v>
          </cell>
          <cell r="Q152">
            <v>26.633199999999999</v>
          </cell>
          <cell r="R152">
            <v>24.831900000000001</v>
          </cell>
          <cell r="S152">
            <v>23.9495</v>
          </cell>
          <cell r="T152">
            <v>23.740500000000001</v>
          </cell>
          <cell r="U152">
            <v>24.153300000000002</v>
          </cell>
        </row>
        <row r="153">
          <cell r="K153">
            <v>4.6820000000000004</v>
          </cell>
          <cell r="L153">
            <v>4.6820000000000004</v>
          </cell>
          <cell r="M153">
            <v>7.1874000000000002</v>
          </cell>
          <cell r="N153">
            <v>11.480399999999999</v>
          </cell>
          <cell r="O153">
            <v>1.9188000000000001</v>
          </cell>
          <cell r="P153">
            <v>2.8189000000000002</v>
          </cell>
          <cell r="Q153">
            <v>2.5011999999999999</v>
          </cell>
          <cell r="R153">
            <v>2.2749000000000001</v>
          </cell>
          <cell r="S153">
            <v>2.1675</v>
          </cell>
          <cell r="T153">
            <v>2.0897000000000001</v>
          </cell>
          <cell r="U153">
            <v>2.0735000000000001</v>
          </cell>
        </row>
        <row r="154">
          <cell r="K154">
            <v>0.75800000000000001</v>
          </cell>
          <cell r="L154">
            <v>0.75800000000000001</v>
          </cell>
          <cell r="M154">
            <v>0.75800000000000001</v>
          </cell>
          <cell r="N154">
            <v>1.1099000000000001</v>
          </cell>
          <cell r="O154">
            <v>2.149</v>
          </cell>
          <cell r="P154">
            <v>1.3310999999999999</v>
          </cell>
          <cell r="Q154">
            <v>1.4018999999999999</v>
          </cell>
          <cell r="R154">
            <v>1.444</v>
          </cell>
          <cell r="S154">
            <v>1.4965999999999999</v>
          </cell>
          <cell r="T154">
            <v>1.5691999999999999</v>
          </cell>
          <cell r="U154">
            <v>1.6620999999999999</v>
          </cell>
        </row>
        <row r="155">
          <cell r="K155">
            <v>19.588999999999999</v>
          </cell>
          <cell r="L155">
            <v>19.588999999999999</v>
          </cell>
          <cell r="M155">
            <v>19.047999999999998</v>
          </cell>
          <cell r="N155">
            <v>18.431000000000001</v>
          </cell>
          <cell r="O155">
            <v>21.54</v>
          </cell>
          <cell r="P155">
            <v>21.740300000000001</v>
          </cell>
          <cell r="Q155">
            <v>32.363700000000001</v>
          </cell>
          <cell r="R155">
            <v>28.929500000000001</v>
          </cell>
          <cell r="S155">
            <v>17.485800000000001</v>
          </cell>
          <cell r="T155">
            <v>8.9991000000000003</v>
          </cell>
          <cell r="U155">
            <v>6.8654000000000002</v>
          </cell>
        </row>
        <row r="156">
          <cell r="K156">
            <v>1.048</v>
          </cell>
          <cell r="L156">
            <v>1.048</v>
          </cell>
          <cell r="M156">
            <v>0.35</v>
          </cell>
          <cell r="N156">
            <v>0.1993</v>
          </cell>
          <cell r="O156">
            <v>0.1993</v>
          </cell>
          <cell r="P156">
            <v>0.2019</v>
          </cell>
          <cell r="Q156">
            <v>0.20830000000000001</v>
          </cell>
          <cell r="R156">
            <v>0.21060000000000001</v>
          </cell>
          <cell r="S156">
            <v>0.20830000000000001</v>
          </cell>
          <cell r="T156">
            <v>0.20449999999999999</v>
          </cell>
          <cell r="U156">
            <v>0.20069999999999999</v>
          </cell>
        </row>
        <row r="157">
          <cell r="K157">
            <v>2.0739999999999998</v>
          </cell>
          <cell r="L157">
            <v>2.0739999999999998</v>
          </cell>
          <cell r="M157">
            <v>2.8940000000000001</v>
          </cell>
          <cell r="N157">
            <v>2.3012000000000001</v>
          </cell>
          <cell r="O157">
            <v>2.0259999999999998</v>
          </cell>
          <cell r="P157">
            <v>2.7038000000000002</v>
          </cell>
          <cell r="Q157">
            <v>2.4621</v>
          </cell>
          <cell r="R157">
            <v>2.4186999999999999</v>
          </cell>
          <cell r="S157">
            <v>2.4901</v>
          </cell>
          <cell r="T157">
            <v>2.6476000000000002</v>
          </cell>
          <cell r="U157">
            <v>2.8704999999999998</v>
          </cell>
        </row>
        <row r="158"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K159">
            <v>8.1825499999999991</v>
          </cell>
          <cell r="L159">
            <v>8.1825499999999991</v>
          </cell>
          <cell r="M159">
            <v>11.027049999999999</v>
          </cell>
          <cell r="N159">
            <v>12.46</v>
          </cell>
          <cell r="O159">
            <v>12.769</v>
          </cell>
          <cell r="P159">
            <v>13.754875000000002</v>
          </cell>
          <cell r="Q159">
            <v>15.725000000000001</v>
          </cell>
          <cell r="R159">
            <v>14.370075</v>
          </cell>
          <cell r="S159">
            <v>11.274850000000001</v>
          </cell>
          <cell r="T159">
            <v>9.0996249999999996</v>
          </cell>
          <cell r="U159">
            <v>8.6885750000000002</v>
          </cell>
        </row>
        <row r="160">
          <cell r="K160">
            <v>1.0406666666666666</v>
          </cell>
          <cell r="L160">
            <v>1.0406666666666666</v>
          </cell>
          <cell r="M160">
            <v>1.0813333333333335</v>
          </cell>
          <cell r="N160">
            <v>0.83350000000000002</v>
          </cell>
          <cell r="O160">
            <v>0.74176666666666657</v>
          </cell>
          <cell r="P160">
            <v>0.9685666666666668</v>
          </cell>
          <cell r="Q160">
            <v>0.89013333333333333</v>
          </cell>
          <cell r="R160">
            <v>0.87643333333333329</v>
          </cell>
          <cell r="S160">
            <v>0.89946666666666664</v>
          </cell>
          <cell r="T160">
            <v>0.95069999999999999</v>
          </cell>
          <cell r="U160">
            <v>1.0237333333333332</v>
          </cell>
        </row>
        <row r="161">
          <cell r="K161">
            <v>1757.9968999999999</v>
          </cell>
          <cell r="L161">
            <v>1757.9968999999999</v>
          </cell>
          <cell r="M161">
            <v>1794.0907999999999</v>
          </cell>
          <cell r="N161">
            <v>1858.8947999999998</v>
          </cell>
          <cell r="O161">
            <v>1715.1753999999999</v>
          </cell>
          <cell r="P161">
            <v>1735.6438000000001</v>
          </cell>
          <cell r="Q161">
            <v>1692.7398000000005</v>
          </cell>
          <cell r="R161">
            <v>1670.0594000000003</v>
          </cell>
          <cell r="S161">
            <v>1676.8762000000002</v>
          </cell>
          <cell r="T161">
            <v>1706.7825000000005</v>
          </cell>
          <cell r="U161">
            <v>1749.5848000000001</v>
          </cell>
        </row>
        <row r="162">
          <cell r="K162">
            <v>88.866299999999995</v>
          </cell>
          <cell r="L162">
            <v>88.866299999999995</v>
          </cell>
          <cell r="M162">
            <v>88.24</v>
          </cell>
          <cell r="N162">
            <v>100.3439</v>
          </cell>
          <cell r="O162">
            <v>95.847200000000001</v>
          </cell>
          <cell r="P162">
            <v>102.6673</v>
          </cell>
          <cell r="Q162">
            <v>107.9331</v>
          </cell>
          <cell r="R162">
            <v>110.97880000000001</v>
          </cell>
          <cell r="S162">
            <v>113.45099999999999</v>
          </cell>
          <cell r="T162">
            <v>119.36539999999999</v>
          </cell>
          <cell r="U162">
            <v>127.5998</v>
          </cell>
        </row>
        <row r="163">
          <cell r="K163">
            <v>679.4461</v>
          </cell>
          <cell r="L163">
            <v>679.4461</v>
          </cell>
          <cell r="M163">
            <v>695.47619999999995</v>
          </cell>
          <cell r="N163">
            <v>736.62469999999996</v>
          </cell>
          <cell r="O163">
            <v>784.85820000000001</v>
          </cell>
          <cell r="P163">
            <v>781.04600000000005</v>
          </cell>
          <cell r="Q163">
            <v>738.51120000000003</v>
          </cell>
          <cell r="R163">
            <v>713.84360000000004</v>
          </cell>
          <cell r="S163">
            <v>709.42489999999998</v>
          </cell>
          <cell r="T163">
            <v>717.29909999999995</v>
          </cell>
          <cell r="U163">
            <v>730.84889999999996</v>
          </cell>
        </row>
        <row r="164">
          <cell r="K164">
            <v>85.230500000000006</v>
          </cell>
          <cell r="L164">
            <v>85.230500000000006</v>
          </cell>
          <cell r="M164">
            <v>85.058899999999994</v>
          </cell>
          <cell r="N164">
            <v>130.07249999999999</v>
          </cell>
          <cell r="O164">
            <v>132.4589</v>
          </cell>
          <cell r="P164">
            <v>123.7794</v>
          </cell>
          <cell r="Q164">
            <v>124.6444</v>
          </cell>
          <cell r="R164">
            <v>127.5609</v>
          </cell>
          <cell r="S164">
            <v>133.41069999999999</v>
          </cell>
          <cell r="T164">
            <v>139.4538</v>
          </cell>
          <cell r="U164">
            <v>143.17570000000001</v>
          </cell>
        </row>
        <row r="165">
          <cell r="K165">
            <v>31.3565</v>
          </cell>
          <cell r="L165">
            <v>31.3565</v>
          </cell>
          <cell r="M165">
            <v>27.050599999999999</v>
          </cell>
          <cell r="N165">
            <v>37.342399999999998</v>
          </cell>
          <cell r="O165">
            <v>38.646700000000003</v>
          </cell>
          <cell r="P165">
            <v>37.7468</v>
          </cell>
          <cell r="Q165">
            <v>39.221800000000002</v>
          </cell>
          <cell r="R165">
            <v>40.417499999999997</v>
          </cell>
          <cell r="S165">
            <v>41.630899999999997</v>
          </cell>
          <cell r="T165">
            <v>42.977699999999999</v>
          </cell>
          <cell r="U165">
            <v>44.670999999999999</v>
          </cell>
        </row>
        <row r="166">
          <cell r="K166">
            <v>445.26830000000001</v>
          </cell>
          <cell r="L166">
            <v>445.26830000000001</v>
          </cell>
          <cell r="M166">
            <v>511.05840000000001</v>
          </cell>
          <cell r="N166">
            <v>560.11540000000002</v>
          </cell>
          <cell r="O166">
            <v>405.58980000000003</v>
          </cell>
          <cell r="P166">
            <v>426.28039999999999</v>
          </cell>
          <cell r="Q166">
            <v>424.05680000000001</v>
          </cell>
          <cell r="R166">
            <v>420.7706</v>
          </cell>
          <cell r="S166">
            <v>422.41640000000001</v>
          </cell>
          <cell r="T166">
            <v>426.7208</v>
          </cell>
          <cell r="U166">
            <v>434.27530000000002</v>
          </cell>
        </row>
        <row r="167">
          <cell r="K167">
            <v>263.27870000000001</v>
          </cell>
          <cell r="L167">
            <v>263.27870000000001</v>
          </cell>
          <cell r="M167">
            <v>216.55260000000001</v>
          </cell>
          <cell r="N167">
            <v>176.0187</v>
          </cell>
          <cell r="O167">
            <v>163.75960000000001</v>
          </cell>
          <cell r="P167">
            <v>167.2397</v>
          </cell>
          <cell r="Q167">
            <v>167.1463</v>
          </cell>
          <cell r="R167">
            <v>172.279</v>
          </cell>
          <cell r="S167">
            <v>173.99709999999999</v>
          </cell>
          <cell r="T167">
            <v>176.8818</v>
          </cell>
          <cell r="U167">
            <v>181.63839999999999</v>
          </cell>
        </row>
        <row r="168">
          <cell r="K168">
            <v>76.223299999999995</v>
          </cell>
          <cell r="L168">
            <v>76.223299999999995</v>
          </cell>
          <cell r="M168">
            <v>95.094999999999999</v>
          </cell>
          <cell r="N168">
            <v>63.704799999999999</v>
          </cell>
          <cell r="O168">
            <v>51.772300000000001</v>
          </cell>
          <cell r="P168">
            <v>43.877499999999998</v>
          </cell>
          <cell r="Q168">
            <v>40.468000000000004</v>
          </cell>
          <cell r="R168">
            <v>38.785899999999998</v>
          </cell>
          <cell r="S168">
            <v>38.506</v>
          </cell>
          <cell r="T168">
            <v>38.906500000000001</v>
          </cell>
          <cell r="U168">
            <v>40.030799999999999</v>
          </cell>
        </row>
        <row r="169">
          <cell r="K169">
            <v>41.2273</v>
          </cell>
          <cell r="L169">
            <v>41.2273</v>
          </cell>
          <cell r="M169">
            <v>35.478999999999999</v>
          </cell>
          <cell r="N169">
            <v>10.980499999999999</v>
          </cell>
          <cell r="O169">
            <v>13.747400000000001</v>
          </cell>
          <cell r="P169">
            <v>15.1968</v>
          </cell>
          <cell r="Q169">
            <v>15.9085</v>
          </cell>
          <cell r="R169">
            <v>16.4346</v>
          </cell>
          <cell r="S169">
            <v>16.7623</v>
          </cell>
          <cell r="T169">
            <v>17.207000000000001</v>
          </cell>
          <cell r="U169">
            <v>17.600999999999999</v>
          </cell>
        </row>
        <row r="170">
          <cell r="K170">
            <v>3.6240000000000001</v>
          </cell>
          <cell r="L170">
            <v>3.6240000000000001</v>
          </cell>
          <cell r="M170">
            <v>4.4598000000000004</v>
          </cell>
          <cell r="N170">
            <v>1.3279000000000001</v>
          </cell>
          <cell r="O170">
            <v>2.2012999999999998</v>
          </cell>
          <cell r="P170">
            <v>1.9148000000000001</v>
          </cell>
          <cell r="Q170">
            <v>1.9579</v>
          </cell>
          <cell r="R170">
            <v>1.9928999999999999</v>
          </cell>
          <cell r="S170">
            <v>2.0527000000000002</v>
          </cell>
          <cell r="T170">
            <v>2.1583999999999999</v>
          </cell>
          <cell r="U170">
            <v>2.2902</v>
          </cell>
        </row>
        <row r="171">
          <cell r="K171">
            <v>34.625300000000003</v>
          </cell>
          <cell r="L171">
            <v>34.625300000000003</v>
          </cell>
          <cell r="M171">
            <v>27.552700000000002</v>
          </cell>
          <cell r="N171">
            <v>31.55</v>
          </cell>
          <cell r="O171">
            <v>17.619700000000002</v>
          </cell>
          <cell r="P171">
            <v>23.6981</v>
          </cell>
          <cell r="Q171">
            <v>19.538599999999999</v>
          </cell>
          <cell r="R171">
            <v>17.404699999999998</v>
          </cell>
          <cell r="S171">
            <v>17.378799999999998</v>
          </cell>
          <cell r="T171">
            <v>17.8901</v>
          </cell>
          <cell r="U171">
            <v>19.259899999999998</v>
          </cell>
        </row>
        <row r="172">
          <cell r="K172">
            <v>0.76400000000000001</v>
          </cell>
          <cell r="L172">
            <v>0.76400000000000001</v>
          </cell>
          <cell r="M172">
            <v>0.97589999999999999</v>
          </cell>
          <cell r="N172">
            <v>0.60640000000000005</v>
          </cell>
          <cell r="O172">
            <v>1.6910000000000001</v>
          </cell>
          <cell r="P172">
            <v>4.6540999999999997</v>
          </cell>
          <cell r="Q172">
            <v>6.4458000000000002</v>
          </cell>
          <cell r="R172">
            <v>3.2</v>
          </cell>
          <cell r="S172">
            <v>1.6487000000000001</v>
          </cell>
          <cell r="T172">
            <v>1.694</v>
          </cell>
          <cell r="U172">
            <v>1.7437</v>
          </cell>
        </row>
        <row r="173">
          <cell r="K173">
            <v>6.9085999999999999</v>
          </cell>
          <cell r="L173">
            <v>6.9085999999999999</v>
          </cell>
          <cell r="M173">
            <v>5.2466999999999997</v>
          </cell>
          <cell r="N173">
            <v>8.5202000000000009</v>
          </cell>
          <cell r="O173">
            <v>5.8337000000000003</v>
          </cell>
          <cell r="P173">
            <v>5.3148999999999997</v>
          </cell>
          <cell r="Q173">
            <v>4.5778999999999996</v>
          </cell>
          <cell r="R173">
            <v>3.9325999999999999</v>
          </cell>
          <cell r="S173">
            <v>3.4024999999999999</v>
          </cell>
          <cell r="T173">
            <v>3.0444</v>
          </cell>
          <cell r="U173">
            <v>2.8163999999999998</v>
          </cell>
        </row>
        <row r="174">
          <cell r="K174">
            <v>1.1779999999999999</v>
          </cell>
          <cell r="L174">
            <v>1.1779999999999999</v>
          </cell>
          <cell r="M174">
            <v>1.845</v>
          </cell>
          <cell r="N174">
            <v>1.6874</v>
          </cell>
          <cell r="O174">
            <v>1.1496</v>
          </cell>
          <cell r="P174">
            <v>2.2280000000000002</v>
          </cell>
          <cell r="Q174">
            <v>2.3294999999999999</v>
          </cell>
          <cell r="R174">
            <v>2.4582999999999999</v>
          </cell>
          <cell r="S174">
            <v>2.7942</v>
          </cell>
          <cell r="T174">
            <v>3.1835</v>
          </cell>
          <cell r="U174">
            <v>3.6337000000000002</v>
          </cell>
        </row>
        <row r="175">
          <cell r="K175">
            <v>38.924974999999996</v>
          </cell>
          <cell r="L175">
            <v>38.924974999999996</v>
          </cell>
          <cell r="M175">
            <v>40.646625</v>
          </cell>
          <cell r="N175">
            <v>26.890799999999999</v>
          </cell>
          <cell r="O175">
            <v>21.335175</v>
          </cell>
          <cell r="P175">
            <v>21.171799999999998</v>
          </cell>
          <cell r="Q175">
            <v>19.468250000000001</v>
          </cell>
          <cell r="R175">
            <v>18.654525</v>
          </cell>
          <cell r="S175">
            <v>18.674949999999999</v>
          </cell>
          <cell r="T175">
            <v>19.040500000000002</v>
          </cell>
          <cell r="U175">
            <v>19.795475</v>
          </cell>
        </row>
        <row r="176">
          <cell r="K176">
            <v>2.9502000000000002</v>
          </cell>
          <cell r="L176">
            <v>2.9502000000000002</v>
          </cell>
          <cell r="M176">
            <v>2.6892</v>
          </cell>
          <cell r="N176">
            <v>3.6046666666666671</v>
          </cell>
          <cell r="O176">
            <v>2.8914333333333335</v>
          </cell>
          <cell r="P176">
            <v>4.0656666666666661</v>
          </cell>
          <cell r="Q176">
            <v>4.4510666666666667</v>
          </cell>
          <cell r="R176">
            <v>3.1969666666666665</v>
          </cell>
          <cell r="S176">
            <v>2.6151333333333331</v>
          </cell>
          <cell r="T176">
            <v>2.6406333333333336</v>
          </cell>
          <cell r="U176">
            <v>2.7312666666666665</v>
          </cell>
        </row>
        <row r="179">
          <cell r="K179">
            <v>1365.7584999999999</v>
          </cell>
          <cell r="L179">
            <v>1365.7584999999999</v>
          </cell>
          <cell r="M179">
            <v>1376.6768</v>
          </cell>
          <cell r="N179">
            <v>1337.8242000000002</v>
          </cell>
          <cell r="O179">
            <v>1186.4656</v>
          </cell>
          <cell r="P179">
            <v>1273.5732</v>
          </cell>
          <cell r="Q179">
            <v>1182.1642000000002</v>
          </cell>
          <cell r="R179">
            <v>1084.9293</v>
          </cell>
          <cell r="S179">
            <v>985.28090000000009</v>
          </cell>
          <cell r="T179">
            <v>910.48130000000003</v>
          </cell>
          <cell r="U179">
            <v>870.41280000000006</v>
          </cell>
        </row>
        <row r="180">
          <cell r="K180">
            <v>158.4186</v>
          </cell>
          <cell r="L180">
            <v>158.4186</v>
          </cell>
          <cell r="M180">
            <v>147.958</v>
          </cell>
          <cell r="N180">
            <v>151.05350000000001</v>
          </cell>
          <cell r="O180">
            <v>139.21209999999999</v>
          </cell>
          <cell r="P180">
            <v>139.35079999999999</v>
          </cell>
          <cell r="Q180">
            <v>114.1643</v>
          </cell>
          <cell r="R180">
            <v>96.016400000000004</v>
          </cell>
          <cell r="S180">
            <v>81.237300000000005</v>
          </cell>
          <cell r="T180">
            <v>72.088800000000006</v>
          </cell>
          <cell r="U180">
            <v>68.120199999999997</v>
          </cell>
        </row>
        <row r="181">
          <cell r="K181">
            <v>174.3648</v>
          </cell>
          <cell r="L181">
            <v>174.3648</v>
          </cell>
          <cell r="M181">
            <v>186.12479999999999</v>
          </cell>
          <cell r="N181">
            <v>183.95949999999999</v>
          </cell>
          <cell r="O181">
            <v>176.17840000000001</v>
          </cell>
          <cell r="P181">
            <v>207.89179999999999</v>
          </cell>
          <cell r="Q181">
            <v>215.94820000000001</v>
          </cell>
          <cell r="R181">
            <v>217.89660000000001</v>
          </cell>
          <cell r="S181">
            <v>217.8981</v>
          </cell>
          <cell r="T181">
            <v>217.9153</v>
          </cell>
          <cell r="U181">
            <v>221.80539999999999</v>
          </cell>
        </row>
        <row r="182">
          <cell r="K182">
            <v>52.941299999999998</v>
          </cell>
          <cell r="L182">
            <v>52.941299999999998</v>
          </cell>
          <cell r="M182">
            <v>66.792500000000004</v>
          </cell>
          <cell r="N182">
            <v>68.037400000000005</v>
          </cell>
          <cell r="O182">
            <v>57.531399999999998</v>
          </cell>
          <cell r="P182">
            <v>66.780100000000004</v>
          </cell>
          <cell r="Q182">
            <v>68.471500000000006</v>
          </cell>
          <cell r="R182">
            <v>68.573599999999999</v>
          </cell>
          <cell r="S182">
            <v>67.495099999999994</v>
          </cell>
          <cell r="T182">
            <v>66.949200000000005</v>
          </cell>
          <cell r="U182">
            <v>66.387100000000004</v>
          </cell>
        </row>
        <row r="183">
          <cell r="K183">
            <v>43.201300000000003</v>
          </cell>
          <cell r="L183">
            <v>43.201300000000003</v>
          </cell>
          <cell r="M183">
            <v>42.931199999999997</v>
          </cell>
          <cell r="N183">
            <v>49.680399999999999</v>
          </cell>
          <cell r="O183">
            <v>45.206099999999999</v>
          </cell>
          <cell r="P183">
            <v>49.659700000000001</v>
          </cell>
          <cell r="Q183">
            <v>49.840899999999998</v>
          </cell>
          <cell r="R183">
            <v>48.685200000000002</v>
          </cell>
          <cell r="S183">
            <v>45.628399999999999</v>
          </cell>
          <cell r="T183">
            <v>42.909300000000002</v>
          </cell>
          <cell r="U183">
            <v>41.520699999999998</v>
          </cell>
        </row>
        <row r="184">
          <cell r="K184">
            <v>531.53970000000004</v>
          </cell>
          <cell r="L184">
            <v>531.53970000000004</v>
          </cell>
          <cell r="M184">
            <v>520.48479999999995</v>
          </cell>
          <cell r="N184">
            <v>486.435</v>
          </cell>
          <cell r="O184">
            <v>418.92770000000002</v>
          </cell>
          <cell r="P184">
            <v>459.55220000000003</v>
          </cell>
          <cell r="Q184">
            <v>439.85230000000001</v>
          </cell>
          <cell r="R184">
            <v>404.23770000000002</v>
          </cell>
          <cell r="S184">
            <v>364.91829999999999</v>
          </cell>
          <cell r="T184">
            <v>332.79719999999998</v>
          </cell>
          <cell r="U184">
            <v>314.25540000000001</v>
          </cell>
        </row>
        <row r="185">
          <cell r="K185">
            <v>293.17469999999997</v>
          </cell>
          <cell r="L185">
            <v>293.17469999999997</v>
          </cell>
          <cell r="M185">
            <v>299.08569999999997</v>
          </cell>
          <cell r="N185">
            <v>275.20800000000003</v>
          </cell>
          <cell r="O185">
            <v>245.137</v>
          </cell>
          <cell r="P185">
            <v>242.81620000000001</v>
          </cell>
          <cell r="Q185">
            <v>195.11060000000001</v>
          </cell>
          <cell r="R185">
            <v>159.9085</v>
          </cell>
          <cell r="S185">
            <v>131.28110000000001</v>
          </cell>
          <cell r="T185">
            <v>112.14709999999999</v>
          </cell>
          <cell r="U185">
            <v>100.0971</v>
          </cell>
        </row>
        <row r="186">
          <cell r="K186">
            <v>36.241</v>
          </cell>
          <cell r="L186">
            <v>36.241</v>
          </cell>
          <cell r="M186">
            <v>35.32</v>
          </cell>
          <cell r="N186">
            <v>35.1021</v>
          </cell>
          <cell r="O186">
            <v>28.5593</v>
          </cell>
          <cell r="P186">
            <v>29.360199999999999</v>
          </cell>
          <cell r="Q186">
            <v>26.670200000000001</v>
          </cell>
          <cell r="R186">
            <v>24.116499999999998</v>
          </cell>
          <cell r="S186">
            <v>20.593399999999999</v>
          </cell>
          <cell r="T186">
            <v>17.515499999999999</v>
          </cell>
          <cell r="U186">
            <v>15.363099999999999</v>
          </cell>
        </row>
        <row r="187">
          <cell r="K187">
            <v>42.695999999999998</v>
          </cell>
          <cell r="L187">
            <v>42.695999999999998</v>
          </cell>
          <cell r="M187">
            <v>40.307099999999998</v>
          </cell>
          <cell r="N187">
            <v>43.258699999999997</v>
          </cell>
          <cell r="O187">
            <v>38.0852</v>
          </cell>
          <cell r="P187">
            <v>38.638399999999997</v>
          </cell>
          <cell r="Q187">
            <v>34.798200000000001</v>
          </cell>
          <cell r="R187">
            <v>31.536200000000001</v>
          </cell>
          <cell r="S187">
            <v>26.757000000000001</v>
          </cell>
          <cell r="T187">
            <v>22.5365</v>
          </cell>
          <cell r="U187">
            <v>19.525600000000001</v>
          </cell>
        </row>
        <row r="188">
          <cell r="K188">
            <v>7.907</v>
          </cell>
          <cell r="L188">
            <v>7.907</v>
          </cell>
          <cell r="M188">
            <v>7.7649999999999997</v>
          </cell>
          <cell r="N188">
            <v>7.1959999999999997</v>
          </cell>
          <cell r="O188">
            <v>6.2957999999999998</v>
          </cell>
          <cell r="P188">
            <v>6.6658999999999997</v>
          </cell>
          <cell r="Q188">
            <v>6.2679</v>
          </cell>
          <cell r="R188">
            <v>5.8467000000000002</v>
          </cell>
          <cell r="S188">
            <v>5.0265000000000004</v>
          </cell>
          <cell r="T188">
            <v>4.2972000000000001</v>
          </cell>
          <cell r="U188">
            <v>3.8079999999999998</v>
          </cell>
        </row>
        <row r="189">
          <cell r="K189">
            <v>21.155000000000001</v>
          </cell>
          <cell r="L189">
            <v>21.155000000000001</v>
          </cell>
          <cell r="M189">
            <v>25.184999999999999</v>
          </cell>
          <cell r="N189">
            <v>33.119900000000001</v>
          </cell>
          <cell r="O189">
            <v>26.4651</v>
          </cell>
          <cell r="P189">
            <v>27.080400000000001</v>
          </cell>
          <cell r="Q189">
            <v>25.157299999999999</v>
          </cell>
          <cell r="R189">
            <v>22.2212</v>
          </cell>
          <cell r="S189">
            <v>18.4527</v>
          </cell>
          <cell r="T189">
            <v>15.116899999999999</v>
          </cell>
          <cell r="U189">
            <v>13.0785</v>
          </cell>
        </row>
        <row r="190">
          <cell r="K190">
            <v>2.101</v>
          </cell>
          <cell r="L190">
            <v>2.101</v>
          </cell>
          <cell r="M190">
            <v>2.3527</v>
          </cell>
          <cell r="N190">
            <v>2.3656999999999999</v>
          </cell>
          <cell r="O190">
            <v>2.6680999999999999</v>
          </cell>
          <cell r="P190">
            <v>3.2427000000000001</v>
          </cell>
          <cell r="Q190">
            <v>3.3549000000000002</v>
          </cell>
          <cell r="R190">
            <v>3.3355999999999999</v>
          </cell>
          <cell r="S190">
            <v>3.4104000000000001</v>
          </cell>
          <cell r="T190">
            <v>3.5531999999999999</v>
          </cell>
          <cell r="U190">
            <v>3.7216999999999998</v>
          </cell>
        </row>
        <row r="191">
          <cell r="K191">
            <v>1.5971</v>
          </cell>
          <cell r="L191">
            <v>1.5971</v>
          </cell>
          <cell r="M191">
            <v>1.7390000000000001</v>
          </cell>
          <cell r="N191">
            <v>1.6719999999999999</v>
          </cell>
          <cell r="O191">
            <v>1.5563</v>
          </cell>
          <cell r="P191">
            <v>1.7647999999999999</v>
          </cell>
          <cell r="Q191">
            <v>1.7165999999999999</v>
          </cell>
          <cell r="R191">
            <v>1.6866000000000001</v>
          </cell>
          <cell r="S191">
            <v>1.6371</v>
          </cell>
          <cell r="T191">
            <v>1.6240000000000001</v>
          </cell>
          <cell r="U191">
            <v>1.6093999999999999</v>
          </cell>
        </row>
        <row r="192">
          <cell r="K192">
            <v>0.42099999999999999</v>
          </cell>
          <cell r="L192">
            <v>0.42099999999999999</v>
          </cell>
          <cell r="M192">
            <v>0.63100000000000001</v>
          </cell>
          <cell r="N192">
            <v>0.73599999999999999</v>
          </cell>
          <cell r="O192">
            <v>0.6431</v>
          </cell>
          <cell r="P192">
            <v>0.77</v>
          </cell>
          <cell r="Q192">
            <v>0.81130000000000002</v>
          </cell>
          <cell r="R192">
            <v>0.86850000000000005</v>
          </cell>
          <cell r="S192">
            <v>0.94550000000000001</v>
          </cell>
          <cell r="T192">
            <v>1.0310999999999999</v>
          </cell>
          <cell r="U192">
            <v>1.1206</v>
          </cell>
        </row>
        <row r="193">
          <cell r="K193">
            <v>26.999749999999999</v>
          </cell>
          <cell r="L193">
            <v>26.999749999999999</v>
          </cell>
          <cell r="M193">
            <v>27.144275</v>
          </cell>
          <cell r="N193">
            <v>29.669174999999999</v>
          </cell>
          <cell r="O193">
            <v>24.851349999999996</v>
          </cell>
          <cell r="P193">
            <v>25.436224999999997</v>
          </cell>
          <cell r="Q193">
            <v>23.223399999999998</v>
          </cell>
          <cell r="R193">
            <v>20.930149999999998</v>
          </cell>
          <cell r="S193">
            <v>17.7074</v>
          </cell>
          <cell r="T193">
            <v>14.866524999999999</v>
          </cell>
          <cell r="U193">
            <v>12.9438</v>
          </cell>
        </row>
        <row r="194">
          <cell r="K194">
            <v>1.3730333333333335</v>
          </cell>
          <cell r="L194">
            <v>1.3730333333333335</v>
          </cell>
          <cell r="M194">
            <v>1.5742333333333336</v>
          </cell>
          <cell r="N194">
            <v>1.5912333333333333</v>
          </cell>
          <cell r="O194">
            <v>1.6224999999999998</v>
          </cell>
          <cell r="P194">
            <v>1.9258333333333333</v>
          </cell>
          <cell r="Q194">
            <v>1.9609333333333334</v>
          </cell>
          <cell r="R194">
            <v>1.9635666666666667</v>
          </cell>
          <cell r="S194">
            <v>1.9976666666666667</v>
          </cell>
          <cell r="T194">
            <v>2.069433333333333</v>
          </cell>
          <cell r="U194">
            <v>2.1505666666666663</v>
          </cell>
        </row>
        <row r="195">
          <cell r="K195">
            <v>745.27150000000006</v>
          </cell>
          <cell r="L195">
            <v>745.27150000000006</v>
          </cell>
          <cell r="M195">
            <v>818.83259999999984</v>
          </cell>
          <cell r="N195">
            <v>804.21490000000017</v>
          </cell>
          <cell r="O195">
            <v>716.82319999999982</v>
          </cell>
          <cell r="P195">
            <v>789.68720000000008</v>
          </cell>
          <cell r="Q195">
            <v>792.46559999999999</v>
          </cell>
          <cell r="R195">
            <v>795.93539999999985</v>
          </cell>
          <cell r="S195">
            <v>815.35390000000007</v>
          </cell>
          <cell r="T195">
            <v>846.49700000000007</v>
          </cell>
          <cell r="U195">
            <v>894.96609999999987</v>
          </cell>
        </row>
        <row r="196">
          <cell r="K196">
            <v>92.06</v>
          </cell>
          <cell r="L196">
            <v>92.06</v>
          </cell>
          <cell r="M196">
            <v>90.617999999999995</v>
          </cell>
          <cell r="N196">
            <v>95.216999999999999</v>
          </cell>
          <cell r="O196">
            <v>102.2332</v>
          </cell>
          <cell r="P196">
            <v>93.6952</v>
          </cell>
          <cell r="Q196">
            <v>87.816699999999997</v>
          </cell>
          <cell r="R196">
            <v>88.458299999999994</v>
          </cell>
          <cell r="S196">
            <v>89.1066</v>
          </cell>
          <cell r="T196">
            <v>91.977400000000003</v>
          </cell>
          <cell r="U196">
            <v>98.726399999999998</v>
          </cell>
        </row>
        <row r="197">
          <cell r="K197">
            <v>159.31299999999999</v>
          </cell>
          <cell r="L197">
            <v>159.31299999999999</v>
          </cell>
          <cell r="M197">
            <v>211.52799999999999</v>
          </cell>
          <cell r="N197">
            <v>211.86699999999999</v>
          </cell>
          <cell r="O197">
            <v>171.6523</v>
          </cell>
          <cell r="P197">
            <v>201.90260000000001</v>
          </cell>
          <cell r="Q197">
            <v>207.642</v>
          </cell>
          <cell r="R197">
            <v>206.5411</v>
          </cell>
          <cell r="S197">
            <v>213.2208</v>
          </cell>
          <cell r="T197">
            <v>222.2808</v>
          </cell>
          <cell r="U197">
            <v>235.7182</v>
          </cell>
        </row>
        <row r="198">
          <cell r="K198">
            <v>38.103999999999999</v>
          </cell>
          <cell r="L198">
            <v>38.103999999999999</v>
          </cell>
          <cell r="M198">
            <v>53.235999999999997</v>
          </cell>
          <cell r="N198">
            <v>59.064900000000002</v>
          </cell>
          <cell r="O198">
            <v>56.6633</v>
          </cell>
          <cell r="P198">
            <v>66.838899999999995</v>
          </cell>
          <cell r="Q198">
            <v>68.696899999999999</v>
          </cell>
          <cell r="R198">
            <v>70.670199999999994</v>
          </cell>
          <cell r="S198">
            <v>74.284199999999998</v>
          </cell>
          <cell r="T198">
            <v>78.646000000000001</v>
          </cell>
          <cell r="U198">
            <v>82.211299999999994</v>
          </cell>
        </row>
        <row r="199">
          <cell r="K199">
            <v>25.465</v>
          </cell>
          <cell r="L199">
            <v>25.465</v>
          </cell>
          <cell r="M199">
            <v>29.725000000000001</v>
          </cell>
          <cell r="N199">
            <v>28.786999999999999</v>
          </cell>
          <cell r="O199">
            <v>29.2926</v>
          </cell>
          <cell r="P199">
            <v>32.8065</v>
          </cell>
          <cell r="Q199">
            <v>33.6218</v>
          </cell>
          <cell r="R199">
            <v>34.185000000000002</v>
          </cell>
          <cell r="S199">
            <v>35.0152</v>
          </cell>
          <cell r="T199">
            <v>36.168100000000003</v>
          </cell>
          <cell r="U199">
            <v>38.023099999999999</v>
          </cell>
        </row>
        <row r="200">
          <cell r="K200">
            <v>227.88300000000001</v>
          </cell>
          <cell r="L200">
            <v>227.88300000000001</v>
          </cell>
          <cell r="M200">
            <v>226.61799999999999</v>
          </cell>
          <cell r="N200">
            <v>216.27600000000001</v>
          </cell>
          <cell r="O200">
            <v>191.4332</v>
          </cell>
          <cell r="P200">
            <v>224.19730000000001</v>
          </cell>
          <cell r="Q200">
            <v>235.66829999999999</v>
          </cell>
          <cell r="R200">
            <v>241.12860000000001</v>
          </cell>
          <cell r="S200">
            <v>251.01060000000001</v>
          </cell>
          <cell r="T200">
            <v>263.77260000000001</v>
          </cell>
          <cell r="U200">
            <v>282.0967</v>
          </cell>
        </row>
        <row r="201">
          <cell r="K201">
            <v>122.002</v>
          </cell>
          <cell r="L201">
            <v>122.002</v>
          </cell>
          <cell r="M201">
            <v>134.113</v>
          </cell>
          <cell r="N201">
            <v>130.06200000000001</v>
          </cell>
          <cell r="O201">
            <v>114.1808</v>
          </cell>
          <cell r="P201">
            <v>119.32550000000001</v>
          </cell>
          <cell r="Q201">
            <v>111.19450000000001</v>
          </cell>
          <cell r="R201">
            <v>110.0184</v>
          </cell>
          <cell r="S201">
            <v>110.0425</v>
          </cell>
          <cell r="T201">
            <v>112.04949999999999</v>
          </cell>
          <cell r="U201">
            <v>116.3758</v>
          </cell>
        </row>
        <row r="202">
          <cell r="K202">
            <v>30.204999999999998</v>
          </cell>
          <cell r="L202">
            <v>30.204999999999998</v>
          </cell>
          <cell r="M202">
            <v>26.007000000000001</v>
          </cell>
          <cell r="N202">
            <v>17.936900000000001</v>
          </cell>
          <cell r="O202">
            <v>12.7317</v>
          </cell>
          <cell r="P202">
            <v>12.5428</v>
          </cell>
          <cell r="Q202">
            <v>11.522399999999999</v>
          </cell>
          <cell r="R202">
            <v>10.983000000000001</v>
          </cell>
          <cell r="S202">
            <v>10.6912</v>
          </cell>
          <cell r="T202">
            <v>10.567600000000001</v>
          </cell>
          <cell r="U202">
            <v>10.627000000000001</v>
          </cell>
        </row>
        <row r="203">
          <cell r="K203">
            <v>23.536000000000001</v>
          </cell>
          <cell r="L203">
            <v>23.536000000000001</v>
          </cell>
          <cell r="M203">
            <v>20.898</v>
          </cell>
          <cell r="N203">
            <v>19.786999999999999</v>
          </cell>
          <cell r="O203">
            <v>17.9938</v>
          </cell>
          <cell r="P203">
            <v>17.3035</v>
          </cell>
          <cell r="Q203">
            <v>15.6172</v>
          </cell>
          <cell r="R203">
            <v>14.7034</v>
          </cell>
          <cell r="S203">
            <v>14.075699999999999</v>
          </cell>
          <cell r="T203">
            <v>13.8066</v>
          </cell>
          <cell r="U203">
            <v>13.7879</v>
          </cell>
        </row>
        <row r="204">
          <cell r="K204">
            <v>3.0230000000000001</v>
          </cell>
          <cell r="L204">
            <v>3.0230000000000001</v>
          </cell>
          <cell r="M204">
            <v>2.5539999999999998</v>
          </cell>
          <cell r="N204">
            <v>3.827</v>
          </cell>
          <cell r="O204">
            <v>3.4512</v>
          </cell>
          <cell r="P204">
            <v>3.4586999999999999</v>
          </cell>
          <cell r="Q204">
            <v>3.4135</v>
          </cell>
          <cell r="R204">
            <v>3.4950999999999999</v>
          </cell>
          <cell r="S204">
            <v>3.6030000000000002</v>
          </cell>
          <cell r="T204">
            <v>3.7810999999999999</v>
          </cell>
          <cell r="U204">
            <v>4.0224000000000002</v>
          </cell>
        </row>
        <row r="205">
          <cell r="K205">
            <v>20.013000000000002</v>
          </cell>
          <cell r="L205">
            <v>20.013000000000002</v>
          </cell>
          <cell r="M205">
            <v>19.193999999999999</v>
          </cell>
          <cell r="N205">
            <v>15.893000000000001</v>
          </cell>
          <cell r="O205">
            <v>12.709899999999999</v>
          </cell>
          <cell r="P205">
            <v>12.271000000000001</v>
          </cell>
          <cell r="Q205">
            <v>11.6648</v>
          </cell>
          <cell r="R205">
            <v>10.0616</v>
          </cell>
          <cell r="S205">
            <v>8.5159000000000002</v>
          </cell>
          <cell r="T205">
            <v>7.3667999999999996</v>
          </cell>
          <cell r="U205">
            <v>6.9980000000000002</v>
          </cell>
        </row>
        <row r="206">
          <cell r="K206">
            <v>1.4530000000000001</v>
          </cell>
          <cell r="L206">
            <v>1.4530000000000001</v>
          </cell>
          <cell r="M206">
            <v>2.6021000000000001</v>
          </cell>
          <cell r="N206">
            <v>1.7721</v>
          </cell>
          <cell r="O206">
            <v>1.1791</v>
          </cell>
          <cell r="P206">
            <v>1.4644999999999999</v>
          </cell>
          <cell r="Q206">
            <v>1.6445000000000001</v>
          </cell>
          <cell r="R206">
            <v>1.603</v>
          </cell>
          <cell r="S206">
            <v>1.6456999999999999</v>
          </cell>
          <cell r="T206">
            <v>1.7577</v>
          </cell>
          <cell r="U206">
            <v>1.8747</v>
          </cell>
        </row>
        <row r="207">
          <cell r="K207">
            <v>1.5940000000000001</v>
          </cell>
          <cell r="L207">
            <v>1.5940000000000001</v>
          </cell>
          <cell r="M207">
            <v>0.98099999999999998</v>
          </cell>
          <cell r="N207">
            <v>2.7610000000000001</v>
          </cell>
          <cell r="O207">
            <v>2.7244999999999999</v>
          </cell>
          <cell r="P207">
            <v>3.2233000000000001</v>
          </cell>
          <cell r="Q207">
            <v>3.2683</v>
          </cell>
          <cell r="R207">
            <v>3.3426999999999998</v>
          </cell>
          <cell r="S207">
            <v>3.3201000000000001</v>
          </cell>
          <cell r="T207">
            <v>3.4146999999999998</v>
          </cell>
          <cell r="U207">
            <v>3.5026000000000002</v>
          </cell>
        </row>
        <row r="208">
          <cell r="K208">
            <v>0.62050000000000005</v>
          </cell>
          <cell r="L208">
            <v>0.62050000000000005</v>
          </cell>
          <cell r="M208">
            <v>0.75849999999999995</v>
          </cell>
          <cell r="N208">
            <v>0.96399999999999997</v>
          </cell>
          <cell r="O208">
            <v>0.5776</v>
          </cell>
          <cell r="P208">
            <v>0.65739999999999998</v>
          </cell>
          <cell r="Q208">
            <v>0.69469999999999998</v>
          </cell>
          <cell r="R208">
            <v>0.745</v>
          </cell>
          <cell r="S208">
            <v>0.82240000000000002</v>
          </cell>
          <cell r="T208">
            <v>0.90810000000000002</v>
          </cell>
          <cell r="U208">
            <v>1.002</v>
          </cell>
        </row>
        <row r="209">
          <cell r="K209">
            <v>19.19425</v>
          </cell>
          <cell r="L209">
            <v>19.19425</v>
          </cell>
          <cell r="M209">
            <v>17.163250000000001</v>
          </cell>
          <cell r="N209">
            <v>14.360975</v>
          </cell>
          <cell r="O209">
            <v>11.721649999999999</v>
          </cell>
          <cell r="P209">
            <v>11.394</v>
          </cell>
          <cell r="Q209">
            <v>10.554475</v>
          </cell>
          <cell r="R209">
            <v>9.8107749999999996</v>
          </cell>
          <cell r="S209">
            <v>9.2214500000000008</v>
          </cell>
          <cell r="T209">
            <v>8.8805250000000004</v>
          </cell>
          <cell r="U209">
            <v>8.8588250000000013</v>
          </cell>
        </row>
        <row r="210">
          <cell r="K210">
            <v>1.2225000000000001</v>
          </cell>
          <cell r="L210">
            <v>1.2225000000000001</v>
          </cell>
          <cell r="M210">
            <v>1.4471999999999998</v>
          </cell>
          <cell r="N210">
            <v>1.8323666666666665</v>
          </cell>
          <cell r="O210">
            <v>1.4937333333333334</v>
          </cell>
          <cell r="P210">
            <v>1.7817333333333334</v>
          </cell>
          <cell r="Q210">
            <v>1.8691666666666666</v>
          </cell>
          <cell r="R210">
            <v>1.8968999999999998</v>
          </cell>
          <cell r="S210">
            <v>1.9294</v>
          </cell>
          <cell r="T210">
            <v>2.0268333333333333</v>
          </cell>
          <cell r="U210">
            <v>2.1264333333333334</v>
          </cell>
        </row>
      </sheetData>
      <sheetData sheetId="5"/>
      <sheetData sheetId="6">
        <row r="29">
          <cell r="K29">
            <v>33.322391017173047</v>
          </cell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</row>
        <row r="30">
          <cell r="K30">
            <v>38.21000005608883</v>
          </cell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</row>
        <row r="31">
          <cell r="K31">
            <v>14</v>
          </cell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</row>
        <row r="32">
          <cell r="K32">
            <v>26.436665511450485</v>
          </cell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</row>
        <row r="33">
          <cell r="K33">
            <v>28.829999901213348</v>
          </cell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</row>
        <row r="34">
          <cell r="K34">
            <v>38.299998399923197</v>
          </cell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</row>
        <row r="35">
          <cell r="K35">
            <v>3.6</v>
          </cell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</row>
        <row r="36">
          <cell r="K36">
            <v>21.275601056803168</v>
          </cell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</row>
        <row r="37">
          <cell r="K37">
            <v>42.500001555910806</v>
          </cell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</row>
        <row r="38">
          <cell r="B38" t="str">
            <v>Gasoline</v>
          </cell>
          <cell r="C38" t="str">
            <v>ML</v>
          </cell>
          <cell r="K38">
            <v>35</v>
          </cell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</row>
        <row r="39">
          <cell r="B39" t="str">
            <v>Hydrogen</v>
          </cell>
          <cell r="C39" t="str">
            <v>kt</v>
          </cell>
          <cell r="K39">
            <v>142</v>
          </cell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</row>
        <row r="40">
          <cell r="B40" t="str">
            <v>Jet fuel</v>
          </cell>
          <cell r="C40" t="str">
            <v>ML</v>
          </cell>
          <cell r="K40">
            <v>37.399981406303262</v>
          </cell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</row>
        <row r="41">
          <cell r="B41" t="str">
            <v>LPG</v>
          </cell>
          <cell r="C41" t="str">
            <v>ML</v>
          </cell>
          <cell r="K41">
            <v>26.799897075220859</v>
          </cell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</row>
        <row r="42">
          <cell r="B42" t="str">
            <v>Natural gas</v>
          </cell>
          <cell r="C42" t="str">
            <v>Mm3</v>
          </cell>
          <cell r="K42">
            <v>38.21000005608883</v>
          </cell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</row>
        <row r="43">
          <cell r="B43" t="str">
            <v>Petroleum coke</v>
          </cell>
          <cell r="C43" t="str">
            <v>kt</v>
          </cell>
          <cell r="K43">
            <v>38.647544562117609</v>
          </cell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</row>
        <row r="44">
          <cell r="B44" t="str">
            <v>Propane</v>
          </cell>
          <cell r="C44" t="str">
            <v>ML</v>
          </cell>
          <cell r="K44">
            <v>25.309999732126116</v>
          </cell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</row>
        <row r="45">
          <cell r="B45" t="str">
            <v>Refinery fuel gas</v>
          </cell>
          <cell r="C45" t="str">
            <v>Mm3</v>
          </cell>
          <cell r="K45">
            <v>36.08</v>
          </cell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</row>
        <row r="46">
          <cell r="B46" t="str">
            <v>Solid biomass</v>
          </cell>
          <cell r="C46" t="str">
            <v>kt</v>
          </cell>
          <cell r="K46">
            <v>18</v>
          </cell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</row>
        <row r="47">
          <cell r="B47" t="str">
            <v>Uranium</v>
          </cell>
          <cell r="C47" t="str">
            <v>t</v>
          </cell>
          <cell r="K47">
            <v>704.54700000000003</v>
          </cell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</row>
        <row r="48">
          <cell r="B48" t="str">
            <v>Waste fuel</v>
          </cell>
          <cell r="C48" t="str">
            <v>TJ</v>
          </cell>
          <cell r="K48">
            <v>23.825845566410475</v>
          </cell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</row>
        <row r="51">
          <cell r="B51" t="str">
            <v>Global Warming Potentials</v>
          </cell>
        </row>
        <row r="52">
          <cell r="C52" t="str">
            <v>tCO2/tGHG</v>
          </cell>
        </row>
        <row r="53">
          <cell r="B53" t="str">
            <v>CO2</v>
          </cell>
          <cell r="C53" t="str">
            <v>tCO2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</row>
        <row r="54">
          <cell r="B54" t="str">
            <v>CH4</v>
          </cell>
          <cell r="C54" t="str">
            <v>tCH4</v>
          </cell>
          <cell r="K54">
            <v>28</v>
          </cell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</row>
        <row r="55">
          <cell r="B55" t="str">
            <v>N2O</v>
          </cell>
          <cell r="C55" t="str">
            <v>tN2O</v>
          </cell>
          <cell r="K55">
            <v>265</v>
          </cell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</row>
        <row r="58">
          <cell r="B58" t="str">
            <v>GHG</v>
          </cell>
        </row>
        <row r="60">
          <cell r="K60">
            <v>2.4740000000000002</v>
          </cell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</row>
        <row r="61">
          <cell r="K61">
            <v>1.9237840329776548</v>
          </cell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</row>
        <row r="62">
          <cell r="K62">
            <v>1.2773722627737227</v>
          </cell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</row>
        <row r="63">
          <cell r="K63">
            <v>2.1850000000000001</v>
          </cell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</row>
        <row r="64">
          <cell r="K64">
            <v>3.173</v>
          </cell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</row>
        <row r="65">
          <cell r="K65">
            <v>2.69</v>
          </cell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</row>
        <row r="66"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K67">
            <v>1.5089999999999999</v>
          </cell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</row>
        <row r="68">
          <cell r="K68">
            <v>3.1560000000000001</v>
          </cell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</row>
        <row r="69">
          <cell r="K69">
            <v>2.3159999999999998</v>
          </cell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</row>
        <row r="70"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K71">
            <v>2.56</v>
          </cell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</row>
        <row r="72">
          <cell r="K72">
            <v>1.5149999999999999</v>
          </cell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</row>
        <row r="73">
          <cell r="K73">
            <v>1.9237840329776548</v>
          </cell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</row>
        <row r="74">
          <cell r="K74">
            <v>3.0991495336854187</v>
          </cell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</row>
        <row r="75">
          <cell r="K75">
            <v>1.5149999999999999</v>
          </cell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</row>
        <row r="76">
          <cell r="K76">
            <v>1.8596015799628636</v>
          </cell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</row>
        <row r="77">
          <cell r="K77">
            <v>1.5102739726027397</v>
          </cell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</row>
        <row r="78"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K79">
            <v>8.1500000000000003E-2</v>
          </cell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</row>
        <row r="84">
          <cell r="K84">
            <v>1.3300000000000001E-4</v>
          </cell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</row>
        <row r="85">
          <cell r="K85">
            <v>3.6999999999999998E-5</v>
          </cell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</row>
        <row r="86">
          <cell r="K86">
            <v>3.0656934306569346E-5</v>
          </cell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</row>
        <row r="87">
          <cell r="K87">
            <v>3.0000000000000001E-5</v>
          </cell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</row>
        <row r="88">
          <cell r="K88">
            <v>3.0000000000000001E-5</v>
          </cell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</row>
        <row r="89">
          <cell r="K89">
            <v>1.3300000000000001E-4</v>
          </cell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K91">
            <v>1E-4</v>
          </cell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</row>
        <row r="92">
          <cell r="K92">
            <v>1.2E-4</v>
          </cell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</row>
        <row r="93">
          <cell r="K93">
            <v>1E-4</v>
          </cell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K95">
            <v>2.9E-5</v>
          </cell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</row>
        <row r="96">
          <cell r="K96">
            <v>2.4000000000000001E-5</v>
          </cell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</row>
        <row r="97">
          <cell r="K97">
            <v>3.6999999999999998E-5</v>
          </cell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</row>
        <row r="98">
          <cell r="K98">
            <v>1.0005836738097224E-4</v>
          </cell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</row>
        <row r="99">
          <cell r="K99">
            <v>2.4000000000000001E-5</v>
          </cell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</row>
        <row r="100">
          <cell r="K100">
            <v>3.2359999999999988E-5</v>
          </cell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</row>
        <row r="101">
          <cell r="K101">
            <v>8.8062622309197647E-5</v>
          </cell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K103">
            <v>3.0000000000000001E-5</v>
          </cell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</row>
        <row r="108">
          <cell r="K108">
            <v>4.0000000000000002E-4</v>
          </cell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</row>
        <row r="109">
          <cell r="K109">
            <v>3.3000000000000003E-5</v>
          </cell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</row>
        <row r="110">
          <cell r="K110">
            <v>5.1094890510948907E-6</v>
          </cell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</row>
        <row r="111">
          <cell r="K111">
            <v>2.0000000000000002E-5</v>
          </cell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</row>
        <row r="112">
          <cell r="K112">
            <v>2.0000000000000002E-5</v>
          </cell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</row>
        <row r="113">
          <cell r="K113">
            <v>4.0000000000000002E-4</v>
          </cell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K115">
            <v>2.0000000000000002E-5</v>
          </cell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</row>
        <row r="116">
          <cell r="K116">
            <v>6.3999999999999997E-5</v>
          </cell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</row>
        <row r="117">
          <cell r="K117">
            <v>2.0000000000000002E-5</v>
          </cell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</row>
        <row r="118"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K119">
            <v>7.1000000000000005E-5</v>
          </cell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</row>
        <row r="120">
          <cell r="K120">
            <v>1.08E-4</v>
          </cell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</row>
        <row r="121">
          <cell r="K121">
            <v>3.3000000000000003E-5</v>
          </cell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</row>
        <row r="122">
          <cell r="K122">
            <v>2.2930042524806138E-5</v>
          </cell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</row>
        <row r="123">
          <cell r="K123">
            <v>1.08E-4</v>
          </cell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</row>
        <row r="124">
          <cell r="K124">
            <v>2E-8</v>
          </cell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</row>
        <row r="125">
          <cell r="K125">
            <v>6.1643835616438354E-5</v>
          </cell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</row>
        <row r="126"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K127">
            <v>3.9999999999999998E-6</v>
          </cell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</row>
        <row r="132"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G135">
            <v>8.0091975639588225E-2</v>
          </cell>
          <cell r="K135">
            <v>8.2650362961002519E-2</v>
          </cell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</row>
        <row r="136">
          <cell r="K136">
            <v>0.1100589667316114</v>
          </cell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</row>
        <row r="137">
          <cell r="K137">
            <v>7.0234989879409349E-2</v>
          </cell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</row>
        <row r="138"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K140">
            <v>7.4258820810821136E-2</v>
          </cell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</row>
        <row r="141">
          <cell r="K141">
            <v>6.6171428571428562E-2</v>
          </cell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K143">
            <v>6.8449231891022991E-2</v>
          </cell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</row>
        <row r="144">
          <cell r="K144">
            <v>5.6530067848684633E-2</v>
          </cell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</row>
        <row r="145">
          <cell r="K145">
            <v>5.0347658470392923E-2</v>
          </cell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</row>
        <row r="146">
          <cell r="K146">
            <v>8.0190075949177125E-2</v>
          </cell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</row>
        <row r="147">
          <cell r="K147">
            <v>5.9857764363268735E-2</v>
          </cell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</row>
        <row r="148">
          <cell r="K148">
            <v>5.1541063746199101E-2</v>
          </cell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K151">
            <v>3.4206550937649904E-3</v>
          </cell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</row>
        <row r="156">
          <cell r="K156">
            <v>3.9913102253513877E-6</v>
          </cell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</row>
        <row r="157">
          <cell r="K157">
            <v>9.6833289572591836E-7</v>
          </cell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</row>
        <row r="158">
          <cell r="K158">
            <v>2.1897810218978103E-6</v>
          </cell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</row>
        <row r="159">
          <cell r="K159">
            <v>1.1347875921419111E-6</v>
          </cell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</row>
        <row r="160">
          <cell r="K160">
            <v>1.0405827298923233E-6</v>
          </cell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</row>
        <row r="161">
          <cell r="K161">
            <v>3.4725850014726555E-6</v>
          </cell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</row>
        <row r="162"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K163">
            <v>4.7002197368249499E-6</v>
          </cell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</row>
        <row r="164">
          <cell r="K164">
            <v>2.8235293083962409E-6</v>
          </cell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</row>
        <row r="165">
          <cell r="K165">
            <v>2.8571428571428573E-6</v>
          </cell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K167">
            <v>7.7540145501549478E-7</v>
          </cell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</row>
        <row r="168">
          <cell r="K168">
            <v>8.9552582730589518E-7</v>
          </cell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</row>
        <row r="169">
          <cell r="K169">
            <v>9.6833289572591836E-7</v>
          </cell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</row>
        <row r="170">
          <cell r="K170">
            <v>2.5889967529541222E-6</v>
          </cell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</row>
        <row r="171">
          <cell r="K171">
            <v>9.4824181169534642E-7</v>
          </cell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</row>
        <row r="172">
          <cell r="K172">
            <v>8.9689578713968929E-7</v>
          </cell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</row>
        <row r="173">
          <cell r="K173">
            <v>4.8923679060665363E-6</v>
          </cell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K175">
            <v>1.2591368443306713E-6</v>
          </cell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</row>
        <row r="180">
          <cell r="K180">
            <v>1.2003940527372594E-5</v>
          </cell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</row>
        <row r="181">
          <cell r="K181">
            <v>8.6364825835014342E-7</v>
          </cell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</row>
        <row r="182">
          <cell r="K182">
            <v>3.6496350364963505E-7</v>
          </cell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</row>
        <row r="183">
          <cell r="K183">
            <v>7.5652506142794078E-7</v>
          </cell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</row>
        <row r="184">
          <cell r="K184">
            <v>6.9372181992821563E-7</v>
          </cell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</row>
        <row r="185">
          <cell r="K185">
            <v>1.0443864666083176E-5</v>
          </cell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K187">
            <v>9.4004394736498995E-7</v>
          </cell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</row>
        <row r="188">
          <cell r="K188">
            <v>1.5058822978113285E-6</v>
          </cell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</row>
        <row r="189">
          <cell r="K189">
            <v>5.7142857142857149E-7</v>
          </cell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K191">
            <v>1.8983966657275909E-6</v>
          </cell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</row>
        <row r="192">
          <cell r="K192">
            <v>4.0298662228765281E-6</v>
          </cell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</row>
        <row r="193">
          <cell r="K193">
            <v>8.6364825835014342E-7</v>
          </cell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</row>
        <row r="194">
          <cell r="K194">
            <v>5.9331175588531965E-7</v>
          </cell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</row>
        <row r="195">
          <cell r="K195">
            <v>4.2670881526290587E-6</v>
          </cell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</row>
        <row r="196">
          <cell r="K196">
            <v>5.5432372505543243E-10</v>
          </cell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</row>
        <row r="197">
          <cell r="K197">
            <v>3.4246575342465754E-6</v>
          </cell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</row>
        <row r="198"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K199">
            <v>1.6788491257742283E-7</v>
          </cell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</row>
        <row r="204">
          <cell r="K204">
            <v>1.1175668630983885E-4</v>
          </cell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</row>
        <row r="205">
          <cell r="K205">
            <v>2.7113321080325714E-5</v>
          </cell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</row>
        <row r="206">
          <cell r="K206">
            <v>6.1313868613138692E-5</v>
          </cell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</row>
        <row r="207">
          <cell r="K207">
            <v>3.1774052579973508E-5</v>
          </cell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</row>
        <row r="208">
          <cell r="K208">
            <v>2.9136316436985054E-5</v>
          </cell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</row>
        <row r="209">
          <cell r="K209">
            <v>9.7232380041234356E-5</v>
          </cell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</row>
        <row r="210"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4"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K215">
            <v>2.1711240740433853E-5</v>
          </cell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</row>
        <row r="216">
          <cell r="K216">
            <v>2.5074723164565066E-5</v>
          </cell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</row>
        <row r="217">
          <cell r="K217">
            <v>2.7113321080325714E-5</v>
          </cell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</row>
        <row r="218">
          <cell r="K218">
            <v>7.2491909082715418E-5</v>
          </cell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</row>
        <row r="219">
          <cell r="K219">
            <v>2.6550770727469701E-5</v>
          </cell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</row>
        <row r="220">
          <cell r="K220">
            <v>2.5113082039911301E-5</v>
          </cell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</row>
        <row r="221">
          <cell r="K221">
            <v>1.36986301369863E-4</v>
          </cell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</row>
        <row r="222"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K223">
            <v>3.5255831641258795E-5</v>
          </cell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</row>
        <row r="228">
          <cell r="K228">
            <v>3.1810442397537373E-3</v>
          </cell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</row>
        <row r="229">
          <cell r="K229">
            <v>2.2886678846278802E-4</v>
          </cell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</row>
        <row r="230">
          <cell r="K230">
            <v>9.6715328467153282E-5</v>
          </cell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</row>
        <row r="231">
          <cell r="K231">
            <v>2.004791412784043E-4</v>
          </cell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</row>
        <row r="232">
          <cell r="K232">
            <v>1.8383628228097715E-4</v>
          </cell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</row>
        <row r="233">
          <cell r="K233">
            <v>2.7676241365120415E-3</v>
          </cell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</row>
        <row r="234"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K235">
            <v>2.4911164605172231E-4</v>
          </cell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</row>
        <row r="236">
          <cell r="K236">
            <v>3.9905880892000204E-4</v>
          </cell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</row>
        <row r="237">
          <cell r="K237">
            <v>1.5142857142857145E-4</v>
          </cell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</row>
        <row r="238"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K239">
            <v>5.0307511641781155E-4</v>
          </cell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</row>
        <row r="240">
          <cell r="K240">
            <v>1.0679145490622799E-3</v>
          </cell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</row>
        <row r="241">
          <cell r="K241">
            <v>2.2886678846278802E-4</v>
          </cell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</row>
        <row r="242">
          <cell r="K242">
            <v>1.5722761530960971E-4</v>
          </cell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</row>
        <row r="243">
          <cell r="K243">
            <v>1.1307783604467005E-3</v>
          </cell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</row>
        <row r="244">
          <cell r="K244">
            <v>1.4689578713968959E-7</v>
          </cell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</row>
        <row r="245">
          <cell r="K245">
            <v>9.0753424657534249E-4</v>
          </cell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</row>
        <row r="246"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K247">
            <v>4.448950183301705E-5</v>
          </cell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</row>
        <row r="252">
          <cell r="K252">
            <v>3.2928009260635763E-3</v>
          </cell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</row>
        <row r="253">
          <cell r="K253">
            <v>2.5598010954311373E-4</v>
          </cell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</row>
        <row r="254">
          <cell r="K254">
            <v>1.5802919708029199E-4</v>
          </cell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</row>
        <row r="255">
          <cell r="K255">
            <v>8.2882616154860908E-2</v>
          </cell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</row>
        <row r="256">
          <cell r="K256">
            <v>0.11027193933032937</v>
          </cell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</row>
        <row r="257">
          <cell r="K257">
            <v>7.3099846395962634E-2</v>
          </cell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</row>
        <row r="258"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K259">
            <v>3.8071779868282092E-4</v>
          </cell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</row>
        <row r="260">
          <cell r="K260">
            <v>7.4736938440376238E-2</v>
          </cell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</row>
        <row r="261">
          <cell r="K261">
            <v>6.6402857142857125E-2</v>
          </cell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</row>
        <row r="262"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K263">
            <v>6.8974018248181238E-2</v>
          </cell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</row>
        <row r="264">
          <cell r="K264">
            <v>5.7623057120911474E-2</v>
          </cell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</row>
        <row r="265">
          <cell r="K265">
            <v>5.0603638579936036E-2</v>
          </cell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</row>
        <row r="266">
          <cell r="K266">
            <v>8.041979547356945E-2</v>
          </cell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</row>
        <row r="267">
          <cell r="K267">
            <v>6.1015093494442903E-2</v>
          </cell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</row>
        <row r="268">
          <cell r="K268">
            <v>5.1566323724026149E-2</v>
          </cell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</row>
        <row r="269">
          <cell r="K269">
            <v>1.0445205479452054E-3</v>
          </cell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K271">
            <v>3.5004004272392664E-3</v>
          </cell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F7C1-FF24-4B95-B028-748E05583833}">
  <sheetPr codeName="Sheet1"/>
  <dimension ref="A1:X506"/>
  <sheetViews>
    <sheetView tabSelected="1" workbookViewId="0">
      <selection sqref="A1:X50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4</v>
      </c>
      <c r="C3" t="s">
        <v>15</v>
      </c>
      <c r="G3" t="s">
        <v>16</v>
      </c>
      <c r="L3" t="s">
        <v>17</v>
      </c>
    </row>
    <row r="4" spans="1:24" x14ac:dyDescent="0.25">
      <c r="A4" t="s">
        <v>14</v>
      </c>
      <c r="B4" t="s">
        <v>4</v>
      </c>
      <c r="C4" t="s">
        <v>15</v>
      </c>
      <c r="G4" t="s">
        <v>18</v>
      </c>
      <c r="H4" t="s">
        <v>4</v>
      </c>
    </row>
    <row r="5" spans="1:24" x14ac:dyDescent="0.25">
      <c r="A5" t="s">
        <v>14</v>
      </c>
      <c r="B5" t="s">
        <v>4</v>
      </c>
      <c r="C5" t="s">
        <v>15</v>
      </c>
      <c r="G5" t="s">
        <v>19</v>
      </c>
      <c r="H5" t="b">
        <v>1</v>
      </c>
    </row>
    <row r="6" spans="1:24" x14ac:dyDescent="0.25">
      <c r="A6" t="s">
        <v>14</v>
      </c>
      <c r="B6" t="s">
        <v>4</v>
      </c>
      <c r="C6" t="s">
        <v>15</v>
      </c>
      <c r="D6" t="s">
        <v>20</v>
      </c>
      <c r="G6" t="s">
        <v>21</v>
      </c>
      <c r="J6" t="s">
        <v>22</v>
      </c>
      <c r="K6" t="s">
        <v>23</v>
      </c>
      <c r="M6">
        <f>IFERROR(INDEX([1]!FuelMult_JCIMS,MATCH($C6&amp;$D6&amp;$J6,[1]!FuelMult_JCIMS_Index,0),MATCH(M$2,$M$2:$W$2,0)),1)</f>
        <v>1</v>
      </c>
      <c r="N6">
        <f>IFERROR(INDEX([1]!FuelMult_JCIMS,MATCH($C6&amp;$D6&amp;$J6,[1]!FuelMult_JCIMS_Index,0),MATCH(N$2,$M$2:$W$2,0)),1)</f>
        <v>1</v>
      </c>
      <c r="O6">
        <f>IFERROR(INDEX([1]!FuelMult_JCIMS,MATCH($C6&amp;$D6&amp;$J6,[1]!FuelMult_JCIMS_Index,0),MATCH(O$2,$M$2:$W$2,0)),1)</f>
        <v>1</v>
      </c>
      <c r="P6">
        <f>IFERROR(INDEX([1]!FuelMult_JCIMS,MATCH($C6&amp;$D6&amp;$J6,[1]!FuelMult_JCIMS_Index,0),MATCH(P$2,$M$2:$W$2,0)),1)</f>
        <v>1</v>
      </c>
      <c r="Q6">
        <f>IFERROR(INDEX([1]!FuelMult_JCIMS,MATCH($C6&amp;$D6&amp;$J6,[1]!FuelMult_JCIMS_Index,0),MATCH(Q$2,$M$2:$W$2,0)),1)</f>
        <v>1</v>
      </c>
      <c r="R6">
        <f>IFERROR(INDEX([1]!FuelMult_JCIMS,MATCH($C6&amp;$D6&amp;$J6,[1]!FuelMult_JCIMS_Index,0),MATCH(R$2,$M$2:$W$2,0)),1)</f>
        <v>1</v>
      </c>
      <c r="S6">
        <f>IFERROR(INDEX([1]!FuelMult_JCIMS,MATCH($C6&amp;$D6&amp;$J6,[1]!FuelMult_JCIMS_Index,0),MATCH(S$2,$M$2:$W$2,0)),1)</f>
        <v>1</v>
      </c>
      <c r="T6">
        <f>IFERROR(INDEX([1]!FuelMult_JCIMS,MATCH($C6&amp;$D6&amp;$J6,[1]!FuelMult_JCIMS_Index,0),MATCH(T$2,$M$2:$W$2,0)),1)</f>
        <v>1</v>
      </c>
      <c r="U6">
        <f>IFERROR(INDEX([1]!FuelMult_JCIMS,MATCH($C6&amp;$D6&amp;$J6,[1]!FuelMult_JCIMS_Index,0),MATCH(U$2,$M$2:$W$2,0)),1)</f>
        <v>1</v>
      </c>
      <c r="V6">
        <f>IFERROR(INDEX([1]!FuelMult_JCIMS,MATCH($C6&amp;$D6&amp;$J6,[1]!FuelMult_JCIMS_Index,0),MATCH(V$2,$M$2:$W$2,0)),1)</f>
        <v>1</v>
      </c>
      <c r="W6">
        <f>IFERROR(INDEX([1]!FuelMult_JCIMS,MATCH($C6&amp;$D6&amp;$J6,[1]!FuelMult_JCIMS_Index,0),MATCH(W$2,$M$2:$W$2,0)),1)</f>
        <v>1</v>
      </c>
    </row>
    <row r="7" spans="1:24" x14ac:dyDescent="0.25">
      <c r="A7" t="s">
        <v>14</v>
      </c>
      <c r="B7" t="s">
        <v>4</v>
      </c>
      <c r="C7" t="s">
        <v>15</v>
      </c>
      <c r="D7" t="s">
        <v>20</v>
      </c>
      <c r="G7" t="s">
        <v>21</v>
      </c>
      <c r="J7" t="s">
        <v>24</v>
      </c>
      <c r="K7" t="s">
        <v>23</v>
      </c>
      <c r="M7">
        <f>IFERROR(INDEX([1]!FuelMult_JCIMS,MATCH($C7&amp;$D7&amp;$J7,[1]!FuelMult_JCIMS_Index,0),MATCH(M$2,$M$2:$W$2,0)),1)</f>
        <v>1</v>
      </c>
      <c r="N7">
        <f>IFERROR(INDEX([1]!FuelMult_JCIMS,MATCH($C7&amp;$D7&amp;$J7,[1]!FuelMult_JCIMS_Index,0),MATCH(N$2,$M$2:$W$2,0)),1)</f>
        <v>1</v>
      </c>
      <c r="O7">
        <f>IFERROR(INDEX([1]!FuelMult_JCIMS,MATCH($C7&amp;$D7&amp;$J7,[1]!FuelMult_JCIMS_Index,0),MATCH(O$2,$M$2:$W$2,0)),1)</f>
        <v>1</v>
      </c>
      <c r="P7">
        <f>IFERROR(INDEX([1]!FuelMult_JCIMS,MATCH($C7&amp;$D7&amp;$J7,[1]!FuelMult_JCIMS_Index,0),MATCH(P$2,$M$2:$W$2,0)),1)</f>
        <v>1</v>
      </c>
      <c r="Q7">
        <f>IFERROR(INDEX([1]!FuelMult_JCIMS,MATCH($C7&amp;$D7&amp;$J7,[1]!FuelMult_JCIMS_Index,0),MATCH(Q$2,$M$2:$W$2,0)),1)</f>
        <v>1</v>
      </c>
      <c r="R7">
        <f>IFERROR(INDEX([1]!FuelMult_JCIMS,MATCH($C7&amp;$D7&amp;$J7,[1]!FuelMult_JCIMS_Index,0),MATCH(R$2,$M$2:$W$2,0)),1)</f>
        <v>1</v>
      </c>
      <c r="S7">
        <f>IFERROR(INDEX([1]!FuelMult_JCIMS,MATCH($C7&amp;$D7&amp;$J7,[1]!FuelMult_JCIMS_Index,0),MATCH(S$2,$M$2:$W$2,0)),1)</f>
        <v>1</v>
      </c>
      <c r="T7">
        <f>IFERROR(INDEX([1]!FuelMult_JCIMS,MATCH($C7&amp;$D7&amp;$J7,[1]!FuelMult_JCIMS_Index,0),MATCH(T$2,$M$2:$W$2,0)),1)</f>
        <v>1</v>
      </c>
      <c r="U7">
        <f>IFERROR(INDEX([1]!FuelMult_JCIMS,MATCH($C7&amp;$D7&amp;$J7,[1]!FuelMult_JCIMS_Index,0),MATCH(U$2,$M$2:$W$2,0)),1)</f>
        <v>1</v>
      </c>
      <c r="V7">
        <f>IFERROR(INDEX([1]!FuelMult_JCIMS,MATCH($C7&amp;$D7&amp;$J7,[1]!FuelMult_JCIMS_Index,0),MATCH(V$2,$M$2:$W$2,0)),1)</f>
        <v>1</v>
      </c>
      <c r="W7">
        <f>IFERROR(INDEX([1]!FuelMult_JCIMS,MATCH($C7&amp;$D7&amp;$J7,[1]!FuelMult_JCIMS_Index,0),MATCH(W$2,$M$2:$W$2,0)),1)</f>
        <v>1</v>
      </c>
    </row>
    <row r="8" spans="1:24" x14ac:dyDescent="0.25">
      <c r="A8" t="s">
        <v>14</v>
      </c>
      <c r="B8" t="s">
        <v>4</v>
      </c>
      <c r="C8" t="s">
        <v>15</v>
      </c>
      <c r="D8" t="s">
        <v>20</v>
      </c>
      <c r="G8" t="s">
        <v>21</v>
      </c>
      <c r="J8" t="s">
        <v>25</v>
      </c>
      <c r="K8" t="s">
        <v>23</v>
      </c>
      <c r="M8">
        <f>IFERROR(INDEX([1]!FuelMult_JCIMS,MATCH($C8&amp;$D8&amp;$J8,[1]!FuelMult_JCIMS_Index,0),MATCH(M$2,$M$2:$W$2,0)),1)</f>
        <v>1</v>
      </c>
      <c r="N8">
        <f>IFERROR(INDEX([1]!FuelMult_JCIMS,MATCH($C8&amp;$D8&amp;$J8,[1]!FuelMult_JCIMS_Index,0),MATCH(N$2,$M$2:$W$2,0)),1)</f>
        <v>1</v>
      </c>
      <c r="O8">
        <f>IFERROR(INDEX([1]!FuelMult_JCIMS,MATCH($C8&amp;$D8&amp;$J8,[1]!FuelMult_JCIMS_Index,0),MATCH(O$2,$M$2:$W$2,0)),1)</f>
        <v>1</v>
      </c>
      <c r="P8">
        <f>IFERROR(INDEX([1]!FuelMult_JCIMS,MATCH($C8&amp;$D8&amp;$J8,[1]!FuelMult_JCIMS_Index,0),MATCH(P$2,$M$2:$W$2,0)),1)</f>
        <v>1</v>
      </c>
      <c r="Q8">
        <f>IFERROR(INDEX([1]!FuelMult_JCIMS,MATCH($C8&amp;$D8&amp;$J8,[1]!FuelMult_JCIMS_Index,0),MATCH(Q$2,$M$2:$W$2,0)),1)</f>
        <v>1</v>
      </c>
      <c r="R8">
        <f>IFERROR(INDEX([1]!FuelMult_JCIMS,MATCH($C8&amp;$D8&amp;$J8,[1]!FuelMult_JCIMS_Index,0),MATCH(R$2,$M$2:$W$2,0)),1)</f>
        <v>1</v>
      </c>
      <c r="S8">
        <f>IFERROR(INDEX([1]!FuelMult_JCIMS,MATCH($C8&amp;$D8&amp;$J8,[1]!FuelMult_JCIMS_Index,0),MATCH(S$2,$M$2:$W$2,0)),1)</f>
        <v>1</v>
      </c>
      <c r="T8">
        <f>IFERROR(INDEX([1]!FuelMult_JCIMS,MATCH($C8&amp;$D8&amp;$J8,[1]!FuelMult_JCIMS_Index,0),MATCH(T$2,$M$2:$W$2,0)),1)</f>
        <v>1</v>
      </c>
      <c r="U8">
        <f>IFERROR(INDEX([1]!FuelMult_JCIMS,MATCH($C8&amp;$D8&amp;$J8,[1]!FuelMult_JCIMS_Index,0),MATCH(U$2,$M$2:$W$2,0)),1)</f>
        <v>1</v>
      </c>
      <c r="V8">
        <f>IFERROR(INDEX([1]!FuelMult_JCIMS,MATCH($C8&amp;$D8&amp;$J8,[1]!FuelMult_JCIMS_Index,0),MATCH(V$2,$M$2:$W$2,0)),1)</f>
        <v>1</v>
      </c>
      <c r="W8">
        <f>IFERROR(INDEX([1]!FuelMult_JCIMS,MATCH($C8&amp;$D8&amp;$J8,[1]!FuelMult_JCIMS_Index,0),MATCH(W$2,$M$2:$W$2,0)),1)</f>
        <v>1</v>
      </c>
    </row>
    <row r="9" spans="1:24" x14ac:dyDescent="0.25">
      <c r="A9" t="s">
        <v>14</v>
      </c>
      <c r="B9" t="s">
        <v>4</v>
      </c>
      <c r="C9" t="s">
        <v>15</v>
      </c>
      <c r="D9" t="s">
        <v>20</v>
      </c>
      <c r="G9" t="s">
        <v>21</v>
      </c>
      <c r="J9" t="s">
        <v>26</v>
      </c>
      <c r="K9" t="s">
        <v>23</v>
      </c>
      <c r="M9">
        <f>IFERROR(INDEX([1]!FuelMult_JCIMS,MATCH($C9&amp;$D9&amp;$J9,[1]!FuelMult_JCIMS_Index,0),MATCH(M$2,$M$2:$W$2,0)),1)</f>
        <v>0.61289110592923057</v>
      </c>
      <c r="N9">
        <f>IFERROR(INDEX([1]!FuelMult_JCIMS,MATCH($C9&amp;$D9&amp;$J9,[1]!FuelMult_JCIMS_Index,0),MATCH(N$2,$M$2:$W$2,0)),1)</f>
        <v>0.58062810625002736</v>
      </c>
      <c r="O9">
        <f>IFERROR(INDEX([1]!FuelMult_JCIMS,MATCH($C9&amp;$D9&amp;$J9,[1]!FuelMult_JCIMS_Index,0),MATCH(O$2,$M$2:$W$2,0)),1)</f>
        <v>0.60348793036536585</v>
      </c>
      <c r="P9">
        <f>IFERROR(INDEX([1]!FuelMult_JCIMS,MATCH($C9&amp;$D9&amp;$J9,[1]!FuelMult_JCIMS_Index,0),MATCH(P$2,$M$2:$W$2,0)),1)</f>
        <v>0.5372259961442607</v>
      </c>
      <c r="Q9">
        <f>IFERROR(INDEX([1]!FuelMult_JCIMS,MATCH($C9&amp;$D9&amp;$J9,[1]!FuelMult_JCIMS_Index,0),MATCH(Q$2,$M$2:$W$2,0)),1)</f>
        <v>0.50357177616531679</v>
      </c>
      <c r="R9">
        <f>IFERROR(INDEX([1]!FuelMult_JCIMS,MATCH($C9&amp;$D9&amp;$J9,[1]!FuelMult_JCIMS_Index,0),MATCH(R$2,$M$2:$W$2,0)),1)</f>
        <v>0.47110416065103106</v>
      </c>
      <c r="S9">
        <f>IFERROR(INDEX([1]!FuelMult_JCIMS,MATCH($C9&amp;$D9&amp;$J9,[1]!FuelMult_JCIMS_Index,0),MATCH(S$2,$M$2:$W$2,0)),1)</f>
        <v>0.4835300267571716</v>
      </c>
      <c r="T9">
        <f>IFERROR(INDEX([1]!FuelMult_JCIMS,MATCH($C9&amp;$D9&amp;$J9,[1]!FuelMult_JCIMS_Index,0),MATCH(T$2,$M$2:$W$2,0)),1)</f>
        <v>0.4738102834025324</v>
      </c>
      <c r="U9">
        <f>IFERROR(INDEX([1]!FuelMult_JCIMS,MATCH($C9&amp;$D9&amp;$J9,[1]!FuelMult_JCIMS_Index,0),MATCH(U$2,$M$2:$W$2,0)),1)</f>
        <v>0.46428592276592601</v>
      </c>
      <c r="V9">
        <f>IFERROR(INDEX([1]!FuelMult_JCIMS,MATCH($C9&amp;$D9&amp;$J9,[1]!FuelMult_JCIMS_Index,0),MATCH(V$2,$M$2:$W$2,0)),1)</f>
        <v>0.46428592276592601</v>
      </c>
      <c r="W9">
        <f>IFERROR(INDEX([1]!FuelMult_JCIMS,MATCH($C9&amp;$D9&amp;$J9,[1]!FuelMult_JCIMS_Index,0),MATCH(W$2,$M$2:$W$2,0)),1)</f>
        <v>0.46428592276592601</v>
      </c>
    </row>
    <row r="10" spans="1:24" x14ac:dyDescent="0.25">
      <c r="A10" t="s">
        <v>14</v>
      </c>
      <c r="B10" t="s">
        <v>4</v>
      </c>
      <c r="C10" t="s">
        <v>15</v>
      </c>
      <c r="D10" t="s">
        <v>20</v>
      </c>
      <c r="G10" t="s">
        <v>21</v>
      </c>
      <c r="J10" t="s">
        <v>27</v>
      </c>
      <c r="K10" t="s">
        <v>23</v>
      </c>
      <c r="M10">
        <f>IFERROR(INDEX([1]!FuelMult_JCIMS,MATCH($C10&amp;$D10&amp;$J10,[1]!FuelMult_JCIMS_Index,0),MATCH(M$2,$M$2:$W$2,0)),1)</f>
        <v>1</v>
      </c>
      <c r="N10">
        <f>IFERROR(INDEX([1]!FuelMult_JCIMS,MATCH($C10&amp;$D10&amp;$J10,[1]!FuelMult_JCIMS_Index,0),MATCH(N$2,$M$2:$W$2,0)),1)</f>
        <v>1</v>
      </c>
      <c r="O10">
        <f>IFERROR(INDEX([1]!FuelMult_JCIMS,MATCH($C10&amp;$D10&amp;$J10,[1]!FuelMult_JCIMS_Index,0),MATCH(O$2,$M$2:$W$2,0)),1)</f>
        <v>1</v>
      </c>
      <c r="P10">
        <f>IFERROR(INDEX([1]!FuelMult_JCIMS,MATCH($C10&amp;$D10&amp;$J10,[1]!FuelMult_JCIMS_Index,0),MATCH(P$2,$M$2:$W$2,0)),1)</f>
        <v>1</v>
      </c>
      <c r="Q10">
        <f>IFERROR(INDEX([1]!FuelMult_JCIMS,MATCH($C10&amp;$D10&amp;$J10,[1]!FuelMult_JCIMS_Index,0),MATCH(Q$2,$M$2:$W$2,0)),1)</f>
        <v>1</v>
      </c>
      <c r="R10">
        <f>IFERROR(INDEX([1]!FuelMult_JCIMS,MATCH($C10&amp;$D10&amp;$J10,[1]!FuelMult_JCIMS_Index,0),MATCH(R$2,$M$2:$W$2,0)),1)</f>
        <v>1</v>
      </c>
      <c r="S10">
        <f>IFERROR(INDEX([1]!FuelMult_JCIMS,MATCH($C10&amp;$D10&amp;$J10,[1]!FuelMult_JCIMS_Index,0),MATCH(S$2,$M$2:$W$2,0)),1)</f>
        <v>1</v>
      </c>
      <c r="T10">
        <f>IFERROR(INDEX([1]!FuelMult_JCIMS,MATCH($C10&amp;$D10&amp;$J10,[1]!FuelMult_JCIMS_Index,0),MATCH(T$2,$M$2:$W$2,0)),1)</f>
        <v>1</v>
      </c>
      <c r="U10">
        <f>IFERROR(INDEX([1]!FuelMult_JCIMS,MATCH($C10&amp;$D10&amp;$J10,[1]!FuelMult_JCIMS_Index,0),MATCH(U$2,$M$2:$W$2,0)),1)</f>
        <v>1</v>
      </c>
      <c r="V10">
        <f>IFERROR(INDEX([1]!FuelMult_JCIMS,MATCH($C10&amp;$D10&amp;$J10,[1]!FuelMult_JCIMS_Index,0),MATCH(V$2,$M$2:$W$2,0)),1)</f>
        <v>1</v>
      </c>
      <c r="W10">
        <f>IFERROR(INDEX([1]!FuelMult_JCIMS,MATCH($C10&amp;$D10&amp;$J10,[1]!FuelMult_JCIMS_Index,0),MATCH(W$2,$M$2:$W$2,0)),1)</f>
        <v>1</v>
      </c>
    </row>
    <row r="11" spans="1:24" x14ac:dyDescent="0.25">
      <c r="A11" t="s">
        <v>14</v>
      </c>
      <c r="B11" t="s">
        <v>4</v>
      </c>
      <c r="C11" t="s">
        <v>15</v>
      </c>
      <c r="D11" t="s">
        <v>20</v>
      </c>
      <c r="G11" t="s">
        <v>21</v>
      </c>
      <c r="J11" t="s">
        <v>28</v>
      </c>
      <c r="K11" t="s">
        <v>23</v>
      </c>
      <c r="M11">
        <f>IFERROR(INDEX([1]!FuelMult_JCIMS,MATCH($C11&amp;$D11&amp;$J11,[1]!FuelMult_JCIMS_Index,0),MATCH(M$2,$M$2:$W$2,0)),1)</f>
        <v>0.4410206592259765</v>
      </c>
      <c r="N11">
        <f>IFERROR(INDEX([1]!FuelMult_JCIMS,MATCH($C11&amp;$D11&amp;$J11,[1]!FuelMult_JCIMS_Index,0),MATCH(N$2,$M$2:$W$2,0)),1)</f>
        <v>0.51474462579061209</v>
      </c>
      <c r="O11">
        <f>IFERROR(INDEX([1]!FuelMult_JCIMS,MATCH($C11&amp;$D11&amp;$J11,[1]!FuelMult_JCIMS_Index,0),MATCH(O$2,$M$2:$W$2,0)),1)</f>
        <v>0.70677257399490312</v>
      </c>
      <c r="P11">
        <f>IFERROR(INDEX([1]!FuelMult_JCIMS,MATCH($C11&amp;$D11&amp;$J11,[1]!FuelMult_JCIMS_Index,0),MATCH(P$2,$M$2:$W$2,0)),1)</f>
        <v>0.72108643300881825</v>
      </c>
      <c r="Q11">
        <f>IFERROR(INDEX([1]!FuelMult_JCIMS,MATCH($C11&amp;$D11&amp;$J11,[1]!FuelMult_JCIMS_Index,0),MATCH(Q$2,$M$2:$W$2,0)),1)</f>
        <v>0.83694276135221857</v>
      </c>
      <c r="R11">
        <f>IFERROR(INDEX([1]!FuelMult_JCIMS,MATCH($C11&amp;$D11&amp;$J11,[1]!FuelMult_JCIMS_Index,0),MATCH(R$2,$M$2:$W$2,0)),1)</f>
        <v>0.92203966956990191</v>
      </c>
      <c r="S11">
        <f>IFERROR(INDEX([1]!FuelMult_JCIMS,MATCH($C11&amp;$D11&amp;$J11,[1]!FuelMult_JCIMS_Index,0),MATCH(S$2,$M$2:$W$2,0)),1)</f>
        <v>0.99586419799345394</v>
      </c>
      <c r="T11">
        <f>IFERROR(INDEX([1]!FuelMult_JCIMS,MATCH($C11&amp;$D11&amp;$J11,[1]!FuelMult_JCIMS_Index,0),MATCH(T$2,$M$2:$W$2,0)),1)</f>
        <v>1.0559589285208755</v>
      </c>
      <c r="U11">
        <f>IFERROR(INDEX([1]!FuelMult_JCIMS,MATCH($C11&amp;$D11&amp;$J11,[1]!FuelMult_JCIMS_Index,0),MATCH(U$2,$M$2:$W$2,0)),1)</f>
        <v>1.1019411457258728</v>
      </c>
      <c r="V11">
        <f>IFERROR(INDEX([1]!FuelMult_JCIMS,MATCH($C11&amp;$D11&amp;$J11,[1]!FuelMult_JCIMS_Index,0),MATCH(V$2,$M$2:$W$2,0)),1)</f>
        <v>1.1099393988456252</v>
      </c>
      <c r="W11">
        <f>IFERROR(INDEX([1]!FuelMult_JCIMS,MATCH($C11&amp;$D11&amp;$J11,[1]!FuelMult_JCIMS_Index,0),MATCH(W$2,$M$2:$W$2,0)),1)</f>
        <v>1.123656084803303</v>
      </c>
    </row>
    <row r="12" spans="1:24" x14ac:dyDescent="0.25">
      <c r="A12" t="s">
        <v>14</v>
      </c>
      <c r="B12" t="s">
        <v>4</v>
      </c>
      <c r="C12" t="s">
        <v>15</v>
      </c>
      <c r="D12" t="s">
        <v>20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 t="s">
        <v>29</v>
      </c>
    </row>
    <row r="13" spans="1:24" x14ac:dyDescent="0.25">
      <c r="A13" t="s">
        <v>14</v>
      </c>
      <c r="B13" t="s">
        <v>4</v>
      </c>
      <c r="C13" t="s">
        <v>15</v>
      </c>
      <c r="D13" t="s">
        <v>20</v>
      </c>
      <c r="G13" t="s">
        <v>21</v>
      </c>
      <c r="J13" t="s">
        <v>30</v>
      </c>
      <c r="K13" t="s">
        <v>23</v>
      </c>
      <c r="M13">
        <f>IFERROR(INDEX([1]!FuelMult_JCIMS,MATCH($C13&amp;$D13&amp;$J13,[1]!FuelMult_JCIMS_Index,0),MATCH(M$2,$M$2:$W$2,0)),1)</f>
        <v>1</v>
      </c>
      <c r="N13">
        <f>IFERROR(INDEX([1]!FuelMult_JCIMS,MATCH($C13&amp;$D13&amp;$J13,[1]!FuelMult_JCIMS_Index,0),MATCH(N$2,$M$2:$W$2,0)),1)</f>
        <v>1</v>
      </c>
      <c r="O13">
        <f>IFERROR(INDEX([1]!FuelMult_JCIMS,MATCH($C13&amp;$D13&amp;$J13,[1]!FuelMult_JCIMS_Index,0),MATCH(O$2,$M$2:$W$2,0)),1)</f>
        <v>1</v>
      </c>
      <c r="P13">
        <f>IFERROR(INDEX([1]!FuelMult_JCIMS,MATCH($C13&amp;$D13&amp;$J13,[1]!FuelMult_JCIMS_Index,0),MATCH(P$2,$M$2:$W$2,0)),1)</f>
        <v>1</v>
      </c>
      <c r="Q13">
        <f>IFERROR(INDEX([1]!FuelMult_JCIMS,MATCH($C13&amp;$D13&amp;$J13,[1]!FuelMult_JCIMS_Index,0),MATCH(Q$2,$M$2:$W$2,0)),1)</f>
        <v>1</v>
      </c>
      <c r="R13">
        <f>IFERROR(INDEX([1]!FuelMult_JCIMS,MATCH($C13&amp;$D13&amp;$J13,[1]!FuelMult_JCIMS_Index,0),MATCH(R$2,$M$2:$W$2,0)),1)</f>
        <v>1</v>
      </c>
      <c r="S13">
        <f>IFERROR(INDEX([1]!FuelMult_JCIMS,MATCH($C13&amp;$D13&amp;$J13,[1]!FuelMult_JCIMS_Index,0),MATCH(S$2,$M$2:$W$2,0)),1)</f>
        <v>1</v>
      </c>
      <c r="T13">
        <f>IFERROR(INDEX([1]!FuelMult_JCIMS,MATCH($C13&amp;$D13&amp;$J13,[1]!FuelMult_JCIMS_Index,0),MATCH(T$2,$M$2:$W$2,0)),1)</f>
        <v>1</v>
      </c>
      <c r="U13">
        <f>IFERROR(INDEX([1]!FuelMult_JCIMS,MATCH($C13&amp;$D13&amp;$J13,[1]!FuelMult_JCIMS_Index,0),MATCH(U$2,$M$2:$W$2,0)),1)</f>
        <v>1</v>
      </c>
      <c r="V13">
        <f>IFERROR(INDEX([1]!FuelMult_JCIMS,MATCH($C13&amp;$D13&amp;$J13,[1]!FuelMult_JCIMS_Index,0),MATCH(V$2,$M$2:$W$2,0)),1)</f>
        <v>1</v>
      </c>
      <c r="W13">
        <f>IFERROR(INDEX([1]!FuelMult_JCIMS,MATCH($C13&amp;$D13&amp;$J13,[1]!FuelMult_JCIMS_Index,0),MATCH(W$2,$M$2:$W$2,0)),1)</f>
        <v>1</v>
      </c>
    </row>
    <row r="14" spans="1:24" x14ac:dyDescent="0.25">
      <c r="A14" t="s">
        <v>14</v>
      </c>
      <c r="B14" t="s">
        <v>4</v>
      </c>
      <c r="C14" t="s">
        <v>15</v>
      </c>
      <c r="D14" t="s">
        <v>20</v>
      </c>
      <c r="G14" t="s">
        <v>21</v>
      </c>
      <c r="J14" t="s">
        <v>31</v>
      </c>
      <c r="K14" t="s">
        <v>32</v>
      </c>
      <c r="M14">
        <f>INDEX([1]!CER_prices,MATCH($C14&amp;INDEX([1]!sector_CER,MATCH($D14,[1]!sector_CIMS,0))&amp;$J14,[1]!CER_prices_index,0),MATCH(M$2,[1]!CER_year,0))/ROUND(INDEX([1]Prices!K$29:K$210,MATCH("CAN"&amp;"Industrial"&amp;$J14,[1]Prices!$CJ$29:$CJ$210,0)),2)</f>
        <v>1.0039817264331772</v>
      </c>
      <c r="N14">
        <f>INDEX([1]!CER_prices,MATCH($C14&amp;INDEX([1]!sector_CER,MATCH($D14,[1]!sector_CIMS,0))&amp;$J14,[1]!CER_prices_index,0),MATCH(N$2,[1]!CER_year,0))/ROUND(INDEX([1]Prices!L$29:L$210,MATCH("CAN"&amp;"Industrial"&amp;$J14,[1]Prices!$CJ$29:$CJ$210,0)),2)</f>
        <v>1.0039817264331772</v>
      </c>
      <c r="O14">
        <f>INDEX([1]!CER_prices,MATCH($C14&amp;INDEX([1]!sector_CER,MATCH($D14,[1]!sector_CIMS,0))&amp;$J14,[1]!CER_prices_index,0),MATCH(O$2,[1]!CER_year,0))/ROUND(INDEX([1]Prices!M$29:M$210,MATCH("CAN"&amp;"Industrial"&amp;$J14,[1]Prices!$CJ$29:$CJ$210,0)),2)</f>
        <v>0.96652156231200692</v>
      </c>
      <c r="P14">
        <f>INDEX([1]!CER_prices,MATCH($C14&amp;INDEX([1]!sector_CER,MATCH($D14,[1]!sector_CIMS,0))&amp;$J14,[1]!CER_prices_index,0),MATCH(P$2,[1]!CER_year,0))/ROUND(INDEX([1]Prices!N$29:N$210,MATCH("CAN"&amp;"Industrial"&amp;$J14,[1]Prices!$CJ$29:$CJ$210,0)),2)</f>
        <v>0.93421369936011234</v>
      </c>
      <c r="Q14">
        <f>INDEX([1]!CER_prices,MATCH($C14&amp;INDEX([1]!sector_CER,MATCH($D14,[1]!sector_CIMS,0))&amp;$J14,[1]!CER_prices_index,0),MATCH(Q$2,[1]!CER_year,0))/ROUND(INDEX([1]Prices!O$29:O$210,MATCH("CAN"&amp;"Industrial"&amp;$J14,[1]Prices!$CJ$29:$CJ$210,0)),2)</f>
        <v>0.96319462758246821</v>
      </c>
      <c r="R14">
        <f>INDEX([1]!CER_prices,MATCH($C14&amp;INDEX([1]!sector_CER,MATCH($D14,[1]!sector_CIMS,0))&amp;$J14,[1]!CER_prices_index,0),MATCH(R$2,[1]!CER_year,0))/ROUND(INDEX([1]Prices!P$29:P$210,MATCH("CAN"&amp;"Industrial"&amp;$J14,[1]Prices!$CJ$29:$CJ$210,0)),2)</f>
        <v>0.90002279145253272</v>
      </c>
      <c r="S14">
        <f>INDEX([1]!CER_prices,MATCH($C14&amp;INDEX([1]!sector_CER,MATCH($D14,[1]!sector_CIMS,0))&amp;$J14,[1]!CER_prices_index,0),MATCH(S$2,[1]!CER_year,0))/ROUND(INDEX([1]Prices!Q$29:Q$210,MATCH("CAN"&amp;"Industrial"&amp;$J14,[1]Prices!$CJ$29:$CJ$210,0)),2)</f>
        <v>0.84720597487214822</v>
      </c>
      <c r="T14">
        <f>INDEX([1]!CER_prices,MATCH($C14&amp;INDEX([1]!sector_CER,MATCH($D14,[1]!sector_CIMS,0))&amp;$J14,[1]!CER_prices_index,0),MATCH(T$2,[1]!CER_year,0))/ROUND(INDEX([1]Prices!R$29:R$210,MATCH("CAN"&amp;"Industrial"&amp;$J14,[1]Prices!$CJ$29:$CJ$210,0)),2)</f>
        <v>0.85743664925834073</v>
      </c>
      <c r="U14">
        <f>INDEX([1]!CER_prices,MATCH($C14&amp;INDEX([1]!sector_CER,MATCH($D14,[1]!sector_CIMS,0))&amp;$J14,[1]!CER_prices_index,0),MATCH(U$2,[1]!CER_year,0))/ROUND(INDEX([1]Prices!S$29:S$210,MATCH("CAN"&amp;"Industrial"&amp;$J14,[1]Prices!$CJ$29:$CJ$210,0)),2)</f>
        <v>0.87096527538204449</v>
      </c>
      <c r="V14">
        <f>INDEX([1]!CER_prices,MATCH($C14&amp;INDEX([1]!sector_CER,MATCH($D14,[1]!sector_CIMS,0))&amp;$J14,[1]!CER_prices_index,0),MATCH(V$2,[1]!CER_year,0))/ROUND(INDEX([1]Prices!T$29:T$210,MATCH("CAN"&amp;"Industrial"&amp;$J14,[1]Prices!$CJ$29:$CJ$210,0)),2)</f>
        <v>0.88722850084035665</v>
      </c>
      <c r="W14">
        <f>INDEX([1]!CER_prices,MATCH($C14&amp;INDEX([1]!sector_CER,MATCH($D14,[1]!sector_CIMS,0))&amp;$J14,[1]!CER_prices_index,0),MATCH(W$2,[1]!CER_year,0))/ROUND(INDEX([1]Prices!U$29:U$210,MATCH("CAN"&amp;"Industrial"&amp;$J14,[1]Prices!$CJ$29:$CJ$210,0)),2)</f>
        <v>0.90358931515463869</v>
      </c>
    </row>
    <row r="15" spans="1:24" x14ac:dyDescent="0.25">
      <c r="A15" t="s">
        <v>14</v>
      </c>
      <c r="B15" t="s">
        <v>4</v>
      </c>
      <c r="C15" t="s">
        <v>15</v>
      </c>
      <c r="D15" t="s">
        <v>20</v>
      </c>
      <c r="G15" t="s">
        <v>21</v>
      </c>
      <c r="J15" t="s">
        <v>33</v>
      </c>
      <c r="K15" t="s">
        <v>23</v>
      </c>
      <c r="M15">
        <f>IFERROR(INDEX([1]!FuelMult_JCIMS,MATCH($C15&amp;$D15&amp;$J15,[1]!FuelMult_JCIMS_Index,0),MATCH(M$2,$M$2:$W$2,0)),1)</f>
        <v>1</v>
      </c>
      <c r="N15">
        <f>IFERROR(INDEX([1]!FuelMult_JCIMS,MATCH($C15&amp;$D15&amp;$J15,[1]!FuelMult_JCIMS_Index,0),MATCH(N$2,$M$2:$W$2,0)),1)</f>
        <v>1</v>
      </c>
      <c r="O15">
        <f>IFERROR(INDEX([1]!FuelMult_JCIMS,MATCH($C15&amp;$D15&amp;$J15,[1]!FuelMult_JCIMS_Index,0),MATCH(O$2,$M$2:$W$2,0)),1)</f>
        <v>1</v>
      </c>
      <c r="P15">
        <f>IFERROR(INDEX([1]!FuelMult_JCIMS,MATCH($C15&amp;$D15&amp;$J15,[1]!FuelMult_JCIMS_Index,0),MATCH(P$2,$M$2:$W$2,0)),1)</f>
        <v>1</v>
      </c>
      <c r="Q15">
        <f>IFERROR(INDEX([1]!FuelMult_JCIMS,MATCH($C15&amp;$D15&amp;$J15,[1]!FuelMult_JCIMS_Index,0),MATCH(Q$2,$M$2:$W$2,0)),1)</f>
        <v>1</v>
      </c>
      <c r="R15">
        <f>IFERROR(INDEX([1]!FuelMult_JCIMS,MATCH($C15&amp;$D15&amp;$J15,[1]!FuelMult_JCIMS_Index,0),MATCH(R$2,$M$2:$W$2,0)),1)</f>
        <v>1</v>
      </c>
      <c r="S15">
        <f>IFERROR(INDEX([1]!FuelMult_JCIMS,MATCH($C15&amp;$D15&amp;$J15,[1]!FuelMult_JCIMS_Index,0),MATCH(S$2,$M$2:$W$2,0)),1)</f>
        <v>1</v>
      </c>
      <c r="T15">
        <f>IFERROR(INDEX([1]!FuelMult_JCIMS,MATCH($C15&amp;$D15&amp;$J15,[1]!FuelMult_JCIMS_Index,0),MATCH(T$2,$M$2:$W$2,0)),1)</f>
        <v>1</v>
      </c>
      <c r="U15">
        <f>IFERROR(INDEX([1]!FuelMult_JCIMS,MATCH($C15&amp;$D15&amp;$J15,[1]!FuelMult_JCIMS_Index,0),MATCH(U$2,$M$2:$W$2,0)),1)</f>
        <v>1</v>
      </c>
      <c r="V15">
        <f>IFERROR(INDEX([1]!FuelMult_JCIMS,MATCH($C15&amp;$D15&amp;$J15,[1]!FuelMult_JCIMS_Index,0),MATCH(V$2,$M$2:$W$2,0)),1)</f>
        <v>1</v>
      </c>
      <c r="W15">
        <f>IFERROR(INDEX([1]!FuelMult_JCIMS,MATCH($C15&amp;$D15&amp;$J15,[1]!FuelMult_JCIMS_Index,0),MATCH(W$2,$M$2:$W$2,0)),1)</f>
        <v>1</v>
      </c>
    </row>
    <row r="16" spans="1:24" x14ac:dyDescent="0.25">
      <c r="A16" t="s">
        <v>14</v>
      </c>
      <c r="B16" t="s">
        <v>4</v>
      </c>
      <c r="C16" t="s">
        <v>15</v>
      </c>
      <c r="D16" t="s">
        <v>20</v>
      </c>
      <c r="G16" t="s">
        <v>21</v>
      </c>
      <c r="J16" t="s">
        <v>34</v>
      </c>
      <c r="K16" t="s">
        <v>23</v>
      </c>
      <c r="M16">
        <f>IFERROR(INDEX([1]!FuelMult_JCIMS,MATCH($C16&amp;$D16&amp;$J16,[1]!FuelMult_JCIMS_Index,0),MATCH(M$2,$M$2:$W$2,0)),1)</f>
        <v>1</v>
      </c>
      <c r="N16">
        <f>IFERROR(INDEX([1]!FuelMult_JCIMS,MATCH($C16&amp;$D16&amp;$J16,[1]!FuelMult_JCIMS_Index,0),MATCH(N$2,$M$2:$W$2,0)),1)</f>
        <v>1</v>
      </c>
      <c r="O16">
        <f>IFERROR(INDEX([1]!FuelMult_JCIMS,MATCH($C16&amp;$D16&amp;$J16,[1]!FuelMult_JCIMS_Index,0),MATCH(O$2,$M$2:$W$2,0)),1)</f>
        <v>1</v>
      </c>
      <c r="P16">
        <f>IFERROR(INDEX([1]!FuelMult_JCIMS,MATCH($C16&amp;$D16&amp;$J16,[1]!FuelMult_JCIMS_Index,0),MATCH(P$2,$M$2:$W$2,0)),1)</f>
        <v>1</v>
      </c>
      <c r="Q16">
        <f>IFERROR(INDEX([1]!FuelMult_JCIMS,MATCH($C16&amp;$D16&amp;$J16,[1]!FuelMult_JCIMS_Index,0),MATCH(Q$2,$M$2:$W$2,0)),1)</f>
        <v>1</v>
      </c>
      <c r="R16">
        <f>IFERROR(INDEX([1]!FuelMult_JCIMS,MATCH($C16&amp;$D16&amp;$J16,[1]!FuelMult_JCIMS_Index,0),MATCH(R$2,$M$2:$W$2,0)),1)</f>
        <v>1</v>
      </c>
      <c r="S16">
        <f>IFERROR(INDEX([1]!FuelMult_JCIMS,MATCH($C16&amp;$D16&amp;$J16,[1]!FuelMult_JCIMS_Index,0),MATCH(S$2,$M$2:$W$2,0)),1)</f>
        <v>1</v>
      </c>
      <c r="T16">
        <f>IFERROR(INDEX([1]!FuelMult_JCIMS,MATCH($C16&amp;$D16&amp;$J16,[1]!FuelMult_JCIMS_Index,0),MATCH(T$2,$M$2:$W$2,0)),1)</f>
        <v>1</v>
      </c>
      <c r="U16">
        <f>IFERROR(INDEX([1]!FuelMult_JCIMS,MATCH($C16&amp;$D16&amp;$J16,[1]!FuelMult_JCIMS_Index,0),MATCH(U$2,$M$2:$W$2,0)),1)</f>
        <v>1</v>
      </c>
      <c r="V16">
        <f>IFERROR(INDEX([1]!FuelMult_JCIMS,MATCH($C16&amp;$D16&amp;$J16,[1]!FuelMult_JCIMS_Index,0),MATCH(V$2,$M$2:$W$2,0)),1)</f>
        <v>1</v>
      </c>
      <c r="W16">
        <f>IFERROR(INDEX([1]!FuelMult_JCIMS,MATCH($C16&amp;$D16&amp;$J16,[1]!FuelMult_JCIMS_Index,0),MATCH(W$2,$M$2:$W$2,0)),1)</f>
        <v>1</v>
      </c>
    </row>
    <row r="17" spans="1:24" x14ac:dyDescent="0.25">
      <c r="A17" t="s">
        <v>14</v>
      </c>
      <c r="B17" t="s">
        <v>4</v>
      </c>
      <c r="C17" t="s">
        <v>15</v>
      </c>
      <c r="D17" t="s">
        <v>20</v>
      </c>
      <c r="G17" t="s">
        <v>21</v>
      </c>
      <c r="J17" t="s">
        <v>35</v>
      </c>
      <c r="K17" t="s">
        <v>23</v>
      </c>
      <c r="M17">
        <f>IFERROR(INDEX([1]!FuelMult_JCIMS,MATCH($C17&amp;$D17&amp;$J17,[1]!FuelMult_JCIMS_Index,0),MATCH(M$2,$M$2:$W$2,0)),1)</f>
        <v>1</v>
      </c>
      <c r="N17">
        <f>IFERROR(INDEX([1]!FuelMult_JCIMS,MATCH($C17&amp;$D17&amp;$J17,[1]!FuelMult_JCIMS_Index,0),MATCH(N$2,$M$2:$W$2,0)),1)</f>
        <v>1</v>
      </c>
      <c r="O17">
        <f>IFERROR(INDEX([1]!FuelMult_JCIMS,MATCH($C17&amp;$D17&amp;$J17,[1]!FuelMult_JCIMS_Index,0),MATCH(O$2,$M$2:$W$2,0)),1)</f>
        <v>1</v>
      </c>
      <c r="P17">
        <f>IFERROR(INDEX([1]!FuelMult_JCIMS,MATCH($C17&amp;$D17&amp;$J17,[1]!FuelMult_JCIMS_Index,0),MATCH(P$2,$M$2:$W$2,0)),1)</f>
        <v>1</v>
      </c>
      <c r="Q17">
        <f>IFERROR(INDEX([1]!FuelMult_JCIMS,MATCH($C17&amp;$D17&amp;$J17,[1]!FuelMult_JCIMS_Index,0),MATCH(Q$2,$M$2:$W$2,0)),1)</f>
        <v>1</v>
      </c>
      <c r="R17">
        <f>IFERROR(INDEX([1]!FuelMult_JCIMS,MATCH($C17&amp;$D17&amp;$J17,[1]!FuelMult_JCIMS_Index,0),MATCH(R$2,$M$2:$W$2,0)),1)</f>
        <v>1</v>
      </c>
      <c r="S17">
        <f>IFERROR(INDEX([1]!FuelMult_JCIMS,MATCH($C17&amp;$D17&amp;$J17,[1]!FuelMult_JCIMS_Index,0),MATCH(S$2,$M$2:$W$2,0)),1)</f>
        <v>1</v>
      </c>
      <c r="T17">
        <f>IFERROR(INDEX([1]!FuelMult_JCIMS,MATCH($C17&amp;$D17&amp;$J17,[1]!FuelMult_JCIMS_Index,0),MATCH(T$2,$M$2:$W$2,0)),1)</f>
        <v>1</v>
      </c>
      <c r="U17">
        <f>IFERROR(INDEX([1]!FuelMult_JCIMS,MATCH($C17&amp;$D17&amp;$J17,[1]!FuelMult_JCIMS_Index,0),MATCH(U$2,$M$2:$W$2,0)),1)</f>
        <v>1</v>
      </c>
      <c r="V17">
        <f>IFERROR(INDEX([1]!FuelMult_JCIMS,MATCH($C17&amp;$D17&amp;$J17,[1]!FuelMult_JCIMS_Index,0),MATCH(V$2,$M$2:$W$2,0)),1)</f>
        <v>1</v>
      </c>
      <c r="W17">
        <f>IFERROR(INDEX([1]!FuelMult_JCIMS,MATCH($C17&amp;$D17&amp;$J17,[1]!FuelMult_JCIMS_Index,0),MATCH(W$2,$M$2:$W$2,0)),1)</f>
        <v>1</v>
      </c>
    </row>
    <row r="18" spans="1:24" x14ac:dyDescent="0.25">
      <c r="A18" t="s">
        <v>14</v>
      </c>
      <c r="B18" t="s">
        <v>4</v>
      </c>
      <c r="C18" t="s">
        <v>15</v>
      </c>
      <c r="D18" t="s">
        <v>20</v>
      </c>
      <c r="G18" t="s">
        <v>21</v>
      </c>
      <c r="J18" t="s">
        <v>36</v>
      </c>
      <c r="K18" t="s">
        <v>23</v>
      </c>
      <c r="M18">
        <f>IFERROR(INDEX([1]!FuelMult_JCIMS,MATCH($C18&amp;$D18&amp;$J18,[1]!FuelMult_JCIMS_Index,0),MATCH(M$2,$M$2:$W$2,0)),1)</f>
        <v>1</v>
      </c>
      <c r="N18">
        <f>IFERROR(INDEX([1]!FuelMult_JCIMS,MATCH($C18&amp;$D18&amp;$J18,[1]!FuelMult_JCIMS_Index,0),MATCH(N$2,$M$2:$W$2,0)),1)</f>
        <v>1</v>
      </c>
      <c r="O18">
        <f>IFERROR(INDEX([1]!FuelMult_JCIMS,MATCH($C18&amp;$D18&amp;$J18,[1]!FuelMult_JCIMS_Index,0),MATCH(O$2,$M$2:$W$2,0)),1)</f>
        <v>1</v>
      </c>
      <c r="P18">
        <f>IFERROR(INDEX([1]!FuelMult_JCIMS,MATCH($C18&amp;$D18&amp;$J18,[1]!FuelMult_JCIMS_Index,0),MATCH(P$2,$M$2:$W$2,0)),1)</f>
        <v>1</v>
      </c>
      <c r="Q18">
        <f>IFERROR(INDEX([1]!FuelMult_JCIMS,MATCH($C18&amp;$D18&amp;$J18,[1]!FuelMult_JCIMS_Index,0),MATCH(Q$2,$M$2:$W$2,0)),1)</f>
        <v>1</v>
      </c>
      <c r="R18">
        <f>IFERROR(INDEX([1]!FuelMult_JCIMS,MATCH($C18&amp;$D18&amp;$J18,[1]!FuelMult_JCIMS_Index,0),MATCH(R$2,$M$2:$W$2,0)),1)</f>
        <v>1</v>
      </c>
      <c r="S18">
        <f>IFERROR(INDEX([1]!FuelMult_JCIMS,MATCH($C18&amp;$D18&amp;$J18,[1]!FuelMult_JCIMS_Index,0),MATCH(S$2,$M$2:$W$2,0)),1)</f>
        <v>1</v>
      </c>
      <c r="T18">
        <f>IFERROR(INDEX([1]!FuelMult_JCIMS,MATCH($C18&amp;$D18&amp;$J18,[1]!FuelMult_JCIMS_Index,0),MATCH(T$2,$M$2:$W$2,0)),1)</f>
        <v>1</v>
      </c>
      <c r="U18">
        <f>IFERROR(INDEX([1]!FuelMult_JCIMS,MATCH($C18&amp;$D18&amp;$J18,[1]!FuelMult_JCIMS_Index,0),MATCH(U$2,$M$2:$W$2,0)),1)</f>
        <v>1</v>
      </c>
      <c r="V18">
        <f>IFERROR(INDEX([1]!FuelMult_JCIMS,MATCH($C18&amp;$D18&amp;$J18,[1]!FuelMult_JCIMS_Index,0),MATCH(V$2,$M$2:$W$2,0)),1)</f>
        <v>1</v>
      </c>
      <c r="W18">
        <f>IFERROR(INDEX([1]!FuelMult_JCIMS,MATCH($C18&amp;$D18&amp;$J18,[1]!FuelMult_JCIMS_Index,0),MATCH(W$2,$M$2:$W$2,0)),1)</f>
        <v>1</v>
      </c>
    </row>
    <row r="19" spans="1:24" x14ac:dyDescent="0.25">
      <c r="A19" t="s">
        <v>14</v>
      </c>
      <c r="B19" t="s">
        <v>4</v>
      </c>
      <c r="C19" t="s">
        <v>15</v>
      </c>
      <c r="D19" t="s">
        <v>20</v>
      </c>
      <c r="G19" t="s">
        <v>21</v>
      </c>
      <c r="J19" t="s">
        <v>37</v>
      </c>
      <c r="K19" t="s">
        <v>32</v>
      </c>
      <c r="M19">
        <f>INDEX([1]!CER_prices,MATCH($C19&amp;INDEX([1]!sector_CER,MATCH($D19,[1]!sector_CIMS,0))&amp;$J19,[1]!CER_prices_index,0),MATCH(M$2,[1]!CER_year,0))/ROUND(INDEX([1]Prices!K$29:K$210,MATCH("CAN"&amp;"Industrial"&amp;$J19,[1]Prices!$CJ$29:$CJ$210,0)),2)</f>
        <v>0.63993044524450926</v>
      </c>
      <c r="N19">
        <f>INDEX([1]!CER_prices,MATCH($C19&amp;INDEX([1]!sector_CER,MATCH($D19,[1]!sector_CIMS,0))&amp;$J19,[1]!CER_prices_index,0),MATCH(N$2,[1]!CER_year,0))/ROUND(INDEX([1]Prices!L$29:L$210,MATCH("CAN"&amp;"Industrial"&amp;$J19,[1]Prices!$CJ$29:$CJ$210,0)),2)</f>
        <v>0.63993044524450926</v>
      </c>
      <c r="O19">
        <f>INDEX([1]!CER_prices,MATCH($C19&amp;INDEX([1]!sector_CER,MATCH($D19,[1]!sector_CIMS,0))&amp;$J19,[1]!CER_prices_index,0),MATCH(O$2,[1]!CER_year,0))/ROUND(INDEX([1]Prices!M$29:M$210,MATCH("CAN"&amp;"Industrial"&amp;$J19,[1]Prices!$CJ$29:$CJ$210,0)),2)</f>
        <v>0.74828602254673393</v>
      </c>
      <c r="P19">
        <f>INDEX([1]!CER_prices,MATCH($C19&amp;INDEX([1]!sector_CER,MATCH($D19,[1]!sector_CIMS,0))&amp;$J19,[1]!CER_prices_index,0),MATCH(P$2,[1]!CER_year,0))/ROUND(INDEX([1]Prices!N$29:N$210,MATCH("CAN"&amp;"Industrial"&amp;$J19,[1]Prices!$CJ$29:$CJ$210,0)),2)</f>
        <v>0.61798263161746636</v>
      </c>
      <c r="Q19">
        <f>INDEX([1]!CER_prices,MATCH($C19&amp;INDEX([1]!sector_CER,MATCH($D19,[1]!sector_CIMS,0))&amp;$J19,[1]!CER_prices_index,0),MATCH(Q$2,[1]!CER_year,0))/ROUND(INDEX([1]Prices!O$29:O$210,MATCH("CAN"&amp;"Industrial"&amp;$J19,[1]Prices!$CJ$29:$CJ$210,0)),2)</f>
        <v>1.3330688564941726</v>
      </c>
      <c r="R19">
        <f>INDEX([1]!CER_prices,MATCH($C19&amp;INDEX([1]!sector_CER,MATCH($D19,[1]!sector_CIMS,0))&amp;$J19,[1]!CER_prices_index,0),MATCH(R$2,[1]!CER_year,0))/ROUND(INDEX([1]Prices!P$29:P$210,MATCH("CAN"&amp;"Industrial"&amp;$J19,[1]Prices!$CJ$29:$CJ$210,0)),2)</f>
        <v>1.1495595155596889</v>
      </c>
      <c r="S19">
        <f>INDEX([1]!CER_prices,MATCH($C19&amp;INDEX([1]!sector_CER,MATCH($D19,[1]!sector_CIMS,0))&amp;$J19,[1]!CER_prices_index,0),MATCH(S$2,[1]!CER_year,0))/ROUND(INDEX([1]Prices!Q$29:Q$210,MATCH("CAN"&amp;"Industrial"&amp;$J19,[1]Prices!$CJ$29:$CJ$210,0)),2)</f>
        <v>1.1158406442398265</v>
      </c>
      <c r="T19">
        <f>INDEX([1]!CER_prices,MATCH($C19&amp;INDEX([1]!sector_CER,MATCH($D19,[1]!sector_CIMS,0))&amp;$J19,[1]!CER_prices_index,0),MATCH(T$2,[1]!CER_year,0))/ROUND(INDEX([1]Prices!R$29:R$210,MATCH("CAN"&amp;"Industrial"&amp;$J19,[1]Prices!$CJ$29:$CJ$210,0)),2)</f>
        <v>1.1250410435115208</v>
      </c>
      <c r="U19">
        <f>INDEX([1]!CER_prices,MATCH($C19&amp;INDEX([1]!sector_CER,MATCH($D19,[1]!sector_CIMS,0))&amp;$J19,[1]!CER_prices_index,0),MATCH(U$2,[1]!CER_year,0))/ROUND(INDEX([1]Prices!S$29:S$210,MATCH("CAN"&amp;"Industrial"&amp;$J19,[1]Prices!$CJ$29:$CJ$210,0)),2)</f>
        <v>1.126607651643716</v>
      </c>
      <c r="V19">
        <f>INDEX([1]!CER_prices,MATCH($C19&amp;INDEX([1]!sector_CER,MATCH($D19,[1]!sector_CIMS,0))&amp;$J19,[1]!CER_prices_index,0),MATCH(V$2,[1]!CER_year,0))/ROUND(INDEX([1]Prices!T$29:T$210,MATCH("CAN"&amp;"Industrial"&amp;$J19,[1]Prices!$CJ$29:$CJ$210,0)),2)</f>
        <v>1.1325748493883308</v>
      </c>
      <c r="W19">
        <f>INDEX([1]!CER_prices,MATCH($C19&amp;INDEX([1]!sector_CER,MATCH($D19,[1]!sector_CIMS,0))&amp;$J19,[1]!CER_prices_index,0),MATCH(W$2,[1]!CER_year,0))/ROUND(INDEX([1]Prices!U$29:U$210,MATCH("CAN"&amp;"Industrial"&amp;$J19,[1]Prices!$CJ$29:$CJ$210,0)),2)</f>
        <v>1.143903396878954</v>
      </c>
    </row>
    <row r="20" spans="1:24" x14ac:dyDescent="0.25">
      <c r="A20" t="s">
        <v>14</v>
      </c>
      <c r="B20" t="s">
        <v>4</v>
      </c>
      <c r="C20" t="s">
        <v>15</v>
      </c>
      <c r="D20" t="s">
        <v>20</v>
      </c>
      <c r="G20" t="s">
        <v>21</v>
      </c>
      <c r="J20" t="s">
        <v>38</v>
      </c>
      <c r="K20" t="s">
        <v>23</v>
      </c>
      <c r="M20">
        <f>IFERROR(INDEX([1]!FuelMult_JCIMS,MATCH($C20&amp;$D20&amp;$J20,[1]!FuelMult_JCIMS_Index,0),MATCH(M$2,$M$2:$W$2,0)),1)</f>
        <v>1</v>
      </c>
      <c r="N20">
        <f>IFERROR(INDEX([1]!FuelMult_JCIMS,MATCH($C20&amp;$D20&amp;$J20,[1]!FuelMult_JCIMS_Index,0),MATCH(N$2,$M$2:$W$2,0)),1)</f>
        <v>1</v>
      </c>
      <c r="O20">
        <f>IFERROR(INDEX([1]!FuelMult_JCIMS,MATCH($C20&amp;$D20&amp;$J20,[1]!FuelMult_JCIMS_Index,0),MATCH(O$2,$M$2:$W$2,0)),1)</f>
        <v>1</v>
      </c>
      <c r="P20">
        <f>IFERROR(INDEX([1]!FuelMult_JCIMS,MATCH($C20&amp;$D20&amp;$J20,[1]!FuelMult_JCIMS_Index,0),MATCH(P$2,$M$2:$W$2,0)),1)</f>
        <v>1</v>
      </c>
      <c r="Q20">
        <f>IFERROR(INDEX([1]!FuelMult_JCIMS,MATCH($C20&amp;$D20&amp;$J20,[1]!FuelMult_JCIMS_Index,0),MATCH(Q$2,$M$2:$W$2,0)),1)</f>
        <v>1</v>
      </c>
      <c r="R20">
        <f>IFERROR(INDEX([1]!FuelMult_JCIMS,MATCH($C20&amp;$D20&amp;$J20,[1]!FuelMult_JCIMS_Index,0),MATCH(R$2,$M$2:$W$2,0)),1)</f>
        <v>1</v>
      </c>
      <c r="S20">
        <f>IFERROR(INDEX([1]!FuelMult_JCIMS,MATCH($C20&amp;$D20&amp;$J20,[1]!FuelMult_JCIMS_Index,0),MATCH(S$2,$M$2:$W$2,0)),1)</f>
        <v>1</v>
      </c>
      <c r="T20">
        <f>IFERROR(INDEX([1]!FuelMult_JCIMS,MATCH($C20&amp;$D20&amp;$J20,[1]!FuelMult_JCIMS_Index,0),MATCH(T$2,$M$2:$W$2,0)),1)</f>
        <v>1</v>
      </c>
      <c r="U20">
        <f>IFERROR(INDEX([1]!FuelMult_JCIMS,MATCH($C20&amp;$D20&amp;$J20,[1]!FuelMult_JCIMS_Index,0),MATCH(U$2,$M$2:$W$2,0)),1)</f>
        <v>1</v>
      </c>
      <c r="V20">
        <f>IFERROR(INDEX([1]!FuelMult_JCIMS,MATCH($C20&amp;$D20&amp;$J20,[1]!FuelMult_JCIMS_Index,0),MATCH(V$2,$M$2:$W$2,0)),1)</f>
        <v>1</v>
      </c>
      <c r="W20">
        <f>IFERROR(INDEX([1]!FuelMult_JCIMS,MATCH($C20&amp;$D20&amp;$J20,[1]!FuelMult_JCIMS_Index,0),MATCH(W$2,$M$2:$W$2,0)),1)</f>
        <v>1</v>
      </c>
    </row>
    <row r="21" spans="1:24" x14ac:dyDescent="0.25">
      <c r="A21" t="s">
        <v>14</v>
      </c>
      <c r="B21" t="s">
        <v>4</v>
      </c>
      <c r="C21" t="s">
        <v>15</v>
      </c>
      <c r="D21" t="s">
        <v>20</v>
      </c>
      <c r="G21" t="s">
        <v>21</v>
      </c>
      <c r="J21" t="s">
        <v>39</v>
      </c>
      <c r="K21" t="s">
        <v>23</v>
      </c>
      <c r="M21">
        <f>IFERROR(INDEX([1]!FuelMult_JCIMS,MATCH($C21&amp;$D21&amp;$J21,[1]!FuelMult_JCIMS_Index,0),MATCH(M$2,$M$2:$W$2,0)),1)</f>
        <v>1</v>
      </c>
      <c r="N21">
        <f>IFERROR(INDEX([1]!FuelMult_JCIMS,MATCH($C21&amp;$D21&amp;$J21,[1]!FuelMult_JCIMS_Index,0),MATCH(N$2,$M$2:$W$2,0)),1)</f>
        <v>1</v>
      </c>
      <c r="O21">
        <f>IFERROR(INDEX([1]!FuelMult_JCIMS,MATCH($C21&amp;$D21&amp;$J21,[1]!FuelMult_JCIMS_Index,0),MATCH(O$2,$M$2:$W$2,0)),1)</f>
        <v>1</v>
      </c>
      <c r="P21">
        <f>IFERROR(INDEX([1]!FuelMult_JCIMS,MATCH($C21&amp;$D21&amp;$J21,[1]!FuelMult_JCIMS_Index,0),MATCH(P$2,$M$2:$W$2,0)),1)</f>
        <v>1</v>
      </c>
      <c r="Q21">
        <f>IFERROR(INDEX([1]!FuelMult_JCIMS,MATCH($C21&amp;$D21&amp;$J21,[1]!FuelMult_JCIMS_Index,0),MATCH(Q$2,$M$2:$W$2,0)),1)</f>
        <v>1</v>
      </c>
      <c r="R21">
        <f>IFERROR(INDEX([1]!FuelMult_JCIMS,MATCH($C21&amp;$D21&amp;$J21,[1]!FuelMult_JCIMS_Index,0),MATCH(R$2,$M$2:$W$2,0)),1)</f>
        <v>1</v>
      </c>
      <c r="S21">
        <f>IFERROR(INDEX([1]!FuelMult_JCIMS,MATCH($C21&amp;$D21&amp;$J21,[1]!FuelMult_JCIMS_Index,0),MATCH(S$2,$M$2:$W$2,0)),1)</f>
        <v>1</v>
      </c>
      <c r="T21">
        <f>IFERROR(INDEX([1]!FuelMult_JCIMS,MATCH($C21&amp;$D21&amp;$J21,[1]!FuelMult_JCIMS_Index,0),MATCH(T$2,$M$2:$W$2,0)),1)</f>
        <v>1</v>
      </c>
      <c r="U21">
        <f>IFERROR(INDEX([1]!FuelMult_JCIMS,MATCH($C21&amp;$D21&amp;$J21,[1]!FuelMult_JCIMS_Index,0),MATCH(U$2,$M$2:$W$2,0)),1)</f>
        <v>1</v>
      </c>
      <c r="V21">
        <f>IFERROR(INDEX([1]!FuelMult_JCIMS,MATCH($C21&amp;$D21&amp;$J21,[1]!FuelMult_JCIMS_Index,0),MATCH(V$2,$M$2:$W$2,0)),1)</f>
        <v>1</v>
      </c>
      <c r="W21">
        <f>IFERROR(INDEX([1]!FuelMult_JCIMS,MATCH($C21&amp;$D21&amp;$J21,[1]!FuelMult_JCIMS_Index,0),MATCH(W$2,$M$2:$W$2,0)),1)</f>
        <v>1</v>
      </c>
    </row>
    <row r="22" spans="1:24" x14ac:dyDescent="0.25">
      <c r="A22" t="s">
        <v>14</v>
      </c>
      <c r="B22" t="s">
        <v>4</v>
      </c>
      <c r="C22" t="s">
        <v>15</v>
      </c>
      <c r="D22" t="s">
        <v>20</v>
      </c>
      <c r="G22" t="s">
        <v>21</v>
      </c>
      <c r="J22" t="s">
        <v>40</v>
      </c>
      <c r="K22" t="s">
        <v>23</v>
      </c>
      <c r="M22">
        <f>IFERROR(INDEX([1]!FuelMult_JCIMS,MATCH($C22&amp;$D22&amp;$J22,[1]!FuelMult_JCIMS_Index,0),MATCH(M$2,$M$2:$W$2,0)),1)</f>
        <v>1</v>
      </c>
      <c r="N22">
        <f>IFERROR(INDEX([1]!FuelMult_JCIMS,MATCH($C22&amp;$D22&amp;$J22,[1]!FuelMult_JCIMS_Index,0),MATCH(N$2,$M$2:$W$2,0)),1)</f>
        <v>1</v>
      </c>
      <c r="O22">
        <f>IFERROR(INDEX([1]!FuelMult_JCIMS,MATCH($C22&amp;$D22&amp;$J22,[1]!FuelMult_JCIMS_Index,0),MATCH(O$2,$M$2:$W$2,0)),1)</f>
        <v>1</v>
      </c>
      <c r="P22">
        <f>IFERROR(INDEX([1]!FuelMult_JCIMS,MATCH($C22&amp;$D22&amp;$J22,[1]!FuelMult_JCIMS_Index,0),MATCH(P$2,$M$2:$W$2,0)),1)</f>
        <v>1</v>
      </c>
      <c r="Q22">
        <f>IFERROR(INDEX([1]!FuelMult_JCIMS,MATCH($C22&amp;$D22&amp;$J22,[1]!FuelMult_JCIMS_Index,0),MATCH(Q$2,$M$2:$W$2,0)),1)</f>
        <v>1</v>
      </c>
      <c r="R22">
        <f>IFERROR(INDEX([1]!FuelMult_JCIMS,MATCH($C22&amp;$D22&amp;$J22,[1]!FuelMult_JCIMS_Index,0),MATCH(R$2,$M$2:$W$2,0)),1)</f>
        <v>1</v>
      </c>
      <c r="S22">
        <f>IFERROR(INDEX([1]!FuelMult_JCIMS,MATCH($C22&amp;$D22&amp;$J22,[1]!FuelMult_JCIMS_Index,0),MATCH(S$2,$M$2:$W$2,0)),1)</f>
        <v>1</v>
      </c>
      <c r="T22">
        <f>IFERROR(INDEX([1]!FuelMult_JCIMS,MATCH($C22&amp;$D22&amp;$J22,[1]!FuelMult_JCIMS_Index,0),MATCH(T$2,$M$2:$W$2,0)),1)</f>
        <v>1</v>
      </c>
      <c r="U22">
        <f>IFERROR(INDEX([1]!FuelMult_JCIMS,MATCH($C22&amp;$D22&amp;$J22,[1]!FuelMult_JCIMS_Index,0),MATCH(U$2,$M$2:$W$2,0)),1)</f>
        <v>1</v>
      </c>
      <c r="V22">
        <f>IFERROR(INDEX([1]!FuelMult_JCIMS,MATCH($C22&amp;$D22&amp;$J22,[1]!FuelMult_JCIMS_Index,0),MATCH(V$2,$M$2:$W$2,0)),1)</f>
        <v>1</v>
      </c>
      <c r="W22">
        <f>IFERROR(INDEX([1]!FuelMult_JCIMS,MATCH($C22&amp;$D22&amp;$J22,[1]!FuelMult_JCIMS_Index,0),MATCH(W$2,$M$2:$W$2,0)),1)</f>
        <v>1</v>
      </c>
    </row>
    <row r="23" spans="1:24" x14ac:dyDescent="0.25">
      <c r="A23" t="s">
        <v>14</v>
      </c>
      <c r="B23" t="s">
        <v>4</v>
      </c>
      <c r="C23" t="s">
        <v>15</v>
      </c>
      <c r="D23" t="s">
        <v>20</v>
      </c>
      <c r="G23" t="s">
        <v>21</v>
      </c>
      <c r="J23" t="s">
        <v>41</v>
      </c>
      <c r="K23" t="s">
        <v>23</v>
      </c>
      <c r="M23">
        <f>IFERROR(INDEX([1]!FuelMult_JCIMS,MATCH($C23&amp;$D23&amp;$J23,[1]!FuelMult_JCIMS_Index,0),MATCH(M$2,$M$2:$W$2,0)),1)</f>
        <v>0.92896569804038875</v>
      </c>
      <c r="N23">
        <f>IFERROR(INDEX([1]!FuelMult_JCIMS,MATCH($C23&amp;$D23&amp;$J23,[1]!FuelMult_JCIMS_Index,0),MATCH(N$2,$M$2:$W$2,0)),1)</f>
        <v>1</v>
      </c>
      <c r="O23">
        <f>IFERROR(INDEX([1]!FuelMult_JCIMS,MATCH($C23&amp;$D23&amp;$J23,[1]!FuelMult_JCIMS_Index,0),MATCH(O$2,$M$2:$W$2,0)),1)</f>
        <v>1.8658964871984542</v>
      </c>
      <c r="P23">
        <f>IFERROR(INDEX([1]!FuelMult_JCIMS,MATCH($C23&amp;$D23&amp;$J23,[1]!FuelMult_JCIMS_Index,0),MATCH(P$2,$M$2:$W$2,0)),1)</f>
        <v>1.8658964871984542</v>
      </c>
      <c r="Q23">
        <f>IFERROR(INDEX([1]!FuelMult_JCIMS,MATCH($C23&amp;$D23&amp;$J23,[1]!FuelMult_JCIMS_Index,0),MATCH(Q$2,$M$2:$W$2,0)),1)</f>
        <v>1.8658964871984542</v>
      </c>
      <c r="R23">
        <f>IFERROR(INDEX([1]!FuelMult_JCIMS,MATCH($C23&amp;$D23&amp;$J23,[1]!FuelMult_JCIMS_Index,0),MATCH(R$2,$M$2:$W$2,0)),1)</f>
        <v>1.8658964871984542</v>
      </c>
      <c r="S23">
        <f>IFERROR(INDEX([1]!FuelMult_JCIMS,MATCH($C23&amp;$D23&amp;$J23,[1]!FuelMult_JCIMS_Index,0),MATCH(S$2,$M$2:$W$2,0)),1)</f>
        <v>1.8658964871984542</v>
      </c>
      <c r="T23">
        <f>IFERROR(INDEX([1]!FuelMult_JCIMS,MATCH($C23&amp;$D23&amp;$J23,[1]!FuelMult_JCIMS_Index,0),MATCH(T$2,$M$2:$W$2,0)),1)</f>
        <v>1.8658964871984542</v>
      </c>
      <c r="U23">
        <f>IFERROR(INDEX([1]!FuelMult_JCIMS,MATCH($C23&amp;$D23&amp;$J23,[1]!FuelMult_JCIMS_Index,0),MATCH(U$2,$M$2:$W$2,0)),1)</f>
        <v>1.8658964871984542</v>
      </c>
      <c r="V23">
        <f>IFERROR(INDEX([1]!FuelMult_JCIMS,MATCH($C23&amp;$D23&amp;$J23,[1]!FuelMult_JCIMS_Index,0),MATCH(V$2,$M$2:$W$2,0)),1)</f>
        <v>1.8658964871984542</v>
      </c>
      <c r="W23">
        <f>IFERROR(INDEX([1]!FuelMult_JCIMS,MATCH($C23&amp;$D23&amp;$J23,[1]!FuelMult_JCIMS_Index,0),MATCH(W$2,$M$2:$W$2,0)),1)</f>
        <v>1.8658964871984542</v>
      </c>
    </row>
    <row r="24" spans="1:24" x14ac:dyDescent="0.25">
      <c r="A24" t="s">
        <v>14</v>
      </c>
      <c r="B24" t="s">
        <v>4</v>
      </c>
      <c r="C24" t="s">
        <v>15</v>
      </c>
      <c r="D24" t="s">
        <v>20</v>
      </c>
      <c r="G24" t="s">
        <v>21</v>
      </c>
      <c r="J24" t="s">
        <v>42</v>
      </c>
      <c r="K24" t="s">
        <v>23</v>
      </c>
      <c r="M24">
        <f>IFERROR(INDEX([1]!FuelMult_JCIMS,MATCH($C24&amp;$D24&amp;$J24,[1]!FuelMult_JCIMS_Index,0),MATCH(M$2,$M$2:$W$2,0)),1)</f>
        <v>0.99217158911885184</v>
      </c>
      <c r="N24">
        <f>IFERROR(INDEX([1]!FuelMult_JCIMS,MATCH($C24&amp;$D24&amp;$J24,[1]!FuelMult_JCIMS_Index,0),MATCH(N$2,$M$2:$W$2,0)),1)</f>
        <v>1</v>
      </c>
      <c r="O24">
        <f>IFERROR(INDEX([1]!FuelMult_JCIMS,MATCH($C24&amp;$D24&amp;$J24,[1]!FuelMult_JCIMS_Index,0),MATCH(O$2,$M$2:$W$2,0)),1)</f>
        <v>1.0242444135965314</v>
      </c>
      <c r="P24">
        <f>IFERROR(INDEX([1]!FuelMult_JCIMS,MATCH($C24&amp;$D24&amp;$J24,[1]!FuelMult_JCIMS_Index,0),MATCH(P$2,$M$2:$W$2,0)),1)</f>
        <v>1.0242444135965314</v>
      </c>
      <c r="Q24">
        <f>IFERROR(INDEX([1]!FuelMult_JCIMS,MATCH($C24&amp;$D24&amp;$J24,[1]!FuelMult_JCIMS_Index,0),MATCH(Q$2,$M$2:$W$2,0)),1)</f>
        <v>1.0242444135965314</v>
      </c>
      <c r="R24">
        <f>IFERROR(INDEX([1]!FuelMult_JCIMS,MATCH($C24&amp;$D24&amp;$J24,[1]!FuelMult_JCIMS_Index,0),MATCH(R$2,$M$2:$W$2,0)),1)</f>
        <v>1.0242444135965314</v>
      </c>
      <c r="S24">
        <f>IFERROR(INDEX([1]!FuelMult_JCIMS,MATCH($C24&amp;$D24&amp;$J24,[1]!FuelMult_JCIMS_Index,0),MATCH(S$2,$M$2:$W$2,0)),1)</f>
        <v>1.0242444135965314</v>
      </c>
      <c r="T24">
        <f>IFERROR(INDEX([1]!FuelMult_JCIMS,MATCH($C24&amp;$D24&amp;$J24,[1]!FuelMult_JCIMS_Index,0),MATCH(T$2,$M$2:$W$2,0)),1)</f>
        <v>1.0242444135965314</v>
      </c>
      <c r="U24">
        <f>IFERROR(INDEX([1]!FuelMult_JCIMS,MATCH($C24&amp;$D24&amp;$J24,[1]!FuelMult_JCIMS_Index,0),MATCH(U$2,$M$2:$W$2,0)),1)</f>
        <v>1.0242444135965314</v>
      </c>
      <c r="V24">
        <f>IFERROR(INDEX([1]!FuelMult_JCIMS,MATCH($C24&amp;$D24&amp;$J24,[1]!FuelMult_JCIMS_Index,0),MATCH(V$2,$M$2:$W$2,0)),1)</f>
        <v>1.0242444135965314</v>
      </c>
      <c r="W24">
        <f>IFERROR(INDEX([1]!FuelMult_JCIMS,MATCH($C24&amp;$D24&amp;$J24,[1]!FuelMult_JCIMS_Index,0),MATCH(W$2,$M$2:$W$2,0)),1)</f>
        <v>1.0242444135965314</v>
      </c>
    </row>
    <row r="25" spans="1:24" x14ac:dyDescent="0.25">
      <c r="A25" t="s">
        <v>14</v>
      </c>
      <c r="B25" t="s">
        <v>4</v>
      </c>
      <c r="C25" t="s">
        <v>15</v>
      </c>
      <c r="D25" t="s">
        <v>20</v>
      </c>
      <c r="G25" t="s">
        <v>21</v>
      </c>
      <c r="J25" t="s">
        <v>43</v>
      </c>
      <c r="K25" t="s">
        <v>23</v>
      </c>
      <c r="M25">
        <f>IFERROR(INDEX([1]!FuelMult_JCIMS,MATCH($C25&amp;$D25&amp;$J25,[1]!FuelMult_JCIMS_Index,0),MATCH(M$2,$M$2:$W$2,0)),1)</f>
        <v>1</v>
      </c>
      <c r="N25">
        <f>IFERROR(INDEX([1]!FuelMult_JCIMS,MATCH($C25&amp;$D25&amp;$J25,[1]!FuelMult_JCIMS_Index,0),MATCH(N$2,$M$2:$W$2,0)),1)</f>
        <v>1</v>
      </c>
      <c r="O25">
        <f>IFERROR(INDEX([1]!FuelMult_JCIMS,MATCH($C25&amp;$D25&amp;$J25,[1]!FuelMult_JCIMS_Index,0),MATCH(O$2,$M$2:$W$2,0)),1)</f>
        <v>1</v>
      </c>
      <c r="P25">
        <f>IFERROR(INDEX([1]!FuelMult_JCIMS,MATCH($C25&amp;$D25&amp;$J25,[1]!FuelMult_JCIMS_Index,0),MATCH(P$2,$M$2:$W$2,0)),1)</f>
        <v>1</v>
      </c>
      <c r="Q25">
        <f>IFERROR(INDEX([1]!FuelMult_JCIMS,MATCH($C25&amp;$D25&amp;$J25,[1]!FuelMult_JCIMS_Index,0),MATCH(Q$2,$M$2:$W$2,0)),1)</f>
        <v>1</v>
      </c>
      <c r="R25">
        <f>IFERROR(INDEX([1]!FuelMult_JCIMS,MATCH($C25&amp;$D25&amp;$J25,[1]!FuelMult_JCIMS_Index,0),MATCH(R$2,$M$2:$W$2,0)),1)</f>
        <v>1</v>
      </c>
      <c r="S25">
        <f>IFERROR(INDEX([1]!FuelMult_JCIMS,MATCH($C25&amp;$D25&amp;$J25,[1]!FuelMult_JCIMS_Index,0),MATCH(S$2,$M$2:$W$2,0)),1)</f>
        <v>1</v>
      </c>
      <c r="T25">
        <f>IFERROR(INDEX([1]!FuelMult_JCIMS,MATCH($C25&amp;$D25&amp;$J25,[1]!FuelMult_JCIMS_Index,0),MATCH(T$2,$M$2:$W$2,0)),1)</f>
        <v>1</v>
      </c>
      <c r="U25">
        <f>IFERROR(INDEX([1]!FuelMult_JCIMS,MATCH($C25&amp;$D25&amp;$J25,[1]!FuelMult_JCIMS_Index,0),MATCH(U$2,$M$2:$W$2,0)),1)</f>
        <v>1</v>
      </c>
      <c r="V25">
        <f>IFERROR(INDEX([1]!FuelMult_JCIMS,MATCH($C25&amp;$D25&amp;$J25,[1]!FuelMult_JCIMS_Index,0),MATCH(V$2,$M$2:$W$2,0)),1)</f>
        <v>1</v>
      </c>
      <c r="W25">
        <f>IFERROR(INDEX([1]!FuelMult_JCIMS,MATCH($C25&amp;$D25&amp;$J25,[1]!FuelMult_JCIMS_Index,0),MATCH(W$2,$M$2:$W$2,0)),1)</f>
        <v>1</v>
      </c>
    </row>
    <row r="26" spans="1:24" x14ac:dyDescent="0.25">
      <c r="A26" t="s">
        <v>14</v>
      </c>
      <c r="B26" t="s">
        <v>4</v>
      </c>
      <c r="C26" t="s">
        <v>15</v>
      </c>
      <c r="D26" t="s">
        <v>20</v>
      </c>
      <c r="G26" t="s">
        <v>44</v>
      </c>
      <c r="H26" t="s">
        <v>45</v>
      </c>
      <c r="I26" t="s">
        <v>46</v>
      </c>
      <c r="K26" t="s">
        <v>47</v>
      </c>
      <c r="L26" t="s">
        <v>48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4" x14ac:dyDescent="0.25">
      <c r="A27" t="s">
        <v>14</v>
      </c>
      <c r="B27" t="s">
        <v>4</v>
      </c>
      <c r="C27" t="s">
        <v>15</v>
      </c>
      <c r="D27" t="s">
        <v>20</v>
      </c>
      <c r="G27" t="s">
        <v>44</v>
      </c>
      <c r="H27" t="s">
        <v>49</v>
      </c>
      <c r="I27" t="s">
        <v>46</v>
      </c>
      <c r="K27" t="s">
        <v>47</v>
      </c>
      <c r="L27" t="s">
        <v>50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4" x14ac:dyDescent="0.25">
      <c r="A28" t="s">
        <v>14</v>
      </c>
      <c r="B28" t="s">
        <v>4</v>
      </c>
      <c r="C28" t="s">
        <v>15</v>
      </c>
      <c r="D28" t="s">
        <v>20</v>
      </c>
      <c r="G28" t="s">
        <v>44</v>
      </c>
      <c r="H28" t="s">
        <v>51</v>
      </c>
      <c r="I28" t="s">
        <v>46</v>
      </c>
      <c r="K28" t="s">
        <v>47</v>
      </c>
      <c r="L28" t="s">
        <v>52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4" x14ac:dyDescent="0.25">
      <c r="A29" t="s">
        <v>14</v>
      </c>
      <c r="B29" t="s">
        <v>4</v>
      </c>
      <c r="C29" t="s">
        <v>15</v>
      </c>
      <c r="D29" t="s">
        <v>20</v>
      </c>
      <c r="G29" t="s">
        <v>53</v>
      </c>
      <c r="J29" t="s">
        <v>54</v>
      </c>
      <c r="L29" t="s">
        <v>55</v>
      </c>
      <c r="M29">
        <f t="shared" ref="M29:W29" si="0">1/3.6</f>
        <v>0.27777777777777779</v>
      </c>
      <c r="N29">
        <f t="shared" si="0"/>
        <v>0.27777777777777779</v>
      </c>
      <c r="O29">
        <f t="shared" si="0"/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4" x14ac:dyDescent="0.25">
      <c r="A30" t="s">
        <v>54</v>
      </c>
      <c r="B30" t="s">
        <v>5</v>
      </c>
      <c r="C30" t="s">
        <v>15</v>
      </c>
      <c r="D30" t="s">
        <v>20</v>
      </c>
      <c r="E30" t="s">
        <v>56</v>
      </c>
      <c r="G30" t="s">
        <v>16</v>
      </c>
      <c r="L30" t="s">
        <v>55</v>
      </c>
    </row>
    <row r="31" spans="1:24" x14ac:dyDescent="0.25">
      <c r="A31" t="s">
        <v>54</v>
      </c>
      <c r="B31" t="s">
        <v>5</v>
      </c>
      <c r="C31" t="s">
        <v>15</v>
      </c>
      <c r="D31" t="s">
        <v>20</v>
      </c>
      <c r="E31" t="s">
        <v>56</v>
      </c>
      <c r="G31" t="s">
        <v>18</v>
      </c>
      <c r="H31" t="s">
        <v>57</v>
      </c>
    </row>
    <row r="32" spans="1:24" x14ac:dyDescent="0.25">
      <c r="A32" t="s">
        <v>54</v>
      </c>
      <c r="B32" t="s">
        <v>5</v>
      </c>
      <c r="C32" t="s">
        <v>15</v>
      </c>
      <c r="D32" t="s">
        <v>20</v>
      </c>
      <c r="E32" t="s">
        <v>56</v>
      </c>
      <c r="G32" t="s">
        <v>53</v>
      </c>
      <c r="J32" t="s">
        <v>58</v>
      </c>
      <c r="L32" t="s">
        <v>55</v>
      </c>
      <c r="M32">
        <v>0.73439488097479499</v>
      </c>
      <c r="N32">
        <v>0.73439488097479499</v>
      </c>
      <c r="O32">
        <v>0.73439488097479499</v>
      </c>
      <c r="P32">
        <v>0.73439488097479499</v>
      </c>
      <c r="Q32">
        <v>0.73439488097479499</v>
      </c>
      <c r="R32">
        <v>0.73439488097479499</v>
      </c>
      <c r="S32">
        <v>0.73439488097479499</v>
      </c>
      <c r="T32">
        <v>0.73439488097479499</v>
      </c>
      <c r="U32">
        <v>0.73439488097479499</v>
      </c>
      <c r="V32">
        <v>0.73439488097479499</v>
      </c>
      <c r="W32">
        <v>0.73439488097479499</v>
      </c>
      <c r="X32" t="s">
        <v>59</v>
      </c>
    </row>
    <row r="33" spans="1:24" x14ac:dyDescent="0.25">
      <c r="A33" t="s">
        <v>54</v>
      </c>
      <c r="B33" t="s">
        <v>5</v>
      </c>
      <c r="C33" t="s">
        <v>15</v>
      </c>
      <c r="D33" t="s">
        <v>20</v>
      </c>
      <c r="E33" t="s">
        <v>56</v>
      </c>
      <c r="G33" t="s">
        <v>53</v>
      </c>
      <c r="J33" t="s">
        <v>60</v>
      </c>
      <c r="L33" t="s">
        <v>55</v>
      </c>
      <c r="M33">
        <v>0.33256033695402598</v>
      </c>
      <c r="N33">
        <v>0.33256033695402598</v>
      </c>
      <c r="O33">
        <v>0.33256033695402598</v>
      </c>
      <c r="P33">
        <v>0.33256033695402598</v>
      </c>
      <c r="Q33">
        <v>0.33256033695402598</v>
      </c>
      <c r="R33">
        <v>0.33256033695402598</v>
      </c>
      <c r="S33">
        <v>0.33256033695402598</v>
      </c>
      <c r="T33">
        <v>0.33256033695402598</v>
      </c>
      <c r="U33">
        <v>0.33256033695402598</v>
      </c>
      <c r="V33">
        <v>0.33256033695402598</v>
      </c>
      <c r="W33">
        <v>0.33256033695402598</v>
      </c>
      <c r="X33" t="s">
        <v>59</v>
      </c>
    </row>
    <row r="34" spans="1:24" x14ac:dyDescent="0.25">
      <c r="A34" t="s">
        <v>54</v>
      </c>
      <c r="B34" t="s">
        <v>5</v>
      </c>
      <c r="C34" t="s">
        <v>15</v>
      </c>
      <c r="D34" t="s">
        <v>20</v>
      </c>
      <c r="E34" t="s">
        <v>56</v>
      </c>
      <c r="G34" t="s">
        <v>53</v>
      </c>
      <c r="J34" t="s">
        <v>61</v>
      </c>
      <c r="L34" t="s">
        <v>55</v>
      </c>
      <c r="M34">
        <v>4.0413092142052701E-2</v>
      </c>
      <c r="N34">
        <v>4.0413092142052701E-2</v>
      </c>
      <c r="O34">
        <v>4.0413092142052701E-2</v>
      </c>
      <c r="P34">
        <v>4.0413092142052701E-2</v>
      </c>
      <c r="Q34">
        <v>4.0413092142052701E-2</v>
      </c>
      <c r="R34">
        <v>4.0413092142052701E-2</v>
      </c>
      <c r="S34">
        <v>4.0413092142052701E-2</v>
      </c>
      <c r="T34">
        <v>4.0413092142052701E-2</v>
      </c>
      <c r="U34">
        <v>4.0413092142052701E-2</v>
      </c>
      <c r="V34">
        <v>4.0413092142052701E-2</v>
      </c>
      <c r="W34">
        <v>4.0413092142052701E-2</v>
      </c>
      <c r="X34" t="s">
        <v>59</v>
      </c>
    </row>
    <row r="35" spans="1:24" x14ac:dyDescent="0.25">
      <c r="A35" t="s">
        <v>58</v>
      </c>
      <c r="B35" t="s">
        <v>5</v>
      </c>
      <c r="C35" t="s">
        <v>15</v>
      </c>
      <c r="D35" t="s">
        <v>20</v>
      </c>
      <c r="E35" t="s">
        <v>62</v>
      </c>
      <c r="G35" t="s">
        <v>16</v>
      </c>
      <c r="L35" t="s">
        <v>55</v>
      </c>
    </row>
    <row r="36" spans="1:24" x14ac:dyDescent="0.25">
      <c r="A36" t="s">
        <v>58</v>
      </c>
      <c r="B36" t="s">
        <v>5</v>
      </c>
      <c r="C36" t="s">
        <v>15</v>
      </c>
      <c r="D36" t="s">
        <v>20</v>
      </c>
      <c r="E36" t="s">
        <v>62</v>
      </c>
      <c r="G36" t="s">
        <v>18</v>
      </c>
      <c r="H36" t="s">
        <v>63</v>
      </c>
    </row>
    <row r="37" spans="1:24" x14ac:dyDescent="0.25">
      <c r="A37" t="s">
        <v>58</v>
      </c>
      <c r="B37" t="s">
        <v>5</v>
      </c>
      <c r="C37" t="s">
        <v>15</v>
      </c>
      <c r="D37" t="s">
        <v>20</v>
      </c>
      <c r="E37" t="s">
        <v>62</v>
      </c>
      <c r="G37" t="s">
        <v>64</v>
      </c>
      <c r="L37" t="s">
        <v>65</v>
      </c>
      <c r="M37">
        <v>0.125</v>
      </c>
      <c r="N37">
        <f t="shared" ref="N37:W38" si="1">M37</f>
        <v>0.125</v>
      </c>
      <c r="O37">
        <f t="shared" si="1"/>
        <v>0.125</v>
      </c>
      <c r="P37">
        <f t="shared" si="1"/>
        <v>0.125</v>
      </c>
      <c r="Q37">
        <f t="shared" si="1"/>
        <v>0.125</v>
      </c>
      <c r="R37">
        <f t="shared" si="1"/>
        <v>0.125</v>
      </c>
      <c r="S37">
        <f t="shared" si="1"/>
        <v>0.125</v>
      </c>
      <c r="T37">
        <f t="shared" si="1"/>
        <v>0.125</v>
      </c>
      <c r="U37">
        <f t="shared" si="1"/>
        <v>0.125</v>
      </c>
      <c r="V37">
        <f t="shared" si="1"/>
        <v>0.125</v>
      </c>
      <c r="W37">
        <f t="shared" si="1"/>
        <v>0.125</v>
      </c>
    </row>
    <row r="38" spans="1:24" x14ac:dyDescent="0.25">
      <c r="A38" t="s">
        <v>58</v>
      </c>
      <c r="B38" t="s">
        <v>5</v>
      </c>
      <c r="C38" t="s">
        <v>15</v>
      </c>
      <c r="D38" t="s">
        <v>20</v>
      </c>
      <c r="E38" t="s">
        <v>62</v>
      </c>
      <c r="G38" t="s">
        <v>66</v>
      </c>
      <c r="M38">
        <v>10</v>
      </c>
      <c r="N38">
        <f t="shared" si="1"/>
        <v>10</v>
      </c>
      <c r="O38">
        <f t="shared" si="1"/>
        <v>10</v>
      </c>
      <c r="P38">
        <f t="shared" si="1"/>
        <v>10</v>
      </c>
      <c r="Q38">
        <f t="shared" si="1"/>
        <v>10</v>
      </c>
      <c r="R38">
        <f t="shared" si="1"/>
        <v>10</v>
      </c>
      <c r="S38">
        <f t="shared" si="1"/>
        <v>10</v>
      </c>
      <c r="T38">
        <f t="shared" si="1"/>
        <v>10</v>
      </c>
      <c r="U38">
        <f t="shared" si="1"/>
        <v>10</v>
      </c>
      <c r="V38">
        <f t="shared" si="1"/>
        <v>10</v>
      </c>
      <c r="W38">
        <f t="shared" si="1"/>
        <v>10</v>
      </c>
    </row>
    <row r="39" spans="1:24" x14ac:dyDescent="0.25">
      <c r="A39" t="s">
        <v>58</v>
      </c>
      <c r="B39" t="s">
        <v>5</v>
      </c>
      <c r="C39" t="s">
        <v>15</v>
      </c>
      <c r="D39" t="s">
        <v>20</v>
      </c>
      <c r="E39" t="s">
        <v>62</v>
      </c>
      <c r="F39" t="s">
        <v>67</v>
      </c>
      <c r="G39" t="s">
        <v>6</v>
      </c>
    </row>
    <row r="40" spans="1:24" x14ac:dyDescent="0.25">
      <c r="A40" t="s">
        <v>58</v>
      </c>
      <c r="B40" t="s">
        <v>5</v>
      </c>
      <c r="C40" t="s">
        <v>15</v>
      </c>
      <c r="D40" t="s">
        <v>20</v>
      </c>
      <c r="E40" t="s">
        <v>62</v>
      </c>
      <c r="F40" t="s">
        <v>67</v>
      </c>
      <c r="G40" t="s">
        <v>68</v>
      </c>
      <c r="L40" t="s">
        <v>69</v>
      </c>
      <c r="M40">
        <v>2000</v>
      </c>
      <c r="N40">
        <f t="shared" ref="N40:W42" si="2">M40</f>
        <v>2000</v>
      </c>
      <c r="O40">
        <f t="shared" si="2"/>
        <v>2000</v>
      </c>
      <c r="P40">
        <f t="shared" si="2"/>
        <v>2000</v>
      </c>
      <c r="Q40">
        <f t="shared" si="2"/>
        <v>2000</v>
      </c>
      <c r="R40">
        <f t="shared" si="2"/>
        <v>2000</v>
      </c>
      <c r="S40">
        <f t="shared" si="2"/>
        <v>2000</v>
      </c>
      <c r="T40">
        <f t="shared" si="2"/>
        <v>2000</v>
      </c>
      <c r="U40">
        <f t="shared" si="2"/>
        <v>2000</v>
      </c>
      <c r="V40">
        <f t="shared" si="2"/>
        <v>2000</v>
      </c>
      <c r="W40">
        <f t="shared" si="2"/>
        <v>2000</v>
      </c>
    </row>
    <row r="41" spans="1:24" x14ac:dyDescent="0.25">
      <c r="A41" t="s">
        <v>58</v>
      </c>
      <c r="B41" t="s">
        <v>5</v>
      </c>
      <c r="C41" t="s">
        <v>15</v>
      </c>
      <c r="D41" t="s">
        <v>20</v>
      </c>
      <c r="E41" t="s">
        <v>62</v>
      </c>
      <c r="F41" t="s">
        <v>67</v>
      </c>
      <c r="G41" t="s">
        <v>70</v>
      </c>
      <c r="L41" t="s">
        <v>69</v>
      </c>
      <c r="M41">
        <v>2101</v>
      </c>
      <c r="N41">
        <f t="shared" si="2"/>
        <v>2101</v>
      </c>
      <c r="O41">
        <f t="shared" si="2"/>
        <v>2101</v>
      </c>
      <c r="P41">
        <f t="shared" si="2"/>
        <v>2101</v>
      </c>
      <c r="Q41">
        <f t="shared" si="2"/>
        <v>2101</v>
      </c>
      <c r="R41">
        <f t="shared" si="2"/>
        <v>2101</v>
      </c>
      <c r="S41">
        <f t="shared" si="2"/>
        <v>2101</v>
      </c>
      <c r="T41">
        <f t="shared" si="2"/>
        <v>2101</v>
      </c>
      <c r="U41">
        <f t="shared" si="2"/>
        <v>2101</v>
      </c>
      <c r="V41">
        <f t="shared" si="2"/>
        <v>2101</v>
      </c>
      <c r="W41">
        <f t="shared" si="2"/>
        <v>2101</v>
      </c>
    </row>
    <row r="42" spans="1:24" x14ac:dyDescent="0.25">
      <c r="A42" t="s">
        <v>58</v>
      </c>
      <c r="B42" t="s">
        <v>5</v>
      </c>
      <c r="C42" t="s">
        <v>15</v>
      </c>
      <c r="D42" t="s">
        <v>20</v>
      </c>
      <c r="E42" t="s">
        <v>62</v>
      </c>
      <c r="F42" t="s">
        <v>67</v>
      </c>
      <c r="G42" t="s">
        <v>71</v>
      </c>
      <c r="K42" t="s">
        <v>72</v>
      </c>
      <c r="L42" t="s">
        <v>73</v>
      </c>
      <c r="M42">
        <v>40</v>
      </c>
      <c r="N42">
        <f t="shared" si="2"/>
        <v>40</v>
      </c>
      <c r="O42">
        <f t="shared" si="2"/>
        <v>40</v>
      </c>
      <c r="P42">
        <f t="shared" si="2"/>
        <v>40</v>
      </c>
      <c r="Q42">
        <f t="shared" si="2"/>
        <v>40</v>
      </c>
      <c r="R42">
        <f t="shared" si="2"/>
        <v>40</v>
      </c>
      <c r="S42">
        <f t="shared" si="2"/>
        <v>40</v>
      </c>
      <c r="T42">
        <f t="shared" si="2"/>
        <v>40</v>
      </c>
      <c r="U42">
        <f t="shared" si="2"/>
        <v>40</v>
      </c>
      <c r="V42">
        <f t="shared" si="2"/>
        <v>40</v>
      </c>
      <c r="W42">
        <f t="shared" si="2"/>
        <v>40</v>
      </c>
    </row>
    <row r="43" spans="1:24" x14ac:dyDescent="0.25">
      <c r="A43" t="s">
        <v>58</v>
      </c>
      <c r="B43" t="s">
        <v>5</v>
      </c>
      <c r="C43" t="s">
        <v>15</v>
      </c>
      <c r="D43" t="s">
        <v>20</v>
      </c>
      <c r="E43" t="s">
        <v>62</v>
      </c>
      <c r="F43" t="s">
        <v>67</v>
      </c>
      <c r="G43" t="s">
        <v>74</v>
      </c>
      <c r="K43" t="s">
        <v>75</v>
      </c>
      <c r="L43" t="s">
        <v>65</v>
      </c>
      <c r="M43">
        <v>0.26666000000000001</v>
      </c>
    </row>
    <row r="44" spans="1:24" x14ac:dyDescent="0.25">
      <c r="A44" t="s">
        <v>58</v>
      </c>
      <c r="B44" t="s">
        <v>5</v>
      </c>
      <c r="C44" t="s">
        <v>15</v>
      </c>
      <c r="D44" t="s">
        <v>20</v>
      </c>
      <c r="E44" t="s">
        <v>62</v>
      </c>
      <c r="F44" t="s">
        <v>67</v>
      </c>
      <c r="G44" t="s">
        <v>76</v>
      </c>
      <c r="K44" t="s">
        <v>72</v>
      </c>
      <c r="L44" t="s">
        <v>55</v>
      </c>
      <c r="M44">
        <v>227760</v>
      </c>
      <c r="N44">
        <f t="shared" ref="N44:W49" si="3">M44</f>
        <v>227760</v>
      </c>
      <c r="O44">
        <f t="shared" si="3"/>
        <v>227760</v>
      </c>
      <c r="P44">
        <f t="shared" si="3"/>
        <v>227760</v>
      </c>
      <c r="Q44">
        <f t="shared" si="3"/>
        <v>227760</v>
      </c>
      <c r="R44">
        <f t="shared" si="3"/>
        <v>227760</v>
      </c>
      <c r="S44">
        <f t="shared" si="3"/>
        <v>227760</v>
      </c>
      <c r="T44">
        <f t="shared" si="3"/>
        <v>227760</v>
      </c>
      <c r="U44">
        <f t="shared" si="3"/>
        <v>227760</v>
      </c>
      <c r="V44">
        <f t="shared" si="3"/>
        <v>227760</v>
      </c>
      <c r="W44">
        <f t="shared" si="3"/>
        <v>227760</v>
      </c>
    </row>
    <row r="45" spans="1:24" x14ac:dyDescent="0.25">
      <c r="A45" t="s">
        <v>58</v>
      </c>
      <c r="B45" t="s">
        <v>5</v>
      </c>
      <c r="C45" t="s">
        <v>15</v>
      </c>
      <c r="D45" t="s">
        <v>20</v>
      </c>
      <c r="E45" t="s">
        <v>62</v>
      </c>
      <c r="F45" t="s">
        <v>67</v>
      </c>
      <c r="G45" t="s">
        <v>77</v>
      </c>
      <c r="K45" t="s">
        <v>72</v>
      </c>
      <c r="L45" t="s">
        <v>78</v>
      </c>
      <c r="M45">
        <v>260274950</v>
      </c>
      <c r="N45">
        <f t="shared" si="3"/>
        <v>260274950</v>
      </c>
      <c r="O45">
        <f t="shared" si="3"/>
        <v>260274950</v>
      </c>
      <c r="P45">
        <f t="shared" si="3"/>
        <v>260274950</v>
      </c>
      <c r="Q45">
        <f t="shared" si="3"/>
        <v>260274950</v>
      </c>
      <c r="R45">
        <f t="shared" si="3"/>
        <v>260274950</v>
      </c>
      <c r="S45">
        <f t="shared" si="3"/>
        <v>260274950</v>
      </c>
      <c r="T45">
        <f t="shared" si="3"/>
        <v>260274950</v>
      </c>
      <c r="U45">
        <f t="shared" si="3"/>
        <v>260274950</v>
      </c>
      <c r="V45">
        <f t="shared" si="3"/>
        <v>260274950</v>
      </c>
      <c r="W45">
        <f t="shared" si="3"/>
        <v>260274950</v>
      </c>
    </row>
    <row r="46" spans="1:24" x14ac:dyDescent="0.25">
      <c r="A46" t="s">
        <v>58</v>
      </c>
      <c r="B46" t="s">
        <v>5</v>
      </c>
      <c r="C46" t="s">
        <v>15</v>
      </c>
      <c r="D46" t="s">
        <v>20</v>
      </c>
      <c r="E46" t="s">
        <v>62</v>
      </c>
      <c r="F46" t="s">
        <v>67</v>
      </c>
      <c r="G46" t="s">
        <v>79</v>
      </c>
      <c r="K46" t="s">
        <v>72</v>
      </c>
      <c r="L46" t="s">
        <v>73</v>
      </c>
      <c r="M46">
        <v>30</v>
      </c>
      <c r="N46">
        <f t="shared" si="3"/>
        <v>30</v>
      </c>
      <c r="O46">
        <f t="shared" si="3"/>
        <v>30</v>
      </c>
      <c r="P46">
        <f t="shared" si="3"/>
        <v>30</v>
      </c>
      <c r="Q46">
        <f t="shared" si="3"/>
        <v>30</v>
      </c>
      <c r="R46">
        <f t="shared" si="3"/>
        <v>30</v>
      </c>
      <c r="S46">
        <f t="shared" si="3"/>
        <v>30</v>
      </c>
      <c r="T46">
        <f t="shared" si="3"/>
        <v>30</v>
      </c>
      <c r="U46">
        <f t="shared" si="3"/>
        <v>30</v>
      </c>
      <c r="V46">
        <f t="shared" si="3"/>
        <v>30</v>
      </c>
      <c r="W46">
        <f t="shared" si="3"/>
        <v>30</v>
      </c>
    </row>
    <row r="47" spans="1:24" x14ac:dyDescent="0.25">
      <c r="A47" t="s">
        <v>58</v>
      </c>
      <c r="B47" t="s">
        <v>5</v>
      </c>
      <c r="C47" t="s">
        <v>15</v>
      </c>
      <c r="D47" t="s">
        <v>20</v>
      </c>
      <c r="E47" t="s">
        <v>62</v>
      </c>
      <c r="F47" t="s">
        <v>67</v>
      </c>
      <c r="G47" t="s">
        <v>80</v>
      </c>
      <c r="K47" t="s">
        <v>72</v>
      </c>
      <c r="L47" t="s">
        <v>78</v>
      </c>
      <c r="M47">
        <v>3241290</v>
      </c>
      <c r="N47">
        <f t="shared" si="3"/>
        <v>3241290</v>
      </c>
      <c r="O47">
        <f t="shared" si="3"/>
        <v>3241290</v>
      </c>
      <c r="P47">
        <f t="shared" si="3"/>
        <v>3241290</v>
      </c>
      <c r="Q47">
        <f t="shared" si="3"/>
        <v>3241290</v>
      </c>
      <c r="R47">
        <f t="shared" si="3"/>
        <v>3241290</v>
      </c>
      <c r="S47">
        <f t="shared" si="3"/>
        <v>3241290</v>
      </c>
      <c r="T47">
        <f t="shared" si="3"/>
        <v>3241290</v>
      </c>
      <c r="U47">
        <f t="shared" si="3"/>
        <v>3241290</v>
      </c>
      <c r="V47">
        <f t="shared" si="3"/>
        <v>3241290</v>
      </c>
      <c r="W47">
        <f t="shared" si="3"/>
        <v>3241290</v>
      </c>
    </row>
    <row r="48" spans="1:24" x14ac:dyDescent="0.25">
      <c r="A48" t="s">
        <v>58</v>
      </c>
      <c r="B48" t="s">
        <v>5</v>
      </c>
      <c r="C48" t="s">
        <v>15</v>
      </c>
      <c r="D48" t="s">
        <v>20</v>
      </c>
      <c r="E48" t="s">
        <v>62</v>
      </c>
      <c r="F48" t="s">
        <v>67</v>
      </c>
      <c r="G48" t="s">
        <v>53</v>
      </c>
      <c r="J48" t="s">
        <v>81</v>
      </c>
      <c r="K48" t="s">
        <v>72</v>
      </c>
      <c r="L48" t="s">
        <v>78</v>
      </c>
      <c r="M48">
        <v>2.84</v>
      </c>
      <c r="N48">
        <f t="shared" si="3"/>
        <v>2.84</v>
      </c>
      <c r="O48">
        <f t="shared" si="3"/>
        <v>2.84</v>
      </c>
      <c r="P48">
        <f t="shared" si="3"/>
        <v>2.84</v>
      </c>
      <c r="Q48">
        <f t="shared" si="3"/>
        <v>2.84</v>
      </c>
      <c r="R48">
        <f t="shared" si="3"/>
        <v>2.84</v>
      </c>
      <c r="S48">
        <f t="shared" si="3"/>
        <v>2.84</v>
      </c>
      <c r="T48">
        <f t="shared" si="3"/>
        <v>2.84</v>
      </c>
      <c r="U48">
        <f t="shared" si="3"/>
        <v>2.84</v>
      </c>
      <c r="V48">
        <f t="shared" si="3"/>
        <v>2.84</v>
      </c>
      <c r="W48">
        <f t="shared" si="3"/>
        <v>2.84</v>
      </c>
    </row>
    <row r="49" spans="1:23" x14ac:dyDescent="0.25">
      <c r="A49" t="s">
        <v>58</v>
      </c>
      <c r="B49" t="s">
        <v>5</v>
      </c>
      <c r="C49" t="s">
        <v>15</v>
      </c>
      <c r="D49" t="s">
        <v>20</v>
      </c>
      <c r="E49" t="s">
        <v>62</v>
      </c>
      <c r="F49" t="s">
        <v>67</v>
      </c>
      <c r="G49" t="s">
        <v>53</v>
      </c>
      <c r="J49" t="s">
        <v>82</v>
      </c>
      <c r="L49" t="s">
        <v>83</v>
      </c>
      <c r="M49">
        <v>1</v>
      </c>
      <c r="N49">
        <f t="shared" si="3"/>
        <v>1</v>
      </c>
      <c r="O49">
        <f t="shared" si="3"/>
        <v>1</v>
      </c>
      <c r="P49">
        <f t="shared" si="3"/>
        <v>1</v>
      </c>
      <c r="Q49">
        <f t="shared" si="3"/>
        <v>1</v>
      </c>
      <c r="R49">
        <f t="shared" si="3"/>
        <v>1</v>
      </c>
      <c r="S49">
        <f t="shared" si="3"/>
        <v>1</v>
      </c>
      <c r="T49">
        <f t="shared" si="3"/>
        <v>1</v>
      </c>
      <c r="U49">
        <f t="shared" si="3"/>
        <v>1</v>
      </c>
      <c r="V49">
        <f t="shared" si="3"/>
        <v>1</v>
      </c>
      <c r="W49">
        <f t="shared" si="3"/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20</v>
      </c>
      <c r="E50" t="s">
        <v>62</v>
      </c>
      <c r="F50" t="s">
        <v>84</v>
      </c>
      <c r="G50" t="s">
        <v>6</v>
      </c>
    </row>
    <row r="51" spans="1:23" x14ac:dyDescent="0.25">
      <c r="A51" t="s">
        <v>58</v>
      </c>
      <c r="B51" t="s">
        <v>5</v>
      </c>
      <c r="C51" t="s">
        <v>15</v>
      </c>
      <c r="D51" t="s">
        <v>20</v>
      </c>
      <c r="E51" t="s">
        <v>62</v>
      </c>
      <c r="F51" t="s">
        <v>84</v>
      </c>
      <c r="G51" t="s">
        <v>68</v>
      </c>
      <c r="L51" t="s">
        <v>69</v>
      </c>
      <c r="M51">
        <v>2010</v>
      </c>
      <c r="N51">
        <f t="shared" ref="N51:W53" si="4">M51</f>
        <v>2010</v>
      </c>
      <c r="O51">
        <f t="shared" si="4"/>
        <v>2010</v>
      </c>
      <c r="P51">
        <f t="shared" si="4"/>
        <v>2010</v>
      </c>
      <c r="Q51">
        <f t="shared" si="4"/>
        <v>2010</v>
      </c>
      <c r="R51">
        <f t="shared" si="4"/>
        <v>2010</v>
      </c>
      <c r="S51">
        <f t="shared" si="4"/>
        <v>2010</v>
      </c>
      <c r="T51">
        <f t="shared" si="4"/>
        <v>2010</v>
      </c>
      <c r="U51">
        <f t="shared" si="4"/>
        <v>2010</v>
      </c>
      <c r="V51">
        <f t="shared" si="4"/>
        <v>2010</v>
      </c>
      <c r="W51">
        <f t="shared" si="4"/>
        <v>2010</v>
      </c>
    </row>
    <row r="52" spans="1:23" x14ac:dyDescent="0.25">
      <c r="A52" t="s">
        <v>58</v>
      </c>
      <c r="B52" t="s">
        <v>5</v>
      </c>
      <c r="C52" t="s">
        <v>15</v>
      </c>
      <c r="D52" t="s">
        <v>20</v>
      </c>
      <c r="E52" t="s">
        <v>62</v>
      </c>
      <c r="F52" t="s">
        <v>84</v>
      </c>
      <c r="G52" t="s">
        <v>70</v>
      </c>
      <c r="L52" t="s">
        <v>69</v>
      </c>
      <c r="M52">
        <v>2101</v>
      </c>
      <c r="N52">
        <f t="shared" si="4"/>
        <v>2101</v>
      </c>
      <c r="O52">
        <f t="shared" si="4"/>
        <v>2101</v>
      </c>
      <c r="P52">
        <f t="shared" si="4"/>
        <v>2101</v>
      </c>
      <c r="Q52">
        <f t="shared" si="4"/>
        <v>2101</v>
      </c>
      <c r="R52">
        <f t="shared" si="4"/>
        <v>2101</v>
      </c>
      <c r="S52">
        <f t="shared" si="4"/>
        <v>2101</v>
      </c>
      <c r="T52">
        <f t="shared" si="4"/>
        <v>2101</v>
      </c>
      <c r="U52">
        <f t="shared" si="4"/>
        <v>2101</v>
      </c>
      <c r="V52">
        <f t="shared" si="4"/>
        <v>2101</v>
      </c>
      <c r="W52">
        <f t="shared" si="4"/>
        <v>2101</v>
      </c>
    </row>
    <row r="53" spans="1:23" x14ac:dyDescent="0.25">
      <c r="A53" t="s">
        <v>58</v>
      </c>
      <c r="B53" t="s">
        <v>5</v>
      </c>
      <c r="C53" t="s">
        <v>15</v>
      </c>
      <c r="D53" t="s">
        <v>20</v>
      </c>
      <c r="E53" t="s">
        <v>62</v>
      </c>
      <c r="F53" t="s">
        <v>84</v>
      </c>
      <c r="G53" t="s">
        <v>71</v>
      </c>
      <c r="K53" t="s">
        <v>72</v>
      </c>
      <c r="L53" t="s">
        <v>73</v>
      </c>
      <c r="M53">
        <v>30</v>
      </c>
      <c r="N53">
        <f t="shared" si="4"/>
        <v>30</v>
      </c>
      <c r="O53">
        <f t="shared" si="4"/>
        <v>30</v>
      </c>
      <c r="P53">
        <f t="shared" si="4"/>
        <v>30</v>
      </c>
      <c r="Q53">
        <f t="shared" si="4"/>
        <v>30</v>
      </c>
      <c r="R53">
        <f t="shared" si="4"/>
        <v>30</v>
      </c>
      <c r="S53">
        <f t="shared" si="4"/>
        <v>30</v>
      </c>
      <c r="T53">
        <f t="shared" si="4"/>
        <v>30</v>
      </c>
      <c r="U53">
        <f t="shared" si="4"/>
        <v>30</v>
      </c>
      <c r="V53">
        <f t="shared" si="4"/>
        <v>30</v>
      </c>
      <c r="W53">
        <f t="shared" si="4"/>
        <v>30</v>
      </c>
    </row>
    <row r="54" spans="1:23" x14ac:dyDescent="0.25">
      <c r="A54" t="s">
        <v>58</v>
      </c>
      <c r="B54" t="s">
        <v>5</v>
      </c>
      <c r="C54" t="s">
        <v>15</v>
      </c>
      <c r="D54" t="s">
        <v>20</v>
      </c>
      <c r="E54" t="s">
        <v>62</v>
      </c>
      <c r="F54" t="s">
        <v>84</v>
      </c>
      <c r="G54" t="s">
        <v>74</v>
      </c>
      <c r="K54" t="s">
        <v>75</v>
      </c>
      <c r="L54" t="s">
        <v>65</v>
      </c>
      <c r="M54">
        <v>0</v>
      </c>
    </row>
    <row r="55" spans="1:23" x14ac:dyDescent="0.25">
      <c r="A55" t="s">
        <v>58</v>
      </c>
      <c r="B55" t="s">
        <v>5</v>
      </c>
      <c r="C55" t="s">
        <v>15</v>
      </c>
      <c r="D55" t="s">
        <v>20</v>
      </c>
      <c r="E55" t="s">
        <v>62</v>
      </c>
      <c r="F55" t="s">
        <v>84</v>
      </c>
      <c r="G55" t="s">
        <v>76</v>
      </c>
      <c r="K55" t="s">
        <v>72</v>
      </c>
      <c r="L55" t="s">
        <v>55</v>
      </c>
      <c r="M55">
        <v>394200</v>
      </c>
      <c r="N55">
        <f t="shared" ref="N55:W55" si="5">M55</f>
        <v>394200</v>
      </c>
      <c r="O55">
        <f t="shared" si="5"/>
        <v>394200</v>
      </c>
      <c r="P55">
        <f t="shared" si="5"/>
        <v>394200</v>
      </c>
      <c r="Q55">
        <f t="shared" si="5"/>
        <v>394200</v>
      </c>
      <c r="R55">
        <f t="shared" si="5"/>
        <v>394200</v>
      </c>
      <c r="S55">
        <f t="shared" si="5"/>
        <v>394200</v>
      </c>
      <c r="T55">
        <f t="shared" si="5"/>
        <v>394200</v>
      </c>
      <c r="U55">
        <f t="shared" si="5"/>
        <v>394200</v>
      </c>
      <c r="V55">
        <f t="shared" si="5"/>
        <v>394200</v>
      </c>
      <c r="W55">
        <f t="shared" si="5"/>
        <v>394200</v>
      </c>
    </row>
    <row r="56" spans="1:23" x14ac:dyDescent="0.25">
      <c r="A56" t="s">
        <v>58</v>
      </c>
      <c r="B56" t="s">
        <v>5</v>
      </c>
      <c r="C56" t="s">
        <v>15</v>
      </c>
      <c r="D56" t="s">
        <v>20</v>
      </c>
      <c r="E56" t="s">
        <v>62</v>
      </c>
      <c r="F56" t="s">
        <v>84</v>
      </c>
      <c r="G56" t="s">
        <v>77</v>
      </c>
      <c r="K56" t="s">
        <v>72</v>
      </c>
      <c r="L56" t="s">
        <v>78</v>
      </c>
      <c r="M56">
        <v>538198500</v>
      </c>
      <c r="N56">
        <v>538198500</v>
      </c>
      <c r="O56">
        <v>538198500</v>
      </c>
      <c r="P56">
        <v>422870250</v>
      </c>
      <c r="Q56">
        <v>307542000</v>
      </c>
      <c r="R56">
        <v>227581080</v>
      </c>
      <c r="S56">
        <v>168409999.19999999</v>
      </c>
      <c r="T56">
        <v>159989499.24000001</v>
      </c>
      <c r="U56">
        <v>151990024.278</v>
      </c>
      <c r="V56">
        <v>144390523.0641</v>
      </c>
      <c r="W56">
        <v>137170996.91089499</v>
      </c>
    </row>
    <row r="57" spans="1:23" x14ac:dyDescent="0.25">
      <c r="A57" t="s">
        <v>58</v>
      </c>
      <c r="B57" t="s">
        <v>5</v>
      </c>
      <c r="C57" t="s">
        <v>15</v>
      </c>
      <c r="D57" t="s">
        <v>20</v>
      </c>
      <c r="E57" t="s">
        <v>62</v>
      </c>
      <c r="F57" t="s">
        <v>84</v>
      </c>
      <c r="G57" t="s">
        <v>80</v>
      </c>
      <c r="K57" t="s">
        <v>72</v>
      </c>
      <c r="L57" t="s">
        <v>78</v>
      </c>
      <c r="M57">
        <v>3467646</v>
      </c>
      <c r="N57">
        <v>3467646</v>
      </c>
      <c r="O57">
        <v>3467646</v>
      </c>
      <c r="P57">
        <v>3228498</v>
      </c>
      <c r="Q57">
        <v>2989350</v>
      </c>
      <c r="R57">
        <v>2391480</v>
      </c>
      <c r="S57">
        <v>1913184</v>
      </c>
      <c r="T57">
        <v>1626206.4</v>
      </c>
      <c r="U57">
        <v>1577420.2080000001</v>
      </c>
      <c r="V57">
        <v>1530097.60176</v>
      </c>
      <c r="W57">
        <v>1484194.6737072</v>
      </c>
    </row>
    <row r="58" spans="1:23" x14ac:dyDescent="0.25">
      <c r="A58" t="s">
        <v>58</v>
      </c>
      <c r="B58" t="s">
        <v>5</v>
      </c>
      <c r="C58" t="s">
        <v>15</v>
      </c>
      <c r="D58" t="s">
        <v>20</v>
      </c>
      <c r="E58" t="s">
        <v>62</v>
      </c>
      <c r="F58" t="s">
        <v>84</v>
      </c>
      <c r="G58" t="s">
        <v>53</v>
      </c>
      <c r="J58" t="s">
        <v>82</v>
      </c>
      <c r="L58" t="s">
        <v>83</v>
      </c>
      <c r="M58">
        <v>1</v>
      </c>
      <c r="N58">
        <f t="shared" ref="N58:W58" si="6">M58</f>
        <v>1</v>
      </c>
      <c r="O58">
        <f t="shared" si="6"/>
        <v>1</v>
      </c>
      <c r="P58">
        <f t="shared" si="6"/>
        <v>1</v>
      </c>
      <c r="Q58">
        <f t="shared" si="6"/>
        <v>1</v>
      </c>
      <c r="R58">
        <f t="shared" si="6"/>
        <v>1</v>
      </c>
      <c r="S58">
        <f t="shared" si="6"/>
        <v>1</v>
      </c>
      <c r="T58">
        <f t="shared" si="6"/>
        <v>1</v>
      </c>
      <c r="U58">
        <f t="shared" si="6"/>
        <v>1</v>
      </c>
      <c r="V58">
        <f t="shared" si="6"/>
        <v>1</v>
      </c>
      <c r="W58">
        <f t="shared" si="6"/>
        <v>1</v>
      </c>
    </row>
    <row r="59" spans="1:23" x14ac:dyDescent="0.25">
      <c r="A59" t="s">
        <v>58</v>
      </c>
      <c r="B59" t="s">
        <v>5</v>
      </c>
      <c r="C59" t="s">
        <v>15</v>
      </c>
      <c r="D59" t="s">
        <v>20</v>
      </c>
      <c r="E59" t="s">
        <v>62</v>
      </c>
      <c r="F59" t="s">
        <v>85</v>
      </c>
      <c r="G59" t="s">
        <v>6</v>
      </c>
    </row>
    <row r="60" spans="1:23" x14ac:dyDescent="0.25">
      <c r="A60" t="s">
        <v>58</v>
      </c>
      <c r="B60" t="s">
        <v>5</v>
      </c>
      <c r="C60" t="s">
        <v>15</v>
      </c>
      <c r="D60" t="s">
        <v>20</v>
      </c>
      <c r="E60" t="s">
        <v>62</v>
      </c>
      <c r="F60" t="s">
        <v>85</v>
      </c>
      <c r="G60" t="s">
        <v>68</v>
      </c>
      <c r="L60" t="s">
        <v>69</v>
      </c>
      <c r="M60">
        <v>2010</v>
      </c>
      <c r="N60">
        <f t="shared" ref="N60:W62" si="7">M60</f>
        <v>2010</v>
      </c>
      <c r="O60">
        <f t="shared" si="7"/>
        <v>2010</v>
      </c>
      <c r="P60">
        <f t="shared" si="7"/>
        <v>2010</v>
      </c>
      <c r="Q60">
        <f t="shared" si="7"/>
        <v>2010</v>
      </c>
      <c r="R60">
        <f t="shared" si="7"/>
        <v>2010</v>
      </c>
      <c r="S60">
        <f t="shared" si="7"/>
        <v>2010</v>
      </c>
      <c r="T60">
        <f t="shared" si="7"/>
        <v>2010</v>
      </c>
      <c r="U60">
        <f t="shared" si="7"/>
        <v>2010</v>
      </c>
      <c r="V60">
        <f t="shared" si="7"/>
        <v>2010</v>
      </c>
      <c r="W60">
        <f t="shared" si="7"/>
        <v>2010</v>
      </c>
    </row>
    <row r="61" spans="1:23" x14ac:dyDescent="0.25">
      <c r="A61" t="s">
        <v>58</v>
      </c>
      <c r="B61" t="s">
        <v>5</v>
      </c>
      <c r="C61" t="s">
        <v>15</v>
      </c>
      <c r="D61" t="s">
        <v>20</v>
      </c>
      <c r="E61" t="s">
        <v>62</v>
      </c>
      <c r="F61" t="s">
        <v>85</v>
      </c>
      <c r="G61" t="s">
        <v>70</v>
      </c>
      <c r="L61" t="s">
        <v>69</v>
      </c>
      <c r="M61">
        <v>2101</v>
      </c>
      <c r="N61">
        <f t="shared" si="7"/>
        <v>2101</v>
      </c>
      <c r="O61">
        <f t="shared" si="7"/>
        <v>2101</v>
      </c>
      <c r="P61">
        <f t="shared" si="7"/>
        <v>2101</v>
      </c>
      <c r="Q61">
        <f t="shared" si="7"/>
        <v>2101</v>
      </c>
      <c r="R61">
        <f t="shared" si="7"/>
        <v>2101</v>
      </c>
      <c r="S61">
        <f t="shared" si="7"/>
        <v>2101</v>
      </c>
      <c r="T61">
        <f t="shared" si="7"/>
        <v>2101</v>
      </c>
      <c r="U61">
        <f t="shared" si="7"/>
        <v>2101</v>
      </c>
      <c r="V61">
        <f t="shared" si="7"/>
        <v>2101</v>
      </c>
      <c r="W61">
        <f t="shared" si="7"/>
        <v>2101</v>
      </c>
    </row>
    <row r="62" spans="1:23" x14ac:dyDescent="0.25">
      <c r="A62" t="s">
        <v>58</v>
      </c>
      <c r="B62" t="s">
        <v>5</v>
      </c>
      <c r="C62" t="s">
        <v>15</v>
      </c>
      <c r="D62" t="s">
        <v>20</v>
      </c>
      <c r="E62" t="s">
        <v>62</v>
      </c>
      <c r="F62" t="s">
        <v>85</v>
      </c>
      <c r="G62" t="s">
        <v>71</v>
      </c>
      <c r="K62" t="s">
        <v>72</v>
      </c>
      <c r="L62" t="s">
        <v>73</v>
      </c>
      <c r="M62">
        <v>30</v>
      </c>
      <c r="N62">
        <f t="shared" si="7"/>
        <v>30</v>
      </c>
      <c r="O62">
        <f t="shared" si="7"/>
        <v>30</v>
      </c>
      <c r="P62">
        <f t="shared" si="7"/>
        <v>30</v>
      </c>
      <c r="Q62">
        <f t="shared" si="7"/>
        <v>30</v>
      </c>
      <c r="R62">
        <f t="shared" si="7"/>
        <v>30</v>
      </c>
      <c r="S62">
        <f t="shared" si="7"/>
        <v>30</v>
      </c>
      <c r="T62">
        <f t="shared" si="7"/>
        <v>30</v>
      </c>
      <c r="U62">
        <f t="shared" si="7"/>
        <v>30</v>
      </c>
      <c r="V62">
        <f t="shared" si="7"/>
        <v>30</v>
      </c>
      <c r="W62">
        <f t="shared" si="7"/>
        <v>30</v>
      </c>
    </row>
    <row r="63" spans="1:23" x14ac:dyDescent="0.25">
      <c r="A63" t="s">
        <v>58</v>
      </c>
      <c r="B63" t="s">
        <v>5</v>
      </c>
      <c r="C63" t="s">
        <v>15</v>
      </c>
      <c r="D63" t="s">
        <v>20</v>
      </c>
      <c r="E63" t="s">
        <v>62</v>
      </c>
      <c r="F63" t="s">
        <v>85</v>
      </c>
      <c r="G63" t="s">
        <v>74</v>
      </c>
      <c r="L63" t="s">
        <v>65</v>
      </c>
      <c r="M63">
        <v>0</v>
      </c>
    </row>
    <row r="64" spans="1:23" x14ac:dyDescent="0.25">
      <c r="A64" t="s">
        <v>58</v>
      </c>
      <c r="B64" t="s">
        <v>5</v>
      </c>
      <c r="C64" t="s">
        <v>15</v>
      </c>
      <c r="D64" t="s">
        <v>20</v>
      </c>
      <c r="E64" t="s">
        <v>62</v>
      </c>
      <c r="F64" t="s">
        <v>85</v>
      </c>
      <c r="G64" t="s">
        <v>76</v>
      </c>
      <c r="K64" t="s">
        <v>72</v>
      </c>
      <c r="L64" t="s">
        <v>55</v>
      </c>
      <c r="M64">
        <v>367920</v>
      </c>
      <c r="N64">
        <f t="shared" ref="N64:W67" si="8">M64</f>
        <v>367920</v>
      </c>
      <c r="O64">
        <f t="shared" si="8"/>
        <v>367920</v>
      </c>
      <c r="P64">
        <f t="shared" si="8"/>
        <v>367920</v>
      </c>
      <c r="Q64">
        <f t="shared" si="8"/>
        <v>367920</v>
      </c>
      <c r="R64">
        <f t="shared" si="8"/>
        <v>367920</v>
      </c>
      <c r="S64">
        <f t="shared" si="8"/>
        <v>367920</v>
      </c>
      <c r="T64">
        <f t="shared" si="8"/>
        <v>367920</v>
      </c>
      <c r="U64">
        <f t="shared" si="8"/>
        <v>367920</v>
      </c>
      <c r="V64">
        <f t="shared" si="8"/>
        <v>367920</v>
      </c>
      <c r="W64">
        <f t="shared" si="8"/>
        <v>367920</v>
      </c>
    </row>
    <row r="65" spans="1:23" x14ac:dyDescent="0.25">
      <c r="A65" t="s">
        <v>58</v>
      </c>
      <c r="B65" t="s">
        <v>5</v>
      </c>
      <c r="C65" t="s">
        <v>15</v>
      </c>
      <c r="D65" t="s">
        <v>20</v>
      </c>
      <c r="E65" t="s">
        <v>62</v>
      </c>
      <c r="F65" t="s">
        <v>85</v>
      </c>
      <c r="G65" t="s">
        <v>77</v>
      </c>
      <c r="K65" t="s">
        <v>72</v>
      </c>
      <c r="L65" t="s">
        <v>78</v>
      </c>
      <c r="M65">
        <v>244329280</v>
      </c>
      <c r="N65">
        <f t="shared" si="8"/>
        <v>244329280</v>
      </c>
      <c r="O65">
        <f t="shared" si="8"/>
        <v>244329280</v>
      </c>
      <c r="P65">
        <f t="shared" si="8"/>
        <v>244329280</v>
      </c>
      <c r="Q65">
        <v>234932000</v>
      </c>
      <c r="R65">
        <f>Q65*0.82</f>
        <v>192644240</v>
      </c>
      <c r="S65">
        <f>R65*0.79</f>
        <v>152188949.59999999</v>
      </c>
      <c r="T65">
        <f t="shared" ref="T65:W66" si="9">S65*0.95</f>
        <v>144579502.11999997</v>
      </c>
      <c r="U65">
        <f t="shared" si="9"/>
        <v>137350527.01399997</v>
      </c>
      <c r="V65">
        <f t="shared" si="9"/>
        <v>130483000.66329996</v>
      </c>
      <c r="W65">
        <f t="shared" si="9"/>
        <v>123958850.63013496</v>
      </c>
    </row>
    <row r="66" spans="1:23" x14ac:dyDescent="0.25">
      <c r="A66" t="s">
        <v>58</v>
      </c>
      <c r="B66" t="s">
        <v>5</v>
      </c>
      <c r="C66" t="s">
        <v>15</v>
      </c>
      <c r="D66" t="s">
        <v>20</v>
      </c>
      <c r="E66" t="s">
        <v>62</v>
      </c>
      <c r="F66" t="s">
        <v>85</v>
      </c>
      <c r="G66" t="s">
        <v>80</v>
      </c>
      <c r="K66" t="s">
        <v>72</v>
      </c>
      <c r="L66" t="s">
        <v>78</v>
      </c>
      <c r="M66">
        <v>6463600</v>
      </c>
      <c r="N66">
        <f t="shared" si="8"/>
        <v>6463600</v>
      </c>
      <c r="O66">
        <f t="shared" si="8"/>
        <v>6463600</v>
      </c>
      <c r="P66">
        <f t="shared" si="8"/>
        <v>6463600</v>
      </c>
      <c r="Q66">
        <v>5720000</v>
      </c>
      <c r="R66">
        <f>Q66*0.95</f>
        <v>5434000</v>
      </c>
      <c r="S66">
        <f>R66*0.95</f>
        <v>5162300</v>
      </c>
      <c r="T66">
        <f t="shared" si="9"/>
        <v>4904185</v>
      </c>
      <c r="U66">
        <f t="shared" si="9"/>
        <v>4658975.75</v>
      </c>
      <c r="V66">
        <f t="shared" si="9"/>
        <v>4426026.9624999994</v>
      </c>
      <c r="W66">
        <f t="shared" si="9"/>
        <v>4204725.614374999</v>
      </c>
    </row>
    <row r="67" spans="1:23" x14ac:dyDescent="0.25">
      <c r="A67" t="s">
        <v>58</v>
      </c>
      <c r="B67" t="s">
        <v>5</v>
      </c>
      <c r="C67" t="s">
        <v>15</v>
      </c>
      <c r="D67" t="s">
        <v>20</v>
      </c>
      <c r="E67" t="s">
        <v>62</v>
      </c>
      <c r="F67" t="s">
        <v>85</v>
      </c>
      <c r="G67" t="s">
        <v>53</v>
      </c>
      <c r="J67" t="s">
        <v>82</v>
      </c>
      <c r="L67" t="s">
        <v>83</v>
      </c>
      <c r="M67">
        <v>1</v>
      </c>
      <c r="N67">
        <f t="shared" si="8"/>
        <v>1</v>
      </c>
      <c r="O67">
        <f t="shared" si="8"/>
        <v>1</v>
      </c>
      <c r="P67">
        <f t="shared" si="8"/>
        <v>1</v>
      </c>
      <c r="Q67">
        <f t="shared" si="8"/>
        <v>1</v>
      </c>
      <c r="R67">
        <f t="shared" si="8"/>
        <v>1</v>
      </c>
      <c r="S67">
        <f t="shared" si="8"/>
        <v>1</v>
      </c>
      <c r="T67">
        <f t="shared" si="8"/>
        <v>1</v>
      </c>
      <c r="U67">
        <f t="shared" si="8"/>
        <v>1</v>
      </c>
      <c r="V67">
        <f t="shared" si="8"/>
        <v>1</v>
      </c>
      <c r="W67">
        <f t="shared" si="8"/>
        <v>1</v>
      </c>
    </row>
    <row r="68" spans="1:23" x14ac:dyDescent="0.25">
      <c r="A68" t="s">
        <v>58</v>
      </c>
      <c r="B68" t="s">
        <v>5</v>
      </c>
      <c r="C68" t="s">
        <v>15</v>
      </c>
      <c r="D68" t="s">
        <v>20</v>
      </c>
      <c r="E68" t="s">
        <v>62</v>
      </c>
      <c r="F68" t="s">
        <v>86</v>
      </c>
      <c r="G68" t="s">
        <v>6</v>
      </c>
    </row>
    <row r="69" spans="1:23" x14ac:dyDescent="0.25">
      <c r="A69" t="s">
        <v>58</v>
      </c>
      <c r="B69" t="s">
        <v>5</v>
      </c>
      <c r="C69" t="s">
        <v>15</v>
      </c>
      <c r="D69" t="s">
        <v>20</v>
      </c>
      <c r="E69" t="s">
        <v>62</v>
      </c>
      <c r="F69" t="s">
        <v>86</v>
      </c>
      <c r="G69" t="s">
        <v>68</v>
      </c>
      <c r="L69" t="s">
        <v>69</v>
      </c>
      <c r="M69">
        <v>1970</v>
      </c>
      <c r="N69">
        <f t="shared" ref="N69:W71" si="10">M69</f>
        <v>1970</v>
      </c>
      <c r="O69">
        <f t="shared" si="10"/>
        <v>1970</v>
      </c>
      <c r="P69">
        <f t="shared" si="10"/>
        <v>1970</v>
      </c>
      <c r="Q69">
        <f t="shared" si="10"/>
        <v>1970</v>
      </c>
      <c r="R69">
        <f t="shared" si="10"/>
        <v>1970</v>
      </c>
      <c r="S69">
        <f t="shared" si="10"/>
        <v>1970</v>
      </c>
      <c r="T69">
        <f t="shared" si="10"/>
        <v>1970</v>
      </c>
      <c r="U69">
        <f t="shared" si="10"/>
        <v>1970</v>
      </c>
      <c r="V69">
        <f t="shared" si="10"/>
        <v>1970</v>
      </c>
      <c r="W69">
        <f t="shared" si="10"/>
        <v>1970</v>
      </c>
    </row>
    <row r="70" spans="1:23" x14ac:dyDescent="0.25">
      <c r="A70" t="s">
        <v>58</v>
      </c>
      <c r="B70" t="s">
        <v>5</v>
      </c>
      <c r="C70" t="s">
        <v>15</v>
      </c>
      <c r="D70" t="s">
        <v>20</v>
      </c>
      <c r="E70" t="s">
        <v>62</v>
      </c>
      <c r="F70" t="s">
        <v>86</v>
      </c>
      <c r="G70" t="s">
        <v>70</v>
      </c>
      <c r="L70" t="s">
        <v>69</v>
      </c>
      <c r="M70">
        <v>2101</v>
      </c>
      <c r="N70">
        <f t="shared" si="10"/>
        <v>2101</v>
      </c>
      <c r="O70">
        <f t="shared" si="10"/>
        <v>2101</v>
      </c>
      <c r="P70">
        <f t="shared" si="10"/>
        <v>2101</v>
      </c>
      <c r="Q70">
        <f t="shared" si="10"/>
        <v>2101</v>
      </c>
      <c r="R70">
        <f t="shared" si="10"/>
        <v>2101</v>
      </c>
      <c r="S70">
        <f t="shared" si="10"/>
        <v>2101</v>
      </c>
      <c r="T70">
        <f t="shared" si="10"/>
        <v>2101</v>
      </c>
      <c r="U70">
        <f t="shared" si="10"/>
        <v>2101</v>
      </c>
      <c r="V70">
        <f t="shared" si="10"/>
        <v>2101</v>
      </c>
      <c r="W70">
        <f t="shared" si="10"/>
        <v>2101</v>
      </c>
    </row>
    <row r="71" spans="1:23" x14ac:dyDescent="0.25">
      <c r="A71" t="s">
        <v>58</v>
      </c>
      <c r="B71" t="s">
        <v>5</v>
      </c>
      <c r="C71" t="s">
        <v>15</v>
      </c>
      <c r="D71" t="s">
        <v>20</v>
      </c>
      <c r="E71" t="s">
        <v>62</v>
      </c>
      <c r="F71" t="s">
        <v>86</v>
      </c>
      <c r="G71" t="s">
        <v>71</v>
      </c>
      <c r="K71" t="s">
        <v>72</v>
      </c>
      <c r="L71" t="s">
        <v>73</v>
      </c>
      <c r="M71">
        <v>80</v>
      </c>
      <c r="N71">
        <f t="shared" si="10"/>
        <v>80</v>
      </c>
      <c r="O71">
        <f t="shared" si="10"/>
        <v>80</v>
      </c>
      <c r="P71">
        <f t="shared" si="10"/>
        <v>80</v>
      </c>
      <c r="Q71">
        <f t="shared" si="10"/>
        <v>80</v>
      </c>
      <c r="R71">
        <f t="shared" si="10"/>
        <v>80</v>
      </c>
      <c r="S71">
        <f t="shared" si="10"/>
        <v>80</v>
      </c>
      <c r="T71">
        <f t="shared" si="10"/>
        <v>80</v>
      </c>
      <c r="U71">
        <f t="shared" si="10"/>
        <v>80</v>
      </c>
      <c r="V71">
        <f t="shared" si="10"/>
        <v>80</v>
      </c>
      <c r="W71">
        <f t="shared" si="10"/>
        <v>80</v>
      </c>
    </row>
    <row r="72" spans="1:23" x14ac:dyDescent="0.25">
      <c r="A72" t="s">
        <v>58</v>
      </c>
      <c r="B72" t="s">
        <v>5</v>
      </c>
      <c r="C72" t="s">
        <v>15</v>
      </c>
      <c r="D72" t="s">
        <v>20</v>
      </c>
      <c r="E72" t="s">
        <v>62</v>
      </c>
      <c r="F72" t="s">
        <v>86</v>
      </c>
      <c r="G72" t="s">
        <v>74</v>
      </c>
      <c r="L72" t="s">
        <v>65</v>
      </c>
      <c r="M72">
        <v>0</v>
      </c>
    </row>
    <row r="73" spans="1:23" x14ac:dyDescent="0.25">
      <c r="A73" t="s">
        <v>58</v>
      </c>
      <c r="B73" t="s">
        <v>5</v>
      </c>
      <c r="C73" t="s">
        <v>15</v>
      </c>
      <c r="D73" t="s">
        <v>20</v>
      </c>
      <c r="E73" t="s">
        <v>62</v>
      </c>
      <c r="F73" t="s">
        <v>86</v>
      </c>
      <c r="G73" t="s">
        <v>76</v>
      </c>
      <c r="K73" t="s">
        <v>72</v>
      </c>
      <c r="L73" t="s">
        <v>55</v>
      </c>
      <c r="M73">
        <v>17753366</v>
      </c>
      <c r="N73">
        <f t="shared" ref="N73:W79" si="11">M73</f>
        <v>17753366</v>
      </c>
      <c r="O73">
        <f t="shared" si="11"/>
        <v>17753366</v>
      </c>
      <c r="P73">
        <f t="shared" si="11"/>
        <v>17753366</v>
      </c>
      <c r="Q73">
        <f t="shared" si="11"/>
        <v>17753366</v>
      </c>
      <c r="R73">
        <f t="shared" si="11"/>
        <v>17753366</v>
      </c>
      <c r="S73">
        <f t="shared" si="11"/>
        <v>17753366</v>
      </c>
      <c r="T73">
        <f t="shared" si="11"/>
        <v>17753366</v>
      </c>
      <c r="U73">
        <f t="shared" si="11"/>
        <v>17753366</v>
      </c>
      <c r="V73">
        <f t="shared" si="11"/>
        <v>17753366</v>
      </c>
      <c r="W73">
        <f t="shared" si="11"/>
        <v>17753366</v>
      </c>
    </row>
    <row r="74" spans="1:23" x14ac:dyDescent="0.25">
      <c r="A74" t="s">
        <v>58</v>
      </c>
      <c r="B74" t="s">
        <v>5</v>
      </c>
      <c r="C74" t="s">
        <v>15</v>
      </c>
      <c r="D74" t="s">
        <v>20</v>
      </c>
      <c r="E74" t="s">
        <v>62</v>
      </c>
      <c r="F74" t="s">
        <v>86</v>
      </c>
      <c r="G74" t="s">
        <v>77</v>
      </c>
      <c r="K74" t="s">
        <v>72</v>
      </c>
      <c r="L74" t="s">
        <v>78</v>
      </c>
      <c r="M74">
        <v>21661784760</v>
      </c>
      <c r="N74">
        <f t="shared" si="11"/>
        <v>21661784760</v>
      </c>
      <c r="O74">
        <f t="shared" si="11"/>
        <v>21661784760</v>
      </c>
      <c r="P74">
        <f t="shared" si="11"/>
        <v>21661784760</v>
      </c>
      <c r="Q74">
        <f t="shared" si="11"/>
        <v>21661784760</v>
      </c>
      <c r="R74">
        <f t="shared" si="11"/>
        <v>21661784760</v>
      </c>
      <c r="S74">
        <f t="shared" si="11"/>
        <v>21661784760</v>
      </c>
      <c r="T74">
        <f t="shared" si="11"/>
        <v>21661784760</v>
      </c>
      <c r="U74">
        <f t="shared" si="11"/>
        <v>21661784760</v>
      </c>
      <c r="V74">
        <f t="shared" si="11"/>
        <v>21661784760</v>
      </c>
      <c r="W74">
        <f t="shared" si="11"/>
        <v>21661784760</v>
      </c>
    </row>
    <row r="75" spans="1:23" x14ac:dyDescent="0.25">
      <c r="A75" t="s">
        <v>58</v>
      </c>
      <c r="B75" t="s">
        <v>5</v>
      </c>
      <c r="C75" t="s">
        <v>15</v>
      </c>
      <c r="D75" t="s">
        <v>20</v>
      </c>
      <c r="E75" t="s">
        <v>62</v>
      </c>
      <c r="F75" t="s">
        <v>86</v>
      </c>
      <c r="G75" t="s">
        <v>79</v>
      </c>
      <c r="K75" t="s">
        <v>72</v>
      </c>
      <c r="L75" t="s">
        <v>73</v>
      </c>
      <c r="M75">
        <v>30</v>
      </c>
      <c r="N75">
        <f t="shared" si="11"/>
        <v>30</v>
      </c>
      <c r="O75">
        <f t="shared" si="11"/>
        <v>30</v>
      </c>
      <c r="P75">
        <f t="shared" si="11"/>
        <v>30</v>
      </c>
      <c r="Q75">
        <f t="shared" si="11"/>
        <v>30</v>
      </c>
      <c r="R75">
        <f t="shared" si="11"/>
        <v>30</v>
      </c>
      <c r="S75">
        <f t="shared" si="11"/>
        <v>30</v>
      </c>
      <c r="T75">
        <f t="shared" si="11"/>
        <v>30</v>
      </c>
      <c r="U75">
        <f t="shared" si="11"/>
        <v>30</v>
      </c>
      <c r="V75">
        <f t="shared" si="11"/>
        <v>30</v>
      </c>
      <c r="W75">
        <f t="shared" si="11"/>
        <v>30</v>
      </c>
    </row>
    <row r="76" spans="1:23" x14ac:dyDescent="0.25">
      <c r="A76" t="s">
        <v>58</v>
      </c>
      <c r="B76" t="s">
        <v>5</v>
      </c>
      <c r="C76" t="s">
        <v>15</v>
      </c>
      <c r="D76" t="s">
        <v>20</v>
      </c>
      <c r="E76" t="s">
        <v>62</v>
      </c>
      <c r="F76" t="s">
        <v>86</v>
      </c>
      <c r="G76" t="s">
        <v>80</v>
      </c>
      <c r="K76" t="s">
        <v>72</v>
      </c>
      <c r="L76" t="s">
        <v>78</v>
      </c>
      <c r="M76">
        <v>342670328</v>
      </c>
      <c r="N76">
        <f t="shared" si="11"/>
        <v>342670328</v>
      </c>
      <c r="O76">
        <f t="shared" si="11"/>
        <v>342670328</v>
      </c>
      <c r="P76">
        <f t="shared" si="11"/>
        <v>342670328</v>
      </c>
      <c r="Q76">
        <f t="shared" si="11"/>
        <v>342670328</v>
      </c>
      <c r="R76">
        <f t="shared" si="11"/>
        <v>342670328</v>
      </c>
      <c r="S76">
        <f t="shared" si="11"/>
        <v>342670328</v>
      </c>
      <c r="T76">
        <f t="shared" si="11"/>
        <v>342670328</v>
      </c>
      <c r="U76">
        <f t="shared" si="11"/>
        <v>342670328</v>
      </c>
      <c r="V76">
        <f t="shared" si="11"/>
        <v>342670328</v>
      </c>
      <c r="W76">
        <f t="shared" si="11"/>
        <v>342670328</v>
      </c>
    </row>
    <row r="77" spans="1:23" x14ac:dyDescent="0.25">
      <c r="A77" t="s">
        <v>58</v>
      </c>
      <c r="B77" t="s">
        <v>5</v>
      </c>
      <c r="C77" t="s">
        <v>15</v>
      </c>
      <c r="D77" t="s">
        <v>20</v>
      </c>
      <c r="E77" t="s">
        <v>62</v>
      </c>
      <c r="F77" t="s">
        <v>86</v>
      </c>
      <c r="G77" t="s">
        <v>53</v>
      </c>
      <c r="J77" t="s">
        <v>81</v>
      </c>
      <c r="K77" t="s">
        <v>72</v>
      </c>
      <c r="L77" t="s">
        <v>78</v>
      </c>
      <c r="M77">
        <v>3.09</v>
      </c>
      <c r="N77">
        <f t="shared" si="11"/>
        <v>3.09</v>
      </c>
      <c r="O77">
        <f t="shared" si="11"/>
        <v>3.09</v>
      </c>
      <c r="P77">
        <f t="shared" si="11"/>
        <v>3.09</v>
      </c>
      <c r="Q77">
        <f t="shared" si="11"/>
        <v>3.09</v>
      </c>
      <c r="R77">
        <f t="shared" si="11"/>
        <v>3.09</v>
      </c>
      <c r="S77">
        <f t="shared" si="11"/>
        <v>3.09</v>
      </c>
      <c r="T77">
        <f t="shared" si="11"/>
        <v>3.09</v>
      </c>
      <c r="U77">
        <f t="shared" si="11"/>
        <v>3.09</v>
      </c>
      <c r="V77">
        <f t="shared" si="11"/>
        <v>3.09</v>
      </c>
      <c r="W77">
        <f t="shared" si="11"/>
        <v>3.09</v>
      </c>
    </row>
    <row r="78" spans="1:23" x14ac:dyDescent="0.25">
      <c r="A78" t="s">
        <v>58</v>
      </c>
      <c r="B78" t="s">
        <v>5</v>
      </c>
      <c r="C78" t="s">
        <v>15</v>
      </c>
      <c r="D78" t="s">
        <v>20</v>
      </c>
      <c r="E78" t="s">
        <v>62</v>
      </c>
      <c r="F78" t="s">
        <v>86</v>
      </c>
      <c r="G78" t="s">
        <v>53</v>
      </c>
      <c r="J78" t="s">
        <v>42</v>
      </c>
      <c r="K78" t="s">
        <v>72</v>
      </c>
      <c r="L78" t="s">
        <v>17</v>
      </c>
      <c r="M78">
        <v>11.035885759999999</v>
      </c>
      <c r="N78">
        <f t="shared" si="11"/>
        <v>11.035885759999999</v>
      </c>
      <c r="O78">
        <f t="shared" si="11"/>
        <v>11.035885759999999</v>
      </c>
      <c r="P78">
        <f t="shared" si="11"/>
        <v>11.035885759999999</v>
      </c>
      <c r="Q78">
        <f t="shared" si="11"/>
        <v>11.035885759999999</v>
      </c>
      <c r="R78">
        <f t="shared" si="11"/>
        <v>11.035885759999999</v>
      </c>
      <c r="S78">
        <f t="shared" si="11"/>
        <v>11.035885759999999</v>
      </c>
      <c r="T78">
        <f t="shared" si="11"/>
        <v>11.035885759999999</v>
      </c>
      <c r="U78">
        <f t="shared" si="11"/>
        <v>11.035885759999999</v>
      </c>
      <c r="V78">
        <f t="shared" si="11"/>
        <v>11.035885759999999</v>
      </c>
      <c r="W78">
        <f t="shared" si="11"/>
        <v>11.035885759999999</v>
      </c>
    </row>
    <row r="79" spans="1:23" x14ac:dyDescent="0.25">
      <c r="A79" t="s">
        <v>58</v>
      </c>
      <c r="B79" t="s">
        <v>5</v>
      </c>
      <c r="C79" t="s">
        <v>15</v>
      </c>
      <c r="D79" t="s">
        <v>20</v>
      </c>
      <c r="E79" t="s">
        <v>62</v>
      </c>
      <c r="F79" t="s">
        <v>86</v>
      </c>
      <c r="G79" t="s">
        <v>53</v>
      </c>
      <c r="J79" t="s">
        <v>82</v>
      </c>
      <c r="L79" t="s">
        <v>83</v>
      </c>
      <c r="M79">
        <v>1</v>
      </c>
      <c r="N79">
        <f t="shared" si="11"/>
        <v>1</v>
      </c>
      <c r="O79">
        <f t="shared" si="11"/>
        <v>1</v>
      </c>
      <c r="P79">
        <f t="shared" si="11"/>
        <v>1</v>
      </c>
      <c r="Q79">
        <f t="shared" si="11"/>
        <v>1</v>
      </c>
      <c r="R79">
        <f t="shared" si="11"/>
        <v>1</v>
      </c>
      <c r="S79">
        <f t="shared" si="11"/>
        <v>1</v>
      </c>
      <c r="T79">
        <f t="shared" si="11"/>
        <v>1</v>
      </c>
      <c r="U79">
        <f t="shared" si="11"/>
        <v>1</v>
      </c>
      <c r="V79">
        <f t="shared" si="11"/>
        <v>1</v>
      </c>
      <c r="W79">
        <f t="shared" si="11"/>
        <v>1</v>
      </c>
    </row>
    <row r="80" spans="1:23" x14ac:dyDescent="0.25">
      <c r="A80" t="s">
        <v>58</v>
      </c>
      <c r="B80" t="s">
        <v>5</v>
      </c>
      <c r="C80" t="s">
        <v>15</v>
      </c>
      <c r="D80" t="s">
        <v>20</v>
      </c>
      <c r="E80" t="s">
        <v>62</v>
      </c>
      <c r="F80" t="s">
        <v>87</v>
      </c>
      <c r="G80" t="s">
        <v>6</v>
      </c>
    </row>
    <row r="81" spans="1:23" x14ac:dyDescent="0.25">
      <c r="A81" t="s">
        <v>58</v>
      </c>
      <c r="B81" t="s">
        <v>5</v>
      </c>
      <c r="C81" t="s">
        <v>15</v>
      </c>
      <c r="D81" t="s">
        <v>20</v>
      </c>
      <c r="E81" t="s">
        <v>62</v>
      </c>
      <c r="F81" t="s">
        <v>87</v>
      </c>
      <c r="G81" t="s">
        <v>68</v>
      </c>
      <c r="L81" t="s">
        <v>69</v>
      </c>
      <c r="M81">
        <v>2030</v>
      </c>
      <c r="N81">
        <f t="shared" ref="N81:W83" si="12">M81</f>
        <v>2030</v>
      </c>
      <c r="O81">
        <f t="shared" si="12"/>
        <v>2030</v>
      </c>
      <c r="P81">
        <f t="shared" si="12"/>
        <v>2030</v>
      </c>
      <c r="Q81">
        <f t="shared" si="12"/>
        <v>2030</v>
      </c>
      <c r="R81">
        <f t="shared" si="12"/>
        <v>2030</v>
      </c>
      <c r="S81">
        <f t="shared" si="12"/>
        <v>2030</v>
      </c>
      <c r="T81">
        <f t="shared" si="12"/>
        <v>2030</v>
      </c>
      <c r="U81">
        <f t="shared" si="12"/>
        <v>2030</v>
      </c>
      <c r="V81">
        <f t="shared" si="12"/>
        <v>2030</v>
      </c>
      <c r="W81">
        <f t="shared" si="12"/>
        <v>2030</v>
      </c>
    </row>
    <row r="82" spans="1:23" x14ac:dyDescent="0.25">
      <c r="A82" t="s">
        <v>58</v>
      </c>
      <c r="B82" t="s">
        <v>5</v>
      </c>
      <c r="C82" t="s">
        <v>15</v>
      </c>
      <c r="D82" t="s">
        <v>20</v>
      </c>
      <c r="E82" t="s">
        <v>62</v>
      </c>
      <c r="F82" t="s">
        <v>87</v>
      </c>
      <c r="G82" t="s">
        <v>70</v>
      </c>
      <c r="L82" t="s">
        <v>69</v>
      </c>
      <c r="M82">
        <v>2101</v>
      </c>
      <c r="N82">
        <f t="shared" si="12"/>
        <v>2101</v>
      </c>
      <c r="O82">
        <f t="shared" si="12"/>
        <v>2101</v>
      </c>
      <c r="P82">
        <f t="shared" si="12"/>
        <v>2101</v>
      </c>
      <c r="Q82">
        <f t="shared" si="12"/>
        <v>2101</v>
      </c>
      <c r="R82">
        <f t="shared" si="12"/>
        <v>2101</v>
      </c>
      <c r="S82">
        <f t="shared" si="12"/>
        <v>2101</v>
      </c>
      <c r="T82">
        <f t="shared" si="12"/>
        <v>2101</v>
      </c>
      <c r="U82">
        <f t="shared" si="12"/>
        <v>2101</v>
      </c>
      <c r="V82">
        <f t="shared" si="12"/>
        <v>2101</v>
      </c>
      <c r="W82">
        <f t="shared" si="12"/>
        <v>2101</v>
      </c>
    </row>
    <row r="83" spans="1:23" x14ac:dyDescent="0.25">
      <c r="A83" t="s">
        <v>58</v>
      </c>
      <c r="B83" t="s">
        <v>5</v>
      </c>
      <c r="C83" t="s">
        <v>15</v>
      </c>
      <c r="D83" t="s">
        <v>20</v>
      </c>
      <c r="E83" t="s">
        <v>62</v>
      </c>
      <c r="F83" t="s">
        <v>87</v>
      </c>
      <c r="G83" t="s">
        <v>71</v>
      </c>
      <c r="K83" t="s">
        <v>72</v>
      </c>
      <c r="L83" t="s">
        <v>73</v>
      </c>
      <c r="M83">
        <v>30</v>
      </c>
      <c r="N83">
        <f t="shared" si="12"/>
        <v>30</v>
      </c>
      <c r="O83">
        <f t="shared" si="12"/>
        <v>30</v>
      </c>
      <c r="P83">
        <f t="shared" si="12"/>
        <v>30</v>
      </c>
      <c r="Q83">
        <f t="shared" si="12"/>
        <v>30</v>
      </c>
      <c r="R83">
        <f t="shared" si="12"/>
        <v>30</v>
      </c>
      <c r="S83">
        <f t="shared" si="12"/>
        <v>30</v>
      </c>
      <c r="T83">
        <f t="shared" si="12"/>
        <v>30</v>
      </c>
      <c r="U83">
        <f t="shared" si="12"/>
        <v>30</v>
      </c>
      <c r="V83">
        <f t="shared" si="12"/>
        <v>30</v>
      </c>
      <c r="W83">
        <f t="shared" si="12"/>
        <v>30</v>
      </c>
    </row>
    <row r="84" spans="1:23" x14ac:dyDescent="0.25">
      <c r="A84" t="s">
        <v>58</v>
      </c>
      <c r="B84" t="s">
        <v>5</v>
      </c>
      <c r="C84" t="s">
        <v>15</v>
      </c>
      <c r="D84" t="s">
        <v>20</v>
      </c>
      <c r="E84" t="s">
        <v>62</v>
      </c>
      <c r="F84" t="s">
        <v>87</v>
      </c>
      <c r="G84" t="s">
        <v>74</v>
      </c>
      <c r="L84" t="s">
        <v>65</v>
      </c>
      <c r="M84">
        <v>0</v>
      </c>
    </row>
    <row r="85" spans="1:23" x14ac:dyDescent="0.25">
      <c r="A85" t="s">
        <v>58</v>
      </c>
      <c r="B85" t="s">
        <v>5</v>
      </c>
      <c r="C85" t="s">
        <v>15</v>
      </c>
      <c r="D85" t="s">
        <v>20</v>
      </c>
      <c r="E85" t="s">
        <v>62</v>
      </c>
      <c r="F85" t="s">
        <v>87</v>
      </c>
      <c r="G85" t="s">
        <v>76</v>
      </c>
      <c r="K85" t="s">
        <v>72</v>
      </c>
      <c r="L85" t="s">
        <v>55</v>
      </c>
      <c r="M85">
        <v>4940640</v>
      </c>
      <c r="N85">
        <f t="shared" ref="N85:W90" si="13">M85</f>
        <v>4940640</v>
      </c>
      <c r="O85">
        <f t="shared" si="13"/>
        <v>4940640</v>
      </c>
      <c r="P85">
        <f t="shared" si="13"/>
        <v>4940640</v>
      </c>
      <c r="Q85">
        <f t="shared" si="13"/>
        <v>4940640</v>
      </c>
      <c r="R85">
        <f t="shared" si="13"/>
        <v>4940640</v>
      </c>
      <c r="S85">
        <f t="shared" si="13"/>
        <v>4940640</v>
      </c>
      <c r="T85">
        <f t="shared" si="13"/>
        <v>4940640</v>
      </c>
      <c r="U85">
        <f t="shared" si="13"/>
        <v>4940640</v>
      </c>
      <c r="V85">
        <f t="shared" si="13"/>
        <v>4940640</v>
      </c>
      <c r="W85">
        <f t="shared" si="13"/>
        <v>4940640</v>
      </c>
    </row>
    <row r="86" spans="1:23" x14ac:dyDescent="0.25">
      <c r="A86" t="s">
        <v>58</v>
      </c>
      <c r="B86" t="s">
        <v>5</v>
      </c>
      <c r="C86" t="s">
        <v>15</v>
      </c>
      <c r="D86" t="s">
        <v>20</v>
      </c>
      <c r="E86" t="s">
        <v>62</v>
      </c>
      <c r="F86" t="s">
        <v>87</v>
      </c>
      <c r="G86" t="s">
        <v>77</v>
      </c>
      <c r="K86" t="s">
        <v>72</v>
      </c>
      <c r="L86" t="s">
        <v>78</v>
      </c>
      <c r="M86">
        <v>6752286000</v>
      </c>
      <c r="N86">
        <f t="shared" si="13"/>
        <v>6752286000</v>
      </c>
      <c r="O86">
        <f t="shared" si="13"/>
        <v>6752286000</v>
      </c>
      <c r="P86">
        <f t="shared" si="13"/>
        <v>6752286000</v>
      </c>
      <c r="Q86">
        <f t="shared" si="13"/>
        <v>6752286000</v>
      </c>
      <c r="R86">
        <f t="shared" si="13"/>
        <v>6752286000</v>
      </c>
      <c r="S86">
        <f t="shared" si="13"/>
        <v>6752286000</v>
      </c>
      <c r="T86">
        <f t="shared" si="13"/>
        <v>6752286000</v>
      </c>
      <c r="U86">
        <f t="shared" si="13"/>
        <v>6752286000</v>
      </c>
      <c r="V86">
        <f t="shared" si="13"/>
        <v>6752286000</v>
      </c>
      <c r="W86">
        <f t="shared" si="13"/>
        <v>6752286000</v>
      </c>
    </row>
    <row r="87" spans="1:23" x14ac:dyDescent="0.25">
      <c r="A87" t="s">
        <v>58</v>
      </c>
      <c r="B87" t="s">
        <v>5</v>
      </c>
      <c r="C87" t="s">
        <v>15</v>
      </c>
      <c r="D87" t="s">
        <v>20</v>
      </c>
      <c r="E87" t="s">
        <v>62</v>
      </c>
      <c r="F87" t="s">
        <v>87</v>
      </c>
      <c r="G87" t="s">
        <v>80</v>
      </c>
      <c r="K87" t="s">
        <v>72</v>
      </c>
      <c r="L87" t="s">
        <v>78</v>
      </c>
      <c r="M87">
        <v>74474400</v>
      </c>
      <c r="N87">
        <f t="shared" si="13"/>
        <v>74474400</v>
      </c>
      <c r="O87">
        <f t="shared" si="13"/>
        <v>74474400</v>
      </c>
      <c r="P87">
        <f t="shared" si="13"/>
        <v>74474400</v>
      </c>
      <c r="Q87">
        <f t="shared" si="13"/>
        <v>74474400</v>
      </c>
      <c r="R87">
        <f t="shared" si="13"/>
        <v>74474400</v>
      </c>
      <c r="S87">
        <f t="shared" si="13"/>
        <v>74474400</v>
      </c>
      <c r="T87">
        <f t="shared" si="13"/>
        <v>74474400</v>
      </c>
      <c r="U87">
        <f t="shared" si="13"/>
        <v>74474400</v>
      </c>
      <c r="V87">
        <f t="shared" si="13"/>
        <v>74474400</v>
      </c>
      <c r="W87">
        <f t="shared" si="13"/>
        <v>74474400</v>
      </c>
    </row>
    <row r="88" spans="1:23" x14ac:dyDescent="0.25">
      <c r="A88" t="s">
        <v>58</v>
      </c>
      <c r="B88" t="s">
        <v>5</v>
      </c>
      <c r="C88" t="s">
        <v>15</v>
      </c>
      <c r="D88" t="s">
        <v>20</v>
      </c>
      <c r="E88" t="s">
        <v>62</v>
      </c>
      <c r="F88" t="s">
        <v>87</v>
      </c>
      <c r="G88" t="s">
        <v>53</v>
      </c>
      <c r="J88" t="s">
        <v>81</v>
      </c>
      <c r="K88" t="s">
        <v>72</v>
      </c>
      <c r="L88" t="s">
        <v>78</v>
      </c>
      <c r="M88">
        <v>3.93</v>
      </c>
      <c r="N88">
        <f t="shared" si="13"/>
        <v>3.93</v>
      </c>
      <c r="O88">
        <f t="shared" si="13"/>
        <v>3.93</v>
      </c>
      <c r="P88">
        <f t="shared" si="13"/>
        <v>3.93</v>
      </c>
      <c r="Q88">
        <f t="shared" si="13"/>
        <v>3.93</v>
      </c>
      <c r="R88">
        <f t="shared" si="13"/>
        <v>3.93</v>
      </c>
      <c r="S88">
        <f t="shared" si="13"/>
        <v>3.93</v>
      </c>
      <c r="T88">
        <f t="shared" si="13"/>
        <v>3.93</v>
      </c>
      <c r="U88">
        <f t="shared" si="13"/>
        <v>3.93</v>
      </c>
      <c r="V88">
        <f t="shared" si="13"/>
        <v>3.93</v>
      </c>
      <c r="W88">
        <f t="shared" si="13"/>
        <v>3.93</v>
      </c>
    </row>
    <row r="89" spans="1:23" x14ac:dyDescent="0.25">
      <c r="A89" t="s">
        <v>58</v>
      </c>
      <c r="B89" t="s">
        <v>5</v>
      </c>
      <c r="C89" t="s">
        <v>15</v>
      </c>
      <c r="D89" t="s">
        <v>20</v>
      </c>
      <c r="E89" t="s">
        <v>62</v>
      </c>
      <c r="F89" t="s">
        <v>87</v>
      </c>
      <c r="G89" t="s">
        <v>53</v>
      </c>
      <c r="J89" t="s">
        <v>42</v>
      </c>
      <c r="K89" t="s">
        <v>72</v>
      </c>
      <c r="L89" t="s">
        <v>17</v>
      </c>
      <c r="M89">
        <v>11.035885759999999</v>
      </c>
      <c r="N89">
        <f t="shared" si="13"/>
        <v>11.035885759999999</v>
      </c>
      <c r="O89">
        <f t="shared" si="13"/>
        <v>11.035885759999999</v>
      </c>
      <c r="P89">
        <f t="shared" si="13"/>
        <v>11.035885759999999</v>
      </c>
      <c r="Q89">
        <f t="shared" si="13"/>
        <v>11.035885759999999</v>
      </c>
      <c r="R89">
        <f t="shared" si="13"/>
        <v>11.035885759999999</v>
      </c>
      <c r="S89">
        <f t="shared" si="13"/>
        <v>11.035885759999999</v>
      </c>
      <c r="T89">
        <f t="shared" si="13"/>
        <v>11.035885759999999</v>
      </c>
      <c r="U89">
        <f t="shared" si="13"/>
        <v>11.035885759999999</v>
      </c>
      <c r="V89">
        <f t="shared" si="13"/>
        <v>11.035885759999999</v>
      </c>
      <c r="W89">
        <f t="shared" si="13"/>
        <v>11.035885759999999</v>
      </c>
    </row>
    <row r="90" spans="1:23" x14ac:dyDescent="0.25">
      <c r="A90" t="s">
        <v>58</v>
      </c>
      <c r="B90" t="s">
        <v>5</v>
      </c>
      <c r="C90" t="s">
        <v>15</v>
      </c>
      <c r="D90" t="s">
        <v>20</v>
      </c>
      <c r="E90" t="s">
        <v>62</v>
      </c>
      <c r="F90" t="s">
        <v>87</v>
      </c>
      <c r="G90" t="s">
        <v>53</v>
      </c>
      <c r="J90" t="s">
        <v>82</v>
      </c>
      <c r="L90" t="s">
        <v>83</v>
      </c>
      <c r="M90">
        <v>1</v>
      </c>
      <c r="N90">
        <f t="shared" si="13"/>
        <v>1</v>
      </c>
      <c r="O90">
        <f t="shared" si="13"/>
        <v>1</v>
      </c>
      <c r="P90">
        <f t="shared" si="13"/>
        <v>1</v>
      </c>
      <c r="Q90">
        <f t="shared" si="13"/>
        <v>1</v>
      </c>
      <c r="R90">
        <f t="shared" si="13"/>
        <v>1</v>
      </c>
      <c r="S90">
        <f t="shared" si="13"/>
        <v>1</v>
      </c>
      <c r="T90">
        <f t="shared" si="13"/>
        <v>1</v>
      </c>
      <c r="U90">
        <f t="shared" si="13"/>
        <v>1</v>
      </c>
      <c r="V90">
        <f t="shared" si="13"/>
        <v>1</v>
      </c>
      <c r="W90">
        <f t="shared" si="13"/>
        <v>1</v>
      </c>
    </row>
    <row r="91" spans="1:23" x14ac:dyDescent="0.25">
      <c r="A91" t="s">
        <v>58</v>
      </c>
      <c r="B91" t="s">
        <v>5</v>
      </c>
      <c r="C91" t="s">
        <v>15</v>
      </c>
      <c r="D91" t="s">
        <v>20</v>
      </c>
      <c r="E91" t="s">
        <v>62</v>
      </c>
      <c r="F91" t="s">
        <v>88</v>
      </c>
      <c r="G91" t="s">
        <v>6</v>
      </c>
    </row>
    <row r="92" spans="1:23" x14ac:dyDescent="0.25">
      <c r="A92" t="s">
        <v>58</v>
      </c>
      <c r="B92" t="s">
        <v>5</v>
      </c>
      <c r="C92" t="s">
        <v>15</v>
      </c>
      <c r="D92" t="s">
        <v>20</v>
      </c>
      <c r="E92" t="s">
        <v>62</v>
      </c>
      <c r="F92" t="s">
        <v>88</v>
      </c>
      <c r="G92" t="s">
        <v>68</v>
      </c>
      <c r="L92" t="s">
        <v>69</v>
      </c>
      <c r="M92">
        <v>1950</v>
      </c>
      <c r="N92">
        <f t="shared" ref="N92:W94" si="14">M92</f>
        <v>1950</v>
      </c>
      <c r="O92">
        <f t="shared" si="14"/>
        <v>1950</v>
      </c>
      <c r="P92">
        <f t="shared" si="14"/>
        <v>1950</v>
      </c>
      <c r="Q92">
        <f t="shared" si="14"/>
        <v>1950</v>
      </c>
      <c r="R92">
        <f t="shared" si="14"/>
        <v>1950</v>
      </c>
      <c r="S92">
        <f t="shared" si="14"/>
        <v>1950</v>
      </c>
      <c r="T92">
        <f t="shared" si="14"/>
        <v>1950</v>
      </c>
      <c r="U92">
        <f t="shared" si="14"/>
        <v>1950</v>
      </c>
      <c r="V92">
        <f t="shared" si="14"/>
        <v>1950</v>
      </c>
      <c r="W92">
        <f t="shared" si="14"/>
        <v>1950</v>
      </c>
    </row>
    <row r="93" spans="1:23" x14ac:dyDescent="0.25">
      <c r="A93" t="s">
        <v>58</v>
      </c>
      <c r="B93" t="s">
        <v>5</v>
      </c>
      <c r="C93" t="s">
        <v>15</v>
      </c>
      <c r="D93" t="s">
        <v>20</v>
      </c>
      <c r="E93" t="s">
        <v>62</v>
      </c>
      <c r="F93" t="s">
        <v>88</v>
      </c>
      <c r="G93" t="s">
        <v>70</v>
      </c>
      <c r="L93" t="s">
        <v>69</v>
      </c>
      <c r="M93">
        <v>2101</v>
      </c>
      <c r="N93">
        <f t="shared" si="14"/>
        <v>2101</v>
      </c>
      <c r="O93">
        <f t="shared" si="14"/>
        <v>2101</v>
      </c>
      <c r="P93">
        <f t="shared" si="14"/>
        <v>2101</v>
      </c>
      <c r="Q93">
        <f t="shared" si="14"/>
        <v>2101</v>
      </c>
      <c r="R93">
        <f t="shared" si="14"/>
        <v>2101</v>
      </c>
      <c r="S93">
        <f t="shared" si="14"/>
        <v>2101</v>
      </c>
      <c r="T93">
        <f t="shared" si="14"/>
        <v>2101</v>
      </c>
      <c r="U93">
        <f t="shared" si="14"/>
        <v>2101</v>
      </c>
      <c r="V93">
        <f t="shared" si="14"/>
        <v>2101</v>
      </c>
      <c r="W93">
        <f t="shared" si="14"/>
        <v>2101</v>
      </c>
    </row>
    <row r="94" spans="1:23" x14ac:dyDescent="0.25">
      <c r="A94" t="s">
        <v>58</v>
      </c>
      <c r="B94" t="s">
        <v>5</v>
      </c>
      <c r="C94" t="s">
        <v>15</v>
      </c>
      <c r="D94" t="s">
        <v>20</v>
      </c>
      <c r="E94" t="s">
        <v>62</v>
      </c>
      <c r="F94" t="s">
        <v>88</v>
      </c>
      <c r="G94" t="s">
        <v>71</v>
      </c>
      <c r="K94" t="s">
        <v>72</v>
      </c>
      <c r="L94" t="s">
        <v>73</v>
      </c>
      <c r="M94">
        <v>100</v>
      </c>
      <c r="N94">
        <f t="shared" si="14"/>
        <v>100</v>
      </c>
      <c r="O94">
        <f t="shared" si="14"/>
        <v>100</v>
      </c>
      <c r="P94">
        <f t="shared" si="14"/>
        <v>100</v>
      </c>
      <c r="Q94">
        <f t="shared" si="14"/>
        <v>100</v>
      </c>
      <c r="R94">
        <f t="shared" si="14"/>
        <v>100</v>
      </c>
      <c r="S94">
        <f t="shared" si="14"/>
        <v>100</v>
      </c>
      <c r="T94">
        <f t="shared" si="14"/>
        <v>100</v>
      </c>
      <c r="U94">
        <f t="shared" si="14"/>
        <v>100</v>
      </c>
      <c r="V94">
        <f t="shared" si="14"/>
        <v>100</v>
      </c>
      <c r="W94">
        <f t="shared" si="14"/>
        <v>100</v>
      </c>
    </row>
    <row r="95" spans="1:23" x14ac:dyDescent="0.25">
      <c r="A95" t="s">
        <v>58</v>
      </c>
      <c r="B95" t="s">
        <v>5</v>
      </c>
      <c r="C95" t="s">
        <v>15</v>
      </c>
      <c r="D95" t="s">
        <v>20</v>
      </c>
      <c r="E95" t="s">
        <v>62</v>
      </c>
      <c r="F95" t="s">
        <v>88</v>
      </c>
      <c r="G95" t="s">
        <v>74</v>
      </c>
      <c r="L95" t="s">
        <v>65</v>
      </c>
      <c r="M95">
        <v>0</v>
      </c>
    </row>
    <row r="96" spans="1:23" x14ac:dyDescent="0.25">
      <c r="A96" t="s">
        <v>58</v>
      </c>
      <c r="B96" t="s">
        <v>5</v>
      </c>
      <c r="C96" t="s">
        <v>15</v>
      </c>
      <c r="D96" t="s">
        <v>20</v>
      </c>
      <c r="E96" t="s">
        <v>62</v>
      </c>
      <c r="F96" t="s">
        <v>88</v>
      </c>
      <c r="G96" t="s">
        <v>76</v>
      </c>
      <c r="K96" t="s">
        <v>72</v>
      </c>
      <c r="L96" t="s">
        <v>55</v>
      </c>
      <c r="M96">
        <v>5203440</v>
      </c>
      <c r="N96">
        <f t="shared" ref="N96:W101" si="15">M96</f>
        <v>5203440</v>
      </c>
      <c r="O96">
        <f t="shared" si="15"/>
        <v>5203440</v>
      </c>
      <c r="P96">
        <f t="shared" si="15"/>
        <v>5203440</v>
      </c>
      <c r="Q96">
        <f t="shared" si="15"/>
        <v>5203440</v>
      </c>
      <c r="R96">
        <f t="shared" si="15"/>
        <v>5203440</v>
      </c>
      <c r="S96">
        <f t="shared" si="15"/>
        <v>5203440</v>
      </c>
      <c r="T96">
        <f t="shared" si="15"/>
        <v>5203440</v>
      </c>
      <c r="U96">
        <f t="shared" si="15"/>
        <v>5203440</v>
      </c>
      <c r="V96">
        <f t="shared" si="15"/>
        <v>5203440</v>
      </c>
      <c r="W96">
        <f t="shared" si="15"/>
        <v>5203440</v>
      </c>
    </row>
    <row r="97" spans="1:23" x14ac:dyDescent="0.25">
      <c r="A97" t="s">
        <v>58</v>
      </c>
      <c r="B97" t="s">
        <v>5</v>
      </c>
      <c r="C97" t="s">
        <v>15</v>
      </c>
      <c r="D97" t="s">
        <v>20</v>
      </c>
      <c r="E97" t="s">
        <v>62</v>
      </c>
      <c r="F97" t="s">
        <v>88</v>
      </c>
      <c r="G97" t="s">
        <v>77</v>
      </c>
      <c r="K97" t="s">
        <v>72</v>
      </c>
      <c r="L97" t="s">
        <v>78</v>
      </c>
      <c r="M97">
        <v>17618447000</v>
      </c>
      <c r="N97">
        <f t="shared" si="15"/>
        <v>17618447000</v>
      </c>
      <c r="O97">
        <f t="shared" si="15"/>
        <v>17618447000</v>
      </c>
      <c r="P97">
        <f t="shared" si="15"/>
        <v>17618447000</v>
      </c>
      <c r="Q97">
        <f t="shared" si="15"/>
        <v>17618447000</v>
      </c>
      <c r="R97">
        <f t="shared" si="15"/>
        <v>17618447000</v>
      </c>
      <c r="S97">
        <f t="shared" si="15"/>
        <v>17618447000</v>
      </c>
      <c r="T97">
        <f t="shared" si="15"/>
        <v>17618447000</v>
      </c>
      <c r="U97">
        <f t="shared" si="15"/>
        <v>17618447000</v>
      </c>
      <c r="V97">
        <f t="shared" si="15"/>
        <v>17618447000</v>
      </c>
      <c r="W97">
        <f t="shared" si="15"/>
        <v>17618447000</v>
      </c>
    </row>
    <row r="98" spans="1:23" x14ac:dyDescent="0.25">
      <c r="A98" t="s">
        <v>58</v>
      </c>
      <c r="B98" t="s">
        <v>5</v>
      </c>
      <c r="C98" t="s">
        <v>15</v>
      </c>
      <c r="D98" t="s">
        <v>20</v>
      </c>
      <c r="E98" t="s">
        <v>62</v>
      </c>
      <c r="F98" t="s">
        <v>88</v>
      </c>
      <c r="G98" t="s">
        <v>79</v>
      </c>
      <c r="K98" t="s">
        <v>72</v>
      </c>
      <c r="L98" t="s">
        <v>73</v>
      </c>
      <c r="M98">
        <v>50</v>
      </c>
      <c r="N98">
        <f t="shared" si="15"/>
        <v>50</v>
      </c>
      <c r="O98">
        <f t="shared" si="15"/>
        <v>50</v>
      </c>
      <c r="P98">
        <f t="shared" si="15"/>
        <v>50</v>
      </c>
      <c r="Q98">
        <f t="shared" si="15"/>
        <v>50</v>
      </c>
      <c r="R98">
        <f t="shared" si="15"/>
        <v>50</v>
      </c>
      <c r="S98">
        <f t="shared" si="15"/>
        <v>50</v>
      </c>
      <c r="T98">
        <f t="shared" si="15"/>
        <v>50</v>
      </c>
      <c r="U98">
        <f t="shared" si="15"/>
        <v>50</v>
      </c>
      <c r="V98">
        <f t="shared" si="15"/>
        <v>50</v>
      </c>
      <c r="W98">
        <f t="shared" si="15"/>
        <v>50</v>
      </c>
    </row>
    <row r="99" spans="1:23" x14ac:dyDescent="0.25">
      <c r="A99" t="s">
        <v>58</v>
      </c>
      <c r="B99" t="s">
        <v>5</v>
      </c>
      <c r="C99" t="s">
        <v>15</v>
      </c>
      <c r="D99" t="s">
        <v>20</v>
      </c>
      <c r="E99" t="s">
        <v>62</v>
      </c>
      <c r="F99" t="s">
        <v>88</v>
      </c>
      <c r="G99" t="s">
        <v>80</v>
      </c>
      <c r="K99" t="s">
        <v>72</v>
      </c>
      <c r="L99" t="s">
        <v>78</v>
      </c>
      <c r="M99">
        <v>11840400</v>
      </c>
      <c r="N99">
        <f t="shared" si="15"/>
        <v>11840400</v>
      </c>
      <c r="O99">
        <f t="shared" si="15"/>
        <v>11840400</v>
      </c>
      <c r="P99">
        <f t="shared" si="15"/>
        <v>11840400</v>
      </c>
      <c r="Q99">
        <f t="shared" si="15"/>
        <v>11840400</v>
      </c>
      <c r="R99">
        <f t="shared" si="15"/>
        <v>11840400</v>
      </c>
      <c r="S99">
        <f t="shared" si="15"/>
        <v>11840400</v>
      </c>
      <c r="T99">
        <f t="shared" si="15"/>
        <v>11840400</v>
      </c>
      <c r="U99">
        <f t="shared" si="15"/>
        <v>11840400</v>
      </c>
      <c r="V99">
        <f t="shared" si="15"/>
        <v>11840400</v>
      </c>
      <c r="W99">
        <f t="shared" si="15"/>
        <v>11840400</v>
      </c>
    </row>
    <row r="100" spans="1:23" x14ac:dyDescent="0.25">
      <c r="A100" t="s">
        <v>58</v>
      </c>
      <c r="B100" t="s">
        <v>5</v>
      </c>
      <c r="C100" t="s">
        <v>15</v>
      </c>
      <c r="D100" t="s">
        <v>20</v>
      </c>
      <c r="E100" t="s">
        <v>62</v>
      </c>
      <c r="F100" t="s">
        <v>88</v>
      </c>
      <c r="G100" t="s">
        <v>53</v>
      </c>
      <c r="J100" t="s">
        <v>81</v>
      </c>
      <c r="K100" t="s">
        <v>72</v>
      </c>
      <c r="L100" t="s">
        <v>78</v>
      </c>
      <c r="M100">
        <v>0.96</v>
      </c>
      <c r="N100">
        <f t="shared" si="15"/>
        <v>0.96</v>
      </c>
      <c r="O100">
        <f t="shared" si="15"/>
        <v>0.96</v>
      </c>
      <c r="P100">
        <f t="shared" si="15"/>
        <v>0.96</v>
      </c>
      <c r="Q100">
        <f t="shared" si="15"/>
        <v>0.96</v>
      </c>
      <c r="R100">
        <f t="shared" si="15"/>
        <v>0.96</v>
      </c>
      <c r="S100">
        <f t="shared" si="15"/>
        <v>0.96</v>
      </c>
      <c r="T100">
        <f t="shared" si="15"/>
        <v>0.96</v>
      </c>
      <c r="U100">
        <f t="shared" si="15"/>
        <v>0.96</v>
      </c>
      <c r="V100">
        <f t="shared" si="15"/>
        <v>0.96</v>
      </c>
      <c r="W100">
        <f t="shared" si="15"/>
        <v>0.96</v>
      </c>
    </row>
    <row r="101" spans="1:23" x14ac:dyDescent="0.25">
      <c r="A101" t="s">
        <v>58</v>
      </c>
      <c r="B101" t="s">
        <v>5</v>
      </c>
      <c r="C101" t="s">
        <v>15</v>
      </c>
      <c r="D101" t="s">
        <v>20</v>
      </c>
      <c r="E101" t="s">
        <v>62</v>
      </c>
      <c r="F101" t="s">
        <v>88</v>
      </c>
      <c r="G101" t="s">
        <v>53</v>
      </c>
      <c r="J101" t="s">
        <v>82</v>
      </c>
      <c r="L101" t="s">
        <v>17</v>
      </c>
      <c r="M101">
        <v>1</v>
      </c>
      <c r="N101">
        <f t="shared" si="15"/>
        <v>1</v>
      </c>
      <c r="O101">
        <f t="shared" si="15"/>
        <v>1</v>
      </c>
      <c r="P101">
        <f t="shared" si="15"/>
        <v>1</v>
      </c>
      <c r="Q101">
        <f t="shared" si="15"/>
        <v>1</v>
      </c>
      <c r="R101">
        <f t="shared" si="15"/>
        <v>1</v>
      </c>
      <c r="S101">
        <f t="shared" si="15"/>
        <v>1</v>
      </c>
      <c r="T101">
        <f t="shared" si="15"/>
        <v>1</v>
      </c>
      <c r="U101">
        <f t="shared" si="15"/>
        <v>1</v>
      </c>
      <c r="V101">
        <f t="shared" si="15"/>
        <v>1</v>
      </c>
      <c r="W101">
        <f t="shared" si="15"/>
        <v>1</v>
      </c>
    </row>
    <row r="102" spans="1:23" x14ac:dyDescent="0.25">
      <c r="A102" t="s">
        <v>58</v>
      </c>
      <c r="B102" t="s">
        <v>5</v>
      </c>
      <c r="C102" t="s">
        <v>15</v>
      </c>
      <c r="D102" t="s">
        <v>20</v>
      </c>
      <c r="E102" t="s">
        <v>62</v>
      </c>
      <c r="F102" t="s">
        <v>89</v>
      </c>
      <c r="G102" t="s">
        <v>6</v>
      </c>
    </row>
    <row r="103" spans="1:23" x14ac:dyDescent="0.25">
      <c r="A103" t="s">
        <v>58</v>
      </c>
      <c r="B103" t="s">
        <v>5</v>
      </c>
      <c r="C103" t="s">
        <v>15</v>
      </c>
      <c r="D103" t="s">
        <v>20</v>
      </c>
      <c r="E103" t="s">
        <v>62</v>
      </c>
      <c r="F103" t="s">
        <v>89</v>
      </c>
      <c r="G103" t="s">
        <v>68</v>
      </c>
      <c r="L103" t="s">
        <v>69</v>
      </c>
      <c r="M103">
        <v>2000</v>
      </c>
      <c r="N103">
        <f t="shared" ref="N103:W105" si="16">M103</f>
        <v>2000</v>
      </c>
      <c r="O103">
        <f t="shared" si="16"/>
        <v>2000</v>
      </c>
      <c r="P103">
        <f t="shared" si="16"/>
        <v>2000</v>
      </c>
      <c r="Q103">
        <f t="shared" si="16"/>
        <v>2000</v>
      </c>
      <c r="R103">
        <f t="shared" si="16"/>
        <v>2000</v>
      </c>
      <c r="S103">
        <f t="shared" si="16"/>
        <v>2000</v>
      </c>
      <c r="T103">
        <f t="shared" si="16"/>
        <v>2000</v>
      </c>
      <c r="U103">
        <f t="shared" si="16"/>
        <v>2000</v>
      </c>
      <c r="V103">
        <f t="shared" si="16"/>
        <v>2000</v>
      </c>
      <c r="W103">
        <f t="shared" si="16"/>
        <v>2000</v>
      </c>
    </row>
    <row r="104" spans="1:23" x14ac:dyDescent="0.25">
      <c r="A104" t="s">
        <v>58</v>
      </c>
      <c r="B104" t="s">
        <v>5</v>
      </c>
      <c r="C104" t="s">
        <v>15</v>
      </c>
      <c r="D104" t="s">
        <v>20</v>
      </c>
      <c r="E104" t="s">
        <v>62</v>
      </c>
      <c r="F104" t="s">
        <v>89</v>
      </c>
      <c r="G104" t="s">
        <v>70</v>
      </c>
      <c r="L104" t="s">
        <v>69</v>
      </c>
      <c r="M104">
        <v>2101</v>
      </c>
      <c r="N104">
        <f t="shared" si="16"/>
        <v>2101</v>
      </c>
      <c r="O104">
        <f t="shared" si="16"/>
        <v>2101</v>
      </c>
      <c r="P104">
        <f t="shared" si="16"/>
        <v>2101</v>
      </c>
      <c r="Q104">
        <f t="shared" si="16"/>
        <v>2101</v>
      </c>
      <c r="R104">
        <f t="shared" si="16"/>
        <v>2101</v>
      </c>
      <c r="S104">
        <f t="shared" si="16"/>
        <v>2101</v>
      </c>
      <c r="T104">
        <f t="shared" si="16"/>
        <v>2101</v>
      </c>
      <c r="U104">
        <f t="shared" si="16"/>
        <v>2101</v>
      </c>
      <c r="V104">
        <f t="shared" si="16"/>
        <v>2101</v>
      </c>
      <c r="W104">
        <f t="shared" si="16"/>
        <v>2101</v>
      </c>
    </row>
    <row r="105" spans="1:23" x14ac:dyDescent="0.25">
      <c r="A105" t="s">
        <v>58</v>
      </c>
      <c r="B105" t="s">
        <v>5</v>
      </c>
      <c r="C105" t="s">
        <v>15</v>
      </c>
      <c r="D105" t="s">
        <v>20</v>
      </c>
      <c r="E105" t="s">
        <v>62</v>
      </c>
      <c r="F105" t="s">
        <v>89</v>
      </c>
      <c r="G105" t="s">
        <v>71</v>
      </c>
      <c r="K105" t="s">
        <v>72</v>
      </c>
      <c r="L105" t="s">
        <v>73</v>
      </c>
      <c r="M105">
        <v>30</v>
      </c>
      <c r="N105">
        <f t="shared" si="16"/>
        <v>30</v>
      </c>
      <c r="O105">
        <f t="shared" si="16"/>
        <v>30</v>
      </c>
      <c r="P105">
        <f t="shared" si="16"/>
        <v>30</v>
      </c>
      <c r="Q105">
        <f t="shared" si="16"/>
        <v>30</v>
      </c>
      <c r="R105">
        <f t="shared" si="16"/>
        <v>30</v>
      </c>
      <c r="S105">
        <f t="shared" si="16"/>
        <v>30</v>
      </c>
      <c r="T105">
        <f t="shared" si="16"/>
        <v>30</v>
      </c>
      <c r="U105">
        <f t="shared" si="16"/>
        <v>30</v>
      </c>
      <c r="V105">
        <f t="shared" si="16"/>
        <v>30</v>
      </c>
      <c r="W105">
        <f t="shared" si="16"/>
        <v>30</v>
      </c>
    </row>
    <row r="106" spans="1:23" x14ac:dyDescent="0.25">
      <c r="A106" t="s">
        <v>58</v>
      </c>
      <c r="B106" t="s">
        <v>5</v>
      </c>
      <c r="C106" t="s">
        <v>15</v>
      </c>
      <c r="D106" t="s">
        <v>20</v>
      </c>
      <c r="E106" t="s">
        <v>62</v>
      </c>
      <c r="F106" t="s">
        <v>89</v>
      </c>
      <c r="G106" t="s">
        <v>74</v>
      </c>
      <c r="L106" t="s">
        <v>65</v>
      </c>
      <c r="M106">
        <v>0</v>
      </c>
    </row>
    <row r="107" spans="1:23" x14ac:dyDescent="0.25">
      <c r="A107" t="s">
        <v>58</v>
      </c>
      <c r="B107" t="s">
        <v>5</v>
      </c>
      <c r="C107" t="s">
        <v>15</v>
      </c>
      <c r="D107" t="s">
        <v>20</v>
      </c>
      <c r="E107" t="s">
        <v>62</v>
      </c>
      <c r="F107" t="s">
        <v>89</v>
      </c>
      <c r="G107" t="s">
        <v>76</v>
      </c>
      <c r="K107" t="s">
        <v>72</v>
      </c>
      <c r="L107" t="s">
        <v>55</v>
      </c>
      <c r="M107">
        <v>91980</v>
      </c>
      <c r="N107">
        <f t="shared" ref="N107:W112" si="17">M107</f>
        <v>91980</v>
      </c>
      <c r="O107">
        <f t="shared" si="17"/>
        <v>91980</v>
      </c>
      <c r="P107">
        <f t="shared" si="17"/>
        <v>91980</v>
      </c>
      <c r="Q107">
        <f t="shared" si="17"/>
        <v>91980</v>
      </c>
      <c r="R107">
        <f t="shared" si="17"/>
        <v>91980</v>
      </c>
      <c r="S107">
        <f t="shared" si="17"/>
        <v>91980</v>
      </c>
      <c r="T107">
        <f t="shared" si="17"/>
        <v>91980</v>
      </c>
      <c r="U107">
        <f t="shared" si="17"/>
        <v>91980</v>
      </c>
      <c r="V107">
        <f t="shared" si="17"/>
        <v>91980</v>
      </c>
      <c r="W107">
        <f t="shared" si="17"/>
        <v>91980</v>
      </c>
    </row>
    <row r="108" spans="1:23" x14ac:dyDescent="0.25">
      <c r="A108" t="s">
        <v>58</v>
      </c>
      <c r="B108" t="s">
        <v>5</v>
      </c>
      <c r="C108" t="s">
        <v>15</v>
      </c>
      <c r="D108" t="s">
        <v>20</v>
      </c>
      <c r="E108" t="s">
        <v>62</v>
      </c>
      <c r="F108" t="s">
        <v>89</v>
      </c>
      <c r="G108" t="s">
        <v>77</v>
      </c>
      <c r="K108" t="s">
        <v>72</v>
      </c>
      <c r="L108" t="s">
        <v>78</v>
      </c>
      <c r="M108">
        <v>153198150</v>
      </c>
      <c r="N108">
        <f t="shared" si="17"/>
        <v>153198150</v>
      </c>
      <c r="O108">
        <f t="shared" si="17"/>
        <v>153198150</v>
      </c>
      <c r="P108">
        <f t="shared" si="17"/>
        <v>153198150</v>
      </c>
      <c r="Q108">
        <f t="shared" si="17"/>
        <v>153198150</v>
      </c>
      <c r="R108">
        <f t="shared" si="17"/>
        <v>153198150</v>
      </c>
      <c r="S108">
        <f t="shared" si="17"/>
        <v>153198150</v>
      </c>
      <c r="T108">
        <f t="shared" si="17"/>
        <v>153198150</v>
      </c>
      <c r="U108">
        <f t="shared" si="17"/>
        <v>153198150</v>
      </c>
      <c r="V108">
        <f t="shared" si="17"/>
        <v>153198150</v>
      </c>
      <c r="W108">
        <f t="shared" si="17"/>
        <v>153198150</v>
      </c>
    </row>
    <row r="109" spans="1:23" x14ac:dyDescent="0.25">
      <c r="A109" t="s">
        <v>58</v>
      </c>
      <c r="B109" t="s">
        <v>5</v>
      </c>
      <c r="C109" t="s">
        <v>15</v>
      </c>
      <c r="D109" t="s">
        <v>20</v>
      </c>
      <c r="E109" t="s">
        <v>62</v>
      </c>
      <c r="F109" t="s">
        <v>89</v>
      </c>
      <c r="G109" t="s">
        <v>80</v>
      </c>
      <c r="K109" t="s">
        <v>72</v>
      </c>
      <c r="L109" t="s">
        <v>78</v>
      </c>
      <c r="M109">
        <v>2235870</v>
      </c>
      <c r="N109">
        <f t="shared" si="17"/>
        <v>2235870</v>
      </c>
      <c r="O109">
        <f t="shared" si="17"/>
        <v>2235870</v>
      </c>
      <c r="P109">
        <f t="shared" si="17"/>
        <v>2235870</v>
      </c>
      <c r="Q109">
        <f t="shared" si="17"/>
        <v>2235870</v>
      </c>
      <c r="R109">
        <f t="shared" si="17"/>
        <v>2235870</v>
      </c>
      <c r="S109">
        <f t="shared" si="17"/>
        <v>2235870</v>
      </c>
      <c r="T109">
        <f t="shared" si="17"/>
        <v>2235870</v>
      </c>
      <c r="U109">
        <f t="shared" si="17"/>
        <v>2235870</v>
      </c>
      <c r="V109">
        <f t="shared" si="17"/>
        <v>2235870</v>
      </c>
      <c r="W109">
        <f t="shared" si="17"/>
        <v>2235870</v>
      </c>
    </row>
    <row r="110" spans="1:23" x14ac:dyDescent="0.25">
      <c r="A110" t="s">
        <v>58</v>
      </c>
      <c r="B110" t="s">
        <v>5</v>
      </c>
      <c r="C110" t="s">
        <v>15</v>
      </c>
      <c r="D110" t="s">
        <v>20</v>
      </c>
      <c r="E110" t="s">
        <v>62</v>
      </c>
      <c r="F110" t="s">
        <v>89</v>
      </c>
      <c r="G110" t="s">
        <v>53</v>
      </c>
      <c r="J110" t="s">
        <v>81</v>
      </c>
      <c r="K110" t="s">
        <v>72</v>
      </c>
      <c r="L110" t="s">
        <v>78</v>
      </c>
      <c r="M110">
        <v>6.14</v>
      </c>
      <c r="N110">
        <f t="shared" si="17"/>
        <v>6.14</v>
      </c>
      <c r="O110">
        <f t="shared" si="17"/>
        <v>6.14</v>
      </c>
      <c r="P110">
        <f t="shared" si="17"/>
        <v>6.14</v>
      </c>
      <c r="Q110">
        <f t="shared" si="17"/>
        <v>6.14</v>
      </c>
      <c r="R110">
        <f t="shared" si="17"/>
        <v>6.14</v>
      </c>
      <c r="S110">
        <f t="shared" si="17"/>
        <v>6.14</v>
      </c>
      <c r="T110">
        <f t="shared" si="17"/>
        <v>6.14</v>
      </c>
      <c r="U110">
        <f t="shared" si="17"/>
        <v>6.14</v>
      </c>
      <c r="V110">
        <f t="shared" si="17"/>
        <v>6.14</v>
      </c>
      <c r="W110">
        <f t="shared" si="17"/>
        <v>6.14</v>
      </c>
    </row>
    <row r="111" spans="1:23" x14ac:dyDescent="0.25">
      <c r="A111" t="s">
        <v>58</v>
      </c>
      <c r="B111" t="s">
        <v>5</v>
      </c>
      <c r="C111" t="s">
        <v>15</v>
      </c>
      <c r="D111" t="s">
        <v>20</v>
      </c>
      <c r="E111" t="s">
        <v>62</v>
      </c>
      <c r="F111" t="s">
        <v>89</v>
      </c>
      <c r="G111" t="s">
        <v>53</v>
      </c>
      <c r="J111" t="s">
        <v>37</v>
      </c>
      <c r="K111" t="s">
        <v>72</v>
      </c>
      <c r="L111" t="s">
        <v>17</v>
      </c>
      <c r="M111">
        <v>10.04413312</v>
      </c>
      <c r="N111">
        <f t="shared" si="17"/>
        <v>10.04413312</v>
      </c>
      <c r="O111">
        <f t="shared" si="17"/>
        <v>10.04413312</v>
      </c>
      <c r="P111">
        <f t="shared" si="17"/>
        <v>10.04413312</v>
      </c>
      <c r="Q111">
        <f t="shared" si="17"/>
        <v>10.04413312</v>
      </c>
      <c r="R111">
        <f t="shared" si="17"/>
        <v>10.04413312</v>
      </c>
      <c r="S111">
        <f t="shared" si="17"/>
        <v>10.04413312</v>
      </c>
      <c r="T111">
        <f t="shared" si="17"/>
        <v>10.04413312</v>
      </c>
      <c r="U111">
        <f t="shared" si="17"/>
        <v>10.04413312</v>
      </c>
      <c r="V111">
        <f t="shared" si="17"/>
        <v>10.04413312</v>
      </c>
      <c r="W111">
        <f t="shared" si="17"/>
        <v>10.04413312</v>
      </c>
    </row>
    <row r="112" spans="1:23" x14ac:dyDescent="0.25">
      <c r="A112" t="s">
        <v>58</v>
      </c>
      <c r="B112" t="s">
        <v>5</v>
      </c>
      <c r="C112" t="s">
        <v>15</v>
      </c>
      <c r="D112" t="s">
        <v>20</v>
      </c>
      <c r="E112" t="s">
        <v>62</v>
      </c>
      <c r="F112" t="s">
        <v>89</v>
      </c>
      <c r="G112" t="s">
        <v>53</v>
      </c>
      <c r="J112" t="s">
        <v>82</v>
      </c>
      <c r="L112" t="s">
        <v>83</v>
      </c>
      <c r="M112">
        <v>1</v>
      </c>
      <c r="N112">
        <f t="shared" si="17"/>
        <v>1</v>
      </c>
      <c r="O112">
        <f t="shared" si="17"/>
        <v>1</v>
      </c>
      <c r="P112">
        <f t="shared" si="17"/>
        <v>1</v>
      </c>
      <c r="Q112">
        <f t="shared" si="17"/>
        <v>1</v>
      </c>
      <c r="R112">
        <f t="shared" si="17"/>
        <v>1</v>
      </c>
      <c r="S112">
        <f t="shared" si="17"/>
        <v>1</v>
      </c>
      <c r="T112">
        <f t="shared" si="17"/>
        <v>1</v>
      </c>
      <c r="U112">
        <f t="shared" si="17"/>
        <v>1</v>
      </c>
      <c r="V112">
        <f t="shared" si="17"/>
        <v>1</v>
      </c>
      <c r="W112">
        <f t="shared" si="17"/>
        <v>1</v>
      </c>
    </row>
    <row r="113" spans="1:23" x14ac:dyDescent="0.25">
      <c r="A113" t="s">
        <v>58</v>
      </c>
      <c r="B113" t="s">
        <v>5</v>
      </c>
      <c r="C113" t="s">
        <v>15</v>
      </c>
      <c r="D113" t="s">
        <v>20</v>
      </c>
      <c r="E113" t="s">
        <v>62</v>
      </c>
      <c r="F113" t="s">
        <v>90</v>
      </c>
      <c r="G113" t="s">
        <v>6</v>
      </c>
    </row>
    <row r="114" spans="1:23" x14ac:dyDescent="0.25">
      <c r="A114" t="s">
        <v>58</v>
      </c>
      <c r="B114" t="s">
        <v>5</v>
      </c>
      <c r="C114" t="s">
        <v>15</v>
      </c>
      <c r="D114" t="s">
        <v>20</v>
      </c>
      <c r="E114" t="s">
        <v>62</v>
      </c>
      <c r="F114" t="s">
        <v>90</v>
      </c>
      <c r="G114" t="s">
        <v>68</v>
      </c>
      <c r="L114" t="s">
        <v>69</v>
      </c>
      <c r="M114">
        <v>2025</v>
      </c>
      <c r="N114">
        <f t="shared" ref="N114:W116" si="18">M114</f>
        <v>2025</v>
      </c>
      <c r="O114">
        <f t="shared" si="18"/>
        <v>2025</v>
      </c>
      <c r="P114">
        <f t="shared" si="18"/>
        <v>2025</v>
      </c>
      <c r="Q114">
        <f t="shared" si="18"/>
        <v>2025</v>
      </c>
      <c r="R114">
        <f t="shared" si="18"/>
        <v>2025</v>
      </c>
      <c r="S114">
        <f t="shared" si="18"/>
        <v>2025</v>
      </c>
      <c r="T114">
        <f t="shared" si="18"/>
        <v>2025</v>
      </c>
      <c r="U114">
        <f t="shared" si="18"/>
        <v>2025</v>
      </c>
      <c r="V114">
        <f t="shared" si="18"/>
        <v>2025</v>
      </c>
      <c r="W114">
        <f t="shared" si="18"/>
        <v>2025</v>
      </c>
    </row>
    <row r="115" spans="1:23" x14ac:dyDescent="0.25">
      <c r="A115" t="s">
        <v>58</v>
      </c>
      <c r="B115" t="s">
        <v>5</v>
      </c>
      <c r="C115" t="s">
        <v>15</v>
      </c>
      <c r="D115" t="s">
        <v>20</v>
      </c>
      <c r="E115" t="s">
        <v>62</v>
      </c>
      <c r="F115" t="s">
        <v>90</v>
      </c>
      <c r="G115" t="s">
        <v>70</v>
      </c>
      <c r="L115" t="s">
        <v>69</v>
      </c>
      <c r="M115">
        <v>2101</v>
      </c>
      <c r="N115">
        <f t="shared" si="18"/>
        <v>2101</v>
      </c>
      <c r="O115">
        <f t="shared" si="18"/>
        <v>2101</v>
      </c>
      <c r="P115">
        <f t="shared" si="18"/>
        <v>2101</v>
      </c>
      <c r="Q115">
        <f t="shared" si="18"/>
        <v>2101</v>
      </c>
      <c r="R115">
        <f t="shared" si="18"/>
        <v>2101</v>
      </c>
      <c r="S115">
        <f t="shared" si="18"/>
        <v>2101</v>
      </c>
      <c r="T115">
        <f t="shared" si="18"/>
        <v>2101</v>
      </c>
      <c r="U115">
        <f t="shared" si="18"/>
        <v>2101</v>
      </c>
      <c r="V115">
        <f t="shared" si="18"/>
        <v>2101</v>
      </c>
      <c r="W115">
        <f t="shared" si="18"/>
        <v>2101</v>
      </c>
    </row>
    <row r="116" spans="1:23" x14ac:dyDescent="0.25">
      <c r="A116" t="s">
        <v>58</v>
      </c>
      <c r="B116" t="s">
        <v>5</v>
      </c>
      <c r="C116" t="s">
        <v>15</v>
      </c>
      <c r="D116" t="s">
        <v>20</v>
      </c>
      <c r="E116" t="s">
        <v>62</v>
      </c>
      <c r="F116" t="s">
        <v>90</v>
      </c>
      <c r="G116" t="s">
        <v>71</v>
      </c>
      <c r="K116" t="s">
        <v>72</v>
      </c>
      <c r="L116" t="s">
        <v>73</v>
      </c>
      <c r="M116">
        <v>30</v>
      </c>
      <c r="N116">
        <f t="shared" si="18"/>
        <v>30</v>
      </c>
      <c r="O116">
        <f t="shared" si="18"/>
        <v>30</v>
      </c>
      <c r="P116">
        <f t="shared" si="18"/>
        <v>30</v>
      </c>
      <c r="Q116">
        <f t="shared" si="18"/>
        <v>30</v>
      </c>
      <c r="R116">
        <f t="shared" si="18"/>
        <v>30</v>
      </c>
      <c r="S116">
        <f t="shared" si="18"/>
        <v>30</v>
      </c>
      <c r="T116">
        <f t="shared" si="18"/>
        <v>30</v>
      </c>
      <c r="U116">
        <f t="shared" si="18"/>
        <v>30</v>
      </c>
      <c r="V116">
        <f t="shared" si="18"/>
        <v>30</v>
      </c>
      <c r="W116">
        <f t="shared" si="18"/>
        <v>30</v>
      </c>
    </row>
    <row r="117" spans="1:23" x14ac:dyDescent="0.25">
      <c r="A117" t="s">
        <v>58</v>
      </c>
      <c r="B117" t="s">
        <v>5</v>
      </c>
      <c r="C117" t="s">
        <v>15</v>
      </c>
      <c r="D117" t="s">
        <v>20</v>
      </c>
      <c r="E117" t="s">
        <v>62</v>
      </c>
      <c r="F117" t="s">
        <v>90</v>
      </c>
      <c r="G117" t="s">
        <v>74</v>
      </c>
      <c r="L117" t="s">
        <v>65</v>
      </c>
      <c r="M117">
        <v>0</v>
      </c>
    </row>
    <row r="118" spans="1:23" x14ac:dyDescent="0.25">
      <c r="A118" t="s">
        <v>58</v>
      </c>
      <c r="B118" t="s">
        <v>5</v>
      </c>
      <c r="C118" t="s">
        <v>15</v>
      </c>
      <c r="D118" t="s">
        <v>20</v>
      </c>
      <c r="E118" t="s">
        <v>62</v>
      </c>
      <c r="F118" t="s">
        <v>90</v>
      </c>
      <c r="G118" t="s">
        <v>76</v>
      </c>
      <c r="K118" t="s">
        <v>72</v>
      </c>
      <c r="L118" t="s">
        <v>55</v>
      </c>
      <c r="M118">
        <v>394200</v>
      </c>
      <c r="N118">
        <f t="shared" ref="N118:W118" si="19">M118</f>
        <v>394200</v>
      </c>
      <c r="O118">
        <f t="shared" si="19"/>
        <v>394200</v>
      </c>
      <c r="P118">
        <f t="shared" si="19"/>
        <v>394200</v>
      </c>
      <c r="Q118">
        <f t="shared" si="19"/>
        <v>394200</v>
      </c>
      <c r="R118">
        <f t="shared" si="19"/>
        <v>394200</v>
      </c>
      <c r="S118">
        <f t="shared" si="19"/>
        <v>394200</v>
      </c>
      <c r="T118">
        <f t="shared" si="19"/>
        <v>394200</v>
      </c>
      <c r="U118">
        <f t="shared" si="19"/>
        <v>394200</v>
      </c>
      <c r="V118">
        <f t="shared" si="19"/>
        <v>394200</v>
      </c>
      <c r="W118">
        <f t="shared" si="19"/>
        <v>394200</v>
      </c>
    </row>
    <row r="119" spans="1:23" x14ac:dyDescent="0.25">
      <c r="A119" t="s">
        <v>58</v>
      </c>
      <c r="B119" t="s">
        <v>5</v>
      </c>
      <c r="C119" t="s">
        <v>15</v>
      </c>
      <c r="D119" t="s">
        <v>20</v>
      </c>
      <c r="E119" t="s">
        <v>62</v>
      </c>
      <c r="F119" t="s">
        <v>90</v>
      </c>
      <c r="G119" t="s">
        <v>77</v>
      </c>
      <c r="K119" t="s">
        <v>72</v>
      </c>
      <c r="L119" t="s">
        <v>78</v>
      </c>
      <c r="M119">
        <v>538198500</v>
      </c>
      <c r="N119">
        <v>538198500</v>
      </c>
      <c r="O119">
        <v>538198500</v>
      </c>
      <c r="P119">
        <v>422870250</v>
      </c>
      <c r="Q119">
        <v>307542000</v>
      </c>
      <c r="R119">
        <v>227581080</v>
      </c>
      <c r="S119">
        <v>168409999.19999999</v>
      </c>
      <c r="T119">
        <v>159989499.24000001</v>
      </c>
      <c r="U119">
        <v>151990024.278</v>
      </c>
      <c r="V119">
        <v>144390523.0641</v>
      </c>
      <c r="W119">
        <v>137170996.91089499</v>
      </c>
    </row>
    <row r="120" spans="1:23" x14ac:dyDescent="0.25">
      <c r="A120" t="s">
        <v>58</v>
      </c>
      <c r="B120" t="s">
        <v>5</v>
      </c>
      <c r="C120" t="s">
        <v>15</v>
      </c>
      <c r="D120" t="s">
        <v>20</v>
      </c>
      <c r="E120" t="s">
        <v>62</v>
      </c>
      <c r="F120" t="s">
        <v>90</v>
      </c>
      <c r="G120" t="s">
        <v>80</v>
      </c>
      <c r="K120" t="s">
        <v>72</v>
      </c>
      <c r="L120" t="s">
        <v>78</v>
      </c>
      <c r="M120">
        <v>3467646</v>
      </c>
      <c r="N120">
        <v>3467646</v>
      </c>
      <c r="O120">
        <v>3467646</v>
      </c>
      <c r="P120">
        <v>3228498</v>
      </c>
      <c r="Q120">
        <v>2989350</v>
      </c>
      <c r="R120">
        <v>2391480</v>
      </c>
      <c r="S120">
        <v>1913184</v>
      </c>
      <c r="T120">
        <v>1626206.4</v>
      </c>
      <c r="U120">
        <v>1577420.2080000001</v>
      </c>
      <c r="V120">
        <v>1530097.60176</v>
      </c>
      <c r="W120">
        <v>1484194.6737072</v>
      </c>
    </row>
    <row r="121" spans="1:23" x14ac:dyDescent="0.25">
      <c r="A121" t="s">
        <v>58</v>
      </c>
      <c r="B121" t="s">
        <v>5</v>
      </c>
      <c r="C121" t="s">
        <v>15</v>
      </c>
      <c r="D121" t="s">
        <v>20</v>
      </c>
      <c r="E121" t="s">
        <v>62</v>
      </c>
      <c r="F121" t="s">
        <v>90</v>
      </c>
      <c r="G121" t="s">
        <v>53</v>
      </c>
      <c r="J121" t="s">
        <v>91</v>
      </c>
      <c r="K121" t="s">
        <v>72</v>
      </c>
      <c r="L121" t="s">
        <v>55</v>
      </c>
      <c r="M121">
        <v>0.1</v>
      </c>
      <c r="N121">
        <f t="shared" ref="N121:W122" si="20">M121</f>
        <v>0.1</v>
      </c>
      <c r="O121">
        <f t="shared" si="20"/>
        <v>0.1</v>
      </c>
      <c r="P121">
        <f t="shared" si="20"/>
        <v>0.1</v>
      </c>
      <c r="Q121">
        <f t="shared" si="20"/>
        <v>0.1</v>
      </c>
      <c r="R121">
        <f t="shared" si="20"/>
        <v>0.1</v>
      </c>
      <c r="S121">
        <f t="shared" si="20"/>
        <v>0.1</v>
      </c>
      <c r="T121">
        <f t="shared" si="20"/>
        <v>0.1</v>
      </c>
      <c r="U121">
        <f t="shared" si="20"/>
        <v>0.1</v>
      </c>
      <c r="V121">
        <f t="shared" si="20"/>
        <v>0.1</v>
      </c>
      <c r="W121">
        <f t="shared" si="20"/>
        <v>0.1</v>
      </c>
    </row>
    <row r="122" spans="1:23" x14ac:dyDescent="0.25">
      <c r="A122" t="s">
        <v>58</v>
      </c>
      <c r="B122" t="s">
        <v>5</v>
      </c>
      <c r="C122" t="s">
        <v>15</v>
      </c>
      <c r="D122" t="s">
        <v>20</v>
      </c>
      <c r="E122" t="s">
        <v>62</v>
      </c>
      <c r="F122" t="s">
        <v>90</v>
      </c>
      <c r="G122" t="s">
        <v>53</v>
      </c>
      <c r="J122" t="s">
        <v>82</v>
      </c>
      <c r="L122" t="s">
        <v>83</v>
      </c>
      <c r="M122">
        <v>1</v>
      </c>
      <c r="N122">
        <f t="shared" si="20"/>
        <v>1</v>
      </c>
      <c r="O122">
        <f t="shared" si="20"/>
        <v>1</v>
      </c>
      <c r="P122">
        <f t="shared" si="20"/>
        <v>1</v>
      </c>
      <c r="Q122">
        <f t="shared" si="20"/>
        <v>1</v>
      </c>
      <c r="R122">
        <f t="shared" si="20"/>
        <v>1</v>
      </c>
      <c r="S122">
        <f t="shared" si="20"/>
        <v>1</v>
      </c>
      <c r="T122">
        <f t="shared" si="20"/>
        <v>1</v>
      </c>
      <c r="U122">
        <f t="shared" si="20"/>
        <v>1</v>
      </c>
      <c r="V122">
        <f t="shared" si="20"/>
        <v>1</v>
      </c>
      <c r="W122">
        <f t="shared" si="20"/>
        <v>1</v>
      </c>
    </row>
    <row r="123" spans="1:23" x14ac:dyDescent="0.25">
      <c r="A123" t="s">
        <v>58</v>
      </c>
      <c r="B123" t="s">
        <v>5</v>
      </c>
      <c r="C123" t="s">
        <v>15</v>
      </c>
      <c r="D123" t="s">
        <v>20</v>
      </c>
      <c r="E123" t="s">
        <v>62</v>
      </c>
      <c r="F123" t="s">
        <v>92</v>
      </c>
      <c r="G123" t="s">
        <v>6</v>
      </c>
    </row>
    <row r="124" spans="1:23" x14ac:dyDescent="0.25">
      <c r="A124" t="s">
        <v>58</v>
      </c>
      <c r="B124" t="s">
        <v>5</v>
      </c>
      <c r="C124" t="s">
        <v>15</v>
      </c>
      <c r="D124" t="s">
        <v>20</v>
      </c>
      <c r="E124" t="s">
        <v>62</v>
      </c>
      <c r="F124" t="s">
        <v>92</v>
      </c>
      <c r="G124" t="s">
        <v>68</v>
      </c>
      <c r="L124" t="s">
        <v>69</v>
      </c>
      <c r="M124">
        <v>2025</v>
      </c>
      <c r="N124">
        <f t="shared" ref="N124:W126" si="21">M124</f>
        <v>2025</v>
      </c>
      <c r="O124">
        <f t="shared" si="21"/>
        <v>2025</v>
      </c>
      <c r="P124">
        <f t="shared" si="21"/>
        <v>2025</v>
      </c>
      <c r="Q124">
        <f t="shared" si="21"/>
        <v>2025</v>
      </c>
      <c r="R124">
        <f t="shared" si="21"/>
        <v>2025</v>
      </c>
      <c r="S124">
        <f t="shared" si="21"/>
        <v>2025</v>
      </c>
      <c r="T124">
        <f t="shared" si="21"/>
        <v>2025</v>
      </c>
      <c r="U124">
        <f t="shared" si="21"/>
        <v>2025</v>
      </c>
      <c r="V124">
        <f t="shared" si="21"/>
        <v>2025</v>
      </c>
      <c r="W124">
        <f t="shared" si="21"/>
        <v>2025</v>
      </c>
    </row>
    <row r="125" spans="1:23" x14ac:dyDescent="0.25">
      <c r="A125" t="s">
        <v>58</v>
      </c>
      <c r="B125" t="s">
        <v>5</v>
      </c>
      <c r="C125" t="s">
        <v>15</v>
      </c>
      <c r="D125" t="s">
        <v>20</v>
      </c>
      <c r="E125" t="s">
        <v>62</v>
      </c>
      <c r="F125" t="s">
        <v>92</v>
      </c>
      <c r="G125" t="s">
        <v>70</v>
      </c>
      <c r="L125" t="s">
        <v>69</v>
      </c>
      <c r="M125">
        <v>2101</v>
      </c>
      <c r="N125">
        <f t="shared" si="21"/>
        <v>2101</v>
      </c>
      <c r="O125">
        <f t="shared" si="21"/>
        <v>2101</v>
      </c>
      <c r="P125">
        <f t="shared" si="21"/>
        <v>2101</v>
      </c>
      <c r="Q125">
        <f t="shared" si="21"/>
        <v>2101</v>
      </c>
      <c r="R125">
        <f t="shared" si="21"/>
        <v>2101</v>
      </c>
      <c r="S125">
        <f t="shared" si="21"/>
        <v>2101</v>
      </c>
      <c r="T125">
        <f t="shared" si="21"/>
        <v>2101</v>
      </c>
      <c r="U125">
        <f t="shared" si="21"/>
        <v>2101</v>
      </c>
      <c r="V125">
        <f t="shared" si="21"/>
        <v>2101</v>
      </c>
      <c r="W125">
        <f t="shared" si="21"/>
        <v>2101</v>
      </c>
    </row>
    <row r="126" spans="1:23" x14ac:dyDescent="0.25">
      <c r="A126" t="s">
        <v>58</v>
      </c>
      <c r="B126" t="s">
        <v>5</v>
      </c>
      <c r="C126" t="s">
        <v>15</v>
      </c>
      <c r="D126" t="s">
        <v>20</v>
      </c>
      <c r="E126" t="s">
        <v>62</v>
      </c>
      <c r="F126" t="s">
        <v>92</v>
      </c>
      <c r="G126" t="s">
        <v>71</v>
      </c>
      <c r="K126" t="s">
        <v>72</v>
      </c>
      <c r="L126" t="s">
        <v>73</v>
      </c>
      <c r="M126">
        <v>30</v>
      </c>
      <c r="N126">
        <f t="shared" si="21"/>
        <v>30</v>
      </c>
      <c r="O126">
        <f t="shared" si="21"/>
        <v>30</v>
      </c>
      <c r="P126">
        <f t="shared" si="21"/>
        <v>30</v>
      </c>
      <c r="Q126">
        <f t="shared" si="21"/>
        <v>30</v>
      </c>
      <c r="R126">
        <f t="shared" si="21"/>
        <v>30</v>
      </c>
      <c r="S126">
        <f t="shared" si="21"/>
        <v>30</v>
      </c>
      <c r="T126">
        <f t="shared" si="21"/>
        <v>30</v>
      </c>
      <c r="U126">
        <f t="shared" si="21"/>
        <v>30</v>
      </c>
      <c r="V126">
        <f t="shared" si="21"/>
        <v>30</v>
      </c>
      <c r="W126">
        <f t="shared" si="21"/>
        <v>30</v>
      </c>
    </row>
    <row r="127" spans="1:23" x14ac:dyDescent="0.25">
      <c r="A127" t="s">
        <v>58</v>
      </c>
      <c r="B127" t="s">
        <v>5</v>
      </c>
      <c r="C127" t="s">
        <v>15</v>
      </c>
      <c r="D127" t="s">
        <v>20</v>
      </c>
      <c r="E127" t="s">
        <v>62</v>
      </c>
      <c r="F127" t="s">
        <v>92</v>
      </c>
      <c r="G127" t="s">
        <v>74</v>
      </c>
      <c r="L127" t="s">
        <v>65</v>
      </c>
      <c r="M127">
        <v>0</v>
      </c>
    </row>
    <row r="128" spans="1:23" x14ac:dyDescent="0.25">
      <c r="A128" t="s">
        <v>58</v>
      </c>
      <c r="B128" t="s">
        <v>5</v>
      </c>
      <c r="C128" t="s">
        <v>15</v>
      </c>
      <c r="D128" t="s">
        <v>20</v>
      </c>
      <c r="E128" t="s">
        <v>62</v>
      </c>
      <c r="F128" t="s">
        <v>92</v>
      </c>
      <c r="G128" t="s">
        <v>76</v>
      </c>
      <c r="K128" t="s">
        <v>72</v>
      </c>
      <c r="L128" t="s">
        <v>55</v>
      </c>
      <c r="M128">
        <v>367920</v>
      </c>
      <c r="N128">
        <f t="shared" ref="N128:W132" si="22">M128</f>
        <v>367920</v>
      </c>
      <c r="O128">
        <f t="shared" si="22"/>
        <v>367920</v>
      </c>
      <c r="P128">
        <f t="shared" si="22"/>
        <v>367920</v>
      </c>
      <c r="Q128">
        <f t="shared" si="22"/>
        <v>367920</v>
      </c>
      <c r="R128">
        <f t="shared" si="22"/>
        <v>367920</v>
      </c>
      <c r="S128">
        <f t="shared" si="22"/>
        <v>367920</v>
      </c>
      <c r="T128">
        <f t="shared" si="22"/>
        <v>367920</v>
      </c>
      <c r="U128">
        <f t="shared" si="22"/>
        <v>367920</v>
      </c>
      <c r="V128">
        <f t="shared" si="22"/>
        <v>367920</v>
      </c>
      <c r="W128">
        <f t="shared" si="22"/>
        <v>367920</v>
      </c>
    </row>
    <row r="129" spans="1:23" x14ac:dyDescent="0.25">
      <c r="A129" t="s">
        <v>58</v>
      </c>
      <c r="B129" t="s">
        <v>5</v>
      </c>
      <c r="C129" t="s">
        <v>15</v>
      </c>
      <c r="D129" t="s">
        <v>20</v>
      </c>
      <c r="E129" t="s">
        <v>62</v>
      </c>
      <c r="F129" t="s">
        <v>92</v>
      </c>
      <c r="G129" t="s">
        <v>77</v>
      </c>
      <c r="K129" t="s">
        <v>72</v>
      </c>
      <c r="L129" t="s">
        <v>78</v>
      </c>
      <c r="M129">
        <v>244329280</v>
      </c>
      <c r="N129">
        <f t="shared" si="22"/>
        <v>244329280</v>
      </c>
      <c r="O129">
        <f t="shared" si="22"/>
        <v>244329280</v>
      </c>
      <c r="P129">
        <f t="shared" si="22"/>
        <v>244329280</v>
      </c>
      <c r="Q129">
        <v>234932000</v>
      </c>
      <c r="R129">
        <f>Q129*0.82</f>
        <v>192644240</v>
      </c>
      <c r="S129">
        <f>R129*0.79</f>
        <v>152188949.59999999</v>
      </c>
      <c r="T129">
        <f t="shared" ref="T129:W130" si="23">S129*0.95</f>
        <v>144579502.11999997</v>
      </c>
      <c r="U129">
        <f t="shared" si="23"/>
        <v>137350527.01399997</v>
      </c>
      <c r="V129">
        <f t="shared" si="23"/>
        <v>130483000.66329996</v>
      </c>
      <c r="W129">
        <f t="shared" si="23"/>
        <v>123958850.63013496</v>
      </c>
    </row>
    <row r="130" spans="1:23" x14ac:dyDescent="0.25">
      <c r="A130" t="s">
        <v>58</v>
      </c>
      <c r="B130" t="s">
        <v>5</v>
      </c>
      <c r="C130" t="s">
        <v>15</v>
      </c>
      <c r="D130" t="s">
        <v>20</v>
      </c>
      <c r="E130" t="s">
        <v>62</v>
      </c>
      <c r="F130" t="s">
        <v>92</v>
      </c>
      <c r="G130" t="s">
        <v>80</v>
      </c>
      <c r="K130" t="s">
        <v>72</v>
      </c>
      <c r="L130" t="s">
        <v>78</v>
      </c>
      <c r="M130">
        <v>6463600</v>
      </c>
      <c r="N130">
        <f t="shared" si="22"/>
        <v>6463600</v>
      </c>
      <c r="O130">
        <f t="shared" si="22"/>
        <v>6463600</v>
      </c>
      <c r="P130">
        <f t="shared" si="22"/>
        <v>6463600</v>
      </c>
      <c r="Q130">
        <v>5720000</v>
      </c>
      <c r="R130">
        <f>Q130*0.95</f>
        <v>5434000</v>
      </c>
      <c r="S130">
        <f>R130*0.95</f>
        <v>5162300</v>
      </c>
      <c r="T130">
        <f t="shared" si="23"/>
        <v>4904185</v>
      </c>
      <c r="U130">
        <f t="shared" si="23"/>
        <v>4658975.75</v>
      </c>
      <c r="V130">
        <f t="shared" si="23"/>
        <v>4426026.9624999994</v>
      </c>
      <c r="W130">
        <f t="shared" si="23"/>
        <v>4204725.614374999</v>
      </c>
    </row>
    <row r="131" spans="1:23" x14ac:dyDescent="0.25">
      <c r="A131" t="s">
        <v>58</v>
      </c>
      <c r="B131" t="s">
        <v>5</v>
      </c>
      <c r="C131" t="s">
        <v>15</v>
      </c>
      <c r="D131" t="s">
        <v>20</v>
      </c>
      <c r="E131" t="s">
        <v>62</v>
      </c>
      <c r="F131" t="s">
        <v>92</v>
      </c>
      <c r="G131" t="s">
        <v>53</v>
      </c>
      <c r="J131" t="s">
        <v>91</v>
      </c>
      <c r="K131" t="s">
        <v>72</v>
      </c>
      <c r="L131" t="s">
        <v>55</v>
      </c>
      <c r="M131">
        <v>0.1</v>
      </c>
      <c r="N131">
        <f t="shared" si="22"/>
        <v>0.1</v>
      </c>
      <c r="O131">
        <f t="shared" si="22"/>
        <v>0.1</v>
      </c>
      <c r="P131">
        <f t="shared" si="22"/>
        <v>0.1</v>
      </c>
      <c r="Q131">
        <f t="shared" si="22"/>
        <v>0.1</v>
      </c>
      <c r="R131">
        <f t="shared" si="22"/>
        <v>0.1</v>
      </c>
      <c r="S131">
        <f t="shared" si="22"/>
        <v>0.1</v>
      </c>
      <c r="T131">
        <f t="shared" si="22"/>
        <v>0.1</v>
      </c>
      <c r="U131">
        <f t="shared" si="22"/>
        <v>0.1</v>
      </c>
      <c r="V131">
        <f t="shared" si="22"/>
        <v>0.1</v>
      </c>
      <c r="W131">
        <f t="shared" si="22"/>
        <v>0.1</v>
      </c>
    </row>
    <row r="132" spans="1:23" x14ac:dyDescent="0.25">
      <c r="A132" t="s">
        <v>58</v>
      </c>
      <c r="B132" t="s">
        <v>5</v>
      </c>
      <c r="C132" t="s">
        <v>15</v>
      </c>
      <c r="D132" t="s">
        <v>20</v>
      </c>
      <c r="E132" t="s">
        <v>62</v>
      </c>
      <c r="F132" t="s">
        <v>92</v>
      </c>
      <c r="G132" t="s">
        <v>53</v>
      </c>
      <c r="J132" t="s">
        <v>82</v>
      </c>
      <c r="L132" t="s">
        <v>83</v>
      </c>
      <c r="M132">
        <v>1</v>
      </c>
      <c r="N132">
        <f t="shared" si="22"/>
        <v>1</v>
      </c>
      <c r="O132">
        <f t="shared" si="22"/>
        <v>1</v>
      </c>
      <c r="P132">
        <f t="shared" si="22"/>
        <v>1</v>
      </c>
      <c r="Q132">
        <f t="shared" si="22"/>
        <v>1</v>
      </c>
      <c r="R132">
        <f t="shared" si="22"/>
        <v>1</v>
      </c>
      <c r="S132">
        <f t="shared" si="22"/>
        <v>1</v>
      </c>
      <c r="T132">
        <f t="shared" si="22"/>
        <v>1</v>
      </c>
      <c r="U132">
        <f t="shared" si="22"/>
        <v>1</v>
      </c>
      <c r="V132">
        <f t="shared" si="22"/>
        <v>1</v>
      </c>
      <c r="W132">
        <f t="shared" si="22"/>
        <v>1</v>
      </c>
    </row>
    <row r="133" spans="1:23" x14ac:dyDescent="0.25">
      <c r="A133" t="s">
        <v>58</v>
      </c>
      <c r="B133" t="s">
        <v>5</v>
      </c>
      <c r="C133" t="s">
        <v>15</v>
      </c>
      <c r="D133" t="s">
        <v>20</v>
      </c>
      <c r="E133" t="s">
        <v>62</v>
      </c>
      <c r="F133" t="s">
        <v>93</v>
      </c>
      <c r="G133" t="s">
        <v>6</v>
      </c>
    </row>
    <row r="134" spans="1:23" x14ac:dyDescent="0.25">
      <c r="A134" t="s">
        <v>58</v>
      </c>
      <c r="B134" t="s">
        <v>5</v>
      </c>
      <c r="C134" t="s">
        <v>15</v>
      </c>
      <c r="D134" t="s">
        <v>20</v>
      </c>
      <c r="E134" t="s">
        <v>62</v>
      </c>
      <c r="F134" t="s">
        <v>93</v>
      </c>
      <c r="G134" t="s">
        <v>68</v>
      </c>
      <c r="L134" t="s">
        <v>69</v>
      </c>
      <c r="M134">
        <v>2025</v>
      </c>
      <c r="N134">
        <f t="shared" ref="N134:W136" si="24">M134</f>
        <v>2025</v>
      </c>
      <c r="O134">
        <f t="shared" si="24"/>
        <v>2025</v>
      </c>
      <c r="P134">
        <f t="shared" si="24"/>
        <v>2025</v>
      </c>
      <c r="Q134">
        <f t="shared" si="24"/>
        <v>2025</v>
      </c>
      <c r="R134">
        <f t="shared" si="24"/>
        <v>2025</v>
      </c>
      <c r="S134">
        <f t="shared" si="24"/>
        <v>2025</v>
      </c>
      <c r="T134">
        <f t="shared" si="24"/>
        <v>2025</v>
      </c>
      <c r="U134">
        <f t="shared" si="24"/>
        <v>2025</v>
      </c>
      <c r="V134">
        <f t="shared" si="24"/>
        <v>2025</v>
      </c>
      <c r="W134">
        <f t="shared" si="24"/>
        <v>2025</v>
      </c>
    </row>
    <row r="135" spans="1:23" x14ac:dyDescent="0.25">
      <c r="A135" t="s">
        <v>58</v>
      </c>
      <c r="B135" t="s">
        <v>5</v>
      </c>
      <c r="C135" t="s">
        <v>15</v>
      </c>
      <c r="D135" t="s">
        <v>20</v>
      </c>
      <c r="E135" t="s">
        <v>62</v>
      </c>
      <c r="F135" t="s">
        <v>93</v>
      </c>
      <c r="G135" t="s">
        <v>70</v>
      </c>
      <c r="L135" t="s">
        <v>69</v>
      </c>
      <c r="M135">
        <v>2101</v>
      </c>
      <c r="N135">
        <f t="shared" si="24"/>
        <v>2101</v>
      </c>
      <c r="O135">
        <f t="shared" si="24"/>
        <v>2101</v>
      </c>
      <c r="P135">
        <f t="shared" si="24"/>
        <v>2101</v>
      </c>
      <c r="Q135">
        <f t="shared" si="24"/>
        <v>2101</v>
      </c>
      <c r="R135">
        <f t="shared" si="24"/>
        <v>2101</v>
      </c>
      <c r="S135">
        <f t="shared" si="24"/>
        <v>2101</v>
      </c>
      <c r="T135">
        <f t="shared" si="24"/>
        <v>2101</v>
      </c>
      <c r="U135">
        <f t="shared" si="24"/>
        <v>2101</v>
      </c>
      <c r="V135">
        <f t="shared" si="24"/>
        <v>2101</v>
      </c>
      <c r="W135">
        <f t="shared" si="24"/>
        <v>2101</v>
      </c>
    </row>
    <row r="136" spans="1:23" x14ac:dyDescent="0.25">
      <c r="A136" t="s">
        <v>58</v>
      </c>
      <c r="B136" t="s">
        <v>5</v>
      </c>
      <c r="C136" t="s">
        <v>15</v>
      </c>
      <c r="D136" t="s">
        <v>20</v>
      </c>
      <c r="E136" t="s">
        <v>62</v>
      </c>
      <c r="F136" t="s">
        <v>93</v>
      </c>
      <c r="G136" t="s">
        <v>71</v>
      </c>
      <c r="K136" t="s">
        <v>72</v>
      </c>
      <c r="L136" t="s">
        <v>73</v>
      </c>
      <c r="M136">
        <v>30</v>
      </c>
      <c r="N136">
        <f t="shared" si="24"/>
        <v>30</v>
      </c>
      <c r="O136">
        <f t="shared" si="24"/>
        <v>30</v>
      </c>
      <c r="P136">
        <f t="shared" si="24"/>
        <v>30</v>
      </c>
      <c r="Q136">
        <f t="shared" si="24"/>
        <v>30</v>
      </c>
      <c r="R136">
        <f t="shared" si="24"/>
        <v>30</v>
      </c>
      <c r="S136">
        <f t="shared" si="24"/>
        <v>30</v>
      </c>
      <c r="T136">
        <f t="shared" si="24"/>
        <v>30</v>
      </c>
      <c r="U136">
        <f t="shared" si="24"/>
        <v>30</v>
      </c>
      <c r="V136">
        <f t="shared" si="24"/>
        <v>30</v>
      </c>
      <c r="W136">
        <f t="shared" si="24"/>
        <v>30</v>
      </c>
    </row>
    <row r="137" spans="1:23" x14ac:dyDescent="0.25">
      <c r="A137" t="s">
        <v>58</v>
      </c>
      <c r="B137" t="s">
        <v>5</v>
      </c>
      <c r="C137" t="s">
        <v>15</v>
      </c>
      <c r="D137" t="s">
        <v>20</v>
      </c>
      <c r="E137" t="s">
        <v>62</v>
      </c>
      <c r="F137" t="s">
        <v>93</v>
      </c>
      <c r="G137" t="s">
        <v>74</v>
      </c>
      <c r="L137" t="s">
        <v>65</v>
      </c>
      <c r="M137">
        <v>0</v>
      </c>
    </row>
    <row r="138" spans="1:23" x14ac:dyDescent="0.25">
      <c r="A138" t="s">
        <v>58</v>
      </c>
      <c r="B138" t="s">
        <v>5</v>
      </c>
      <c r="C138" t="s">
        <v>15</v>
      </c>
      <c r="D138" t="s">
        <v>20</v>
      </c>
      <c r="E138" t="s">
        <v>62</v>
      </c>
      <c r="F138" t="s">
        <v>93</v>
      </c>
      <c r="G138" t="s">
        <v>76</v>
      </c>
      <c r="K138" t="s">
        <v>72</v>
      </c>
      <c r="L138" t="s">
        <v>55</v>
      </c>
      <c r="M138">
        <v>367920</v>
      </c>
      <c r="N138">
        <f t="shared" ref="N138:W142" si="25">M138</f>
        <v>367920</v>
      </c>
      <c r="O138">
        <f t="shared" si="25"/>
        <v>367920</v>
      </c>
      <c r="P138">
        <f t="shared" si="25"/>
        <v>367920</v>
      </c>
      <c r="Q138">
        <f t="shared" si="25"/>
        <v>367920</v>
      </c>
      <c r="R138">
        <f t="shared" si="25"/>
        <v>367920</v>
      </c>
      <c r="S138">
        <f t="shared" si="25"/>
        <v>367920</v>
      </c>
      <c r="T138">
        <f t="shared" si="25"/>
        <v>367920</v>
      </c>
      <c r="U138">
        <f t="shared" si="25"/>
        <v>367920</v>
      </c>
      <c r="V138">
        <f t="shared" si="25"/>
        <v>367920</v>
      </c>
      <c r="W138">
        <f t="shared" si="25"/>
        <v>367920</v>
      </c>
    </row>
    <row r="139" spans="1:23" x14ac:dyDescent="0.25">
      <c r="A139" t="s">
        <v>58</v>
      </c>
      <c r="B139" t="s">
        <v>5</v>
      </c>
      <c r="C139" t="s">
        <v>15</v>
      </c>
      <c r="D139" t="s">
        <v>20</v>
      </c>
      <c r="E139" t="s">
        <v>62</v>
      </c>
      <c r="F139" t="s">
        <v>93</v>
      </c>
      <c r="G139" t="s">
        <v>77</v>
      </c>
      <c r="K139" t="s">
        <v>72</v>
      </c>
      <c r="L139" t="s">
        <v>78</v>
      </c>
      <c r="M139">
        <v>244329280</v>
      </c>
      <c r="N139">
        <f t="shared" si="25"/>
        <v>244329280</v>
      </c>
      <c r="O139">
        <f t="shared" si="25"/>
        <v>244329280</v>
      </c>
      <c r="P139">
        <f t="shared" si="25"/>
        <v>244329280</v>
      </c>
      <c r="Q139">
        <v>234932000</v>
      </c>
      <c r="R139">
        <f>Q139*0.82</f>
        <v>192644240</v>
      </c>
      <c r="S139">
        <f>R139*0.79</f>
        <v>152188949.59999999</v>
      </c>
      <c r="T139">
        <f t="shared" ref="T139:W140" si="26">S139*0.95</f>
        <v>144579502.11999997</v>
      </c>
      <c r="U139">
        <f t="shared" si="26"/>
        <v>137350527.01399997</v>
      </c>
      <c r="V139">
        <f t="shared" si="26"/>
        <v>130483000.66329996</v>
      </c>
      <c r="W139">
        <f t="shared" si="26"/>
        <v>123958850.63013496</v>
      </c>
    </row>
    <row r="140" spans="1:23" x14ac:dyDescent="0.25">
      <c r="A140" t="s">
        <v>58</v>
      </c>
      <c r="B140" t="s">
        <v>5</v>
      </c>
      <c r="C140" t="s">
        <v>15</v>
      </c>
      <c r="D140" t="s">
        <v>20</v>
      </c>
      <c r="E140" t="s">
        <v>62</v>
      </c>
      <c r="F140" t="s">
        <v>93</v>
      </c>
      <c r="G140" t="s">
        <v>80</v>
      </c>
      <c r="K140" t="s">
        <v>72</v>
      </c>
      <c r="L140" t="s">
        <v>78</v>
      </c>
      <c r="M140">
        <v>6463600</v>
      </c>
      <c r="N140">
        <f t="shared" si="25"/>
        <v>6463600</v>
      </c>
      <c r="O140">
        <f t="shared" si="25"/>
        <v>6463600</v>
      </c>
      <c r="P140">
        <f t="shared" si="25"/>
        <v>6463600</v>
      </c>
      <c r="Q140">
        <v>5720000</v>
      </c>
      <c r="R140">
        <f>Q140*0.95</f>
        <v>5434000</v>
      </c>
      <c r="S140">
        <f>R140*0.95</f>
        <v>5162300</v>
      </c>
      <c r="T140">
        <f t="shared" si="26"/>
        <v>4904185</v>
      </c>
      <c r="U140">
        <f t="shared" si="26"/>
        <v>4658975.75</v>
      </c>
      <c r="V140">
        <f t="shared" si="26"/>
        <v>4426026.9624999994</v>
      </c>
      <c r="W140">
        <f t="shared" si="26"/>
        <v>4204725.614374999</v>
      </c>
    </row>
    <row r="141" spans="1:23" x14ac:dyDescent="0.25">
      <c r="A141" t="s">
        <v>58</v>
      </c>
      <c r="B141" t="s">
        <v>5</v>
      </c>
      <c r="C141" t="s">
        <v>15</v>
      </c>
      <c r="D141" t="s">
        <v>20</v>
      </c>
      <c r="E141" t="s">
        <v>62</v>
      </c>
      <c r="F141" t="s">
        <v>93</v>
      </c>
      <c r="G141" t="s">
        <v>53</v>
      </c>
      <c r="J141" t="s">
        <v>94</v>
      </c>
      <c r="K141" t="s">
        <v>72</v>
      </c>
      <c r="L141" t="s">
        <v>55</v>
      </c>
      <c r="M141">
        <v>0.3</v>
      </c>
      <c r="N141">
        <f t="shared" si="25"/>
        <v>0.3</v>
      </c>
      <c r="O141">
        <f t="shared" si="25"/>
        <v>0.3</v>
      </c>
      <c r="P141">
        <f t="shared" si="25"/>
        <v>0.3</v>
      </c>
      <c r="Q141">
        <f t="shared" si="25"/>
        <v>0.3</v>
      </c>
      <c r="R141">
        <f t="shared" si="25"/>
        <v>0.3</v>
      </c>
      <c r="S141">
        <f t="shared" si="25"/>
        <v>0.3</v>
      </c>
      <c r="T141">
        <f t="shared" si="25"/>
        <v>0.3</v>
      </c>
      <c r="U141">
        <f t="shared" si="25"/>
        <v>0.3</v>
      </c>
      <c r="V141">
        <f t="shared" si="25"/>
        <v>0.3</v>
      </c>
      <c r="W141">
        <f t="shared" si="25"/>
        <v>0.3</v>
      </c>
    </row>
    <row r="142" spans="1:23" x14ac:dyDescent="0.25">
      <c r="A142" t="s">
        <v>58</v>
      </c>
      <c r="B142" t="s">
        <v>5</v>
      </c>
      <c r="C142" t="s">
        <v>15</v>
      </c>
      <c r="D142" t="s">
        <v>20</v>
      </c>
      <c r="E142" t="s">
        <v>62</v>
      </c>
      <c r="F142" t="s">
        <v>93</v>
      </c>
      <c r="G142" t="s">
        <v>53</v>
      </c>
      <c r="J142" t="s">
        <v>82</v>
      </c>
      <c r="L142" t="s">
        <v>83</v>
      </c>
      <c r="M142">
        <v>1</v>
      </c>
      <c r="N142">
        <f t="shared" si="25"/>
        <v>1</v>
      </c>
      <c r="O142">
        <f t="shared" si="25"/>
        <v>1</v>
      </c>
      <c r="P142">
        <f t="shared" si="25"/>
        <v>1</v>
      </c>
      <c r="Q142">
        <f t="shared" si="25"/>
        <v>1</v>
      </c>
      <c r="R142">
        <f t="shared" si="25"/>
        <v>1</v>
      </c>
      <c r="S142">
        <f t="shared" si="25"/>
        <v>1</v>
      </c>
      <c r="T142">
        <f t="shared" si="25"/>
        <v>1</v>
      </c>
      <c r="U142">
        <f t="shared" si="25"/>
        <v>1</v>
      </c>
      <c r="V142">
        <f t="shared" si="25"/>
        <v>1</v>
      </c>
      <c r="W142">
        <f t="shared" si="25"/>
        <v>1</v>
      </c>
    </row>
    <row r="143" spans="1:23" x14ac:dyDescent="0.25">
      <c r="A143" t="s">
        <v>58</v>
      </c>
      <c r="B143" t="s">
        <v>5</v>
      </c>
      <c r="C143" t="s">
        <v>15</v>
      </c>
      <c r="D143" t="s">
        <v>20</v>
      </c>
      <c r="E143" t="s">
        <v>62</v>
      </c>
      <c r="F143" t="s">
        <v>95</v>
      </c>
      <c r="G143" t="s">
        <v>6</v>
      </c>
    </row>
    <row r="144" spans="1:23" x14ac:dyDescent="0.25">
      <c r="A144" t="s">
        <v>58</v>
      </c>
      <c r="B144" t="s">
        <v>5</v>
      </c>
      <c r="C144" t="s">
        <v>15</v>
      </c>
      <c r="D144" t="s">
        <v>20</v>
      </c>
      <c r="E144" t="s">
        <v>62</v>
      </c>
      <c r="F144" t="s">
        <v>95</v>
      </c>
      <c r="G144" t="s">
        <v>68</v>
      </c>
      <c r="L144" t="s">
        <v>69</v>
      </c>
      <c r="M144">
        <v>2010</v>
      </c>
      <c r="N144">
        <f t="shared" ref="N144:W146" si="27">M144</f>
        <v>2010</v>
      </c>
      <c r="O144">
        <f t="shared" si="27"/>
        <v>2010</v>
      </c>
      <c r="P144">
        <f t="shared" si="27"/>
        <v>2010</v>
      </c>
      <c r="Q144">
        <f t="shared" si="27"/>
        <v>2010</v>
      </c>
      <c r="R144">
        <f t="shared" si="27"/>
        <v>2010</v>
      </c>
      <c r="S144">
        <f t="shared" si="27"/>
        <v>2010</v>
      </c>
      <c r="T144">
        <f t="shared" si="27"/>
        <v>2010</v>
      </c>
      <c r="U144">
        <f t="shared" si="27"/>
        <v>2010</v>
      </c>
      <c r="V144">
        <f t="shared" si="27"/>
        <v>2010</v>
      </c>
      <c r="W144">
        <f t="shared" si="27"/>
        <v>2010</v>
      </c>
    </row>
    <row r="145" spans="1:23" x14ac:dyDescent="0.25">
      <c r="A145" t="s">
        <v>58</v>
      </c>
      <c r="B145" t="s">
        <v>5</v>
      </c>
      <c r="C145" t="s">
        <v>15</v>
      </c>
      <c r="D145" t="s">
        <v>20</v>
      </c>
      <c r="E145" t="s">
        <v>62</v>
      </c>
      <c r="F145" t="s">
        <v>95</v>
      </c>
      <c r="G145" t="s">
        <v>70</v>
      </c>
      <c r="L145" t="s">
        <v>69</v>
      </c>
      <c r="M145">
        <v>2101</v>
      </c>
      <c r="N145">
        <f t="shared" si="27"/>
        <v>2101</v>
      </c>
      <c r="O145">
        <f t="shared" si="27"/>
        <v>2101</v>
      </c>
      <c r="P145">
        <f t="shared" si="27"/>
        <v>2101</v>
      </c>
      <c r="Q145">
        <f t="shared" si="27"/>
        <v>2101</v>
      </c>
      <c r="R145">
        <f t="shared" si="27"/>
        <v>2101</v>
      </c>
      <c r="S145">
        <f t="shared" si="27"/>
        <v>2101</v>
      </c>
      <c r="T145">
        <f t="shared" si="27"/>
        <v>2101</v>
      </c>
      <c r="U145">
        <f t="shared" si="27"/>
        <v>2101</v>
      </c>
      <c r="V145">
        <f t="shared" si="27"/>
        <v>2101</v>
      </c>
      <c r="W145">
        <f t="shared" si="27"/>
        <v>2101</v>
      </c>
    </row>
    <row r="146" spans="1:23" x14ac:dyDescent="0.25">
      <c r="A146" t="s">
        <v>58</v>
      </c>
      <c r="B146" t="s">
        <v>5</v>
      </c>
      <c r="C146" t="s">
        <v>15</v>
      </c>
      <c r="D146" t="s">
        <v>20</v>
      </c>
      <c r="E146" t="s">
        <v>62</v>
      </c>
      <c r="F146" t="s">
        <v>95</v>
      </c>
      <c r="G146" t="s">
        <v>71</v>
      </c>
      <c r="K146" t="s">
        <v>72</v>
      </c>
      <c r="L146" t="s">
        <v>73</v>
      </c>
      <c r="M146">
        <v>30</v>
      </c>
      <c r="N146">
        <f t="shared" si="27"/>
        <v>30</v>
      </c>
      <c r="O146">
        <f t="shared" si="27"/>
        <v>30</v>
      </c>
      <c r="P146">
        <f t="shared" si="27"/>
        <v>30</v>
      </c>
      <c r="Q146">
        <f t="shared" si="27"/>
        <v>30</v>
      </c>
      <c r="R146">
        <f t="shared" si="27"/>
        <v>30</v>
      </c>
      <c r="S146">
        <f t="shared" si="27"/>
        <v>30</v>
      </c>
      <c r="T146">
        <f t="shared" si="27"/>
        <v>30</v>
      </c>
      <c r="U146">
        <f t="shared" si="27"/>
        <v>30</v>
      </c>
      <c r="V146">
        <f t="shared" si="27"/>
        <v>30</v>
      </c>
      <c r="W146">
        <f t="shared" si="27"/>
        <v>30</v>
      </c>
    </row>
    <row r="147" spans="1:23" x14ac:dyDescent="0.25">
      <c r="A147" t="s">
        <v>58</v>
      </c>
      <c r="B147" t="s">
        <v>5</v>
      </c>
      <c r="C147" t="s">
        <v>15</v>
      </c>
      <c r="D147" t="s">
        <v>20</v>
      </c>
      <c r="E147" t="s">
        <v>62</v>
      </c>
      <c r="F147" t="s">
        <v>95</v>
      </c>
      <c r="G147" t="s">
        <v>74</v>
      </c>
      <c r="L147" t="s">
        <v>65</v>
      </c>
      <c r="M147">
        <v>3.0000000000000001E-5</v>
      </c>
    </row>
    <row r="148" spans="1:23" x14ac:dyDescent="0.25">
      <c r="A148" t="s">
        <v>58</v>
      </c>
      <c r="B148" t="s">
        <v>5</v>
      </c>
      <c r="C148" t="s">
        <v>15</v>
      </c>
      <c r="D148" t="s">
        <v>20</v>
      </c>
      <c r="E148" t="s">
        <v>62</v>
      </c>
      <c r="F148" t="s">
        <v>95</v>
      </c>
      <c r="G148" t="s">
        <v>76</v>
      </c>
      <c r="K148" t="s">
        <v>72</v>
      </c>
      <c r="L148" t="s">
        <v>55</v>
      </c>
      <c r="M148">
        <v>293460</v>
      </c>
      <c r="N148">
        <f t="shared" ref="N148:W153" si="28">M148</f>
        <v>293460</v>
      </c>
      <c r="O148">
        <f t="shared" si="28"/>
        <v>293460</v>
      </c>
      <c r="P148">
        <f t="shared" si="28"/>
        <v>293460</v>
      </c>
      <c r="Q148">
        <f t="shared" si="28"/>
        <v>293460</v>
      </c>
      <c r="R148">
        <f t="shared" si="28"/>
        <v>293460</v>
      </c>
      <c r="S148">
        <f t="shared" si="28"/>
        <v>293460</v>
      </c>
      <c r="T148">
        <f t="shared" si="28"/>
        <v>293460</v>
      </c>
      <c r="U148">
        <f t="shared" si="28"/>
        <v>293460</v>
      </c>
      <c r="V148">
        <f t="shared" si="28"/>
        <v>293460</v>
      </c>
      <c r="W148">
        <f t="shared" si="28"/>
        <v>293460</v>
      </c>
    </row>
    <row r="149" spans="1:23" x14ac:dyDescent="0.25">
      <c r="A149" t="s">
        <v>58</v>
      </c>
      <c r="B149" t="s">
        <v>5</v>
      </c>
      <c r="C149" t="s">
        <v>15</v>
      </c>
      <c r="D149" t="s">
        <v>20</v>
      </c>
      <c r="E149" t="s">
        <v>62</v>
      </c>
      <c r="F149" t="s">
        <v>95</v>
      </c>
      <c r="G149" t="s">
        <v>77</v>
      </c>
      <c r="K149" t="s">
        <v>72</v>
      </c>
      <c r="L149" t="s">
        <v>78</v>
      </c>
      <c r="M149">
        <v>317228500</v>
      </c>
      <c r="N149">
        <f t="shared" si="28"/>
        <v>317228500</v>
      </c>
      <c r="O149">
        <f t="shared" si="28"/>
        <v>317228500</v>
      </c>
      <c r="P149">
        <f t="shared" si="28"/>
        <v>317228500</v>
      </c>
      <c r="Q149">
        <f t="shared" si="28"/>
        <v>317228500</v>
      </c>
      <c r="R149">
        <f t="shared" si="28"/>
        <v>317228500</v>
      </c>
      <c r="S149">
        <f t="shared" si="28"/>
        <v>317228500</v>
      </c>
      <c r="T149">
        <f t="shared" si="28"/>
        <v>317228500</v>
      </c>
      <c r="U149">
        <f t="shared" si="28"/>
        <v>317228500</v>
      </c>
      <c r="V149">
        <f t="shared" si="28"/>
        <v>317228500</v>
      </c>
      <c r="W149">
        <f t="shared" si="28"/>
        <v>317228500</v>
      </c>
    </row>
    <row r="150" spans="1:23" x14ac:dyDescent="0.25">
      <c r="A150" t="s">
        <v>58</v>
      </c>
      <c r="B150" t="s">
        <v>5</v>
      </c>
      <c r="C150" t="s">
        <v>15</v>
      </c>
      <c r="D150" t="s">
        <v>20</v>
      </c>
      <c r="E150" t="s">
        <v>62</v>
      </c>
      <c r="F150" t="s">
        <v>95</v>
      </c>
      <c r="G150" t="s">
        <v>80</v>
      </c>
      <c r="K150" t="s">
        <v>72</v>
      </c>
      <c r="L150" t="s">
        <v>78</v>
      </c>
      <c r="M150">
        <v>8213400</v>
      </c>
      <c r="N150">
        <f t="shared" si="28"/>
        <v>8213400</v>
      </c>
      <c r="O150">
        <f t="shared" si="28"/>
        <v>8213400</v>
      </c>
      <c r="P150">
        <f t="shared" si="28"/>
        <v>8213400</v>
      </c>
      <c r="Q150">
        <f t="shared" si="28"/>
        <v>8213400</v>
      </c>
      <c r="R150">
        <f t="shared" si="28"/>
        <v>8213400</v>
      </c>
      <c r="S150">
        <f t="shared" si="28"/>
        <v>8213400</v>
      </c>
      <c r="T150">
        <f t="shared" si="28"/>
        <v>8213400</v>
      </c>
      <c r="U150">
        <f t="shared" si="28"/>
        <v>8213400</v>
      </c>
      <c r="V150">
        <f t="shared" si="28"/>
        <v>8213400</v>
      </c>
      <c r="W150">
        <f t="shared" si="28"/>
        <v>8213400</v>
      </c>
    </row>
    <row r="151" spans="1:23" x14ac:dyDescent="0.25">
      <c r="A151" t="s">
        <v>58</v>
      </c>
      <c r="B151" t="s">
        <v>5</v>
      </c>
      <c r="C151" t="s">
        <v>15</v>
      </c>
      <c r="D151" t="s">
        <v>20</v>
      </c>
      <c r="E151" t="s">
        <v>62</v>
      </c>
      <c r="F151" t="s">
        <v>95</v>
      </c>
      <c r="G151" t="s">
        <v>53</v>
      </c>
      <c r="J151" t="s">
        <v>81</v>
      </c>
      <c r="K151" t="s">
        <v>72</v>
      </c>
      <c r="L151" t="s">
        <v>78</v>
      </c>
      <c r="M151">
        <v>6.31</v>
      </c>
      <c r="N151">
        <f t="shared" si="28"/>
        <v>6.31</v>
      </c>
      <c r="O151">
        <f t="shared" si="28"/>
        <v>6.31</v>
      </c>
      <c r="P151">
        <f t="shared" si="28"/>
        <v>6.31</v>
      </c>
      <c r="Q151">
        <f t="shared" si="28"/>
        <v>6.31</v>
      </c>
      <c r="R151">
        <f t="shared" si="28"/>
        <v>6.31</v>
      </c>
      <c r="S151">
        <f t="shared" si="28"/>
        <v>6.31</v>
      </c>
      <c r="T151">
        <f t="shared" si="28"/>
        <v>6.31</v>
      </c>
      <c r="U151">
        <f t="shared" si="28"/>
        <v>6.31</v>
      </c>
      <c r="V151">
        <f t="shared" si="28"/>
        <v>6.31</v>
      </c>
      <c r="W151">
        <f t="shared" si="28"/>
        <v>6.31</v>
      </c>
    </row>
    <row r="152" spans="1:23" x14ac:dyDescent="0.25">
      <c r="A152" t="s">
        <v>58</v>
      </c>
      <c r="B152" t="s">
        <v>5</v>
      </c>
      <c r="C152" t="s">
        <v>15</v>
      </c>
      <c r="D152" t="s">
        <v>20</v>
      </c>
      <c r="E152" t="s">
        <v>62</v>
      </c>
      <c r="F152" t="s">
        <v>95</v>
      </c>
      <c r="G152" t="s">
        <v>53</v>
      </c>
      <c r="J152" t="s">
        <v>41</v>
      </c>
      <c r="K152" t="s">
        <v>72</v>
      </c>
      <c r="L152" t="s">
        <v>17</v>
      </c>
      <c r="M152">
        <v>14.243256000000001</v>
      </c>
      <c r="N152">
        <f t="shared" si="28"/>
        <v>14.243256000000001</v>
      </c>
      <c r="O152">
        <f t="shared" si="28"/>
        <v>14.243256000000001</v>
      </c>
      <c r="P152">
        <f t="shared" si="28"/>
        <v>14.243256000000001</v>
      </c>
      <c r="Q152">
        <f t="shared" si="28"/>
        <v>14.243256000000001</v>
      </c>
      <c r="R152">
        <f t="shared" si="28"/>
        <v>14.243256000000001</v>
      </c>
      <c r="S152">
        <f t="shared" si="28"/>
        <v>14.243256000000001</v>
      </c>
      <c r="T152">
        <f t="shared" si="28"/>
        <v>14.243256000000001</v>
      </c>
      <c r="U152">
        <f t="shared" si="28"/>
        <v>14.243256000000001</v>
      </c>
      <c r="V152">
        <f t="shared" si="28"/>
        <v>14.243256000000001</v>
      </c>
      <c r="W152">
        <f t="shared" si="28"/>
        <v>14.243256000000001</v>
      </c>
    </row>
    <row r="153" spans="1:23" x14ac:dyDescent="0.25">
      <c r="A153" t="s">
        <v>58</v>
      </c>
      <c r="B153" t="s">
        <v>5</v>
      </c>
      <c r="C153" t="s">
        <v>15</v>
      </c>
      <c r="D153" t="s">
        <v>20</v>
      </c>
      <c r="E153" t="s">
        <v>62</v>
      </c>
      <c r="F153" t="s">
        <v>95</v>
      </c>
      <c r="G153" t="s">
        <v>53</v>
      </c>
      <c r="J153" t="s">
        <v>82</v>
      </c>
      <c r="L153" t="s">
        <v>83</v>
      </c>
      <c r="M153">
        <v>1</v>
      </c>
      <c r="N153">
        <f t="shared" si="28"/>
        <v>1</v>
      </c>
      <c r="O153">
        <f t="shared" si="28"/>
        <v>1</v>
      </c>
      <c r="P153">
        <f t="shared" si="28"/>
        <v>1</v>
      </c>
      <c r="Q153">
        <f t="shared" si="28"/>
        <v>1</v>
      </c>
      <c r="R153">
        <f t="shared" si="28"/>
        <v>1</v>
      </c>
      <c r="S153">
        <f t="shared" si="28"/>
        <v>1</v>
      </c>
      <c r="T153">
        <f t="shared" si="28"/>
        <v>1</v>
      </c>
      <c r="U153">
        <f t="shared" si="28"/>
        <v>1</v>
      </c>
      <c r="V153">
        <f t="shared" si="28"/>
        <v>1</v>
      </c>
      <c r="W153">
        <f t="shared" si="28"/>
        <v>1</v>
      </c>
    </row>
    <row r="154" spans="1:23" x14ac:dyDescent="0.25">
      <c r="A154" t="s">
        <v>58</v>
      </c>
      <c r="B154" t="s">
        <v>5</v>
      </c>
      <c r="C154" t="s">
        <v>15</v>
      </c>
      <c r="D154" t="s">
        <v>20</v>
      </c>
      <c r="E154" t="s">
        <v>62</v>
      </c>
      <c r="F154" t="s">
        <v>96</v>
      </c>
      <c r="G154" t="s">
        <v>6</v>
      </c>
    </row>
    <row r="155" spans="1:23" x14ac:dyDescent="0.25">
      <c r="A155" t="s">
        <v>58</v>
      </c>
      <c r="B155" t="s">
        <v>5</v>
      </c>
      <c r="C155" t="s">
        <v>15</v>
      </c>
      <c r="D155" t="s">
        <v>20</v>
      </c>
      <c r="E155" t="s">
        <v>62</v>
      </c>
      <c r="F155" t="s">
        <v>96</v>
      </c>
      <c r="G155" t="s">
        <v>68</v>
      </c>
      <c r="L155" t="s">
        <v>69</v>
      </c>
      <c r="M155">
        <v>2020</v>
      </c>
      <c r="N155">
        <f t="shared" ref="N155:W157" si="29">M155</f>
        <v>2020</v>
      </c>
      <c r="O155">
        <f t="shared" si="29"/>
        <v>2020</v>
      </c>
      <c r="P155">
        <f t="shared" si="29"/>
        <v>2020</v>
      </c>
      <c r="Q155">
        <f t="shared" si="29"/>
        <v>2020</v>
      </c>
      <c r="R155">
        <f t="shared" si="29"/>
        <v>2020</v>
      </c>
      <c r="S155">
        <f t="shared" si="29"/>
        <v>2020</v>
      </c>
      <c r="T155">
        <f t="shared" si="29"/>
        <v>2020</v>
      </c>
      <c r="U155">
        <f t="shared" si="29"/>
        <v>2020</v>
      </c>
      <c r="V155">
        <f t="shared" si="29"/>
        <v>2020</v>
      </c>
      <c r="W155">
        <f t="shared" si="29"/>
        <v>2020</v>
      </c>
    </row>
    <row r="156" spans="1:23" x14ac:dyDescent="0.25">
      <c r="A156" t="s">
        <v>58</v>
      </c>
      <c r="B156" t="s">
        <v>5</v>
      </c>
      <c r="C156" t="s">
        <v>15</v>
      </c>
      <c r="D156" t="s">
        <v>20</v>
      </c>
      <c r="E156" t="s">
        <v>62</v>
      </c>
      <c r="F156" t="s">
        <v>96</v>
      </c>
      <c r="G156" t="s">
        <v>70</v>
      </c>
      <c r="L156" t="s">
        <v>69</v>
      </c>
      <c r="M156">
        <v>2101</v>
      </c>
      <c r="N156">
        <f t="shared" si="29"/>
        <v>2101</v>
      </c>
      <c r="O156">
        <f t="shared" si="29"/>
        <v>2101</v>
      </c>
      <c r="P156">
        <f t="shared" si="29"/>
        <v>2101</v>
      </c>
      <c r="Q156">
        <f t="shared" si="29"/>
        <v>2101</v>
      </c>
      <c r="R156">
        <f t="shared" si="29"/>
        <v>2101</v>
      </c>
      <c r="S156">
        <f t="shared" si="29"/>
        <v>2101</v>
      </c>
      <c r="T156">
        <f t="shared" si="29"/>
        <v>2101</v>
      </c>
      <c r="U156">
        <f t="shared" si="29"/>
        <v>2101</v>
      </c>
      <c r="V156">
        <f t="shared" si="29"/>
        <v>2101</v>
      </c>
      <c r="W156">
        <f t="shared" si="29"/>
        <v>2101</v>
      </c>
    </row>
    <row r="157" spans="1:23" x14ac:dyDescent="0.25">
      <c r="A157" t="s">
        <v>58</v>
      </c>
      <c r="B157" t="s">
        <v>5</v>
      </c>
      <c r="C157" t="s">
        <v>15</v>
      </c>
      <c r="D157" t="s">
        <v>20</v>
      </c>
      <c r="E157" t="s">
        <v>62</v>
      </c>
      <c r="F157" t="s">
        <v>96</v>
      </c>
      <c r="G157" t="s">
        <v>71</v>
      </c>
      <c r="K157" t="s">
        <v>72</v>
      </c>
      <c r="L157" t="s">
        <v>73</v>
      </c>
      <c r="M157">
        <v>30</v>
      </c>
      <c r="N157">
        <f t="shared" si="29"/>
        <v>30</v>
      </c>
      <c r="O157">
        <f t="shared" si="29"/>
        <v>30</v>
      </c>
      <c r="P157">
        <f t="shared" si="29"/>
        <v>30</v>
      </c>
      <c r="Q157">
        <f t="shared" si="29"/>
        <v>30</v>
      </c>
      <c r="R157">
        <f t="shared" si="29"/>
        <v>30</v>
      </c>
      <c r="S157">
        <f t="shared" si="29"/>
        <v>30</v>
      </c>
      <c r="T157">
        <f t="shared" si="29"/>
        <v>30</v>
      </c>
      <c r="U157">
        <f t="shared" si="29"/>
        <v>30</v>
      </c>
      <c r="V157">
        <f t="shared" si="29"/>
        <v>30</v>
      </c>
      <c r="W157">
        <f t="shared" si="29"/>
        <v>30</v>
      </c>
    </row>
    <row r="158" spans="1:23" x14ac:dyDescent="0.25">
      <c r="A158" t="s">
        <v>58</v>
      </c>
      <c r="B158" t="s">
        <v>5</v>
      </c>
      <c r="C158" t="s">
        <v>15</v>
      </c>
      <c r="D158" t="s">
        <v>20</v>
      </c>
      <c r="E158" t="s">
        <v>62</v>
      </c>
      <c r="F158" t="s">
        <v>96</v>
      </c>
      <c r="G158" t="s">
        <v>74</v>
      </c>
      <c r="L158" t="s">
        <v>65</v>
      </c>
      <c r="M158">
        <v>0</v>
      </c>
    </row>
    <row r="159" spans="1:23" x14ac:dyDescent="0.25">
      <c r="A159" t="s">
        <v>58</v>
      </c>
      <c r="B159" t="s">
        <v>5</v>
      </c>
      <c r="C159" t="s">
        <v>15</v>
      </c>
      <c r="D159" t="s">
        <v>20</v>
      </c>
      <c r="E159" t="s">
        <v>62</v>
      </c>
      <c r="F159" t="s">
        <v>96</v>
      </c>
      <c r="G159" t="s">
        <v>76</v>
      </c>
      <c r="K159" t="s">
        <v>72</v>
      </c>
      <c r="L159" t="s">
        <v>55</v>
      </c>
      <c r="M159">
        <v>293460</v>
      </c>
      <c r="N159">
        <f t="shared" ref="N159:W165" si="30">M159</f>
        <v>293460</v>
      </c>
      <c r="O159">
        <f t="shared" si="30"/>
        <v>293460</v>
      </c>
      <c r="P159">
        <f t="shared" si="30"/>
        <v>293460</v>
      </c>
      <c r="Q159">
        <f t="shared" si="30"/>
        <v>293460</v>
      </c>
      <c r="R159">
        <f t="shared" si="30"/>
        <v>293460</v>
      </c>
      <c r="S159">
        <f t="shared" si="30"/>
        <v>293460</v>
      </c>
      <c r="T159">
        <f t="shared" si="30"/>
        <v>293460</v>
      </c>
      <c r="U159">
        <f t="shared" si="30"/>
        <v>293460</v>
      </c>
      <c r="V159">
        <f t="shared" si="30"/>
        <v>293460</v>
      </c>
      <c r="W159">
        <f t="shared" si="30"/>
        <v>293460</v>
      </c>
    </row>
    <row r="160" spans="1:23" x14ac:dyDescent="0.25">
      <c r="A160" t="s">
        <v>58</v>
      </c>
      <c r="B160" t="s">
        <v>5</v>
      </c>
      <c r="C160" t="s">
        <v>15</v>
      </c>
      <c r="D160" t="s">
        <v>20</v>
      </c>
      <c r="E160" t="s">
        <v>62</v>
      </c>
      <c r="F160" t="s">
        <v>96</v>
      </c>
      <c r="G160" t="s">
        <v>77</v>
      </c>
      <c r="K160" t="s">
        <v>72</v>
      </c>
      <c r="L160" t="s">
        <v>78</v>
      </c>
      <c r="M160">
        <v>317228500</v>
      </c>
      <c r="N160">
        <f t="shared" si="30"/>
        <v>317228500</v>
      </c>
      <c r="O160">
        <f t="shared" si="30"/>
        <v>317228500</v>
      </c>
      <c r="P160">
        <f t="shared" si="30"/>
        <v>317228500</v>
      </c>
      <c r="Q160">
        <f t="shared" si="30"/>
        <v>317228500</v>
      </c>
      <c r="R160">
        <f t="shared" si="30"/>
        <v>317228500</v>
      </c>
      <c r="S160">
        <f t="shared" si="30"/>
        <v>317228500</v>
      </c>
      <c r="T160">
        <f t="shared" si="30"/>
        <v>317228500</v>
      </c>
      <c r="U160">
        <f t="shared" si="30"/>
        <v>317228500</v>
      </c>
      <c r="V160">
        <f t="shared" si="30"/>
        <v>317228500</v>
      </c>
      <c r="W160">
        <f t="shared" si="30"/>
        <v>317228500</v>
      </c>
    </row>
    <row r="161" spans="1:23" x14ac:dyDescent="0.25">
      <c r="A161" t="s">
        <v>58</v>
      </c>
      <c r="B161" t="s">
        <v>5</v>
      </c>
      <c r="C161" t="s">
        <v>15</v>
      </c>
      <c r="D161" t="s">
        <v>20</v>
      </c>
      <c r="E161" t="s">
        <v>62</v>
      </c>
      <c r="F161" t="s">
        <v>96</v>
      </c>
      <c r="G161" t="s">
        <v>80</v>
      </c>
      <c r="K161" t="s">
        <v>72</v>
      </c>
      <c r="L161" t="s">
        <v>78</v>
      </c>
      <c r="M161">
        <v>8213400</v>
      </c>
      <c r="N161">
        <f t="shared" si="30"/>
        <v>8213400</v>
      </c>
      <c r="O161">
        <f t="shared" si="30"/>
        <v>8213400</v>
      </c>
      <c r="P161">
        <f t="shared" si="30"/>
        <v>8213400</v>
      </c>
      <c r="Q161">
        <f t="shared" si="30"/>
        <v>8213400</v>
      </c>
      <c r="R161">
        <f t="shared" si="30"/>
        <v>8213400</v>
      </c>
      <c r="S161">
        <f t="shared" si="30"/>
        <v>8213400</v>
      </c>
      <c r="T161">
        <f t="shared" si="30"/>
        <v>8213400</v>
      </c>
      <c r="U161">
        <f t="shared" si="30"/>
        <v>8213400</v>
      </c>
      <c r="V161">
        <f t="shared" si="30"/>
        <v>8213400</v>
      </c>
      <c r="W161">
        <f t="shared" si="30"/>
        <v>8213400</v>
      </c>
    </row>
    <row r="162" spans="1:23" x14ac:dyDescent="0.25">
      <c r="A162" t="s">
        <v>58</v>
      </c>
      <c r="B162" t="s">
        <v>5</v>
      </c>
      <c r="C162" t="s">
        <v>15</v>
      </c>
      <c r="D162" t="s">
        <v>20</v>
      </c>
      <c r="E162" t="s">
        <v>62</v>
      </c>
      <c r="F162" t="s">
        <v>96</v>
      </c>
      <c r="G162" t="s">
        <v>53</v>
      </c>
      <c r="J162" t="s">
        <v>81</v>
      </c>
      <c r="K162" t="s">
        <v>72</v>
      </c>
      <c r="L162" t="s">
        <v>78</v>
      </c>
      <c r="M162">
        <v>6.31</v>
      </c>
      <c r="N162">
        <f t="shared" si="30"/>
        <v>6.31</v>
      </c>
      <c r="O162">
        <f t="shared" si="30"/>
        <v>6.31</v>
      </c>
      <c r="P162">
        <f t="shared" si="30"/>
        <v>6.31</v>
      </c>
      <c r="Q162">
        <f t="shared" si="30"/>
        <v>6.31</v>
      </c>
      <c r="R162">
        <f t="shared" si="30"/>
        <v>6.31</v>
      </c>
      <c r="S162">
        <f t="shared" si="30"/>
        <v>6.31</v>
      </c>
      <c r="T162">
        <f t="shared" si="30"/>
        <v>6.31</v>
      </c>
      <c r="U162">
        <f t="shared" si="30"/>
        <v>6.31</v>
      </c>
      <c r="V162">
        <f t="shared" si="30"/>
        <v>6.31</v>
      </c>
      <c r="W162">
        <f t="shared" si="30"/>
        <v>6.31</v>
      </c>
    </row>
    <row r="163" spans="1:23" x14ac:dyDescent="0.25">
      <c r="A163" t="s">
        <v>58</v>
      </c>
      <c r="B163" t="s">
        <v>5</v>
      </c>
      <c r="C163" t="s">
        <v>15</v>
      </c>
      <c r="D163" t="s">
        <v>20</v>
      </c>
      <c r="E163" t="s">
        <v>62</v>
      </c>
      <c r="F163" t="s">
        <v>96</v>
      </c>
      <c r="G163" t="s">
        <v>53</v>
      </c>
      <c r="J163" t="s">
        <v>41</v>
      </c>
      <c r="K163" t="s">
        <v>72</v>
      </c>
      <c r="L163" t="s">
        <v>17</v>
      </c>
      <c r="M163">
        <v>14.243256000000001</v>
      </c>
      <c r="N163">
        <f t="shared" si="30"/>
        <v>14.243256000000001</v>
      </c>
      <c r="O163">
        <f t="shared" si="30"/>
        <v>14.243256000000001</v>
      </c>
      <c r="P163">
        <f t="shared" si="30"/>
        <v>14.243256000000001</v>
      </c>
      <c r="Q163">
        <f t="shared" si="30"/>
        <v>14.243256000000001</v>
      </c>
      <c r="R163">
        <f t="shared" si="30"/>
        <v>14.243256000000001</v>
      </c>
      <c r="S163">
        <f t="shared" si="30"/>
        <v>14.243256000000001</v>
      </c>
      <c r="T163">
        <f t="shared" si="30"/>
        <v>14.243256000000001</v>
      </c>
      <c r="U163">
        <f t="shared" si="30"/>
        <v>14.243256000000001</v>
      </c>
      <c r="V163">
        <f t="shared" si="30"/>
        <v>14.243256000000001</v>
      </c>
      <c r="W163">
        <f t="shared" si="30"/>
        <v>14.243256000000001</v>
      </c>
    </row>
    <row r="164" spans="1:23" x14ac:dyDescent="0.25">
      <c r="A164" t="s">
        <v>58</v>
      </c>
      <c r="B164" t="s">
        <v>5</v>
      </c>
      <c r="C164" t="s">
        <v>15</v>
      </c>
      <c r="D164" t="s">
        <v>20</v>
      </c>
      <c r="E164" t="s">
        <v>62</v>
      </c>
      <c r="F164" t="s">
        <v>96</v>
      </c>
      <c r="G164" t="s">
        <v>53</v>
      </c>
      <c r="J164" t="s">
        <v>97</v>
      </c>
      <c r="K164" t="s">
        <v>72</v>
      </c>
      <c r="L164" t="s">
        <v>48</v>
      </c>
      <c r="M164">
        <v>1.314942141672</v>
      </c>
      <c r="N164">
        <f t="shared" si="30"/>
        <v>1.314942141672</v>
      </c>
      <c r="O164">
        <f t="shared" si="30"/>
        <v>1.314942141672</v>
      </c>
      <c r="P164">
        <f t="shared" si="30"/>
        <v>1.314942141672</v>
      </c>
      <c r="Q164">
        <f t="shared" si="30"/>
        <v>1.314942141672</v>
      </c>
      <c r="R164">
        <f t="shared" si="30"/>
        <v>1.314942141672</v>
      </c>
      <c r="S164">
        <f t="shared" si="30"/>
        <v>1.314942141672</v>
      </c>
      <c r="T164">
        <f t="shared" si="30"/>
        <v>1.314942141672</v>
      </c>
      <c r="U164">
        <f t="shared" si="30"/>
        <v>1.314942141672</v>
      </c>
      <c r="V164">
        <f t="shared" si="30"/>
        <v>1.314942141672</v>
      </c>
      <c r="W164">
        <f t="shared" si="30"/>
        <v>1.314942141672</v>
      </c>
    </row>
    <row r="165" spans="1:23" x14ac:dyDescent="0.25">
      <c r="A165" t="s">
        <v>58</v>
      </c>
      <c r="B165" t="s">
        <v>5</v>
      </c>
      <c r="C165" t="s">
        <v>15</v>
      </c>
      <c r="D165" t="s">
        <v>20</v>
      </c>
      <c r="E165" t="s">
        <v>62</v>
      </c>
      <c r="F165" t="s">
        <v>96</v>
      </c>
      <c r="G165" t="s">
        <v>53</v>
      </c>
      <c r="J165" t="s">
        <v>82</v>
      </c>
      <c r="L165" t="s">
        <v>83</v>
      </c>
      <c r="M165">
        <v>1</v>
      </c>
      <c r="N165">
        <f t="shared" si="30"/>
        <v>1</v>
      </c>
      <c r="O165">
        <f t="shared" si="30"/>
        <v>1</v>
      </c>
      <c r="P165">
        <f t="shared" si="30"/>
        <v>1</v>
      </c>
      <c r="Q165">
        <f t="shared" si="30"/>
        <v>1</v>
      </c>
      <c r="R165">
        <f t="shared" si="30"/>
        <v>1</v>
      </c>
      <c r="S165">
        <f t="shared" si="30"/>
        <v>1</v>
      </c>
      <c r="T165">
        <f t="shared" si="30"/>
        <v>1</v>
      </c>
      <c r="U165">
        <f t="shared" si="30"/>
        <v>1</v>
      </c>
      <c r="V165">
        <f t="shared" si="30"/>
        <v>1</v>
      </c>
      <c r="W165">
        <f t="shared" si="30"/>
        <v>1</v>
      </c>
    </row>
    <row r="166" spans="1:23" x14ac:dyDescent="0.25">
      <c r="A166" t="s">
        <v>58</v>
      </c>
      <c r="B166" t="s">
        <v>5</v>
      </c>
      <c r="C166" t="s">
        <v>15</v>
      </c>
      <c r="D166" t="s">
        <v>20</v>
      </c>
      <c r="E166" t="s">
        <v>62</v>
      </c>
      <c r="F166" t="s">
        <v>98</v>
      </c>
      <c r="G166" t="s">
        <v>6</v>
      </c>
    </row>
    <row r="167" spans="1:23" x14ac:dyDescent="0.25">
      <c r="A167" t="s">
        <v>58</v>
      </c>
      <c r="B167" t="s">
        <v>5</v>
      </c>
      <c r="C167" t="s">
        <v>15</v>
      </c>
      <c r="D167" t="s">
        <v>20</v>
      </c>
      <c r="E167" t="s">
        <v>62</v>
      </c>
      <c r="F167" t="s">
        <v>98</v>
      </c>
      <c r="G167" t="s">
        <v>68</v>
      </c>
      <c r="L167" t="s">
        <v>69</v>
      </c>
      <c r="M167">
        <v>2010</v>
      </c>
      <c r="N167">
        <f t="shared" ref="N167:W169" si="31">M167</f>
        <v>2010</v>
      </c>
      <c r="O167">
        <f t="shared" si="31"/>
        <v>2010</v>
      </c>
      <c r="P167">
        <f t="shared" si="31"/>
        <v>2010</v>
      </c>
      <c r="Q167">
        <f t="shared" si="31"/>
        <v>2010</v>
      </c>
      <c r="R167">
        <f t="shared" si="31"/>
        <v>2010</v>
      </c>
      <c r="S167">
        <f t="shared" si="31"/>
        <v>2010</v>
      </c>
      <c r="T167">
        <f t="shared" si="31"/>
        <v>2010</v>
      </c>
      <c r="U167">
        <f t="shared" si="31"/>
        <v>2010</v>
      </c>
      <c r="V167">
        <f t="shared" si="31"/>
        <v>2010</v>
      </c>
      <c r="W167">
        <f t="shared" si="31"/>
        <v>2010</v>
      </c>
    </row>
    <row r="168" spans="1:23" x14ac:dyDescent="0.25">
      <c r="A168" t="s">
        <v>58</v>
      </c>
      <c r="B168" t="s">
        <v>5</v>
      </c>
      <c r="C168" t="s">
        <v>15</v>
      </c>
      <c r="D168" t="s">
        <v>20</v>
      </c>
      <c r="E168" t="s">
        <v>62</v>
      </c>
      <c r="F168" t="s">
        <v>98</v>
      </c>
      <c r="G168" t="s">
        <v>70</v>
      </c>
      <c r="L168" t="s">
        <v>69</v>
      </c>
      <c r="M168">
        <v>2101</v>
      </c>
      <c r="N168">
        <f t="shared" si="31"/>
        <v>2101</v>
      </c>
      <c r="O168">
        <f t="shared" si="31"/>
        <v>2101</v>
      </c>
      <c r="P168">
        <f t="shared" si="31"/>
        <v>2101</v>
      </c>
      <c r="Q168">
        <f t="shared" si="31"/>
        <v>2101</v>
      </c>
      <c r="R168">
        <f t="shared" si="31"/>
        <v>2101</v>
      </c>
      <c r="S168">
        <f t="shared" si="31"/>
        <v>2101</v>
      </c>
      <c r="T168">
        <f t="shared" si="31"/>
        <v>2101</v>
      </c>
      <c r="U168">
        <f t="shared" si="31"/>
        <v>2101</v>
      </c>
      <c r="V168">
        <f t="shared" si="31"/>
        <v>2101</v>
      </c>
      <c r="W168">
        <f t="shared" si="31"/>
        <v>2101</v>
      </c>
    </row>
    <row r="169" spans="1:23" x14ac:dyDescent="0.25">
      <c r="A169" t="s">
        <v>58</v>
      </c>
      <c r="B169" t="s">
        <v>5</v>
      </c>
      <c r="C169" t="s">
        <v>15</v>
      </c>
      <c r="D169" t="s">
        <v>20</v>
      </c>
      <c r="E169" t="s">
        <v>62</v>
      </c>
      <c r="F169" t="s">
        <v>98</v>
      </c>
      <c r="G169" t="s">
        <v>71</v>
      </c>
      <c r="K169" t="s">
        <v>72</v>
      </c>
      <c r="L169" t="s">
        <v>73</v>
      </c>
      <c r="M169">
        <v>40</v>
      </c>
      <c r="N169">
        <f t="shared" si="31"/>
        <v>40</v>
      </c>
      <c r="O169">
        <f t="shared" si="31"/>
        <v>40</v>
      </c>
      <c r="P169">
        <f t="shared" si="31"/>
        <v>40</v>
      </c>
      <c r="Q169">
        <f t="shared" si="31"/>
        <v>40</v>
      </c>
      <c r="R169">
        <f t="shared" si="31"/>
        <v>40</v>
      </c>
      <c r="S169">
        <f t="shared" si="31"/>
        <v>40</v>
      </c>
      <c r="T169">
        <f t="shared" si="31"/>
        <v>40</v>
      </c>
      <c r="U169">
        <f t="shared" si="31"/>
        <v>40</v>
      </c>
      <c r="V169">
        <f t="shared" si="31"/>
        <v>40</v>
      </c>
      <c r="W169">
        <f t="shared" si="31"/>
        <v>40</v>
      </c>
    </row>
    <row r="170" spans="1:23" x14ac:dyDescent="0.25">
      <c r="A170" t="s">
        <v>58</v>
      </c>
      <c r="B170" t="s">
        <v>5</v>
      </c>
      <c r="C170" t="s">
        <v>15</v>
      </c>
      <c r="D170" t="s">
        <v>20</v>
      </c>
      <c r="E170" t="s">
        <v>62</v>
      </c>
      <c r="F170" t="s">
        <v>98</v>
      </c>
      <c r="G170" t="s">
        <v>74</v>
      </c>
      <c r="L170" t="s">
        <v>65</v>
      </c>
      <c r="M170">
        <v>0</v>
      </c>
    </row>
    <row r="171" spans="1:23" x14ac:dyDescent="0.25">
      <c r="A171" t="s">
        <v>58</v>
      </c>
      <c r="B171" t="s">
        <v>5</v>
      </c>
      <c r="C171" t="s">
        <v>15</v>
      </c>
      <c r="D171" t="s">
        <v>20</v>
      </c>
      <c r="E171" t="s">
        <v>62</v>
      </c>
      <c r="F171" t="s">
        <v>98</v>
      </c>
      <c r="G171" t="s">
        <v>76</v>
      </c>
      <c r="K171" t="s">
        <v>72</v>
      </c>
      <c r="L171" t="s">
        <v>55</v>
      </c>
      <c r="M171">
        <v>394200</v>
      </c>
      <c r="N171">
        <f t="shared" ref="N171:W176" si="32">M171</f>
        <v>394200</v>
      </c>
      <c r="O171">
        <f t="shared" si="32"/>
        <v>394200</v>
      </c>
      <c r="P171">
        <f t="shared" si="32"/>
        <v>394200</v>
      </c>
      <c r="Q171">
        <f t="shared" si="32"/>
        <v>394200</v>
      </c>
      <c r="R171">
        <f t="shared" si="32"/>
        <v>394200</v>
      </c>
      <c r="S171">
        <f t="shared" si="32"/>
        <v>394200</v>
      </c>
      <c r="T171">
        <f t="shared" si="32"/>
        <v>394200</v>
      </c>
      <c r="U171">
        <f t="shared" si="32"/>
        <v>394200</v>
      </c>
      <c r="V171">
        <f t="shared" si="32"/>
        <v>394200</v>
      </c>
      <c r="W171">
        <f t="shared" si="32"/>
        <v>394200</v>
      </c>
    </row>
    <row r="172" spans="1:23" x14ac:dyDescent="0.25">
      <c r="A172" t="s">
        <v>58</v>
      </c>
      <c r="B172" t="s">
        <v>5</v>
      </c>
      <c r="C172" t="s">
        <v>15</v>
      </c>
      <c r="D172" t="s">
        <v>20</v>
      </c>
      <c r="E172" t="s">
        <v>62</v>
      </c>
      <c r="F172" t="s">
        <v>98</v>
      </c>
      <c r="G172" t="s">
        <v>77</v>
      </c>
      <c r="K172" t="s">
        <v>72</v>
      </c>
      <c r="L172" t="s">
        <v>78</v>
      </c>
      <c r="M172">
        <v>455579000</v>
      </c>
      <c r="N172">
        <f t="shared" si="32"/>
        <v>455579000</v>
      </c>
      <c r="O172">
        <f t="shared" si="32"/>
        <v>455579000</v>
      </c>
      <c r="P172">
        <f t="shared" si="32"/>
        <v>455579000</v>
      </c>
      <c r="Q172">
        <f t="shared" si="32"/>
        <v>455579000</v>
      </c>
      <c r="R172">
        <f t="shared" si="32"/>
        <v>455579000</v>
      </c>
      <c r="S172">
        <f t="shared" si="32"/>
        <v>455579000</v>
      </c>
      <c r="T172">
        <f t="shared" si="32"/>
        <v>455579000</v>
      </c>
      <c r="U172">
        <f t="shared" si="32"/>
        <v>455579000</v>
      </c>
      <c r="V172">
        <f t="shared" si="32"/>
        <v>455579000</v>
      </c>
      <c r="W172">
        <f t="shared" si="32"/>
        <v>455579000</v>
      </c>
    </row>
    <row r="173" spans="1:23" x14ac:dyDescent="0.25">
      <c r="A173" t="s">
        <v>58</v>
      </c>
      <c r="B173" t="s">
        <v>5</v>
      </c>
      <c r="C173" t="s">
        <v>15</v>
      </c>
      <c r="D173" t="s">
        <v>20</v>
      </c>
      <c r="E173" t="s">
        <v>62</v>
      </c>
      <c r="F173" t="s">
        <v>98</v>
      </c>
      <c r="G173" t="s">
        <v>79</v>
      </c>
      <c r="K173" t="s">
        <v>72</v>
      </c>
      <c r="L173" t="s">
        <v>73</v>
      </c>
      <c r="M173">
        <v>30</v>
      </c>
      <c r="N173">
        <f t="shared" si="32"/>
        <v>30</v>
      </c>
      <c r="O173">
        <f t="shared" si="32"/>
        <v>30</v>
      </c>
      <c r="P173">
        <f t="shared" si="32"/>
        <v>30</v>
      </c>
      <c r="Q173">
        <f t="shared" si="32"/>
        <v>30</v>
      </c>
      <c r="R173">
        <f t="shared" si="32"/>
        <v>30</v>
      </c>
      <c r="S173">
        <f t="shared" si="32"/>
        <v>30</v>
      </c>
      <c r="T173">
        <f t="shared" si="32"/>
        <v>30</v>
      </c>
      <c r="U173">
        <f t="shared" si="32"/>
        <v>30</v>
      </c>
      <c r="V173">
        <f t="shared" si="32"/>
        <v>30</v>
      </c>
      <c r="W173">
        <f t="shared" si="32"/>
        <v>30</v>
      </c>
    </row>
    <row r="174" spans="1:23" x14ac:dyDescent="0.25">
      <c r="A174" t="s">
        <v>58</v>
      </c>
      <c r="B174" t="s">
        <v>5</v>
      </c>
      <c r="C174" t="s">
        <v>15</v>
      </c>
      <c r="D174" t="s">
        <v>20</v>
      </c>
      <c r="E174" t="s">
        <v>62</v>
      </c>
      <c r="F174" t="s">
        <v>98</v>
      </c>
      <c r="G174" t="s">
        <v>80</v>
      </c>
      <c r="K174" t="s">
        <v>72</v>
      </c>
      <c r="L174" t="s">
        <v>78</v>
      </c>
      <c r="M174">
        <v>8937500</v>
      </c>
      <c r="N174">
        <f t="shared" si="32"/>
        <v>8937500</v>
      </c>
      <c r="O174">
        <f t="shared" si="32"/>
        <v>8937500</v>
      </c>
      <c r="P174">
        <f t="shared" si="32"/>
        <v>8937500</v>
      </c>
      <c r="Q174">
        <f t="shared" si="32"/>
        <v>8937500</v>
      </c>
      <c r="R174">
        <f t="shared" si="32"/>
        <v>8937500</v>
      </c>
      <c r="S174">
        <f t="shared" si="32"/>
        <v>8937500</v>
      </c>
      <c r="T174">
        <f t="shared" si="32"/>
        <v>8937500</v>
      </c>
      <c r="U174">
        <f t="shared" si="32"/>
        <v>8937500</v>
      </c>
      <c r="V174">
        <f t="shared" si="32"/>
        <v>8937500</v>
      </c>
      <c r="W174">
        <f t="shared" si="32"/>
        <v>8937500</v>
      </c>
    </row>
    <row r="175" spans="1:23" x14ac:dyDescent="0.25">
      <c r="A175" t="s">
        <v>58</v>
      </c>
      <c r="B175" t="s">
        <v>5</v>
      </c>
      <c r="C175" t="s">
        <v>15</v>
      </c>
      <c r="D175" t="s">
        <v>20</v>
      </c>
      <c r="E175" t="s">
        <v>62</v>
      </c>
      <c r="F175" t="s">
        <v>98</v>
      </c>
      <c r="G175" t="s">
        <v>53</v>
      </c>
      <c r="J175" t="s">
        <v>81</v>
      </c>
      <c r="K175" t="s">
        <v>72</v>
      </c>
      <c r="L175" t="s">
        <v>78</v>
      </c>
      <c r="M175">
        <v>1.52</v>
      </c>
      <c r="N175">
        <f t="shared" si="32"/>
        <v>1.52</v>
      </c>
      <c r="O175">
        <f t="shared" si="32"/>
        <v>1.52</v>
      </c>
      <c r="P175">
        <f t="shared" si="32"/>
        <v>1.52</v>
      </c>
      <c r="Q175">
        <f t="shared" si="32"/>
        <v>1.52</v>
      </c>
      <c r="R175">
        <f t="shared" si="32"/>
        <v>1.52</v>
      </c>
      <c r="S175">
        <f t="shared" si="32"/>
        <v>1.52</v>
      </c>
      <c r="T175">
        <f t="shared" si="32"/>
        <v>1.52</v>
      </c>
      <c r="U175">
        <f t="shared" si="32"/>
        <v>1.52</v>
      </c>
      <c r="V175">
        <f t="shared" si="32"/>
        <v>1.52</v>
      </c>
      <c r="W175">
        <f t="shared" si="32"/>
        <v>1.52</v>
      </c>
    </row>
    <row r="176" spans="1:23" x14ac:dyDescent="0.25">
      <c r="A176" t="s">
        <v>58</v>
      </c>
      <c r="B176" t="s">
        <v>5</v>
      </c>
      <c r="C176" t="s">
        <v>15</v>
      </c>
      <c r="D176" t="s">
        <v>20</v>
      </c>
      <c r="E176" t="s">
        <v>62</v>
      </c>
      <c r="F176" t="s">
        <v>98</v>
      </c>
      <c r="G176" t="s">
        <v>53</v>
      </c>
      <c r="J176" t="s">
        <v>82</v>
      </c>
      <c r="L176" t="s">
        <v>83</v>
      </c>
      <c r="M176">
        <v>1</v>
      </c>
      <c r="N176">
        <f t="shared" si="32"/>
        <v>1</v>
      </c>
      <c r="O176">
        <f t="shared" si="32"/>
        <v>1</v>
      </c>
      <c r="P176">
        <f t="shared" si="32"/>
        <v>1</v>
      </c>
      <c r="Q176">
        <f t="shared" si="32"/>
        <v>1</v>
      </c>
      <c r="R176">
        <f t="shared" si="32"/>
        <v>1</v>
      </c>
      <c r="S176">
        <f t="shared" si="32"/>
        <v>1</v>
      </c>
      <c r="T176">
        <f t="shared" si="32"/>
        <v>1</v>
      </c>
      <c r="U176">
        <f t="shared" si="32"/>
        <v>1</v>
      </c>
      <c r="V176">
        <f t="shared" si="32"/>
        <v>1</v>
      </c>
      <c r="W176">
        <f t="shared" si="32"/>
        <v>1</v>
      </c>
    </row>
    <row r="177" spans="1:23" x14ac:dyDescent="0.25">
      <c r="A177" t="s">
        <v>58</v>
      </c>
      <c r="B177" t="s">
        <v>5</v>
      </c>
      <c r="C177" t="s">
        <v>15</v>
      </c>
      <c r="D177" t="s">
        <v>20</v>
      </c>
      <c r="E177" t="s">
        <v>62</v>
      </c>
      <c r="F177" t="s">
        <v>99</v>
      </c>
      <c r="G177" t="s">
        <v>6</v>
      </c>
    </row>
    <row r="178" spans="1:23" x14ac:dyDescent="0.25">
      <c r="A178" t="s">
        <v>58</v>
      </c>
      <c r="B178" t="s">
        <v>5</v>
      </c>
      <c r="C178" t="s">
        <v>15</v>
      </c>
      <c r="D178" t="s">
        <v>20</v>
      </c>
      <c r="E178" t="s">
        <v>62</v>
      </c>
      <c r="F178" t="s">
        <v>99</v>
      </c>
      <c r="G178" t="s">
        <v>68</v>
      </c>
      <c r="L178" t="s">
        <v>69</v>
      </c>
      <c r="M178">
        <v>2000</v>
      </c>
      <c r="N178">
        <f t="shared" ref="N178:W180" si="33">M178</f>
        <v>2000</v>
      </c>
      <c r="O178">
        <f t="shared" si="33"/>
        <v>2000</v>
      </c>
      <c r="P178">
        <f t="shared" si="33"/>
        <v>2000</v>
      </c>
      <c r="Q178">
        <f t="shared" si="33"/>
        <v>2000</v>
      </c>
      <c r="R178">
        <f t="shared" si="33"/>
        <v>2000</v>
      </c>
      <c r="S178">
        <f t="shared" si="33"/>
        <v>2000</v>
      </c>
      <c r="T178">
        <f t="shared" si="33"/>
        <v>2000</v>
      </c>
      <c r="U178">
        <f t="shared" si="33"/>
        <v>2000</v>
      </c>
      <c r="V178">
        <f t="shared" si="33"/>
        <v>2000</v>
      </c>
      <c r="W178">
        <f t="shared" si="33"/>
        <v>2000</v>
      </c>
    </row>
    <row r="179" spans="1:23" x14ac:dyDescent="0.25">
      <c r="A179" t="s">
        <v>58</v>
      </c>
      <c r="B179" t="s">
        <v>5</v>
      </c>
      <c r="C179" t="s">
        <v>15</v>
      </c>
      <c r="D179" t="s">
        <v>20</v>
      </c>
      <c r="E179" t="s">
        <v>62</v>
      </c>
      <c r="F179" t="s">
        <v>99</v>
      </c>
      <c r="G179" t="s">
        <v>70</v>
      </c>
      <c r="L179" t="s">
        <v>69</v>
      </c>
      <c r="M179">
        <v>2101</v>
      </c>
      <c r="N179">
        <f t="shared" si="33"/>
        <v>2101</v>
      </c>
      <c r="O179">
        <f t="shared" si="33"/>
        <v>2101</v>
      </c>
      <c r="P179">
        <f t="shared" si="33"/>
        <v>2101</v>
      </c>
      <c r="Q179">
        <f t="shared" si="33"/>
        <v>2101</v>
      </c>
      <c r="R179">
        <f t="shared" si="33"/>
        <v>2101</v>
      </c>
      <c r="S179">
        <f t="shared" si="33"/>
        <v>2101</v>
      </c>
      <c r="T179">
        <f t="shared" si="33"/>
        <v>2101</v>
      </c>
      <c r="U179">
        <f t="shared" si="33"/>
        <v>2101</v>
      </c>
      <c r="V179">
        <f t="shared" si="33"/>
        <v>2101</v>
      </c>
      <c r="W179">
        <f t="shared" si="33"/>
        <v>2101</v>
      </c>
    </row>
    <row r="180" spans="1:23" x14ac:dyDescent="0.25">
      <c r="A180" t="s">
        <v>58</v>
      </c>
      <c r="B180" t="s">
        <v>5</v>
      </c>
      <c r="C180" t="s">
        <v>15</v>
      </c>
      <c r="D180" t="s">
        <v>20</v>
      </c>
      <c r="E180" t="s">
        <v>62</v>
      </c>
      <c r="F180" t="s">
        <v>99</v>
      </c>
      <c r="G180" t="s">
        <v>71</v>
      </c>
      <c r="K180" t="s">
        <v>72</v>
      </c>
      <c r="L180" t="s">
        <v>73</v>
      </c>
      <c r="M180">
        <v>30</v>
      </c>
      <c r="N180">
        <f t="shared" si="33"/>
        <v>30</v>
      </c>
      <c r="O180">
        <f t="shared" si="33"/>
        <v>30</v>
      </c>
      <c r="P180">
        <f t="shared" si="33"/>
        <v>30</v>
      </c>
      <c r="Q180">
        <f t="shared" si="33"/>
        <v>30</v>
      </c>
      <c r="R180">
        <f t="shared" si="33"/>
        <v>30</v>
      </c>
      <c r="S180">
        <f t="shared" si="33"/>
        <v>30</v>
      </c>
      <c r="T180">
        <f t="shared" si="33"/>
        <v>30</v>
      </c>
      <c r="U180">
        <f t="shared" si="33"/>
        <v>30</v>
      </c>
      <c r="V180">
        <f t="shared" si="33"/>
        <v>30</v>
      </c>
      <c r="W180">
        <f t="shared" si="33"/>
        <v>30</v>
      </c>
    </row>
    <row r="181" spans="1:23" x14ac:dyDescent="0.25">
      <c r="A181" t="s">
        <v>58</v>
      </c>
      <c r="B181" t="s">
        <v>5</v>
      </c>
      <c r="C181" t="s">
        <v>15</v>
      </c>
      <c r="D181" t="s">
        <v>20</v>
      </c>
      <c r="E181" t="s">
        <v>62</v>
      </c>
      <c r="F181" t="s">
        <v>99</v>
      </c>
      <c r="G181" t="s">
        <v>74</v>
      </c>
      <c r="K181" t="s">
        <v>75</v>
      </c>
      <c r="L181" t="s">
        <v>65</v>
      </c>
      <c r="M181">
        <v>0.66664999999999996</v>
      </c>
    </row>
    <row r="182" spans="1:23" x14ac:dyDescent="0.25">
      <c r="A182" t="s">
        <v>58</v>
      </c>
      <c r="B182" t="s">
        <v>5</v>
      </c>
      <c r="C182" t="s">
        <v>15</v>
      </c>
      <c r="D182" t="s">
        <v>20</v>
      </c>
      <c r="E182" t="s">
        <v>62</v>
      </c>
      <c r="F182" t="s">
        <v>99</v>
      </c>
      <c r="G182" t="s">
        <v>76</v>
      </c>
      <c r="K182" t="s">
        <v>72</v>
      </c>
      <c r="L182" t="s">
        <v>55</v>
      </c>
      <c r="M182">
        <v>3814980</v>
      </c>
      <c r="N182">
        <f t="shared" ref="N182:W187" si="34">M182</f>
        <v>3814980</v>
      </c>
      <c r="O182">
        <f t="shared" si="34"/>
        <v>3814980</v>
      </c>
      <c r="P182">
        <f t="shared" si="34"/>
        <v>3814980</v>
      </c>
      <c r="Q182">
        <f t="shared" si="34"/>
        <v>3814980</v>
      </c>
      <c r="R182">
        <f t="shared" si="34"/>
        <v>3814980</v>
      </c>
      <c r="S182">
        <f t="shared" si="34"/>
        <v>3814980</v>
      </c>
      <c r="T182">
        <f t="shared" si="34"/>
        <v>3814980</v>
      </c>
      <c r="U182">
        <f t="shared" si="34"/>
        <v>3814980</v>
      </c>
      <c r="V182">
        <f t="shared" si="34"/>
        <v>3814980</v>
      </c>
      <c r="W182">
        <f t="shared" si="34"/>
        <v>3814980</v>
      </c>
    </row>
    <row r="183" spans="1:23" x14ac:dyDescent="0.25">
      <c r="A183" t="s">
        <v>58</v>
      </c>
      <c r="B183" t="s">
        <v>5</v>
      </c>
      <c r="C183" t="s">
        <v>15</v>
      </c>
      <c r="D183" t="s">
        <v>20</v>
      </c>
      <c r="E183" t="s">
        <v>62</v>
      </c>
      <c r="F183" t="s">
        <v>99</v>
      </c>
      <c r="G183" t="s">
        <v>77</v>
      </c>
      <c r="K183" t="s">
        <v>72</v>
      </c>
      <c r="L183" t="s">
        <v>78</v>
      </c>
      <c r="M183">
        <v>3714730500</v>
      </c>
      <c r="N183">
        <f t="shared" si="34"/>
        <v>3714730500</v>
      </c>
      <c r="O183">
        <f t="shared" si="34"/>
        <v>3714730500</v>
      </c>
      <c r="P183">
        <f t="shared" si="34"/>
        <v>3714730500</v>
      </c>
      <c r="Q183">
        <f t="shared" si="34"/>
        <v>3714730500</v>
      </c>
      <c r="R183">
        <f t="shared" si="34"/>
        <v>3714730500</v>
      </c>
      <c r="S183">
        <f t="shared" si="34"/>
        <v>3714730500</v>
      </c>
      <c r="T183">
        <f t="shared" si="34"/>
        <v>3714730500</v>
      </c>
      <c r="U183">
        <f t="shared" si="34"/>
        <v>3714730500</v>
      </c>
      <c r="V183">
        <f t="shared" si="34"/>
        <v>3714730500</v>
      </c>
      <c r="W183">
        <f t="shared" si="34"/>
        <v>3714730500</v>
      </c>
    </row>
    <row r="184" spans="1:23" x14ac:dyDescent="0.25">
      <c r="A184" t="s">
        <v>58</v>
      </c>
      <c r="B184" t="s">
        <v>5</v>
      </c>
      <c r="C184" t="s">
        <v>15</v>
      </c>
      <c r="D184" t="s">
        <v>20</v>
      </c>
      <c r="E184" t="s">
        <v>62</v>
      </c>
      <c r="F184" t="s">
        <v>99</v>
      </c>
      <c r="G184" t="s">
        <v>80</v>
      </c>
      <c r="K184" t="s">
        <v>72</v>
      </c>
      <c r="L184" t="s">
        <v>78</v>
      </c>
      <c r="M184">
        <v>34467550</v>
      </c>
      <c r="N184">
        <f t="shared" si="34"/>
        <v>34467550</v>
      </c>
      <c r="O184">
        <f t="shared" si="34"/>
        <v>34467550</v>
      </c>
      <c r="P184">
        <f t="shared" si="34"/>
        <v>34467550</v>
      </c>
      <c r="Q184">
        <f t="shared" si="34"/>
        <v>34467550</v>
      </c>
      <c r="R184">
        <f t="shared" si="34"/>
        <v>34467550</v>
      </c>
      <c r="S184">
        <f t="shared" si="34"/>
        <v>34467550</v>
      </c>
      <c r="T184">
        <f t="shared" si="34"/>
        <v>34467550</v>
      </c>
      <c r="U184">
        <f t="shared" si="34"/>
        <v>34467550</v>
      </c>
      <c r="V184">
        <f t="shared" si="34"/>
        <v>34467550</v>
      </c>
      <c r="W184">
        <f t="shared" si="34"/>
        <v>34467550</v>
      </c>
    </row>
    <row r="185" spans="1:23" x14ac:dyDescent="0.25">
      <c r="A185" t="s">
        <v>58</v>
      </c>
      <c r="B185" t="s">
        <v>5</v>
      </c>
      <c r="C185" t="s">
        <v>15</v>
      </c>
      <c r="D185" t="s">
        <v>20</v>
      </c>
      <c r="E185" t="s">
        <v>62</v>
      </c>
      <c r="F185" t="s">
        <v>99</v>
      </c>
      <c r="G185" t="s">
        <v>53</v>
      </c>
      <c r="J185" t="s">
        <v>81</v>
      </c>
      <c r="K185" t="s">
        <v>72</v>
      </c>
      <c r="L185" t="s">
        <v>78</v>
      </c>
      <c r="M185">
        <v>5.88</v>
      </c>
      <c r="N185">
        <f t="shared" si="34"/>
        <v>5.88</v>
      </c>
      <c r="O185">
        <f t="shared" si="34"/>
        <v>5.88</v>
      </c>
      <c r="P185">
        <f t="shared" si="34"/>
        <v>5.88</v>
      </c>
      <c r="Q185">
        <f t="shared" si="34"/>
        <v>5.88</v>
      </c>
      <c r="R185">
        <f t="shared" si="34"/>
        <v>5.88</v>
      </c>
      <c r="S185">
        <f t="shared" si="34"/>
        <v>5.88</v>
      </c>
      <c r="T185">
        <f t="shared" si="34"/>
        <v>5.88</v>
      </c>
      <c r="U185">
        <f t="shared" si="34"/>
        <v>5.88</v>
      </c>
      <c r="V185">
        <f t="shared" si="34"/>
        <v>5.88</v>
      </c>
      <c r="W185">
        <f t="shared" si="34"/>
        <v>5.88</v>
      </c>
    </row>
    <row r="186" spans="1:23" x14ac:dyDescent="0.25">
      <c r="A186" t="s">
        <v>58</v>
      </c>
      <c r="B186" t="s">
        <v>5</v>
      </c>
      <c r="C186" t="s">
        <v>15</v>
      </c>
      <c r="D186" t="s">
        <v>20</v>
      </c>
      <c r="E186" t="s">
        <v>62</v>
      </c>
      <c r="F186" t="s">
        <v>99</v>
      </c>
      <c r="G186" t="s">
        <v>53</v>
      </c>
      <c r="J186" t="s">
        <v>26</v>
      </c>
      <c r="K186" t="s">
        <v>72</v>
      </c>
      <c r="L186" t="s">
        <v>17</v>
      </c>
      <c r="M186">
        <f>INDEX([2]Elec_data!$I$2:$CO$3376,MATCH("22111_Util"&amp;"Saskatchewan"&amp;"GJ"&amp;"Coal",[2]Elec_data!$A$2:$A$3376,0),MATCH(M$2,[2]!Years_Elec,0))/
INDEX([2]Elec_data!$I$2:$CO$3376,MATCH("22111_Util"&amp;"Saskatchewan"&amp;"MWh"&amp;"Coal",[2]Elec_data!$A$2:$A$3376,0),MATCH(M$2,[2]!Years_Elec,0))</f>
        <v>12.121878531036245</v>
      </c>
      <c r="N186">
        <f t="shared" si="34"/>
        <v>12.121878531036245</v>
      </c>
      <c r="O186">
        <f t="shared" si="34"/>
        <v>12.121878531036245</v>
      </c>
      <c r="P186">
        <f t="shared" si="34"/>
        <v>12.121878531036245</v>
      </c>
      <c r="Q186">
        <f t="shared" si="34"/>
        <v>12.121878531036245</v>
      </c>
      <c r="R186">
        <f t="shared" si="34"/>
        <v>12.121878531036245</v>
      </c>
      <c r="S186">
        <f t="shared" si="34"/>
        <v>12.121878531036245</v>
      </c>
      <c r="T186">
        <f t="shared" si="34"/>
        <v>12.121878531036245</v>
      </c>
      <c r="U186">
        <f t="shared" si="34"/>
        <v>12.121878531036245</v>
      </c>
      <c r="V186">
        <f t="shared" si="34"/>
        <v>12.121878531036245</v>
      </c>
      <c r="W186">
        <f t="shared" si="34"/>
        <v>12.121878531036245</v>
      </c>
    </row>
    <row r="187" spans="1:23" x14ac:dyDescent="0.25">
      <c r="A187" t="s">
        <v>58</v>
      </c>
      <c r="B187" t="s">
        <v>5</v>
      </c>
      <c r="C187" t="s">
        <v>15</v>
      </c>
      <c r="D187" t="s">
        <v>20</v>
      </c>
      <c r="E187" t="s">
        <v>62</v>
      </c>
      <c r="F187" t="s">
        <v>99</v>
      </c>
      <c r="G187" t="s">
        <v>53</v>
      </c>
      <c r="J187" t="s">
        <v>82</v>
      </c>
      <c r="L187" t="s">
        <v>83</v>
      </c>
      <c r="M187">
        <v>1</v>
      </c>
      <c r="N187">
        <f t="shared" si="34"/>
        <v>1</v>
      </c>
      <c r="O187">
        <f t="shared" si="34"/>
        <v>1</v>
      </c>
      <c r="P187">
        <f t="shared" si="34"/>
        <v>1</v>
      </c>
      <c r="Q187">
        <f t="shared" si="34"/>
        <v>1</v>
      </c>
      <c r="R187">
        <f t="shared" si="34"/>
        <v>1</v>
      </c>
      <c r="S187">
        <f t="shared" si="34"/>
        <v>1</v>
      </c>
      <c r="T187">
        <f t="shared" si="34"/>
        <v>1</v>
      </c>
      <c r="U187">
        <f t="shared" si="34"/>
        <v>1</v>
      </c>
      <c r="V187">
        <f t="shared" si="34"/>
        <v>1</v>
      </c>
      <c r="W187">
        <f t="shared" si="34"/>
        <v>1</v>
      </c>
    </row>
    <row r="188" spans="1:23" x14ac:dyDescent="0.25">
      <c r="A188" t="s">
        <v>58</v>
      </c>
      <c r="B188" t="s">
        <v>5</v>
      </c>
      <c r="C188" t="s">
        <v>15</v>
      </c>
      <c r="D188" t="s">
        <v>20</v>
      </c>
      <c r="E188" t="s">
        <v>62</v>
      </c>
      <c r="F188" t="s">
        <v>100</v>
      </c>
      <c r="G188" t="s">
        <v>6</v>
      </c>
    </row>
    <row r="189" spans="1:23" x14ac:dyDescent="0.25">
      <c r="A189" t="s">
        <v>58</v>
      </c>
      <c r="B189" t="s">
        <v>5</v>
      </c>
      <c r="C189" t="s">
        <v>15</v>
      </c>
      <c r="D189" t="s">
        <v>20</v>
      </c>
      <c r="E189" t="s">
        <v>62</v>
      </c>
      <c r="F189" t="s">
        <v>100</v>
      </c>
      <c r="G189" t="s">
        <v>68</v>
      </c>
      <c r="L189" t="s">
        <v>69</v>
      </c>
      <c r="M189">
        <v>2015</v>
      </c>
      <c r="N189">
        <f t="shared" ref="N189:W191" si="35">M189</f>
        <v>2015</v>
      </c>
      <c r="O189">
        <f t="shared" si="35"/>
        <v>2015</v>
      </c>
      <c r="P189">
        <f t="shared" si="35"/>
        <v>2015</v>
      </c>
      <c r="Q189">
        <f t="shared" si="35"/>
        <v>2015</v>
      </c>
      <c r="R189">
        <f t="shared" si="35"/>
        <v>2015</v>
      </c>
      <c r="S189">
        <f t="shared" si="35"/>
        <v>2015</v>
      </c>
      <c r="T189">
        <f t="shared" si="35"/>
        <v>2015</v>
      </c>
      <c r="U189">
        <f t="shared" si="35"/>
        <v>2015</v>
      </c>
      <c r="V189">
        <f t="shared" si="35"/>
        <v>2015</v>
      </c>
      <c r="W189">
        <f t="shared" si="35"/>
        <v>2015</v>
      </c>
    </row>
    <row r="190" spans="1:23" x14ac:dyDescent="0.25">
      <c r="A190" t="s">
        <v>58</v>
      </c>
      <c r="B190" t="s">
        <v>5</v>
      </c>
      <c r="C190" t="s">
        <v>15</v>
      </c>
      <c r="D190" t="s">
        <v>20</v>
      </c>
      <c r="E190" t="s">
        <v>62</v>
      </c>
      <c r="F190" t="s">
        <v>100</v>
      </c>
      <c r="G190" t="s">
        <v>70</v>
      </c>
      <c r="L190" t="s">
        <v>69</v>
      </c>
      <c r="M190">
        <v>2101</v>
      </c>
      <c r="N190">
        <f t="shared" si="35"/>
        <v>2101</v>
      </c>
      <c r="O190">
        <f t="shared" si="35"/>
        <v>2101</v>
      </c>
      <c r="P190">
        <f t="shared" si="35"/>
        <v>2101</v>
      </c>
      <c r="Q190">
        <f t="shared" si="35"/>
        <v>2101</v>
      </c>
      <c r="R190">
        <f t="shared" si="35"/>
        <v>2101</v>
      </c>
      <c r="S190">
        <f t="shared" si="35"/>
        <v>2101</v>
      </c>
      <c r="T190">
        <f t="shared" si="35"/>
        <v>2101</v>
      </c>
      <c r="U190">
        <f t="shared" si="35"/>
        <v>2101</v>
      </c>
      <c r="V190">
        <f t="shared" si="35"/>
        <v>2101</v>
      </c>
      <c r="W190">
        <f t="shared" si="35"/>
        <v>2101</v>
      </c>
    </row>
    <row r="191" spans="1:23" x14ac:dyDescent="0.25">
      <c r="A191" t="s">
        <v>58</v>
      </c>
      <c r="B191" t="s">
        <v>5</v>
      </c>
      <c r="C191" t="s">
        <v>15</v>
      </c>
      <c r="D191" t="s">
        <v>20</v>
      </c>
      <c r="E191" t="s">
        <v>62</v>
      </c>
      <c r="F191" t="s">
        <v>100</v>
      </c>
      <c r="G191" t="s">
        <v>71</v>
      </c>
      <c r="K191" t="s">
        <v>72</v>
      </c>
      <c r="L191" t="s">
        <v>73</v>
      </c>
      <c r="M191">
        <v>30</v>
      </c>
      <c r="N191">
        <f t="shared" si="35"/>
        <v>30</v>
      </c>
      <c r="O191">
        <f t="shared" si="35"/>
        <v>30</v>
      </c>
      <c r="P191">
        <f t="shared" si="35"/>
        <v>30</v>
      </c>
      <c r="Q191">
        <f t="shared" si="35"/>
        <v>30</v>
      </c>
      <c r="R191">
        <f t="shared" si="35"/>
        <v>30</v>
      </c>
      <c r="S191">
        <f t="shared" si="35"/>
        <v>30</v>
      </c>
      <c r="T191">
        <f t="shared" si="35"/>
        <v>30</v>
      </c>
      <c r="U191">
        <f t="shared" si="35"/>
        <v>30</v>
      </c>
      <c r="V191">
        <f t="shared" si="35"/>
        <v>30</v>
      </c>
      <c r="W191">
        <f t="shared" si="35"/>
        <v>30</v>
      </c>
    </row>
    <row r="192" spans="1:23" x14ac:dyDescent="0.25">
      <c r="A192" t="s">
        <v>58</v>
      </c>
      <c r="B192" t="s">
        <v>5</v>
      </c>
      <c r="C192" t="s">
        <v>15</v>
      </c>
      <c r="D192" t="s">
        <v>20</v>
      </c>
      <c r="E192" t="s">
        <v>62</v>
      </c>
      <c r="F192" t="s">
        <v>100</v>
      </c>
      <c r="G192" t="s">
        <v>74</v>
      </c>
      <c r="L192" t="s">
        <v>65</v>
      </c>
      <c r="M192">
        <v>0</v>
      </c>
    </row>
    <row r="193" spans="1:23" x14ac:dyDescent="0.25">
      <c r="A193" t="s">
        <v>58</v>
      </c>
      <c r="B193" t="s">
        <v>5</v>
      </c>
      <c r="C193" t="s">
        <v>15</v>
      </c>
      <c r="D193" t="s">
        <v>20</v>
      </c>
      <c r="E193" t="s">
        <v>62</v>
      </c>
      <c r="F193" t="s">
        <v>100</v>
      </c>
      <c r="G193" t="s">
        <v>76</v>
      </c>
      <c r="K193" t="s">
        <v>72</v>
      </c>
      <c r="L193" t="s">
        <v>55</v>
      </c>
      <c r="M193">
        <v>3814980</v>
      </c>
      <c r="N193">
        <f t="shared" ref="N193:W199" si="36">M193</f>
        <v>3814980</v>
      </c>
      <c r="O193">
        <f t="shared" si="36"/>
        <v>3814980</v>
      </c>
      <c r="P193">
        <f t="shared" si="36"/>
        <v>3814980</v>
      </c>
      <c r="Q193">
        <f t="shared" si="36"/>
        <v>3814980</v>
      </c>
      <c r="R193">
        <f t="shared" si="36"/>
        <v>3814980</v>
      </c>
      <c r="S193">
        <f t="shared" si="36"/>
        <v>3814980</v>
      </c>
      <c r="T193">
        <f t="shared" si="36"/>
        <v>3814980</v>
      </c>
      <c r="U193">
        <f t="shared" si="36"/>
        <v>3814980</v>
      </c>
      <c r="V193">
        <f t="shared" si="36"/>
        <v>3814980</v>
      </c>
      <c r="W193">
        <f t="shared" si="36"/>
        <v>3814980</v>
      </c>
    </row>
    <row r="194" spans="1:23" x14ac:dyDescent="0.25">
      <c r="A194" t="s">
        <v>58</v>
      </c>
      <c r="B194" t="s">
        <v>5</v>
      </c>
      <c r="C194" t="s">
        <v>15</v>
      </c>
      <c r="D194" t="s">
        <v>20</v>
      </c>
      <c r="E194" t="s">
        <v>62</v>
      </c>
      <c r="F194" t="s">
        <v>100</v>
      </c>
      <c r="G194" t="s">
        <v>77</v>
      </c>
      <c r="K194" t="s">
        <v>72</v>
      </c>
      <c r="L194" t="s">
        <v>78</v>
      </c>
      <c r="M194">
        <v>3714730500</v>
      </c>
      <c r="N194">
        <f t="shared" si="36"/>
        <v>3714730500</v>
      </c>
      <c r="O194">
        <f t="shared" si="36"/>
        <v>3714730500</v>
      </c>
      <c r="P194">
        <f t="shared" si="36"/>
        <v>3714730500</v>
      </c>
      <c r="Q194">
        <f t="shared" si="36"/>
        <v>3714730500</v>
      </c>
      <c r="R194">
        <f t="shared" si="36"/>
        <v>3714730500</v>
      </c>
      <c r="S194">
        <f t="shared" si="36"/>
        <v>3714730500</v>
      </c>
      <c r="T194">
        <f t="shared" si="36"/>
        <v>3714730500</v>
      </c>
      <c r="U194">
        <f t="shared" si="36"/>
        <v>3714730500</v>
      </c>
      <c r="V194">
        <f t="shared" si="36"/>
        <v>3714730500</v>
      </c>
      <c r="W194">
        <f t="shared" si="36"/>
        <v>3714730500</v>
      </c>
    </row>
    <row r="195" spans="1:23" x14ac:dyDescent="0.25">
      <c r="A195" t="s">
        <v>58</v>
      </c>
      <c r="B195" t="s">
        <v>5</v>
      </c>
      <c r="C195" t="s">
        <v>15</v>
      </c>
      <c r="D195" t="s">
        <v>20</v>
      </c>
      <c r="E195" t="s">
        <v>62</v>
      </c>
      <c r="F195" t="s">
        <v>100</v>
      </c>
      <c r="G195" t="s">
        <v>80</v>
      </c>
      <c r="K195" t="s">
        <v>72</v>
      </c>
      <c r="L195" t="s">
        <v>78</v>
      </c>
      <c r="M195">
        <v>34467550</v>
      </c>
      <c r="N195">
        <f t="shared" si="36"/>
        <v>34467550</v>
      </c>
      <c r="O195">
        <f t="shared" si="36"/>
        <v>34467550</v>
      </c>
      <c r="P195">
        <f t="shared" si="36"/>
        <v>34467550</v>
      </c>
      <c r="Q195">
        <f t="shared" si="36"/>
        <v>34467550</v>
      </c>
      <c r="R195">
        <f t="shared" si="36"/>
        <v>34467550</v>
      </c>
      <c r="S195">
        <f t="shared" si="36"/>
        <v>34467550</v>
      </c>
      <c r="T195">
        <f t="shared" si="36"/>
        <v>34467550</v>
      </c>
      <c r="U195">
        <f t="shared" si="36"/>
        <v>34467550</v>
      </c>
      <c r="V195">
        <f t="shared" si="36"/>
        <v>34467550</v>
      </c>
      <c r="W195">
        <f t="shared" si="36"/>
        <v>34467550</v>
      </c>
    </row>
    <row r="196" spans="1:23" x14ac:dyDescent="0.25">
      <c r="A196" t="s">
        <v>58</v>
      </c>
      <c r="B196" t="s">
        <v>5</v>
      </c>
      <c r="C196" t="s">
        <v>15</v>
      </c>
      <c r="D196" t="s">
        <v>20</v>
      </c>
      <c r="E196" t="s">
        <v>62</v>
      </c>
      <c r="F196" t="s">
        <v>100</v>
      </c>
      <c r="G196" t="s">
        <v>53</v>
      </c>
      <c r="J196" t="s">
        <v>81</v>
      </c>
      <c r="K196" t="s">
        <v>72</v>
      </c>
      <c r="L196" t="s">
        <v>78</v>
      </c>
      <c r="M196">
        <v>5.88</v>
      </c>
      <c r="N196">
        <f t="shared" si="36"/>
        <v>5.88</v>
      </c>
      <c r="O196">
        <f t="shared" si="36"/>
        <v>5.88</v>
      </c>
      <c r="P196">
        <f t="shared" si="36"/>
        <v>5.88</v>
      </c>
      <c r="Q196">
        <f t="shared" si="36"/>
        <v>5.88</v>
      </c>
      <c r="R196">
        <f t="shared" si="36"/>
        <v>5.88</v>
      </c>
      <c r="S196">
        <f t="shared" si="36"/>
        <v>5.88</v>
      </c>
      <c r="T196">
        <f t="shared" si="36"/>
        <v>5.88</v>
      </c>
      <c r="U196">
        <f t="shared" si="36"/>
        <v>5.88</v>
      </c>
      <c r="V196">
        <f t="shared" si="36"/>
        <v>5.88</v>
      </c>
      <c r="W196">
        <f t="shared" si="36"/>
        <v>5.88</v>
      </c>
    </row>
    <row r="197" spans="1:23" x14ac:dyDescent="0.25">
      <c r="A197" t="s">
        <v>58</v>
      </c>
      <c r="B197" t="s">
        <v>5</v>
      </c>
      <c r="C197" t="s">
        <v>15</v>
      </c>
      <c r="D197" t="s">
        <v>20</v>
      </c>
      <c r="E197" t="s">
        <v>62</v>
      </c>
      <c r="F197" t="s">
        <v>100</v>
      </c>
      <c r="G197" t="s">
        <v>53</v>
      </c>
      <c r="J197" t="s">
        <v>26</v>
      </c>
      <c r="K197" t="s">
        <v>72</v>
      </c>
      <c r="L197" t="s">
        <v>17</v>
      </c>
      <c r="M197">
        <f>INDEX([2]Elec_data!$I$2:$CO$3376,MATCH("22111_Util"&amp;"Saskatchewan"&amp;"GJ"&amp;"Coal",[2]Elec_data!$A$2:$A$3376,0),MATCH(M$2,[2]!Years_Elec,0))/
INDEX([2]Elec_data!$I$2:$CO$3376,MATCH("22111_Util"&amp;"Saskatchewan"&amp;"MWh"&amp;"Coal",[2]Elec_data!$A$2:$A$3376,0),MATCH(M$2,[2]!Years_Elec,0))</f>
        <v>12.121878531036245</v>
      </c>
      <c r="N197">
        <f t="shared" si="36"/>
        <v>12.121878531036245</v>
      </c>
      <c r="O197">
        <f t="shared" si="36"/>
        <v>12.121878531036245</v>
      </c>
      <c r="P197">
        <f t="shared" si="36"/>
        <v>12.121878531036245</v>
      </c>
      <c r="Q197">
        <f t="shared" si="36"/>
        <v>12.121878531036245</v>
      </c>
      <c r="R197">
        <f t="shared" si="36"/>
        <v>12.121878531036245</v>
      </c>
      <c r="S197">
        <f t="shared" si="36"/>
        <v>12.121878531036245</v>
      </c>
      <c r="T197">
        <f t="shared" si="36"/>
        <v>12.121878531036245</v>
      </c>
      <c r="U197">
        <f t="shared" si="36"/>
        <v>12.121878531036245</v>
      </c>
      <c r="V197">
        <f t="shared" si="36"/>
        <v>12.121878531036245</v>
      </c>
      <c r="W197">
        <f t="shared" si="36"/>
        <v>12.121878531036245</v>
      </c>
    </row>
    <row r="198" spans="1:23" x14ac:dyDescent="0.25">
      <c r="A198" t="s">
        <v>58</v>
      </c>
      <c r="B198" t="s">
        <v>5</v>
      </c>
      <c r="C198" t="s">
        <v>15</v>
      </c>
      <c r="D198" t="s">
        <v>20</v>
      </c>
      <c r="E198" t="s">
        <v>62</v>
      </c>
      <c r="F198" t="s">
        <v>100</v>
      </c>
      <c r="G198" t="s">
        <v>53</v>
      </c>
      <c r="J198" t="s">
        <v>101</v>
      </c>
      <c r="K198" t="s">
        <v>72</v>
      </c>
      <c r="L198" t="s">
        <v>48</v>
      </c>
      <c r="M198">
        <f>M197*[1]Coefficients!$G$135</f>
        <v>0.97086520001380239</v>
      </c>
      <c r="N198">
        <f t="shared" si="36"/>
        <v>0.97086520001380239</v>
      </c>
      <c r="O198">
        <f t="shared" si="36"/>
        <v>0.97086520001380239</v>
      </c>
      <c r="P198">
        <f t="shared" si="36"/>
        <v>0.97086520001380239</v>
      </c>
      <c r="Q198">
        <f t="shared" si="36"/>
        <v>0.97086520001380239</v>
      </c>
      <c r="R198">
        <f t="shared" si="36"/>
        <v>0.97086520001380239</v>
      </c>
      <c r="S198">
        <f t="shared" si="36"/>
        <v>0.97086520001380239</v>
      </c>
      <c r="T198">
        <f t="shared" si="36"/>
        <v>0.97086520001380239</v>
      </c>
      <c r="U198">
        <f t="shared" si="36"/>
        <v>0.97086520001380239</v>
      </c>
      <c r="V198">
        <f t="shared" si="36"/>
        <v>0.97086520001380239</v>
      </c>
      <c r="W198">
        <f t="shared" si="36"/>
        <v>0.97086520001380239</v>
      </c>
    </row>
    <row r="199" spans="1:23" x14ac:dyDescent="0.25">
      <c r="A199" t="s">
        <v>58</v>
      </c>
      <c r="B199" t="s">
        <v>5</v>
      </c>
      <c r="C199" t="s">
        <v>15</v>
      </c>
      <c r="D199" t="s">
        <v>20</v>
      </c>
      <c r="E199" t="s">
        <v>62</v>
      </c>
      <c r="F199" t="s">
        <v>100</v>
      </c>
      <c r="G199" t="s">
        <v>53</v>
      </c>
      <c r="J199" t="s">
        <v>82</v>
      </c>
      <c r="L199" t="s">
        <v>83</v>
      </c>
      <c r="M199">
        <v>1</v>
      </c>
      <c r="N199">
        <f t="shared" si="36"/>
        <v>1</v>
      </c>
      <c r="O199">
        <f t="shared" si="36"/>
        <v>1</v>
      </c>
      <c r="P199">
        <f t="shared" si="36"/>
        <v>1</v>
      </c>
      <c r="Q199">
        <f t="shared" si="36"/>
        <v>1</v>
      </c>
      <c r="R199">
        <f t="shared" si="36"/>
        <v>1</v>
      </c>
      <c r="S199">
        <f t="shared" si="36"/>
        <v>1</v>
      </c>
      <c r="T199">
        <f t="shared" si="36"/>
        <v>1</v>
      </c>
      <c r="U199">
        <f t="shared" si="36"/>
        <v>1</v>
      </c>
      <c r="V199">
        <f t="shared" si="36"/>
        <v>1</v>
      </c>
      <c r="W199">
        <f t="shared" si="36"/>
        <v>1</v>
      </c>
    </row>
    <row r="200" spans="1:23" x14ac:dyDescent="0.25">
      <c r="A200" t="s">
        <v>58</v>
      </c>
      <c r="B200" t="s">
        <v>5</v>
      </c>
      <c r="C200" t="s">
        <v>15</v>
      </c>
      <c r="D200" t="s">
        <v>20</v>
      </c>
      <c r="E200" t="s">
        <v>62</v>
      </c>
      <c r="F200" t="s">
        <v>102</v>
      </c>
      <c r="G200" t="s">
        <v>6</v>
      </c>
    </row>
    <row r="201" spans="1:23" x14ac:dyDescent="0.25">
      <c r="A201" t="s">
        <v>58</v>
      </c>
      <c r="B201" t="s">
        <v>5</v>
      </c>
      <c r="C201" t="s">
        <v>15</v>
      </c>
      <c r="D201" t="s">
        <v>20</v>
      </c>
      <c r="E201" t="s">
        <v>62</v>
      </c>
      <c r="F201" t="s">
        <v>102</v>
      </c>
      <c r="G201" t="s">
        <v>68</v>
      </c>
      <c r="L201" t="s">
        <v>69</v>
      </c>
      <c r="M201">
        <v>2000</v>
      </c>
      <c r="N201">
        <f t="shared" ref="N201:W203" si="37">M201</f>
        <v>2000</v>
      </c>
      <c r="O201">
        <f t="shared" si="37"/>
        <v>2000</v>
      </c>
      <c r="P201">
        <f t="shared" si="37"/>
        <v>2000</v>
      </c>
      <c r="Q201">
        <f t="shared" si="37"/>
        <v>2000</v>
      </c>
      <c r="R201">
        <f t="shared" si="37"/>
        <v>2000</v>
      </c>
      <c r="S201">
        <f t="shared" si="37"/>
        <v>2000</v>
      </c>
      <c r="T201">
        <f t="shared" si="37"/>
        <v>2000</v>
      </c>
      <c r="U201">
        <f t="shared" si="37"/>
        <v>2000</v>
      </c>
      <c r="V201">
        <f t="shared" si="37"/>
        <v>2000</v>
      </c>
      <c r="W201">
        <f t="shared" si="37"/>
        <v>2000</v>
      </c>
    </row>
    <row r="202" spans="1:23" x14ac:dyDescent="0.25">
      <c r="A202" t="s">
        <v>58</v>
      </c>
      <c r="B202" t="s">
        <v>5</v>
      </c>
      <c r="C202" t="s">
        <v>15</v>
      </c>
      <c r="D202" t="s">
        <v>20</v>
      </c>
      <c r="E202" t="s">
        <v>62</v>
      </c>
      <c r="F202" t="s">
        <v>102</v>
      </c>
      <c r="G202" t="s">
        <v>70</v>
      </c>
      <c r="L202" t="s">
        <v>69</v>
      </c>
      <c r="M202">
        <v>2101</v>
      </c>
      <c r="N202">
        <f t="shared" si="37"/>
        <v>2101</v>
      </c>
      <c r="O202">
        <f t="shared" si="37"/>
        <v>2101</v>
      </c>
      <c r="P202">
        <f t="shared" si="37"/>
        <v>2101</v>
      </c>
      <c r="Q202">
        <f t="shared" si="37"/>
        <v>2101</v>
      </c>
      <c r="R202">
        <f t="shared" si="37"/>
        <v>2101</v>
      </c>
      <c r="S202">
        <f t="shared" si="37"/>
        <v>2101</v>
      </c>
      <c r="T202">
        <f t="shared" si="37"/>
        <v>2101</v>
      </c>
      <c r="U202">
        <f t="shared" si="37"/>
        <v>2101</v>
      </c>
      <c r="V202">
        <f t="shared" si="37"/>
        <v>2101</v>
      </c>
      <c r="W202">
        <f t="shared" si="37"/>
        <v>2101</v>
      </c>
    </row>
    <row r="203" spans="1:23" x14ac:dyDescent="0.25">
      <c r="A203" t="s">
        <v>58</v>
      </c>
      <c r="B203" t="s">
        <v>5</v>
      </c>
      <c r="C203" t="s">
        <v>15</v>
      </c>
      <c r="D203" t="s">
        <v>20</v>
      </c>
      <c r="E203" t="s">
        <v>62</v>
      </c>
      <c r="F203" t="s">
        <v>102</v>
      </c>
      <c r="G203" t="s">
        <v>71</v>
      </c>
      <c r="K203" t="s">
        <v>72</v>
      </c>
      <c r="L203" t="s">
        <v>73</v>
      </c>
      <c r="M203">
        <v>30</v>
      </c>
      <c r="N203">
        <f t="shared" si="37"/>
        <v>30</v>
      </c>
      <c r="O203">
        <f t="shared" si="37"/>
        <v>30</v>
      </c>
      <c r="P203">
        <f t="shared" si="37"/>
        <v>30</v>
      </c>
      <c r="Q203">
        <f t="shared" si="37"/>
        <v>30</v>
      </c>
      <c r="R203">
        <f t="shared" si="37"/>
        <v>30</v>
      </c>
      <c r="S203">
        <f t="shared" si="37"/>
        <v>30</v>
      </c>
      <c r="T203">
        <f t="shared" si="37"/>
        <v>30</v>
      </c>
      <c r="U203">
        <f t="shared" si="37"/>
        <v>30</v>
      </c>
      <c r="V203">
        <f t="shared" si="37"/>
        <v>30</v>
      </c>
      <c r="W203">
        <f t="shared" si="37"/>
        <v>30</v>
      </c>
    </row>
    <row r="204" spans="1:23" x14ac:dyDescent="0.25">
      <c r="A204" t="s">
        <v>58</v>
      </c>
      <c r="B204" t="s">
        <v>5</v>
      </c>
      <c r="C204" t="s">
        <v>15</v>
      </c>
      <c r="D204" t="s">
        <v>20</v>
      </c>
      <c r="E204" t="s">
        <v>62</v>
      </c>
      <c r="F204" t="s">
        <v>102</v>
      </c>
      <c r="G204" t="s">
        <v>74</v>
      </c>
      <c r="L204" t="s">
        <v>65</v>
      </c>
      <c r="M204">
        <v>0</v>
      </c>
    </row>
    <row r="205" spans="1:23" x14ac:dyDescent="0.25">
      <c r="A205" t="s">
        <v>58</v>
      </c>
      <c r="B205" t="s">
        <v>5</v>
      </c>
      <c r="C205" t="s">
        <v>15</v>
      </c>
      <c r="D205" t="s">
        <v>20</v>
      </c>
      <c r="E205" t="s">
        <v>62</v>
      </c>
      <c r="F205" t="s">
        <v>102</v>
      </c>
      <c r="G205" t="s">
        <v>76</v>
      </c>
      <c r="K205" t="s">
        <v>72</v>
      </c>
      <c r="L205" t="s">
        <v>55</v>
      </c>
      <c r="M205">
        <v>18396</v>
      </c>
      <c r="N205">
        <f t="shared" ref="N205:W210" si="38">M205</f>
        <v>18396</v>
      </c>
      <c r="O205">
        <f t="shared" si="38"/>
        <v>18396</v>
      </c>
      <c r="P205">
        <f t="shared" si="38"/>
        <v>18396</v>
      </c>
      <c r="Q205">
        <f t="shared" si="38"/>
        <v>18396</v>
      </c>
      <c r="R205">
        <f t="shared" si="38"/>
        <v>18396</v>
      </c>
      <c r="S205">
        <f t="shared" si="38"/>
        <v>18396</v>
      </c>
      <c r="T205">
        <f t="shared" si="38"/>
        <v>18396</v>
      </c>
      <c r="U205">
        <f t="shared" si="38"/>
        <v>18396</v>
      </c>
      <c r="V205">
        <f t="shared" si="38"/>
        <v>18396</v>
      </c>
      <c r="W205">
        <f t="shared" si="38"/>
        <v>18396</v>
      </c>
    </row>
    <row r="206" spans="1:23" x14ac:dyDescent="0.25">
      <c r="A206" t="s">
        <v>58</v>
      </c>
      <c r="B206" t="s">
        <v>5</v>
      </c>
      <c r="C206" t="s">
        <v>15</v>
      </c>
      <c r="D206" t="s">
        <v>20</v>
      </c>
      <c r="E206" t="s">
        <v>62</v>
      </c>
      <c r="F206" t="s">
        <v>102</v>
      </c>
      <c r="G206" t="s">
        <v>77</v>
      </c>
      <c r="K206" t="s">
        <v>72</v>
      </c>
      <c r="L206" t="s">
        <v>78</v>
      </c>
      <c r="M206">
        <v>58474290</v>
      </c>
      <c r="N206">
        <f t="shared" si="38"/>
        <v>58474290</v>
      </c>
      <c r="O206">
        <f t="shared" si="38"/>
        <v>58474290</v>
      </c>
      <c r="P206">
        <f t="shared" si="38"/>
        <v>58474290</v>
      </c>
      <c r="Q206">
        <f t="shared" si="38"/>
        <v>58474290</v>
      </c>
      <c r="R206">
        <f t="shared" si="38"/>
        <v>58474290</v>
      </c>
      <c r="S206">
        <f t="shared" si="38"/>
        <v>58474290</v>
      </c>
      <c r="T206">
        <f t="shared" si="38"/>
        <v>58474290</v>
      </c>
      <c r="U206">
        <f t="shared" si="38"/>
        <v>58474290</v>
      </c>
      <c r="V206">
        <f t="shared" si="38"/>
        <v>58474290</v>
      </c>
      <c r="W206">
        <f t="shared" si="38"/>
        <v>58474290</v>
      </c>
    </row>
    <row r="207" spans="1:23" x14ac:dyDescent="0.25">
      <c r="A207" t="s">
        <v>58</v>
      </c>
      <c r="B207" t="s">
        <v>5</v>
      </c>
      <c r="C207" t="s">
        <v>15</v>
      </c>
      <c r="D207" t="s">
        <v>20</v>
      </c>
      <c r="E207" t="s">
        <v>62</v>
      </c>
      <c r="F207" t="s">
        <v>102</v>
      </c>
      <c r="G207" t="s">
        <v>80</v>
      </c>
      <c r="K207" t="s">
        <v>72</v>
      </c>
      <c r="L207" t="s">
        <v>78</v>
      </c>
      <c r="M207">
        <v>964782</v>
      </c>
      <c r="N207">
        <f t="shared" si="38"/>
        <v>964782</v>
      </c>
      <c r="O207">
        <f t="shared" si="38"/>
        <v>964782</v>
      </c>
      <c r="P207">
        <f t="shared" si="38"/>
        <v>964782</v>
      </c>
      <c r="Q207">
        <f t="shared" si="38"/>
        <v>964782</v>
      </c>
      <c r="R207">
        <f t="shared" si="38"/>
        <v>964782</v>
      </c>
      <c r="S207">
        <f t="shared" si="38"/>
        <v>964782</v>
      </c>
      <c r="T207">
        <f t="shared" si="38"/>
        <v>964782</v>
      </c>
      <c r="U207">
        <f t="shared" si="38"/>
        <v>964782</v>
      </c>
      <c r="V207">
        <f t="shared" si="38"/>
        <v>964782</v>
      </c>
      <c r="W207">
        <f t="shared" si="38"/>
        <v>964782</v>
      </c>
    </row>
    <row r="208" spans="1:23" x14ac:dyDescent="0.25">
      <c r="A208" t="s">
        <v>58</v>
      </c>
      <c r="B208" t="s">
        <v>5</v>
      </c>
      <c r="C208" t="s">
        <v>15</v>
      </c>
      <c r="D208" t="s">
        <v>20</v>
      </c>
      <c r="E208" t="s">
        <v>62</v>
      </c>
      <c r="F208" t="s">
        <v>102</v>
      </c>
      <c r="G208" t="s">
        <v>53</v>
      </c>
      <c r="J208" t="s">
        <v>81</v>
      </c>
      <c r="K208" t="s">
        <v>72</v>
      </c>
      <c r="L208" t="s">
        <v>78</v>
      </c>
      <c r="M208">
        <v>7.44</v>
      </c>
      <c r="N208">
        <f t="shared" si="38"/>
        <v>7.44</v>
      </c>
      <c r="O208">
        <f t="shared" si="38"/>
        <v>7.44</v>
      </c>
      <c r="P208">
        <f t="shared" si="38"/>
        <v>7.44</v>
      </c>
      <c r="Q208">
        <f t="shared" si="38"/>
        <v>7.44</v>
      </c>
      <c r="R208">
        <f t="shared" si="38"/>
        <v>7.44</v>
      </c>
      <c r="S208">
        <f t="shared" si="38"/>
        <v>7.44</v>
      </c>
      <c r="T208">
        <f t="shared" si="38"/>
        <v>7.44</v>
      </c>
      <c r="U208">
        <f t="shared" si="38"/>
        <v>7.44</v>
      </c>
      <c r="V208">
        <f t="shared" si="38"/>
        <v>7.44</v>
      </c>
      <c r="W208">
        <f t="shared" si="38"/>
        <v>7.44</v>
      </c>
    </row>
    <row r="209" spans="1:23" x14ac:dyDescent="0.25">
      <c r="A209" t="s">
        <v>58</v>
      </c>
      <c r="B209" t="s">
        <v>5</v>
      </c>
      <c r="C209" t="s">
        <v>15</v>
      </c>
      <c r="D209" t="s">
        <v>20</v>
      </c>
      <c r="E209" t="s">
        <v>62</v>
      </c>
      <c r="F209" t="s">
        <v>102</v>
      </c>
      <c r="G209" t="s">
        <v>53</v>
      </c>
      <c r="J209" t="s">
        <v>31</v>
      </c>
      <c r="K209" t="s">
        <v>72</v>
      </c>
      <c r="L209" t="s">
        <v>17</v>
      </c>
      <c r="M209">
        <v>8.7569648000000004</v>
      </c>
      <c r="N209">
        <f t="shared" si="38"/>
        <v>8.7569648000000004</v>
      </c>
      <c r="O209">
        <f t="shared" si="38"/>
        <v>8.7569648000000004</v>
      </c>
      <c r="P209">
        <f t="shared" si="38"/>
        <v>8.7569648000000004</v>
      </c>
      <c r="Q209">
        <f t="shared" si="38"/>
        <v>8.7569648000000004</v>
      </c>
      <c r="R209">
        <f t="shared" si="38"/>
        <v>8.7569648000000004</v>
      </c>
      <c r="S209">
        <f t="shared" si="38"/>
        <v>8.7569648000000004</v>
      </c>
      <c r="T209">
        <f t="shared" si="38"/>
        <v>8.7569648000000004</v>
      </c>
      <c r="U209">
        <f t="shared" si="38"/>
        <v>8.7569648000000004</v>
      </c>
      <c r="V209">
        <f t="shared" si="38"/>
        <v>8.7569648000000004</v>
      </c>
      <c r="W209">
        <f t="shared" si="38"/>
        <v>8.7569648000000004</v>
      </c>
    </row>
    <row r="210" spans="1:23" x14ac:dyDescent="0.25">
      <c r="A210" t="s">
        <v>58</v>
      </c>
      <c r="B210" t="s">
        <v>5</v>
      </c>
      <c r="C210" t="s">
        <v>15</v>
      </c>
      <c r="D210" t="s">
        <v>20</v>
      </c>
      <c r="E210" t="s">
        <v>62</v>
      </c>
      <c r="F210" t="s">
        <v>102</v>
      </c>
      <c r="G210" t="s">
        <v>53</v>
      </c>
      <c r="J210" t="s">
        <v>82</v>
      </c>
      <c r="L210" t="s">
        <v>83</v>
      </c>
      <c r="M210">
        <v>1</v>
      </c>
      <c r="N210">
        <f t="shared" si="38"/>
        <v>1</v>
      </c>
      <c r="O210">
        <f t="shared" si="38"/>
        <v>1</v>
      </c>
      <c r="P210">
        <f t="shared" si="38"/>
        <v>1</v>
      </c>
      <c r="Q210">
        <f t="shared" si="38"/>
        <v>1</v>
      </c>
      <c r="R210">
        <f t="shared" si="38"/>
        <v>1</v>
      </c>
      <c r="S210">
        <f t="shared" si="38"/>
        <v>1</v>
      </c>
      <c r="T210">
        <f t="shared" si="38"/>
        <v>1</v>
      </c>
      <c r="U210">
        <f t="shared" si="38"/>
        <v>1</v>
      </c>
      <c r="V210">
        <f t="shared" si="38"/>
        <v>1</v>
      </c>
      <c r="W210">
        <f t="shared" si="38"/>
        <v>1</v>
      </c>
    </row>
    <row r="211" spans="1:23" x14ac:dyDescent="0.25">
      <c r="A211" t="s">
        <v>58</v>
      </c>
      <c r="B211" t="s">
        <v>5</v>
      </c>
      <c r="C211" t="s">
        <v>15</v>
      </c>
      <c r="D211" t="s">
        <v>20</v>
      </c>
      <c r="E211" t="s">
        <v>62</v>
      </c>
      <c r="F211" t="s">
        <v>103</v>
      </c>
      <c r="G211" t="s">
        <v>6</v>
      </c>
    </row>
    <row r="212" spans="1:23" x14ac:dyDescent="0.25">
      <c r="A212" t="s">
        <v>58</v>
      </c>
      <c r="B212" t="s">
        <v>5</v>
      </c>
      <c r="C212" t="s">
        <v>15</v>
      </c>
      <c r="D212" t="s">
        <v>20</v>
      </c>
      <c r="E212" t="s">
        <v>62</v>
      </c>
      <c r="F212" t="s">
        <v>103</v>
      </c>
      <c r="G212" t="s">
        <v>68</v>
      </c>
      <c r="L212" t="s">
        <v>69</v>
      </c>
      <c r="M212">
        <v>2000</v>
      </c>
      <c r="N212">
        <f t="shared" ref="N212:W214" si="39">M212</f>
        <v>2000</v>
      </c>
      <c r="O212">
        <f t="shared" si="39"/>
        <v>2000</v>
      </c>
      <c r="P212">
        <f t="shared" si="39"/>
        <v>2000</v>
      </c>
      <c r="Q212">
        <f t="shared" si="39"/>
        <v>2000</v>
      </c>
      <c r="R212">
        <f t="shared" si="39"/>
        <v>2000</v>
      </c>
      <c r="S212">
        <f t="shared" si="39"/>
        <v>2000</v>
      </c>
      <c r="T212">
        <f t="shared" si="39"/>
        <v>2000</v>
      </c>
      <c r="U212">
        <f t="shared" si="39"/>
        <v>2000</v>
      </c>
      <c r="V212">
        <f t="shared" si="39"/>
        <v>2000</v>
      </c>
      <c r="W212">
        <f t="shared" si="39"/>
        <v>2000</v>
      </c>
    </row>
    <row r="213" spans="1:23" x14ac:dyDescent="0.25">
      <c r="A213" t="s">
        <v>58</v>
      </c>
      <c r="B213" t="s">
        <v>5</v>
      </c>
      <c r="C213" t="s">
        <v>15</v>
      </c>
      <c r="D213" t="s">
        <v>20</v>
      </c>
      <c r="E213" t="s">
        <v>62</v>
      </c>
      <c r="F213" t="s">
        <v>103</v>
      </c>
      <c r="G213" t="s">
        <v>70</v>
      </c>
      <c r="L213" t="s">
        <v>69</v>
      </c>
      <c r="M213">
        <v>2101</v>
      </c>
      <c r="N213">
        <f t="shared" si="39"/>
        <v>2101</v>
      </c>
      <c r="O213">
        <f t="shared" si="39"/>
        <v>2101</v>
      </c>
      <c r="P213">
        <f t="shared" si="39"/>
        <v>2101</v>
      </c>
      <c r="Q213">
        <f t="shared" si="39"/>
        <v>2101</v>
      </c>
      <c r="R213">
        <f t="shared" si="39"/>
        <v>2101</v>
      </c>
      <c r="S213">
        <f t="shared" si="39"/>
        <v>2101</v>
      </c>
      <c r="T213">
        <f t="shared" si="39"/>
        <v>2101</v>
      </c>
      <c r="U213">
        <f t="shared" si="39"/>
        <v>2101</v>
      </c>
      <c r="V213">
        <f t="shared" si="39"/>
        <v>2101</v>
      </c>
      <c r="W213">
        <f t="shared" si="39"/>
        <v>2101</v>
      </c>
    </row>
    <row r="214" spans="1:23" x14ac:dyDescent="0.25">
      <c r="A214" t="s">
        <v>58</v>
      </c>
      <c r="B214" t="s">
        <v>5</v>
      </c>
      <c r="C214" t="s">
        <v>15</v>
      </c>
      <c r="D214" t="s">
        <v>20</v>
      </c>
      <c r="E214" t="s">
        <v>62</v>
      </c>
      <c r="F214" t="s">
        <v>103</v>
      </c>
      <c r="G214" t="s">
        <v>71</v>
      </c>
      <c r="K214" t="s">
        <v>72</v>
      </c>
      <c r="L214" t="s">
        <v>73</v>
      </c>
      <c r="M214">
        <v>30</v>
      </c>
      <c r="N214">
        <f t="shared" si="39"/>
        <v>30</v>
      </c>
      <c r="O214">
        <f t="shared" si="39"/>
        <v>30</v>
      </c>
      <c r="P214">
        <f t="shared" si="39"/>
        <v>30</v>
      </c>
      <c r="Q214">
        <f t="shared" si="39"/>
        <v>30</v>
      </c>
      <c r="R214">
        <f t="shared" si="39"/>
        <v>30</v>
      </c>
      <c r="S214">
        <f t="shared" si="39"/>
        <v>30</v>
      </c>
      <c r="T214">
        <f t="shared" si="39"/>
        <v>30</v>
      </c>
      <c r="U214">
        <f t="shared" si="39"/>
        <v>30</v>
      </c>
      <c r="V214">
        <f t="shared" si="39"/>
        <v>30</v>
      </c>
      <c r="W214">
        <f t="shared" si="39"/>
        <v>30</v>
      </c>
    </row>
    <row r="215" spans="1:23" x14ac:dyDescent="0.25">
      <c r="A215" t="s">
        <v>58</v>
      </c>
      <c r="B215" t="s">
        <v>5</v>
      </c>
      <c r="C215" t="s">
        <v>15</v>
      </c>
      <c r="D215" t="s">
        <v>20</v>
      </c>
      <c r="E215" t="s">
        <v>62</v>
      </c>
      <c r="F215" t="s">
        <v>103</v>
      </c>
      <c r="G215" t="s">
        <v>74</v>
      </c>
      <c r="K215" t="s">
        <v>104</v>
      </c>
      <c r="L215" t="s">
        <v>65</v>
      </c>
      <c r="M215">
        <v>6.6689999999999902E-2</v>
      </c>
    </row>
    <row r="216" spans="1:23" x14ac:dyDescent="0.25">
      <c r="A216" t="s">
        <v>58</v>
      </c>
      <c r="B216" t="s">
        <v>5</v>
      </c>
      <c r="C216" t="s">
        <v>15</v>
      </c>
      <c r="D216" t="s">
        <v>20</v>
      </c>
      <c r="E216" t="s">
        <v>62</v>
      </c>
      <c r="F216" t="s">
        <v>103</v>
      </c>
      <c r="G216" t="s">
        <v>76</v>
      </c>
      <c r="K216" t="s">
        <v>72</v>
      </c>
      <c r="L216" t="s">
        <v>55</v>
      </c>
      <c r="M216">
        <v>4743540</v>
      </c>
      <c r="N216">
        <f t="shared" ref="N216:W221" si="40">M216</f>
        <v>4743540</v>
      </c>
      <c r="O216">
        <f t="shared" si="40"/>
        <v>4743540</v>
      </c>
      <c r="P216">
        <f t="shared" si="40"/>
        <v>4743540</v>
      </c>
      <c r="Q216">
        <f t="shared" si="40"/>
        <v>4743540</v>
      </c>
      <c r="R216">
        <f t="shared" si="40"/>
        <v>4743540</v>
      </c>
      <c r="S216">
        <f t="shared" si="40"/>
        <v>4743540</v>
      </c>
      <c r="T216">
        <f t="shared" si="40"/>
        <v>4743540</v>
      </c>
      <c r="U216">
        <f t="shared" si="40"/>
        <v>4743540</v>
      </c>
      <c r="V216">
        <f t="shared" si="40"/>
        <v>4743540</v>
      </c>
      <c r="W216">
        <f t="shared" si="40"/>
        <v>4743540</v>
      </c>
    </row>
    <row r="217" spans="1:23" x14ac:dyDescent="0.25">
      <c r="A217" t="s">
        <v>58</v>
      </c>
      <c r="B217" t="s">
        <v>5</v>
      </c>
      <c r="C217" t="s">
        <v>15</v>
      </c>
      <c r="D217" t="s">
        <v>20</v>
      </c>
      <c r="E217" t="s">
        <v>62</v>
      </c>
      <c r="F217" t="s">
        <v>103</v>
      </c>
      <c r="G217" t="s">
        <v>77</v>
      </c>
      <c r="K217" t="s">
        <v>72</v>
      </c>
      <c r="L217" t="s">
        <v>78</v>
      </c>
      <c r="M217">
        <v>1768008330</v>
      </c>
      <c r="N217">
        <f t="shared" si="40"/>
        <v>1768008330</v>
      </c>
      <c r="O217">
        <f t="shared" si="40"/>
        <v>1768008330</v>
      </c>
      <c r="P217">
        <f t="shared" si="40"/>
        <v>1768008330</v>
      </c>
      <c r="Q217">
        <f t="shared" si="40"/>
        <v>1768008330</v>
      </c>
      <c r="R217">
        <f t="shared" si="40"/>
        <v>1768008330</v>
      </c>
      <c r="S217">
        <f t="shared" si="40"/>
        <v>1768008330</v>
      </c>
      <c r="T217">
        <f t="shared" si="40"/>
        <v>1768008330</v>
      </c>
      <c r="U217">
        <f t="shared" si="40"/>
        <v>1768008330</v>
      </c>
      <c r="V217">
        <f t="shared" si="40"/>
        <v>1768008330</v>
      </c>
      <c r="W217">
        <f t="shared" si="40"/>
        <v>1768008330</v>
      </c>
    </row>
    <row r="218" spans="1:23" x14ac:dyDescent="0.25">
      <c r="A218" t="s">
        <v>58</v>
      </c>
      <c r="B218" t="s">
        <v>5</v>
      </c>
      <c r="C218" t="s">
        <v>15</v>
      </c>
      <c r="D218" t="s">
        <v>20</v>
      </c>
      <c r="E218" t="s">
        <v>62</v>
      </c>
      <c r="F218" t="s">
        <v>103</v>
      </c>
      <c r="G218" t="s">
        <v>80</v>
      </c>
      <c r="K218" t="s">
        <v>72</v>
      </c>
      <c r="L218" t="s">
        <v>78</v>
      </c>
      <c r="M218">
        <v>17260854</v>
      </c>
      <c r="N218">
        <f t="shared" si="40"/>
        <v>17260854</v>
      </c>
      <c r="O218">
        <f t="shared" si="40"/>
        <v>17260854</v>
      </c>
      <c r="P218">
        <f t="shared" si="40"/>
        <v>17260854</v>
      </c>
      <c r="Q218">
        <f t="shared" si="40"/>
        <v>17260854</v>
      </c>
      <c r="R218">
        <f t="shared" si="40"/>
        <v>17260854</v>
      </c>
      <c r="S218">
        <f t="shared" si="40"/>
        <v>17260854</v>
      </c>
      <c r="T218">
        <f t="shared" si="40"/>
        <v>17260854</v>
      </c>
      <c r="U218">
        <f t="shared" si="40"/>
        <v>17260854</v>
      </c>
      <c r="V218">
        <f t="shared" si="40"/>
        <v>17260854</v>
      </c>
      <c r="W218">
        <f t="shared" si="40"/>
        <v>17260854</v>
      </c>
    </row>
    <row r="219" spans="1:23" x14ac:dyDescent="0.25">
      <c r="A219" t="s">
        <v>58</v>
      </c>
      <c r="B219" t="s">
        <v>5</v>
      </c>
      <c r="C219" t="s">
        <v>15</v>
      </c>
      <c r="D219" t="s">
        <v>20</v>
      </c>
      <c r="E219" t="s">
        <v>62</v>
      </c>
      <c r="F219" t="s">
        <v>103</v>
      </c>
      <c r="G219" t="s">
        <v>53</v>
      </c>
      <c r="J219" t="s">
        <v>81</v>
      </c>
      <c r="K219" t="s">
        <v>72</v>
      </c>
      <c r="L219" t="s">
        <v>78</v>
      </c>
      <c r="M219">
        <v>2.44</v>
      </c>
      <c r="N219">
        <f t="shared" si="40"/>
        <v>2.44</v>
      </c>
      <c r="O219">
        <f t="shared" si="40"/>
        <v>2.44</v>
      </c>
      <c r="P219">
        <f t="shared" si="40"/>
        <v>2.44</v>
      </c>
      <c r="Q219">
        <f t="shared" si="40"/>
        <v>2.44</v>
      </c>
      <c r="R219">
        <f t="shared" si="40"/>
        <v>2.44</v>
      </c>
      <c r="S219">
        <f t="shared" si="40"/>
        <v>2.44</v>
      </c>
      <c r="T219">
        <f t="shared" si="40"/>
        <v>2.44</v>
      </c>
      <c r="U219">
        <f t="shared" si="40"/>
        <v>2.44</v>
      </c>
      <c r="V219">
        <f t="shared" si="40"/>
        <v>2.44</v>
      </c>
      <c r="W219">
        <f t="shared" si="40"/>
        <v>2.44</v>
      </c>
    </row>
    <row r="220" spans="1:23" x14ac:dyDescent="0.25">
      <c r="A220" t="s">
        <v>58</v>
      </c>
      <c r="B220" t="s">
        <v>5</v>
      </c>
      <c r="C220" t="s">
        <v>15</v>
      </c>
      <c r="D220" t="s">
        <v>20</v>
      </c>
      <c r="E220" t="s">
        <v>62</v>
      </c>
      <c r="F220" t="s">
        <v>103</v>
      </c>
      <c r="G220" t="s">
        <v>53</v>
      </c>
      <c r="J220" t="s">
        <v>37</v>
      </c>
      <c r="K220" t="s">
        <v>72</v>
      </c>
      <c r="L220" t="s">
        <v>17</v>
      </c>
      <c r="M220">
        <v>8</v>
      </c>
      <c r="N220">
        <f t="shared" si="40"/>
        <v>8</v>
      </c>
      <c r="O220">
        <f t="shared" si="40"/>
        <v>8</v>
      </c>
      <c r="P220">
        <f t="shared" si="40"/>
        <v>8</v>
      </c>
      <c r="Q220">
        <f t="shared" si="40"/>
        <v>8</v>
      </c>
      <c r="R220">
        <f t="shared" si="40"/>
        <v>8</v>
      </c>
      <c r="S220">
        <f t="shared" si="40"/>
        <v>8</v>
      </c>
      <c r="T220">
        <f t="shared" si="40"/>
        <v>8</v>
      </c>
      <c r="U220">
        <f t="shared" si="40"/>
        <v>8</v>
      </c>
      <c r="V220">
        <f t="shared" si="40"/>
        <v>8</v>
      </c>
      <c r="W220">
        <f t="shared" si="40"/>
        <v>8</v>
      </c>
    </row>
    <row r="221" spans="1:23" x14ac:dyDescent="0.25">
      <c r="A221" t="s">
        <v>58</v>
      </c>
      <c r="B221" t="s">
        <v>5</v>
      </c>
      <c r="C221" t="s">
        <v>15</v>
      </c>
      <c r="D221" t="s">
        <v>20</v>
      </c>
      <c r="E221" t="s">
        <v>62</v>
      </c>
      <c r="F221" t="s">
        <v>103</v>
      </c>
      <c r="G221" t="s">
        <v>53</v>
      </c>
      <c r="J221" t="s">
        <v>82</v>
      </c>
      <c r="L221" t="s">
        <v>83</v>
      </c>
      <c r="M221">
        <v>1</v>
      </c>
      <c r="N221">
        <f t="shared" si="40"/>
        <v>1</v>
      </c>
      <c r="O221">
        <f t="shared" si="40"/>
        <v>1</v>
      </c>
      <c r="P221">
        <f t="shared" si="40"/>
        <v>1</v>
      </c>
      <c r="Q221">
        <f t="shared" si="40"/>
        <v>1</v>
      </c>
      <c r="R221">
        <f t="shared" si="40"/>
        <v>1</v>
      </c>
      <c r="S221">
        <f t="shared" si="40"/>
        <v>1</v>
      </c>
      <c r="T221">
        <f t="shared" si="40"/>
        <v>1</v>
      </c>
      <c r="U221">
        <f t="shared" si="40"/>
        <v>1</v>
      </c>
      <c r="V221">
        <f t="shared" si="40"/>
        <v>1</v>
      </c>
      <c r="W221">
        <f t="shared" si="40"/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20</v>
      </c>
      <c r="E222" t="s">
        <v>62</v>
      </c>
      <c r="F222" t="s">
        <v>105</v>
      </c>
      <c r="G222" t="s">
        <v>6</v>
      </c>
    </row>
    <row r="223" spans="1:23" x14ac:dyDescent="0.25">
      <c r="A223" t="s">
        <v>58</v>
      </c>
      <c r="B223" t="s">
        <v>5</v>
      </c>
      <c r="C223" t="s">
        <v>15</v>
      </c>
      <c r="D223" t="s">
        <v>20</v>
      </c>
      <c r="E223" t="s">
        <v>62</v>
      </c>
      <c r="F223" t="s">
        <v>105</v>
      </c>
      <c r="G223" t="s">
        <v>68</v>
      </c>
      <c r="L223" t="s">
        <v>69</v>
      </c>
      <c r="M223">
        <v>2020</v>
      </c>
      <c r="N223">
        <f t="shared" ref="N223:W225" si="41">M223</f>
        <v>2020</v>
      </c>
      <c r="O223">
        <f t="shared" si="41"/>
        <v>2020</v>
      </c>
      <c r="P223">
        <f t="shared" si="41"/>
        <v>2020</v>
      </c>
      <c r="Q223">
        <f t="shared" si="41"/>
        <v>2020</v>
      </c>
      <c r="R223">
        <f t="shared" si="41"/>
        <v>2020</v>
      </c>
      <c r="S223">
        <f t="shared" si="41"/>
        <v>2020</v>
      </c>
      <c r="T223">
        <f t="shared" si="41"/>
        <v>2020</v>
      </c>
      <c r="U223">
        <f t="shared" si="41"/>
        <v>2020</v>
      </c>
      <c r="V223">
        <f t="shared" si="41"/>
        <v>2020</v>
      </c>
      <c r="W223">
        <f t="shared" si="41"/>
        <v>2020</v>
      </c>
    </row>
    <row r="224" spans="1:23" x14ac:dyDescent="0.25">
      <c r="A224" t="s">
        <v>58</v>
      </c>
      <c r="B224" t="s">
        <v>5</v>
      </c>
      <c r="C224" t="s">
        <v>15</v>
      </c>
      <c r="D224" t="s">
        <v>20</v>
      </c>
      <c r="E224" t="s">
        <v>62</v>
      </c>
      <c r="F224" t="s">
        <v>105</v>
      </c>
      <c r="G224" t="s">
        <v>70</v>
      </c>
      <c r="L224" t="s">
        <v>69</v>
      </c>
      <c r="M224">
        <v>2101</v>
      </c>
      <c r="N224">
        <f t="shared" si="41"/>
        <v>2101</v>
      </c>
      <c r="O224">
        <f t="shared" si="41"/>
        <v>2101</v>
      </c>
      <c r="P224">
        <f t="shared" si="41"/>
        <v>2101</v>
      </c>
      <c r="Q224">
        <f t="shared" si="41"/>
        <v>2101</v>
      </c>
      <c r="R224">
        <f t="shared" si="41"/>
        <v>2101</v>
      </c>
      <c r="S224">
        <f t="shared" si="41"/>
        <v>2101</v>
      </c>
      <c r="T224">
        <f t="shared" si="41"/>
        <v>2101</v>
      </c>
      <c r="U224">
        <f t="shared" si="41"/>
        <v>2101</v>
      </c>
      <c r="V224">
        <f t="shared" si="41"/>
        <v>2101</v>
      </c>
      <c r="W224">
        <f t="shared" si="41"/>
        <v>2101</v>
      </c>
    </row>
    <row r="225" spans="1:23" x14ac:dyDescent="0.25">
      <c r="A225" t="s">
        <v>58</v>
      </c>
      <c r="B225" t="s">
        <v>5</v>
      </c>
      <c r="C225" t="s">
        <v>15</v>
      </c>
      <c r="D225" t="s">
        <v>20</v>
      </c>
      <c r="E225" t="s">
        <v>62</v>
      </c>
      <c r="F225" t="s">
        <v>105</v>
      </c>
      <c r="G225" t="s">
        <v>71</v>
      </c>
      <c r="K225" t="s">
        <v>72</v>
      </c>
      <c r="L225" t="s">
        <v>73</v>
      </c>
      <c r="M225">
        <v>30</v>
      </c>
      <c r="N225">
        <f t="shared" si="41"/>
        <v>30</v>
      </c>
      <c r="O225">
        <f t="shared" si="41"/>
        <v>30</v>
      </c>
      <c r="P225">
        <f t="shared" si="41"/>
        <v>30</v>
      </c>
      <c r="Q225">
        <f t="shared" si="41"/>
        <v>30</v>
      </c>
      <c r="R225">
        <f t="shared" si="41"/>
        <v>30</v>
      </c>
      <c r="S225">
        <f t="shared" si="41"/>
        <v>30</v>
      </c>
      <c r="T225">
        <f t="shared" si="41"/>
        <v>30</v>
      </c>
      <c r="U225">
        <f t="shared" si="41"/>
        <v>30</v>
      </c>
      <c r="V225">
        <f t="shared" si="41"/>
        <v>30</v>
      </c>
      <c r="W225">
        <f t="shared" si="41"/>
        <v>30</v>
      </c>
    </row>
    <row r="226" spans="1:23" x14ac:dyDescent="0.25">
      <c r="A226" t="s">
        <v>58</v>
      </c>
      <c r="B226" t="s">
        <v>5</v>
      </c>
      <c r="C226" t="s">
        <v>15</v>
      </c>
      <c r="D226" t="s">
        <v>20</v>
      </c>
      <c r="E226" t="s">
        <v>62</v>
      </c>
      <c r="F226" t="s">
        <v>105</v>
      </c>
      <c r="G226" t="s">
        <v>74</v>
      </c>
      <c r="L226" t="s">
        <v>65</v>
      </c>
      <c r="M226">
        <v>0</v>
      </c>
    </row>
    <row r="227" spans="1:23" x14ac:dyDescent="0.25">
      <c r="A227" t="s">
        <v>58</v>
      </c>
      <c r="B227" t="s">
        <v>5</v>
      </c>
      <c r="C227" t="s">
        <v>15</v>
      </c>
      <c r="D227" t="s">
        <v>20</v>
      </c>
      <c r="E227" t="s">
        <v>62</v>
      </c>
      <c r="F227" t="s">
        <v>105</v>
      </c>
      <c r="G227" t="s">
        <v>76</v>
      </c>
      <c r="K227" t="s">
        <v>72</v>
      </c>
      <c r="L227" t="s">
        <v>55</v>
      </c>
      <c r="M227">
        <v>4743540</v>
      </c>
      <c r="N227">
        <f t="shared" ref="N227:W233" si="42">M227</f>
        <v>4743540</v>
      </c>
      <c r="O227">
        <f t="shared" si="42"/>
        <v>4743540</v>
      </c>
      <c r="P227">
        <f t="shared" si="42"/>
        <v>4743540</v>
      </c>
      <c r="Q227">
        <f t="shared" si="42"/>
        <v>4743540</v>
      </c>
      <c r="R227">
        <f t="shared" si="42"/>
        <v>4743540</v>
      </c>
      <c r="S227">
        <f t="shared" si="42"/>
        <v>4743540</v>
      </c>
      <c r="T227">
        <f t="shared" si="42"/>
        <v>4743540</v>
      </c>
      <c r="U227">
        <f t="shared" si="42"/>
        <v>4743540</v>
      </c>
      <c r="V227">
        <f t="shared" si="42"/>
        <v>4743540</v>
      </c>
      <c r="W227">
        <f t="shared" si="42"/>
        <v>4743540</v>
      </c>
    </row>
    <row r="228" spans="1:23" x14ac:dyDescent="0.25">
      <c r="A228" t="s">
        <v>58</v>
      </c>
      <c r="B228" t="s">
        <v>5</v>
      </c>
      <c r="C228" t="s">
        <v>15</v>
      </c>
      <c r="D228" t="s">
        <v>20</v>
      </c>
      <c r="E228" t="s">
        <v>62</v>
      </c>
      <c r="F228" t="s">
        <v>105</v>
      </c>
      <c r="G228" t="s">
        <v>77</v>
      </c>
      <c r="K228" t="s">
        <v>72</v>
      </c>
      <c r="L228" t="s">
        <v>78</v>
      </c>
      <c r="M228">
        <v>1768008330</v>
      </c>
      <c r="N228">
        <f t="shared" si="42"/>
        <v>1768008330</v>
      </c>
      <c r="O228">
        <f t="shared" si="42"/>
        <v>1768008330</v>
      </c>
      <c r="P228">
        <f t="shared" si="42"/>
        <v>1768008330</v>
      </c>
      <c r="Q228">
        <f t="shared" si="42"/>
        <v>1768008330</v>
      </c>
      <c r="R228">
        <f t="shared" si="42"/>
        <v>1768008330</v>
      </c>
      <c r="S228">
        <f t="shared" si="42"/>
        <v>1768008330</v>
      </c>
      <c r="T228">
        <f t="shared" si="42"/>
        <v>1768008330</v>
      </c>
      <c r="U228">
        <f t="shared" si="42"/>
        <v>1768008330</v>
      </c>
      <c r="V228">
        <f t="shared" si="42"/>
        <v>1768008330</v>
      </c>
      <c r="W228">
        <f t="shared" si="42"/>
        <v>1768008330</v>
      </c>
    </row>
    <row r="229" spans="1:23" x14ac:dyDescent="0.25">
      <c r="A229" t="s">
        <v>58</v>
      </c>
      <c r="B229" t="s">
        <v>5</v>
      </c>
      <c r="C229" t="s">
        <v>15</v>
      </c>
      <c r="D229" t="s">
        <v>20</v>
      </c>
      <c r="E229" t="s">
        <v>62</v>
      </c>
      <c r="F229" t="s">
        <v>105</v>
      </c>
      <c r="G229" t="s">
        <v>80</v>
      </c>
      <c r="K229" t="s">
        <v>72</v>
      </c>
      <c r="L229" t="s">
        <v>78</v>
      </c>
      <c r="M229">
        <v>17260854</v>
      </c>
      <c r="N229">
        <f t="shared" si="42"/>
        <v>17260854</v>
      </c>
      <c r="O229">
        <f t="shared" si="42"/>
        <v>17260854</v>
      </c>
      <c r="P229">
        <f t="shared" si="42"/>
        <v>17260854</v>
      </c>
      <c r="Q229">
        <f t="shared" si="42"/>
        <v>17260854</v>
      </c>
      <c r="R229">
        <f t="shared" si="42"/>
        <v>17260854</v>
      </c>
      <c r="S229">
        <f t="shared" si="42"/>
        <v>17260854</v>
      </c>
      <c r="T229">
        <f t="shared" si="42"/>
        <v>17260854</v>
      </c>
      <c r="U229">
        <f t="shared" si="42"/>
        <v>17260854</v>
      </c>
      <c r="V229">
        <f t="shared" si="42"/>
        <v>17260854</v>
      </c>
      <c r="W229">
        <f t="shared" si="42"/>
        <v>17260854</v>
      </c>
    </row>
    <row r="230" spans="1:23" x14ac:dyDescent="0.25">
      <c r="A230" t="s">
        <v>58</v>
      </c>
      <c r="B230" t="s">
        <v>5</v>
      </c>
      <c r="C230" t="s">
        <v>15</v>
      </c>
      <c r="D230" t="s">
        <v>20</v>
      </c>
      <c r="E230" t="s">
        <v>62</v>
      </c>
      <c r="F230" t="s">
        <v>105</v>
      </c>
      <c r="G230" t="s">
        <v>53</v>
      </c>
      <c r="J230" t="s">
        <v>81</v>
      </c>
      <c r="K230" t="s">
        <v>72</v>
      </c>
      <c r="L230" t="s">
        <v>78</v>
      </c>
      <c r="M230">
        <v>2.44</v>
      </c>
      <c r="N230">
        <f t="shared" si="42"/>
        <v>2.44</v>
      </c>
      <c r="O230">
        <f t="shared" si="42"/>
        <v>2.44</v>
      </c>
      <c r="P230">
        <f t="shared" si="42"/>
        <v>2.44</v>
      </c>
      <c r="Q230">
        <f t="shared" si="42"/>
        <v>2.44</v>
      </c>
      <c r="R230">
        <f t="shared" si="42"/>
        <v>2.44</v>
      </c>
      <c r="S230">
        <f t="shared" si="42"/>
        <v>2.44</v>
      </c>
      <c r="T230">
        <f t="shared" si="42"/>
        <v>2.44</v>
      </c>
      <c r="U230">
        <f t="shared" si="42"/>
        <v>2.44</v>
      </c>
      <c r="V230">
        <f t="shared" si="42"/>
        <v>2.44</v>
      </c>
      <c r="W230">
        <f t="shared" si="42"/>
        <v>2.44</v>
      </c>
    </row>
    <row r="231" spans="1:23" x14ac:dyDescent="0.25">
      <c r="A231" t="s">
        <v>58</v>
      </c>
      <c r="B231" t="s">
        <v>5</v>
      </c>
      <c r="C231" t="s">
        <v>15</v>
      </c>
      <c r="D231" t="s">
        <v>20</v>
      </c>
      <c r="E231" t="s">
        <v>62</v>
      </c>
      <c r="F231" t="s">
        <v>105</v>
      </c>
      <c r="G231" t="s">
        <v>53</v>
      </c>
      <c r="J231" t="s">
        <v>37</v>
      </c>
      <c r="K231" t="s">
        <v>72</v>
      </c>
      <c r="L231" t="s">
        <v>17</v>
      </c>
      <c r="M231">
        <v>8</v>
      </c>
      <c r="N231">
        <f t="shared" si="42"/>
        <v>8</v>
      </c>
      <c r="O231">
        <f t="shared" si="42"/>
        <v>8</v>
      </c>
      <c r="P231">
        <f t="shared" si="42"/>
        <v>8</v>
      </c>
      <c r="Q231">
        <f t="shared" si="42"/>
        <v>8</v>
      </c>
      <c r="R231">
        <f t="shared" si="42"/>
        <v>8</v>
      </c>
      <c r="S231">
        <f t="shared" si="42"/>
        <v>8</v>
      </c>
      <c r="T231">
        <f t="shared" si="42"/>
        <v>8</v>
      </c>
      <c r="U231">
        <f t="shared" si="42"/>
        <v>8</v>
      </c>
      <c r="V231">
        <f t="shared" si="42"/>
        <v>8</v>
      </c>
      <c r="W231">
        <f t="shared" si="42"/>
        <v>8</v>
      </c>
    </row>
    <row r="232" spans="1:23" x14ac:dyDescent="0.25">
      <c r="A232" t="s">
        <v>58</v>
      </c>
      <c r="B232" t="s">
        <v>5</v>
      </c>
      <c r="C232" t="s">
        <v>15</v>
      </c>
      <c r="D232" t="s">
        <v>20</v>
      </c>
      <c r="E232" t="s">
        <v>62</v>
      </c>
      <c r="F232" t="s">
        <v>105</v>
      </c>
      <c r="G232" t="s">
        <v>53</v>
      </c>
      <c r="J232" t="s">
        <v>106</v>
      </c>
      <c r="K232" t="s">
        <v>72</v>
      </c>
      <c r="L232" t="s">
        <v>48</v>
      </c>
      <c r="M232">
        <v>0.35840568836800002</v>
      </c>
      <c r="N232">
        <f t="shared" si="42"/>
        <v>0.35840568836800002</v>
      </c>
      <c r="O232">
        <f t="shared" si="42"/>
        <v>0.35840568836800002</v>
      </c>
      <c r="P232">
        <f t="shared" si="42"/>
        <v>0.35840568836800002</v>
      </c>
      <c r="Q232">
        <f t="shared" si="42"/>
        <v>0.35840568836800002</v>
      </c>
      <c r="R232">
        <f t="shared" si="42"/>
        <v>0.35840568836800002</v>
      </c>
      <c r="S232">
        <f t="shared" si="42"/>
        <v>0.35840568836800002</v>
      </c>
      <c r="T232">
        <f t="shared" si="42"/>
        <v>0.35840568836800002</v>
      </c>
      <c r="U232">
        <f t="shared" si="42"/>
        <v>0.35840568836800002</v>
      </c>
      <c r="V232">
        <f t="shared" si="42"/>
        <v>0.35840568836800002</v>
      </c>
      <c r="W232">
        <f t="shared" si="42"/>
        <v>0.35840568836800002</v>
      </c>
    </row>
    <row r="233" spans="1:23" x14ac:dyDescent="0.25">
      <c r="A233" t="s">
        <v>58</v>
      </c>
      <c r="B233" t="s">
        <v>5</v>
      </c>
      <c r="C233" t="s">
        <v>15</v>
      </c>
      <c r="D233" t="s">
        <v>20</v>
      </c>
      <c r="E233" t="s">
        <v>62</v>
      </c>
      <c r="F233" t="s">
        <v>105</v>
      </c>
      <c r="G233" t="s">
        <v>53</v>
      </c>
      <c r="J233" t="s">
        <v>82</v>
      </c>
      <c r="L233" t="s">
        <v>83</v>
      </c>
      <c r="M233">
        <v>1</v>
      </c>
      <c r="N233">
        <f t="shared" si="42"/>
        <v>1</v>
      </c>
      <c r="O233">
        <f t="shared" si="42"/>
        <v>1</v>
      </c>
      <c r="P233">
        <f t="shared" si="42"/>
        <v>1</v>
      </c>
      <c r="Q233">
        <f t="shared" si="42"/>
        <v>1</v>
      </c>
      <c r="R233">
        <f t="shared" si="42"/>
        <v>1</v>
      </c>
      <c r="S233">
        <f t="shared" si="42"/>
        <v>1</v>
      </c>
      <c r="T233">
        <f t="shared" si="42"/>
        <v>1</v>
      </c>
      <c r="U233">
        <f t="shared" si="42"/>
        <v>1</v>
      </c>
      <c r="V233">
        <f t="shared" si="42"/>
        <v>1</v>
      </c>
      <c r="W233">
        <f t="shared" si="42"/>
        <v>1</v>
      </c>
    </row>
    <row r="234" spans="1:23" x14ac:dyDescent="0.25">
      <c r="A234" t="s">
        <v>58</v>
      </c>
      <c r="B234" t="s">
        <v>5</v>
      </c>
      <c r="C234" t="s">
        <v>15</v>
      </c>
      <c r="D234" t="s">
        <v>20</v>
      </c>
      <c r="E234" t="s">
        <v>62</v>
      </c>
      <c r="F234" t="s">
        <v>107</v>
      </c>
      <c r="G234" t="s">
        <v>6</v>
      </c>
    </row>
    <row r="235" spans="1:23" x14ac:dyDescent="0.25">
      <c r="A235" t="s">
        <v>58</v>
      </c>
      <c r="B235" t="s">
        <v>5</v>
      </c>
      <c r="C235" t="s">
        <v>15</v>
      </c>
      <c r="D235" t="s">
        <v>20</v>
      </c>
      <c r="E235" t="s">
        <v>62</v>
      </c>
      <c r="F235" t="s">
        <v>107</v>
      </c>
      <c r="G235" t="s">
        <v>68</v>
      </c>
      <c r="L235" t="s">
        <v>69</v>
      </c>
      <c r="M235">
        <v>2000</v>
      </c>
      <c r="N235">
        <f t="shared" ref="N235:W237" si="43">M235</f>
        <v>2000</v>
      </c>
      <c r="O235">
        <f t="shared" si="43"/>
        <v>2000</v>
      </c>
      <c r="P235">
        <f t="shared" si="43"/>
        <v>2000</v>
      </c>
      <c r="Q235">
        <f t="shared" si="43"/>
        <v>2000</v>
      </c>
      <c r="R235">
        <f t="shared" si="43"/>
        <v>2000</v>
      </c>
      <c r="S235">
        <f t="shared" si="43"/>
        <v>2000</v>
      </c>
      <c r="T235">
        <f t="shared" si="43"/>
        <v>2000</v>
      </c>
      <c r="U235">
        <f t="shared" si="43"/>
        <v>2000</v>
      </c>
      <c r="V235">
        <f t="shared" si="43"/>
        <v>2000</v>
      </c>
      <c r="W235">
        <f t="shared" si="43"/>
        <v>2000</v>
      </c>
    </row>
    <row r="236" spans="1:23" x14ac:dyDescent="0.25">
      <c r="A236" t="s">
        <v>58</v>
      </c>
      <c r="B236" t="s">
        <v>5</v>
      </c>
      <c r="C236" t="s">
        <v>15</v>
      </c>
      <c r="D236" t="s">
        <v>20</v>
      </c>
      <c r="E236" t="s">
        <v>62</v>
      </c>
      <c r="F236" t="s">
        <v>107</v>
      </c>
      <c r="G236" t="s">
        <v>70</v>
      </c>
      <c r="L236" t="s">
        <v>69</v>
      </c>
      <c r="M236">
        <v>2101</v>
      </c>
      <c r="N236">
        <f t="shared" si="43"/>
        <v>2101</v>
      </c>
      <c r="O236">
        <f t="shared" si="43"/>
        <v>2101</v>
      </c>
      <c r="P236">
        <f t="shared" si="43"/>
        <v>2101</v>
      </c>
      <c r="Q236">
        <f t="shared" si="43"/>
        <v>2101</v>
      </c>
      <c r="R236">
        <f t="shared" si="43"/>
        <v>2101</v>
      </c>
      <c r="S236">
        <f t="shared" si="43"/>
        <v>2101</v>
      </c>
      <c r="T236">
        <f t="shared" si="43"/>
        <v>2101</v>
      </c>
      <c r="U236">
        <f t="shared" si="43"/>
        <v>2101</v>
      </c>
      <c r="V236">
        <f t="shared" si="43"/>
        <v>2101</v>
      </c>
      <c r="W236">
        <f t="shared" si="43"/>
        <v>2101</v>
      </c>
    </row>
    <row r="237" spans="1:23" x14ac:dyDescent="0.25">
      <c r="A237" t="s">
        <v>58</v>
      </c>
      <c r="B237" t="s">
        <v>5</v>
      </c>
      <c r="C237" t="s">
        <v>15</v>
      </c>
      <c r="D237" t="s">
        <v>20</v>
      </c>
      <c r="E237" t="s">
        <v>62</v>
      </c>
      <c r="F237" t="s">
        <v>107</v>
      </c>
      <c r="G237" t="s">
        <v>71</v>
      </c>
      <c r="K237" t="s">
        <v>72</v>
      </c>
      <c r="L237" t="s">
        <v>73</v>
      </c>
      <c r="M237">
        <v>30</v>
      </c>
      <c r="N237">
        <f t="shared" si="43"/>
        <v>30</v>
      </c>
      <c r="O237">
        <f t="shared" si="43"/>
        <v>30</v>
      </c>
      <c r="P237">
        <f t="shared" si="43"/>
        <v>30</v>
      </c>
      <c r="Q237">
        <f t="shared" si="43"/>
        <v>30</v>
      </c>
      <c r="R237">
        <f t="shared" si="43"/>
        <v>30</v>
      </c>
      <c r="S237">
        <f t="shared" si="43"/>
        <v>30</v>
      </c>
      <c r="T237">
        <f t="shared" si="43"/>
        <v>30</v>
      </c>
      <c r="U237">
        <f t="shared" si="43"/>
        <v>30</v>
      </c>
      <c r="V237">
        <f t="shared" si="43"/>
        <v>30</v>
      </c>
      <c r="W237">
        <f t="shared" si="43"/>
        <v>30</v>
      </c>
    </row>
    <row r="238" spans="1:23" x14ac:dyDescent="0.25">
      <c r="A238" t="s">
        <v>58</v>
      </c>
      <c r="B238" t="s">
        <v>5</v>
      </c>
      <c r="C238" t="s">
        <v>15</v>
      </c>
      <c r="D238" t="s">
        <v>20</v>
      </c>
      <c r="E238" t="s">
        <v>62</v>
      </c>
      <c r="F238" t="s">
        <v>107</v>
      </c>
      <c r="G238" t="s">
        <v>74</v>
      </c>
      <c r="L238" t="s">
        <v>65</v>
      </c>
      <c r="M238">
        <v>0</v>
      </c>
    </row>
    <row r="239" spans="1:23" x14ac:dyDescent="0.25">
      <c r="A239" t="s">
        <v>58</v>
      </c>
      <c r="B239" t="s">
        <v>5</v>
      </c>
      <c r="C239" t="s">
        <v>15</v>
      </c>
      <c r="D239" t="s">
        <v>20</v>
      </c>
      <c r="E239" t="s">
        <v>62</v>
      </c>
      <c r="F239" t="s">
        <v>107</v>
      </c>
      <c r="G239" t="s">
        <v>76</v>
      </c>
      <c r="K239" t="s">
        <v>72</v>
      </c>
      <c r="L239" t="s">
        <v>55</v>
      </c>
      <c r="M239">
        <v>293460</v>
      </c>
      <c r="N239">
        <f t="shared" ref="N239:W244" si="44">M239</f>
        <v>293460</v>
      </c>
      <c r="O239">
        <f t="shared" si="44"/>
        <v>293460</v>
      </c>
      <c r="P239">
        <f t="shared" si="44"/>
        <v>293460</v>
      </c>
      <c r="Q239">
        <f t="shared" si="44"/>
        <v>293460</v>
      </c>
      <c r="R239">
        <f t="shared" si="44"/>
        <v>293460</v>
      </c>
      <c r="S239">
        <f t="shared" si="44"/>
        <v>293460</v>
      </c>
      <c r="T239">
        <f t="shared" si="44"/>
        <v>293460</v>
      </c>
      <c r="U239">
        <f t="shared" si="44"/>
        <v>293460</v>
      </c>
      <c r="V239">
        <f t="shared" si="44"/>
        <v>293460</v>
      </c>
      <c r="W239">
        <f t="shared" si="44"/>
        <v>293460</v>
      </c>
    </row>
    <row r="240" spans="1:23" x14ac:dyDescent="0.25">
      <c r="A240" t="s">
        <v>58</v>
      </c>
      <c r="B240" t="s">
        <v>5</v>
      </c>
      <c r="C240" t="s">
        <v>15</v>
      </c>
      <c r="D240" t="s">
        <v>20</v>
      </c>
      <c r="E240" t="s">
        <v>62</v>
      </c>
      <c r="F240" t="s">
        <v>107</v>
      </c>
      <c r="G240" t="s">
        <v>77</v>
      </c>
      <c r="K240" t="s">
        <v>72</v>
      </c>
      <c r="L240" t="s">
        <v>78</v>
      </c>
      <c r="M240">
        <v>317228500</v>
      </c>
      <c r="N240">
        <f t="shared" si="44"/>
        <v>317228500</v>
      </c>
      <c r="O240">
        <f t="shared" si="44"/>
        <v>317228500</v>
      </c>
      <c r="P240">
        <f t="shared" si="44"/>
        <v>317228500</v>
      </c>
      <c r="Q240">
        <f t="shared" si="44"/>
        <v>317228500</v>
      </c>
      <c r="R240">
        <f t="shared" si="44"/>
        <v>317228500</v>
      </c>
      <c r="S240">
        <f t="shared" si="44"/>
        <v>317228500</v>
      </c>
      <c r="T240">
        <f t="shared" si="44"/>
        <v>317228500</v>
      </c>
      <c r="U240">
        <f t="shared" si="44"/>
        <v>317228500</v>
      </c>
      <c r="V240">
        <f t="shared" si="44"/>
        <v>317228500</v>
      </c>
      <c r="W240">
        <f t="shared" si="44"/>
        <v>317228500</v>
      </c>
    </row>
    <row r="241" spans="1:23" x14ac:dyDescent="0.25">
      <c r="A241" t="s">
        <v>58</v>
      </c>
      <c r="B241" t="s">
        <v>5</v>
      </c>
      <c r="C241" t="s">
        <v>15</v>
      </c>
      <c r="D241" t="s">
        <v>20</v>
      </c>
      <c r="E241" t="s">
        <v>62</v>
      </c>
      <c r="F241" t="s">
        <v>107</v>
      </c>
      <c r="G241" t="s">
        <v>80</v>
      </c>
      <c r="K241" t="s">
        <v>72</v>
      </c>
      <c r="L241" t="s">
        <v>78</v>
      </c>
      <c r="M241">
        <v>8213400</v>
      </c>
      <c r="N241">
        <f t="shared" si="44"/>
        <v>8213400</v>
      </c>
      <c r="O241">
        <f t="shared" si="44"/>
        <v>8213400</v>
      </c>
      <c r="P241">
        <f t="shared" si="44"/>
        <v>8213400</v>
      </c>
      <c r="Q241">
        <f t="shared" si="44"/>
        <v>8213400</v>
      </c>
      <c r="R241">
        <f t="shared" si="44"/>
        <v>8213400</v>
      </c>
      <c r="S241">
        <f t="shared" si="44"/>
        <v>8213400</v>
      </c>
      <c r="T241">
        <f t="shared" si="44"/>
        <v>8213400</v>
      </c>
      <c r="U241">
        <f t="shared" si="44"/>
        <v>8213400</v>
      </c>
      <c r="V241">
        <f t="shared" si="44"/>
        <v>8213400</v>
      </c>
      <c r="W241">
        <f t="shared" si="44"/>
        <v>8213400</v>
      </c>
    </row>
    <row r="242" spans="1:23" x14ac:dyDescent="0.25">
      <c r="A242" t="s">
        <v>58</v>
      </c>
      <c r="B242" t="s">
        <v>5</v>
      </c>
      <c r="C242" t="s">
        <v>15</v>
      </c>
      <c r="D242" t="s">
        <v>20</v>
      </c>
      <c r="E242" t="s">
        <v>62</v>
      </c>
      <c r="F242" t="s">
        <v>107</v>
      </c>
      <c r="G242" t="s">
        <v>53</v>
      </c>
      <c r="J242" t="s">
        <v>81</v>
      </c>
      <c r="K242" t="s">
        <v>72</v>
      </c>
      <c r="L242" t="s">
        <v>78</v>
      </c>
      <c r="M242">
        <v>6.31</v>
      </c>
      <c r="N242">
        <f t="shared" si="44"/>
        <v>6.31</v>
      </c>
      <c r="O242">
        <f t="shared" si="44"/>
        <v>6.31</v>
      </c>
      <c r="P242">
        <f t="shared" si="44"/>
        <v>6.31</v>
      </c>
      <c r="Q242">
        <f t="shared" si="44"/>
        <v>6.31</v>
      </c>
      <c r="R242">
        <f t="shared" si="44"/>
        <v>6.31</v>
      </c>
      <c r="S242">
        <f t="shared" si="44"/>
        <v>6.31</v>
      </c>
      <c r="T242">
        <f t="shared" si="44"/>
        <v>6.31</v>
      </c>
      <c r="U242">
        <f t="shared" si="44"/>
        <v>6.31</v>
      </c>
      <c r="V242">
        <f t="shared" si="44"/>
        <v>6.31</v>
      </c>
      <c r="W242">
        <f t="shared" si="44"/>
        <v>6.31</v>
      </c>
    </row>
    <row r="243" spans="1:23" x14ac:dyDescent="0.25">
      <c r="A243" t="s">
        <v>58</v>
      </c>
      <c r="B243" t="s">
        <v>5</v>
      </c>
      <c r="C243" t="s">
        <v>15</v>
      </c>
      <c r="D243" t="s">
        <v>20</v>
      </c>
      <c r="E243" t="s">
        <v>62</v>
      </c>
      <c r="F243" t="s">
        <v>107</v>
      </c>
      <c r="G243" t="s">
        <v>53</v>
      </c>
      <c r="J243" t="s">
        <v>43</v>
      </c>
      <c r="K243" t="s">
        <v>72</v>
      </c>
      <c r="L243" t="s">
        <v>17</v>
      </c>
      <c r="M243">
        <v>14.243256000000001</v>
      </c>
      <c r="N243">
        <f t="shared" si="44"/>
        <v>14.243256000000001</v>
      </c>
      <c r="O243">
        <f t="shared" si="44"/>
        <v>14.243256000000001</v>
      </c>
      <c r="P243">
        <f t="shared" si="44"/>
        <v>14.243256000000001</v>
      </c>
      <c r="Q243">
        <f t="shared" si="44"/>
        <v>14.243256000000001</v>
      </c>
      <c r="R243">
        <f t="shared" si="44"/>
        <v>14.243256000000001</v>
      </c>
      <c r="S243">
        <f t="shared" si="44"/>
        <v>14.243256000000001</v>
      </c>
      <c r="T243">
        <f t="shared" si="44"/>
        <v>14.243256000000001</v>
      </c>
      <c r="U243">
        <f t="shared" si="44"/>
        <v>14.243256000000001</v>
      </c>
      <c r="V243">
        <f t="shared" si="44"/>
        <v>14.243256000000001</v>
      </c>
      <c r="W243">
        <f t="shared" si="44"/>
        <v>14.243256000000001</v>
      </c>
    </row>
    <row r="244" spans="1:23" x14ac:dyDescent="0.25">
      <c r="A244" t="s">
        <v>58</v>
      </c>
      <c r="B244" t="s">
        <v>5</v>
      </c>
      <c r="C244" t="s">
        <v>15</v>
      </c>
      <c r="D244" t="s">
        <v>20</v>
      </c>
      <c r="E244" t="s">
        <v>62</v>
      </c>
      <c r="F244" t="s">
        <v>107</v>
      </c>
      <c r="G244" t="s">
        <v>53</v>
      </c>
      <c r="J244" t="s">
        <v>82</v>
      </c>
      <c r="L244" t="s">
        <v>83</v>
      </c>
      <c r="M244">
        <v>1</v>
      </c>
      <c r="N244">
        <f t="shared" si="44"/>
        <v>1</v>
      </c>
      <c r="O244">
        <f t="shared" si="44"/>
        <v>1</v>
      </c>
      <c r="P244">
        <f t="shared" si="44"/>
        <v>1</v>
      </c>
      <c r="Q244">
        <f t="shared" si="44"/>
        <v>1</v>
      </c>
      <c r="R244">
        <f t="shared" si="44"/>
        <v>1</v>
      </c>
      <c r="S244">
        <f t="shared" si="44"/>
        <v>1</v>
      </c>
      <c r="T244">
        <f t="shared" si="44"/>
        <v>1</v>
      </c>
      <c r="U244">
        <f t="shared" si="44"/>
        <v>1</v>
      </c>
      <c r="V244">
        <f t="shared" si="44"/>
        <v>1</v>
      </c>
      <c r="W244">
        <f t="shared" si="44"/>
        <v>1</v>
      </c>
    </row>
    <row r="245" spans="1:23" x14ac:dyDescent="0.25">
      <c r="A245" t="s">
        <v>60</v>
      </c>
      <c r="B245" t="s">
        <v>5</v>
      </c>
      <c r="C245" t="s">
        <v>15</v>
      </c>
      <c r="D245" t="s">
        <v>20</v>
      </c>
      <c r="E245" t="s">
        <v>108</v>
      </c>
      <c r="G245" t="s">
        <v>16</v>
      </c>
      <c r="L245" t="s">
        <v>55</v>
      </c>
    </row>
    <row r="246" spans="1:23" x14ac:dyDescent="0.25">
      <c r="A246" t="s">
        <v>60</v>
      </c>
      <c r="B246" t="s">
        <v>5</v>
      </c>
      <c r="C246" t="s">
        <v>15</v>
      </c>
      <c r="D246" t="s">
        <v>20</v>
      </c>
      <c r="E246" t="s">
        <v>108</v>
      </c>
      <c r="G246" t="s">
        <v>18</v>
      </c>
      <c r="H246" t="s">
        <v>63</v>
      </c>
    </row>
    <row r="247" spans="1:23" x14ac:dyDescent="0.25">
      <c r="A247" t="s">
        <v>60</v>
      </c>
      <c r="B247" t="s">
        <v>5</v>
      </c>
      <c r="C247" t="s">
        <v>15</v>
      </c>
      <c r="D247" t="s">
        <v>20</v>
      </c>
      <c r="E247" t="s">
        <v>108</v>
      </c>
      <c r="G247" t="s">
        <v>64</v>
      </c>
      <c r="L247" t="s">
        <v>65</v>
      </c>
      <c r="M247">
        <v>0.125</v>
      </c>
      <c r="N247">
        <f t="shared" ref="N247:W248" si="45">M247</f>
        <v>0.125</v>
      </c>
      <c r="O247">
        <f t="shared" si="45"/>
        <v>0.125</v>
      </c>
      <c r="P247">
        <f t="shared" si="45"/>
        <v>0.125</v>
      </c>
      <c r="Q247">
        <f t="shared" si="45"/>
        <v>0.125</v>
      </c>
      <c r="R247">
        <f t="shared" si="45"/>
        <v>0.125</v>
      </c>
      <c r="S247">
        <f t="shared" si="45"/>
        <v>0.125</v>
      </c>
      <c r="T247">
        <f t="shared" si="45"/>
        <v>0.125</v>
      </c>
      <c r="U247">
        <f t="shared" si="45"/>
        <v>0.125</v>
      </c>
      <c r="V247">
        <f t="shared" si="45"/>
        <v>0.125</v>
      </c>
      <c r="W247">
        <f t="shared" si="45"/>
        <v>0.125</v>
      </c>
    </row>
    <row r="248" spans="1:23" x14ac:dyDescent="0.25">
      <c r="A248" t="s">
        <v>60</v>
      </c>
      <c r="B248" t="s">
        <v>5</v>
      </c>
      <c r="C248" t="s">
        <v>15</v>
      </c>
      <c r="D248" t="s">
        <v>20</v>
      </c>
      <c r="E248" t="s">
        <v>108</v>
      </c>
      <c r="G248" t="s">
        <v>66</v>
      </c>
      <c r="M248">
        <v>10</v>
      </c>
      <c r="N248">
        <f t="shared" si="45"/>
        <v>10</v>
      </c>
      <c r="O248">
        <f t="shared" si="45"/>
        <v>10</v>
      </c>
      <c r="P248">
        <f t="shared" si="45"/>
        <v>10</v>
      </c>
      <c r="Q248">
        <f t="shared" si="45"/>
        <v>10</v>
      </c>
      <c r="R248">
        <f t="shared" si="45"/>
        <v>10</v>
      </c>
      <c r="S248">
        <f t="shared" si="45"/>
        <v>10</v>
      </c>
      <c r="T248">
        <f t="shared" si="45"/>
        <v>10</v>
      </c>
      <c r="U248">
        <f t="shared" si="45"/>
        <v>10</v>
      </c>
      <c r="V248">
        <f t="shared" si="45"/>
        <v>10</v>
      </c>
      <c r="W248">
        <f t="shared" si="45"/>
        <v>10</v>
      </c>
    </row>
    <row r="249" spans="1:23" x14ac:dyDescent="0.25">
      <c r="A249" t="s">
        <v>60</v>
      </c>
      <c r="B249" t="s">
        <v>5</v>
      </c>
      <c r="C249" t="s">
        <v>15</v>
      </c>
      <c r="D249" t="s">
        <v>20</v>
      </c>
      <c r="E249" t="s">
        <v>108</v>
      </c>
      <c r="F249" t="s">
        <v>88</v>
      </c>
      <c r="G249" t="s">
        <v>6</v>
      </c>
    </row>
    <row r="250" spans="1:23" x14ac:dyDescent="0.25">
      <c r="A250" t="s">
        <v>60</v>
      </c>
      <c r="B250" t="s">
        <v>5</v>
      </c>
      <c r="C250" t="s">
        <v>15</v>
      </c>
      <c r="D250" t="s">
        <v>20</v>
      </c>
      <c r="E250" t="s">
        <v>108</v>
      </c>
      <c r="F250" t="s">
        <v>88</v>
      </c>
      <c r="G250" t="s">
        <v>68</v>
      </c>
      <c r="L250" t="s">
        <v>69</v>
      </c>
      <c r="M250">
        <v>1950</v>
      </c>
      <c r="N250">
        <f t="shared" ref="N250:W252" si="46">M250</f>
        <v>1950</v>
      </c>
      <c r="O250">
        <f t="shared" si="46"/>
        <v>1950</v>
      </c>
      <c r="P250">
        <f t="shared" si="46"/>
        <v>1950</v>
      </c>
      <c r="Q250">
        <f t="shared" si="46"/>
        <v>1950</v>
      </c>
      <c r="R250">
        <f t="shared" si="46"/>
        <v>1950</v>
      </c>
      <c r="S250">
        <f t="shared" si="46"/>
        <v>1950</v>
      </c>
      <c r="T250">
        <f t="shared" si="46"/>
        <v>1950</v>
      </c>
      <c r="U250">
        <f t="shared" si="46"/>
        <v>1950</v>
      </c>
      <c r="V250">
        <f t="shared" si="46"/>
        <v>1950</v>
      </c>
      <c r="W250">
        <f t="shared" si="46"/>
        <v>1950</v>
      </c>
    </row>
    <row r="251" spans="1:23" x14ac:dyDescent="0.25">
      <c r="A251" t="s">
        <v>60</v>
      </c>
      <c r="B251" t="s">
        <v>5</v>
      </c>
      <c r="C251" t="s">
        <v>15</v>
      </c>
      <c r="D251" t="s">
        <v>20</v>
      </c>
      <c r="E251" t="s">
        <v>108</v>
      </c>
      <c r="F251" t="s">
        <v>88</v>
      </c>
      <c r="G251" t="s">
        <v>70</v>
      </c>
      <c r="L251" t="s">
        <v>69</v>
      </c>
      <c r="M251">
        <v>2101</v>
      </c>
      <c r="N251">
        <f t="shared" si="46"/>
        <v>2101</v>
      </c>
      <c r="O251">
        <f t="shared" si="46"/>
        <v>2101</v>
      </c>
      <c r="P251">
        <f t="shared" si="46"/>
        <v>2101</v>
      </c>
      <c r="Q251">
        <f t="shared" si="46"/>
        <v>2101</v>
      </c>
      <c r="R251">
        <f t="shared" si="46"/>
        <v>2101</v>
      </c>
      <c r="S251">
        <f t="shared" si="46"/>
        <v>2101</v>
      </c>
      <c r="T251">
        <f t="shared" si="46"/>
        <v>2101</v>
      </c>
      <c r="U251">
        <f t="shared" si="46"/>
        <v>2101</v>
      </c>
      <c r="V251">
        <f t="shared" si="46"/>
        <v>2101</v>
      </c>
      <c r="W251">
        <f t="shared" si="46"/>
        <v>2101</v>
      </c>
    </row>
    <row r="252" spans="1:23" x14ac:dyDescent="0.25">
      <c r="A252" t="s">
        <v>60</v>
      </c>
      <c r="B252" t="s">
        <v>5</v>
      </c>
      <c r="C252" t="s">
        <v>15</v>
      </c>
      <c r="D252" t="s">
        <v>20</v>
      </c>
      <c r="E252" t="s">
        <v>108</v>
      </c>
      <c r="F252" t="s">
        <v>88</v>
      </c>
      <c r="G252" t="s">
        <v>71</v>
      </c>
      <c r="K252" t="s">
        <v>72</v>
      </c>
      <c r="L252" t="s">
        <v>73</v>
      </c>
      <c r="M252">
        <v>100</v>
      </c>
      <c r="N252">
        <f t="shared" si="46"/>
        <v>100</v>
      </c>
      <c r="O252">
        <f t="shared" si="46"/>
        <v>100</v>
      </c>
      <c r="P252">
        <f t="shared" si="46"/>
        <v>100</v>
      </c>
      <c r="Q252">
        <f t="shared" si="46"/>
        <v>100</v>
      </c>
      <c r="R252">
        <f t="shared" si="46"/>
        <v>100</v>
      </c>
      <c r="S252">
        <f t="shared" si="46"/>
        <v>100</v>
      </c>
      <c r="T252">
        <f t="shared" si="46"/>
        <v>100</v>
      </c>
      <c r="U252">
        <f t="shared" si="46"/>
        <v>100</v>
      </c>
      <c r="V252">
        <f t="shared" si="46"/>
        <v>100</v>
      </c>
      <c r="W252">
        <f t="shared" si="46"/>
        <v>100</v>
      </c>
    </row>
    <row r="253" spans="1:23" x14ac:dyDescent="0.25">
      <c r="A253" t="s">
        <v>60</v>
      </c>
      <c r="B253" t="s">
        <v>5</v>
      </c>
      <c r="C253" t="s">
        <v>15</v>
      </c>
      <c r="D253" t="s">
        <v>20</v>
      </c>
      <c r="E253" t="s">
        <v>108</v>
      </c>
      <c r="F253" t="s">
        <v>88</v>
      </c>
      <c r="G253" t="s">
        <v>74</v>
      </c>
      <c r="K253" t="s">
        <v>75</v>
      </c>
      <c r="L253" t="s">
        <v>65</v>
      </c>
      <c r="M253">
        <v>0.25</v>
      </c>
    </row>
    <row r="254" spans="1:23" x14ac:dyDescent="0.25">
      <c r="A254" t="s">
        <v>60</v>
      </c>
      <c r="B254" t="s">
        <v>5</v>
      </c>
      <c r="C254" t="s">
        <v>15</v>
      </c>
      <c r="D254" t="s">
        <v>20</v>
      </c>
      <c r="E254" t="s">
        <v>108</v>
      </c>
      <c r="F254" t="s">
        <v>88</v>
      </c>
      <c r="G254" t="s">
        <v>76</v>
      </c>
      <c r="K254" t="s">
        <v>72</v>
      </c>
      <c r="L254" t="s">
        <v>55</v>
      </c>
      <c r="M254">
        <v>1836508.2352941199</v>
      </c>
      <c r="N254">
        <f t="shared" ref="N254:W259" si="47">M254</f>
        <v>1836508.2352941199</v>
      </c>
      <c r="O254">
        <f t="shared" si="47"/>
        <v>1836508.2352941199</v>
      </c>
      <c r="P254">
        <f t="shared" si="47"/>
        <v>1836508.2352941199</v>
      </c>
      <c r="Q254">
        <f t="shared" si="47"/>
        <v>1836508.2352941199</v>
      </c>
      <c r="R254">
        <f t="shared" si="47"/>
        <v>1836508.2352941199</v>
      </c>
      <c r="S254">
        <f t="shared" si="47"/>
        <v>1836508.2352941199</v>
      </c>
      <c r="T254">
        <f t="shared" si="47"/>
        <v>1836508.2352941199</v>
      </c>
      <c r="U254">
        <f t="shared" si="47"/>
        <v>1836508.2352941199</v>
      </c>
      <c r="V254">
        <f t="shared" si="47"/>
        <v>1836508.2352941199</v>
      </c>
      <c r="W254">
        <f t="shared" si="47"/>
        <v>1836508.2352941199</v>
      </c>
    </row>
    <row r="255" spans="1:23" x14ac:dyDescent="0.25">
      <c r="A255" t="s">
        <v>60</v>
      </c>
      <c r="B255" t="s">
        <v>5</v>
      </c>
      <c r="C255" t="s">
        <v>15</v>
      </c>
      <c r="D255" t="s">
        <v>20</v>
      </c>
      <c r="E255" t="s">
        <v>108</v>
      </c>
      <c r="F255" t="s">
        <v>88</v>
      </c>
      <c r="G255" t="s">
        <v>77</v>
      </c>
      <c r="K255" t="s">
        <v>72</v>
      </c>
      <c r="L255" t="s">
        <v>78</v>
      </c>
      <c r="M255">
        <v>17618447000</v>
      </c>
      <c r="N255">
        <f t="shared" si="47"/>
        <v>17618447000</v>
      </c>
      <c r="O255">
        <f t="shared" si="47"/>
        <v>17618447000</v>
      </c>
      <c r="P255">
        <f t="shared" si="47"/>
        <v>17618447000</v>
      </c>
      <c r="Q255">
        <f t="shared" si="47"/>
        <v>17618447000</v>
      </c>
      <c r="R255">
        <f t="shared" si="47"/>
        <v>17618447000</v>
      </c>
      <c r="S255">
        <f t="shared" si="47"/>
        <v>17618447000</v>
      </c>
      <c r="T255">
        <f t="shared" si="47"/>
        <v>17618447000</v>
      </c>
      <c r="U255">
        <f t="shared" si="47"/>
        <v>17618447000</v>
      </c>
      <c r="V255">
        <f t="shared" si="47"/>
        <v>17618447000</v>
      </c>
      <c r="W255">
        <f t="shared" si="47"/>
        <v>17618447000</v>
      </c>
    </row>
    <row r="256" spans="1:23" x14ac:dyDescent="0.25">
      <c r="A256" t="s">
        <v>60</v>
      </c>
      <c r="B256" t="s">
        <v>5</v>
      </c>
      <c r="C256" t="s">
        <v>15</v>
      </c>
      <c r="D256" t="s">
        <v>20</v>
      </c>
      <c r="E256" t="s">
        <v>108</v>
      </c>
      <c r="F256" t="s">
        <v>88</v>
      </c>
      <c r="G256" t="s">
        <v>79</v>
      </c>
      <c r="K256" t="s">
        <v>72</v>
      </c>
      <c r="L256" t="s">
        <v>73</v>
      </c>
      <c r="M256">
        <v>50</v>
      </c>
      <c r="N256">
        <f t="shared" si="47"/>
        <v>50</v>
      </c>
      <c r="O256">
        <f t="shared" si="47"/>
        <v>50</v>
      </c>
      <c r="P256">
        <f t="shared" si="47"/>
        <v>50</v>
      </c>
      <c r="Q256">
        <f t="shared" si="47"/>
        <v>50</v>
      </c>
      <c r="R256">
        <f t="shared" si="47"/>
        <v>50</v>
      </c>
      <c r="S256">
        <f t="shared" si="47"/>
        <v>50</v>
      </c>
      <c r="T256">
        <f t="shared" si="47"/>
        <v>50</v>
      </c>
      <c r="U256">
        <f t="shared" si="47"/>
        <v>50</v>
      </c>
      <c r="V256">
        <f t="shared" si="47"/>
        <v>50</v>
      </c>
      <c r="W256">
        <f t="shared" si="47"/>
        <v>50</v>
      </c>
    </row>
    <row r="257" spans="1:23" x14ac:dyDescent="0.25">
      <c r="A257" t="s">
        <v>60</v>
      </c>
      <c r="B257" t="s">
        <v>5</v>
      </c>
      <c r="C257" t="s">
        <v>15</v>
      </c>
      <c r="D257" t="s">
        <v>20</v>
      </c>
      <c r="E257" t="s">
        <v>108</v>
      </c>
      <c r="F257" t="s">
        <v>88</v>
      </c>
      <c r="G257" t="s">
        <v>80</v>
      </c>
      <c r="K257" t="s">
        <v>72</v>
      </c>
      <c r="L257" t="s">
        <v>78</v>
      </c>
      <c r="M257">
        <v>11840400</v>
      </c>
      <c r="N257">
        <f t="shared" si="47"/>
        <v>11840400</v>
      </c>
      <c r="O257">
        <f t="shared" si="47"/>
        <v>11840400</v>
      </c>
      <c r="P257">
        <f t="shared" si="47"/>
        <v>11840400</v>
      </c>
      <c r="Q257">
        <f t="shared" si="47"/>
        <v>11840400</v>
      </c>
      <c r="R257">
        <f t="shared" si="47"/>
        <v>11840400</v>
      </c>
      <c r="S257">
        <f t="shared" si="47"/>
        <v>11840400</v>
      </c>
      <c r="T257">
        <f t="shared" si="47"/>
        <v>11840400</v>
      </c>
      <c r="U257">
        <f t="shared" si="47"/>
        <v>11840400</v>
      </c>
      <c r="V257">
        <f t="shared" si="47"/>
        <v>11840400</v>
      </c>
      <c r="W257">
        <f t="shared" si="47"/>
        <v>11840400</v>
      </c>
    </row>
    <row r="258" spans="1:23" x14ac:dyDescent="0.25">
      <c r="A258" t="s">
        <v>60</v>
      </c>
      <c r="B258" t="s">
        <v>5</v>
      </c>
      <c r="C258" t="s">
        <v>15</v>
      </c>
      <c r="D258" t="s">
        <v>20</v>
      </c>
      <c r="E258" t="s">
        <v>108</v>
      </c>
      <c r="F258" t="s">
        <v>88</v>
      </c>
      <c r="G258" t="s">
        <v>53</v>
      </c>
      <c r="J258" t="s">
        <v>81</v>
      </c>
      <c r="K258" t="s">
        <v>72</v>
      </c>
      <c r="L258" t="s">
        <v>78</v>
      </c>
      <c r="M258">
        <v>0.96</v>
      </c>
      <c r="N258">
        <f t="shared" si="47"/>
        <v>0.96</v>
      </c>
      <c r="O258">
        <f t="shared" si="47"/>
        <v>0.96</v>
      </c>
      <c r="P258">
        <f t="shared" si="47"/>
        <v>0.96</v>
      </c>
      <c r="Q258">
        <f t="shared" si="47"/>
        <v>0.96</v>
      </c>
      <c r="R258">
        <f t="shared" si="47"/>
        <v>0.96</v>
      </c>
      <c r="S258">
        <f t="shared" si="47"/>
        <v>0.96</v>
      </c>
      <c r="T258">
        <f t="shared" si="47"/>
        <v>0.96</v>
      </c>
      <c r="U258">
        <f t="shared" si="47"/>
        <v>0.96</v>
      </c>
      <c r="V258">
        <f t="shared" si="47"/>
        <v>0.96</v>
      </c>
      <c r="W258">
        <f t="shared" si="47"/>
        <v>0.96</v>
      </c>
    </row>
    <row r="259" spans="1:23" x14ac:dyDescent="0.25">
      <c r="A259" t="s">
        <v>60</v>
      </c>
      <c r="B259" t="s">
        <v>5</v>
      </c>
      <c r="C259" t="s">
        <v>15</v>
      </c>
      <c r="D259" t="s">
        <v>20</v>
      </c>
      <c r="E259" t="s">
        <v>108</v>
      </c>
      <c r="F259" t="s">
        <v>88</v>
      </c>
      <c r="G259" t="s">
        <v>53</v>
      </c>
      <c r="J259" t="s">
        <v>82</v>
      </c>
      <c r="L259" t="s">
        <v>17</v>
      </c>
      <c r="M259">
        <v>1</v>
      </c>
      <c r="N259">
        <f t="shared" si="47"/>
        <v>1</v>
      </c>
      <c r="O259">
        <f t="shared" si="47"/>
        <v>1</v>
      </c>
      <c r="P259">
        <f t="shared" si="47"/>
        <v>1</v>
      </c>
      <c r="Q259">
        <f t="shared" si="47"/>
        <v>1</v>
      </c>
      <c r="R259">
        <f t="shared" si="47"/>
        <v>1</v>
      </c>
      <c r="S259">
        <f t="shared" si="47"/>
        <v>1</v>
      </c>
      <c r="T259">
        <f t="shared" si="47"/>
        <v>1</v>
      </c>
      <c r="U259">
        <f t="shared" si="47"/>
        <v>1</v>
      </c>
      <c r="V259">
        <f t="shared" si="47"/>
        <v>1</v>
      </c>
      <c r="W259">
        <f t="shared" si="47"/>
        <v>1</v>
      </c>
    </row>
    <row r="260" spans="1:23" x14ac:dyDescent="0.25">
      <c r="A260" t="s">
        <v>60</v>
      </c>
      <c r="B260" t="s">
        <v>5</v>
      </c>
      <c r="C260" t="s">
        <v>15</v>
      </c>
      <c r="D260" t="s">
        <v>20</v>
      </c>
      <c r="E260" t="s">
        <v>108</v>
      </c>
      <c r="F260" t="s">
        <v>89</v>
      </c>
      <c r="G260" t="s">
        <v>6</v>
      </c>
    </row>
    <row r="261" spans="1:23" x14ac:dyDescent="0.25">
      <c r="A261" t="s">
        <v>60</v>
      </c>
      <c r="B261" t="s">
        <v>5</v>
      </c>
      <c r="C261" t="s">
        <v>15</v>
      </c>
      <c r="D261" t="s">
        <v>20</v>
      </c>
      <c r="E261" t="s">
        <v>108</v>
      </c>
      <c r="F261" t="s">
        <v>89</v>
      </c>
      <c r="G261" t="s">
        <v>68</v>
      </c>
      <c r="L261" t="s">
        <v>69</v>
      </c>
      <c r="M261">
        <v>2000</v>
      </c>
      <c r="N261">
        <f t="shared" ref="N261:W263" si="48">M261</f>
        <v>2000</v>
      </c>
      <c r="O261">
        <f t="shared" si="48"/>
        <v>2000</v>
      </c>
      <c r="P261">
        <f t="shared" si="48"/>
        <v>2000</v>
      </c>
      <c r="Q261">
        <f t="shared" si="48"/>
        <v>2000</v>
      </c>
      <c r="R261">
        <f t="shared" si="48"/>
        <v>2000</v>
      </c>
      <c r="S261">
        <f t="shared" si="48"/>
        <v>2000</v>
      </c>
      <c r="T261">
        <f t="shared" si="48"/>
        <v>2000</v>
      </c>
      <c r="U261">
        <f t="shared" si="48"/>
        <v>2000</v>
      </c>
      <c r="V261">
        <f t="shared" si="48"/>
        <v>2000</v>
      </c>
      <c r="W261">
        <f t="shared" si="48"/>
        <v>2000</v>
      </c>
    </row>
    <row r="262" spans="1:23" x14ac:dyDescent="0.25">
      <c r="A262" t="s">
        <v>60</v>
      </c>
      <c r="B262" t="s">
        <v>5</v>
      </c>
      <c r="C262" t="s">
        <v>15</v>
      </c>
      <c r="D262" t="s">
        <v>20</v>
      </c>
      <c r="E262" t="s">
        <v>108</v>
      </c>
      <c r="F262" t="s">
        <v>89</v>
      </c>
      <c r="G262" t="s">
        <v>70</v>
      </c>
      <c r="L262" t="s">
        <v>69</v>
      </c>
      <c r="M262">
        <v>2101</v>
      </c>
      <c r="N262">
        <f t="shared" si="48"/>
        <v>2101</v>
      </c>
      <c r="O262">
        <f t="shared" si="48"/>
        <v>2101</v>
      </c>
      <c r="P262">
        <f t="shared" si="48"/>
        <v>2101</v>
      </c>
      <c r="Q262">
        <f t="shared" si="48"/>
        <v>2101</v>
      </c>
      <c r="R262">
        <f t="shared" si="48"/>
        <v>2101</v>
      </c>
      <c r="S262">
        <f t="shared" si="48"/>
        <v>2101</v>
      </c>
      <c r="T262">
        <f t="shared" si="48"/>
        <v>2101</v>
      </c>
      <c r="U262">
        <f t="shared" si="48"/>
        <v>2101</v>
      </c>
      <c r="V262">
        <f t="shared" si="48"/>
        <v>2101</v>
      </c>
      <c r="W262">
        <f t="shared" si="48"/>
        <v>2101</v>
      </c>
    </row>
    <row r="263" spans="1:23" x14ac:dyDescent="0.25">
      <c r="A263" t="s">
        <v>60</v>
      </c>
      <c r="B263" t="s">
        <v>5</v>
      </c>
      <c r="C263" t="s">
        <v>15</v>
      </c>
      <c r="D263" t="s">
        <v>20</v>
      </c>
      <c r="E263" t="s">
        <v>108</v>
      </c>
      <c r="F263" t="s">
        <v>89</v>
      </c>
      <c r="G263" t="s">
        <v>71</v>
      </c>
      <c r="K263" t="s">
        <v>72</v>
      </c>
      <c r="L263" t="s">
        <v>73</v>
      </c>
      <c r="M263">
        <v>30</v>
      </c>
      <c r="N263">
        <f t="shared" si="48"/>
        <v>30</v>
      </c>
      <c r="O263">
        <f t="shared" si="48"/>
        <v>30</v>
      </c>
      <c r="P263">
        <f t="shared" si="48"/>
        <v>30</v>
      </c>
      <c r="Q263">
        <f t="shared" si="48"/>
        <v>30</v>
      </c>
      <c r="R263">
        <f t="shared" si="48"/>
        <v>30</v>
      </c>
      <c r="S263">
        <f t="shared" si="48"/>
        <v>30</v>
      </c>
      <c r="T263">
        <f t="shared" si="48"/>
        <v>30</v>
      </c>
      <c r="U263">
        <f t="shared" si="48"/>
        <v>30</v>
      </c>
      <c r="V263">
        <f t="shared" si="48"/>
        <v>30</v>
      </c>
      <c r="W263">
        <f t="shared" si="48"/>
        <v>30</v>
      </c>
    </row>
    <row r="264" spans="1:23" x14ac:dyDescent="0.25">
      <c r="A264" t="s">
        <v>60</v>
      </c>
      <c r="B264" t="s">
        <v>5</v>
      </c>
      <c r="C264" t="s">
        <v>15</v>
      </c>
      <c r="D264" t="s">
        <v>20</v>
      </c>
      <c r="E264" t="s">
        <v>108</v>
      </c>
      <c r="F264" t="s">
        <v>89</v>
      </c>
      <c r="G264" t="s">
        <v>74</v>
      </c>
      <c r="K264" t="s">
        <v>75</v>
      </c>
      <c r="L264" t="s">
        <v>65</v>
      </c>
      <c r="M264">
        <v>0.65</v>
      </c>
    </row>
    <row r="265" spans="1:23" x14ac:dyDescent="0.25">
      <c r="A265" t="s">
        <v>60</v>
      </c>
      <c r="B265" t="s">
        <v>5</v>
      </c>
      <c r="C265" t="s">
        <v>15</v>
      </c>
      <c r="D265" t="s">
        <v>20</v>
      </c>
      <c r="E265" t="s">
        <v>108</v>
      </c>
      <c r="F265" t="s">
        <v>89</v>
      </c>
      <c r="G265" t="s">
        <v>76</v>
      </c>
      <c r="K265" t="s">
        <v>72</v>
      </c>
      <c r="L265" t="s">
        <v>55</v>
      </c>
      <c r="M265">
        <v>32463.529411764699</v>
      </c>
      <c r="N265">
        <f t="shared" ref="N265:W270" si="49">M265</f>
        <v>32463.529411764699</v>
      </c>
      <c r="O265">
        <f t="shared" si="49"/>
        <v>32463.529411764699</v>
      </c>
      <c r="P265">
        <f t="shared" si="49"/>
        <v>32463.529411764699</v>
      </c>
      <c r="Q265">
        <f t="shared" si="49"/>
        <v>32463.529411764699</v>
      </c>
      <c r="R265">
        <f t="shared" si="49"/>
        <v>32463.529411764699</v>
      </c>
      <c r="S265">
        <f t="shared" si="49"/>
        <v>32463.529411764699</v>
      </c>
      <c r="T265">
        <f t="shared" si="49"/>
        <v>32463.529411764699</v>
      </c>
      <c r="U265">
        <f t="shared" si="49"/>
        <v>32463.529411764699</v>
      </c>
      <c r="V265">
        <f t="shared" si="49"/>
        <v>32463.529411764699</v>
      </c>
      <c r="W265">
        <f t="shared" si="49"/>
        <v>32463.529411764699</v>
      </c>
    </row>
    <row r="266" spans="1:23" x14ac:dyDescent="0.25">
      <c r="A266" t="s">
        <v>60</v>
      </c>
      <c r="B266" t="s">
        <v>5</v>
      </c>
      <c r="C266" t="s">
        <v>15</v>
      </c>
      <c r="D266" t="s">
        <v>20</v>
      </c>
      <c r="E266" t="s">
        <v>108</v>
      </c>
      <c r="F266" t="s">
        <v>89</v>
      </c>
      <c r="G266" t="s">
        <v>77</v>
      </c>
      <c r="K266" t="s">
        <v>72</v>
      </c>
      <c r="L266" t="s">
        <v>78</v>
      </c>
      <c r="M266">
        <v>153198150</v>
      </c>
      <c r="N266">
        <f t="shared" si="49"/>
        <v>153198150</v>
      </c>
      <c r="O266">
        <f t="shared" si="49"/>
        <v>153198150</v>
      </c>
      <c r="P266">
        <f t="shared" si="49"/>
        <v>153198150</v>
      </c>
      <c r="Q266">
        <f t="shared" si="49"/>
        <v>153198150</v>
      </c>
      <c r="R266">
        <f t="shared" si="49"/>
        <v>153198150</v>
      </c>
      <c r="S266">
        <f t="shared" si="49"/>
        <v>153198150</v>
      </c>
      <c r="T266">
        <f t="shared" si="49"/>
        <v>153198150</v>
      </c>
      <c r="U266">
        <f t="shared" si="49"/>
        <v>153198150</v>
      </c>
      <c r="V266">
        <f t="shared" si="49"/>
        <v>153198150</v>
      </c>
      <c r="W266">
        <f t="shared" si="49"/>
        <v>153198150</v>
      </c>
    </row>
    <row r="267" spans="1:23" x14ac:dyDescent="0.25">
      <c r="A267" t="s">
        <v>60</v>
      </c>
      <c r="B267" t="s">
        <v>5</v>
      </c>
      <c r="C267" t="s">
        <v>15</v>
      </c>
      <c r="D267" t="s">
        <v>20</v>
      </c>
      <c r="E267" t="s">
        <v>108</v>
      </c>
      <c r="F267" t="s">
        <v>89</v>
      </c>
      <c r="G267" t="s">
        <v>80</v>
      </c>
      <c r="K267" t="s">
        <v>72</v>
      </c>
      <c r="L267" t="s">
        <v>78</v>
      </c>
      <c r="M267">
        <v>2235870</v>
      </c>
      <c r="N267">
        <f t="shared" si="49"/>
        <v>2235870</v>
      </c>
      <c r="O267">
        <f t="shared" si="49"/>
        <v>2235870</v>
      </c>
      <c r="P267">
        <f t="shared" si="49"/>
        <v>2235870</v>
      </c>
      <c r="Q267">
        <f t="shared" si="49"/>
        <v>2235870</v>
      </c>
      <c r="R267">
        <f t="shared" si="49"/>
        <v>2235870</v>
      </c>
      <c r="S267">
        <f t="shared" si="49"/>
        <v>2235870</v>
      </c>
      <c r="T267">
        <f t="shared" si="49"/>
        <v>2235870</v>
      </c>
      <c r="U267">
        <f t="shared" si="49"/>
        <v>2235870</v>
      </c>
      <c r="V267">
        <f t="shared" si="49"/>
        <v>2235870</v>
      </c>
      <c r="W267">
        <f t="shared" si="49"/>
        <v>2235870</v>
      </c>
    </row>
    <row r="268" spans="1:23" x14ac:dyDescent="0.25">
      <c r="A268" t="s">
        <v>60</v>
      </c>
      <c r="B268" t="s">
        <v>5</v>
      </c>
      <c r="C268" t="s">
        <v>15</v>
      </c>
      <c r="D268" t="s">
        <v>20</v>
      </c>
      <c r="E268" t="s">
        <v>108</v>
      </c>
      <c r="F268" t="s">
        <v>89</v>
      </c>
      <c r="G268" t="s">
        <v>53</v>
      </c>
      <c r="J268" t="s">
        <v>81</v>
      </c>
      <c r="K268" t="s">
        <v>72</v>
      </c>
      <c r="L268" t="s">
        <v>78</v>
      </c>
      <c r="M268">
        <v>6.14</v>
      </c>
      <c r="N268">
        <f t="shared" si="49"/>
        <v>6.14</v>
      </c>
      <c r="O268">
        <f t="shared" si="49"/>
        <v>6.14</v>
      </c>
      <c r="P268">
        <f t="shared" si="49"/>
        <v>6.14</v>
      </c>
      <c r="Q268">
        <f t="shared" si="49"/>
        <v>6.14</v>
      </c>
      <c r="R268">
        <f t="shared" si="49"/>
        <v>6.14</v>
      </c>
      <c r="S268">
        <f t="shared" si="49"/>
        <v>6.14</v>
      </c>
      <c r="T268">
        <f t="shared" si="49"/>
        <v>6.14</v>
      </c>
      <c r="U268">
        <f t="shared" si="49"/>
        <v>6.14</v>
      </c>
      <c r="V268">
        <f t="shared" si="49"/>
        <v>6.14</v>
      </c>
      <c r="W268">
        <f t="shared" si="49"/>
        <v>6.14</v>
      </c>
    </row>
    <row r="269" spans="1:23" x14ac:dyDescent="0.25">
      <c r="A269" t="s">
        <v>60</v>
      </c>
      <c r="B269" t="s">
        <v>5</v>
      </c>
      <c r="C269" t="s">
        <v>15</v>
      </c>
      <c r="D269" t="s">
        <v>20</v>
      </c>
      <c r="E269" t="s">
        <v>108</v>
      </c>
      <c r="F269" t="s">
        <v>89</v>
      </c>
      <c r="G269" t="s">
        <v>53</v>
      </c>
      <c r="J269" t="s">
        <v>37</v>
      </c>
      <c r="K269" t="s">
        <v>72</v>
      </c>
      <c r="L269" t="s">
        <v>17</v>
      </c>
      <c r="M269">
        <v>10.04413312</v>
      </c>
      <c r="N269">
        <f t="shared" si="49"/>
        <v>10.04413312</v>
      </c>
      <c r="O269">
        <f t="shared" si="49"/>
        <v>10.04413312</v>
      </c>
      <c r="P269">
        <f t="shared" si="49"/>
        <v>10.04413312</v>
      </c>
      <c r="Q269">
        <f t="shared" si="49"/>
        <v>10.04413312</v>
      </c>
      <c r="R269">
        <f t="shared" si="49"/>
        <v>10.04413312</v>
      </c>
      <c r="S269">
        <f t="shared" si="49"/>
        <v>10.04413312</v>
      </c>
      <c r="T269">
        <f t="shared" si="49"/>
        <v>10.04413312</v>
      </c>
      <c r="U269">
        <f t="shared" si="49"/>
        <v>10.04413312</v>
      </c>
      <c r="V269">
        <f t="shared" si="49"/>
        <v>10.04413312</v>
      </c>
      <c r="W269">
        <f t="shared" si="49"/>
        <v>10.04413312</v>
      </c>
    </row>
    <row r="270" spans="1:23" x14ac:dyDescent="0.25">
      <c r="A270" t="s">
        <v>60</v>
      </c>
      <c r="B270" t="s">
        <v>5</v>
      </c>
      <c r="C270" t="s">
        <v>15</v>
      </c>
      <c r="D270" t="s">
        <v>20</v>
      </c>
      <c r="E270" t="s">
        <v>108</v>
      </c>
      <c r="F270" t="s">
        <v>89</v>
      </c>
      <c r="G270" t="s">
        <v>53</v>
      </c>
      <c r="J270" t="s">
        <v>82</v>
      </c>
      <c r="L270" t="s">
        <v>83</v>
      </c>
      <c r="M270">
        <v>1</v>
      </c>
      <c r="N270">
        <f t="shared" si="49"/>
        <v>1</v>
      </c>
      <c r="O270">
        <f t="shared" si="49"/>
        <v>1</v>
      </c>
      <c r="P270">
        <f t="shared" si="49"/>
        <v>1</v>
      </c>
      <c r="Q270">
        <f t="shared" si="49"/>
        <v>1</v>
      </c>
      <c r="R270">
        <f t="shared" si="49"/>
        <v>1</v>
      </c>
      <c r="S270">
        <f t="shared" si="49"/>
        <v>1</v>
      </c>
      <c r="T270">
        <f t="shared" si="49"/>
        <v>1</v>
      </c>
      <c r="U270">
        <f t="shared" si="49"/>
        <v>1</v>
      </c>
      <c r="V270">
        <f t="shared" si="49"/>
        <v>1</v>
      </c>
      <c r="W270">
        <f t="shared" si="49"/>
        <v>1</v>
      </c>
    </row>
    <row r="271" spans="1:23" x14ac:dyDescent="0.25">
      <c r="A271" t="s">
        <v>60</v>
      </c>
      <c r="B271" t="s">
        <v>5</v>
      </c>
      <c r="C271" t="s">
        <v>15</v>
      </c>
      <c r="D271" t="s">
        <v>20</v>
      </c>
      <c r="E271" t="s">
        <v>108</v>
      </c>
      <c r="F271" t="s">
        <v>90</v>
      </c>
      <c r="G271" t="s">
        <v>6</v>
      </c>
    </row>
    <row r="272" spans="1:23" x14ac:dyDescent="0.25">
      <c r="A272" t="s">
        <v>60</v>
      </c>
      <c r="B272" t="s">
        <v>5</v>
      </c>
      <c r="C272" t="s">
        <v>15</v>
      </c>
      <c r="D272" t="s">
        <v>20</v>
      </c>
      <c r="E272" t="s">
        <v>108</v>
      </c>
      <c r="F272" t="s">
        <v>90</v>
      </c>
      <c r="G272" t="s">
        <v>68</v>
      </c>
      <c r="L272" t="s">
        <v>69</v>
      </c>
      <c r="M272">
        <v>2025</v>
      </c>
      <c r="N272">
        <f t="shared" ref="N272:W274" si="50">M272</f>
        <v>2025</v>
      </c>
      <c r="O272">
        <f t="shared" si="50"/>
        <v>2025</v>
      </c>
      <c r="P272">
        <f t="shared" si="50"/>
        <v>2025</v>
      </c>
      <c r="Q272">
        <f t="shared" si="50"/>
        <v>2025</v>
      </c>
      <c r="R272">
        <f t="shared" si="50"/>
        <v>2025</v>
      </c>
      <c r="S272">
        <f t="shared" si="50"/>
        <v>2025</v>
      </c>
      <c r="T272">
        <f t="shared" si="50"/>
        <v>2025</v>
      </c>
      <c r="U272">
        <f t="shared" si="50"/>
        <v>2025</v>
      </c>
      <c r="V272">
        <f t="shared" si="50"/>
        <v>2025</v>
      </c>
      <c r="W272">
        <f t="shared" si="50"/>
        <v>2025</v>
      </c>
    </row>
    <row r="273" spans="1:23" x14ac:dyDescent="0.25">
      <c r="A273" t="s">
        <v>60</v>
      </c>
      <c r="B273" t="s">
        <v>5</v>
      </c>
      <c r="C273" t="s">
        <v>15</v>
      </c>
      <c r="D273" t="s">
        <v>20</v>
      </c>
      <c r="E273" t="s">
        <v>108</v>
      </c>
      <c r="F273" t="s">
        <v>90</v>
      </c>
      <c r="G273" t="s">
        <v>70</v>
      </c>
      <c r="L273" t="s">
        <v>69</v>
      </c>
      <c r="M273">
        <v>2101</v>
      </c>
      <c r="N273">
        <f t="shared" si="50"/>
        <v>2101</v>
      </c>
      <c r="O273">
        <f t="shared" si="50"/>
        <v>2101</v>
      </c>
      <c r="P273">
        <f t="shared" si="50"/>
        <v>2101</v>
      </c>
      <c r="Q273">
        <f t="shared" si="50"/>
        <v>2101</v>
      </c>
      <c r="R273">
        <f t="shared" si="50"/>
        <v>2101</v>
      </c>
      <c r="S273">
        <f t="shared" si="50"/>
        <v>2101</v>
      </c>
      <c r="T273">
        <f t="shared" si="50"/>
        <v>2101</v>
      </c>
      <c r="U273">
        <f t="shared" si="50"/>
        <v>2101</v>
      </c>
      <c r="V273">
        <f t="shared" si="50"/>
        <v>2101</v>
      </c>
      <c r="W273">
        <f t="shared" si="50"/>
        <v>2101</v>
      </c>
    </row>
    <row r="274" spans="1:23" x14ac:dyDescent="0.25">
      <c r="A274" t="s">
        <v>60</v>
      </c>
      <c r="B274" t="s">
        <v>5</v>
      </c>
      <c r="C274" t="s">
        <v>15</v>
      </c>
      <c r="D274" t="s">
        <v>20</v>
      </c>
      <c r="E274" t="s">
        <v>108</v>
      </c>
      <c r="F274" t="s">
        <v>90</v>
      </c>
      <c r="G274" t="s">
        <v>71</v>
      </c>
      <c r="K274" t="s">
        <v>72</v>
      </c>
      <c r="L274" t="s">
        <v>73</v>
      </c>
      <c r="M274">
        <v>30</v>
      </c>
      <c r="N274">
        <f t="shared" si="50"/>
        <v>30</v>
      </c>
      <c r="O274">
        <f t="shared" si="50"/>
        <v>30</v>
      </c>
      <c r="P274">
        <f t="shared" si="50"/>
        <v>30</v>
      </c>
      <c r="Q274">
        <f t="shared" si="50"/>
        <v>30</v>
      </c>
      <c r="R274">
        <f t="shared" si="50"/>
        <v>30</v>
      </c>
      <c r="S274">
        <f t="shared" si="50"/>
        <v>30</v>
      </c>
      <c r="T274">
        <f t="shared" si="50"/>
        <v>30</v>
      </c>
      <c r="U274">
        <f t="shared" si="50"/>
        <v>30</v>
      </c>
      <c r="V274">
        <f t="shared" si="50"/>
        <v>30</v>
      </c>
      <c r="W274">
        <f t="shared" si="50"/>
        <v>30</v>
      </c>
    </row>
    <row r="275" spans="1:23" x14ac:dyDescent="0.25">
      <c r="A275" t="s">
        <v>60</v>
      </c>
      <c r="B275" t="s">
        <v>5</v>
      </c>
      <c r="C275" t="s">
        <v>15</v>
      </c>
      <c r="D275" t="s">
        <v>20</v>
      </c>
      <c r="E275" t="s">
        <v>108</v>
      </c>
      <c r="F275" t="s">
        <v>90</v>
      </c>
      <c r="G275" t="s">
        <v>74</v>
      </c>
      <c r="L275" t="s">
        <v>65</v>
      </c>
      <c r="M275">
        <v>0</v>
      </c>
    </row>
    <row r="276" spans="1:23" x14ac:dyDescent="0.25">
      <c r="A276" t="s">
        <v>60</v>
      </c>
      <c r="B276" t="s">
        <v>5</v>
      </c>
      <c r="C276" t="s">
        <v>15</v>
      </c>
      <c r="D276" t="s">
        <v>20</v>
      </c>
      <c r="E276" t="s">
        <v>108</v>
      </c>
      <c r="F276" t="s">
        <v>90</v>
      </c>
      <c r="G276" t="s">
        <v>76</v>
      </c>
      <c r="K276" t="s">
        <v>72</v>
      </c>
      <c r="L276" t="s">
        <v>55</v>
      </c>
      <c r="M276">
        <v>60289.411764705903</v>
      </c>
      <c r="N276">
        <f t="shared" ref="N276:W276" si="51">M276</f>
        <v>60289.411764705903</v>
      </c>
      <c r="O276">
        <f t="shared" si="51"/>
        <v>60289.411764705903</v>
      </c>
      <c r="P276">
        <f t="shared" si="51"/>
        <v>60289.411764705903</v>
      </c>
      <c r="Q276">
        <f t="shared" si="51"/>
        <v>60289.411764705903</v>
      </c>
      <c r="R276">
        <f t="shared" si="51"/>
        <v>60289.411764705903</v>
      </c>
      <c r="S276">
        <f t="shared" si="51"/>
        <v>60289.411764705903</v>
      </c>
      <c r="T276">
        <f t="shared" si="51"/>
        <v>60289.411764705903</v>
      </c>
      <c r="U276">
        <f t="shared" si="51"/>
        <v>60289.411764705903</v>
      </c>
      <c r="V276">
        <f t="shared" si="51"/>
        <v>60289.411764705903</v>
      </c>
      <c r="W276">
        <f t="shared" si="51"/>
        <v>60289.411764705903</v>
      </c>
    </row>
    <row r="277" spans="1:23" x14ac:dyDescent="0.25">
      <c r="A277" t="s">
        <v>60</v>
      </c>
      <c r="B277" t="s">
        <v>5</v>
      </c>
      <c r="C277" t="s">
        <v>15</v>
      </c>
      <c r="D277" t="s">
        <v>20</v>
      </c>
      <c r="E277" t="s">
        <v>108</v>
      </c>
      <c r="F277" t="s">
        <v>90</v>
      </c>
      <c r="G277" t="s">
        <v>77</v>
      </c>
      <c r="K277" t="s">
        <v>72</v>
      </c>
      <c r="L277" t="s">
        <v>78</v>
      </c>
      <c r="M277">
        <v>538198500</v>
      </c>
      <c r="N277">
        <v>538198500</v>
      </c>
      <c r="O277">
        <v>538198500</v>
      </c>
      <c r="P277">
        <v>422870250</v>
      </c>
      <c r="Q277">
        <v>307542000</v>
      </c>
      <c r="R277">
        <v>227581080</v>
      </c>
      <c r="S277">
        <v>168409999.19999999</v>
      </c>
      <c r="T277">
        <v>159989499.24000001</v>
      </c>
      <c r="U277">
        <v>151990024.278</v>
      </c>
      <c r="V277">
        <v>144390523.0641</v>
      </c>
      <c r="W277">
        <v>137170996.91089499</v>
      </c>
    </row>
    <row r="278" spans="1:23" x14ac:dyDescent="0.25">
      <c r="A278" t="s">
        <v>60</v>
      </c>
      <c r="B278" t="s">
        <v>5</v>
      </c>
      <c r="C278" t="s">
        <v>15</v>
      </c>
      <c r="D278" t="s">
        <v>20</v>
      </c>
      <c r="E278" t="s">
        <v>108</v>
      </c>
      <c r="F278" t="s">
        <v>90</v>
      </c>
      <c r="G278" t="s">
        <v>80</v>
      </c>
      <c r="K278" t="s">
        <v>72</v>
      </c>
      <c r="L278" t="s">
        <v>78</v>
      </c>
      <c r="M278">
        <v>3467646</v>
      </c>
      <c r="N278">
        <v>3467646</v>
      </c>
      <c r="O278">
        <v>3467646</v>
      </c>
      <c r="P278">
        <v>3228498</v>
      </c>
      <c r="Q278">
        <v>2989350</v>
      </c>
      <c r="R278">
        <v>2391480</v>
      </c>
      <c r="S278">
        <v>1913184</v>
      </c>
      <c r="T278">
        <v>1626206.4</v>
      </c>
      <c r="U278">
        <v>1577420.2080000001</v>
      </c>
      <c r="V278">
        <v>1530097.60176</v>
      </c>
      <c r="W278">
        <v>1484194.6737072</v>
      </c>
    </row>
    <row r="279" spans="1:23" x14ac:dyDescent="0.25">
      <c r="A279" t="s">
        <v>60</v>
      </c>
      <c r="B279" t="s">
        <v>5</v>
      </c>
      <c r="C279" t="s">
        <v>15</v>
      </c>
      <c r="D279" t="s">
        <v>20</v>
      </c>
      <c r="E279" t="s">
        <v>108</v>
      </c>
      <c r="F279" t="s">
        <v>90</v>
      </c>
      <c r="G279" t="s">
        <v>53</v>
      </c>
      <c r="J279" t="s">
        <v>91</v>
      </c>
      <c r="K279" t="s">
        <v>72</v>
      </c>
      <c r="L279" t="s">
        <v>55</v>
      </c>
      <c r="M279">
        <v>0.1</v>
      </c>
      <c r="N279">
        <f t="shared" ref="N279:W280" si="52">M279</f>
        <v>0.1</v>
      </c>
      <c r="O279">
        <f t="shared" si="52"/>
        <v>0.1</v>
      </c>
      <c r="P279">
        <f t="shared" si="52"/>
        <v>0.1</v>
      </c>
      <c r="Q279">
        <f t="shared" si="52"/>
        <v>0.1</v>
      </c>
      <c r="R279">
        <f t="shared" si="52"/>
        <v>0.1</v>
      </c>
      <c r="S279">
        <f t="shared" si="52"/>
        <v>0.1</v>
      </c>
      <c r="T279">
        <f t="shared" si="52"/>
        <v>0.1</v>
      </c>
      <c r="U279">
        <f t="shared" si="52"/>
        <v>0.1</v>
      </c>
      <c r="V279">
        <f t="shared" si="52"/>
        <v>0.1</v>
      </c>
      <c r="W279">
        <f t="shared" si="52"/>
        <v>0.1</v>
      </c>
    </row>
    <row r="280" spans="1:23" x14ac:dyDescent="0.25">
      <c r="A280" t="s">
        <v>60</v>
      </c>
      <c r="B280" t="s">
        <v>5</v>
      </c>
      <c r="C280" t="s">
        <v>15</v>
      </c>
      <c r="D280" t="s">
        <v>20</v>
      </c>
      <c r="E280" t="s">
        <v>108</v>
      </c>
      <c r="F280" t="s">
        <v>90</v>
      </c>
      <c r="G280" t="s">
        <v>53</v>
      </c>
      <c r="J280" t="s">
        <v>82</v>
      </c>
      <c r="L280" t="s">
        <v>83</v>
      </c>
      <c r="M280">
        <v>1</v>
      </c>
      <c r="N280">
        <f t="shared" si="52"/>
        <v>1</v>
      </c>
      <c r="O280">
        <f t="shared" si="52"/>
        <v>1</v>
      </c>
      <c r="P280">
        <f t="shared" si="52"/>
        <v>1</v>
      </c>
      <c r="Q280">
        <f t="shared" si="52"/>
        <v>1</v>
      </c>
      <c r="R280">
        <f t="shared" si="52"/>
        <v>1</v>
      </c>
      <c r="S280">
        <f t="shared" si="52"/>
        <v>1</v>
      </c>
      <c r="T280">
        <f t="shared" si="52"/>
        <v>1</v>
      </c>
      <c r="U280">
        <f t="shared" si="52"/>
        <v>1</v>
      </c>
      <c r="V280">
        <f t="shared" si="52"/>
        <v>1</v>
      </c>
      <c r="W280">
        <f t="shared" si="52"/>
        <v>1</v>
      </c>
    </row>
    <row r="281" spans="1:23" x14ac:dyDescent="0.25">
      <c r="A281" t="s">
        <v>60</v>
      </c>
      <c r="B281" t="s">
        <v>5</v>
      </c>
      <c r="C281" t="s">
        <v>15</v>
      </c>
      <c r="D281" t="s">
        <v>20</v>
      </c>
      <c r="E281" t="s">
        <v>108</v>
      </c>
      <c r="F281" t="s">
        <v>92</v>
      </c>
      <c r="G281" t="s">
        <v>6</v>
      </c>
    </row>
    <row r="282" spans="1:23" x14ac:dyDescent="0.25">
      <c r="A282" t="s">
        <v>60</v>
      </c>
      <c r="B282" t="s">
        <v>5</v>
      </c>
      <c r="C282" t="s">
        <v>15</v>
      </c>
      <c r="D282" t="s">
        <v>20</v>
      </c>
      <c r="E282" t="s">
        <v>108</v>
      </c>
      <c r="F282" t="s">
        <v>92</v>
      </c>
      <c r="G282" t="s">
        <v>68</v>
      </c>
      <c r="L282" t="s">
        <v>69</v>
      </c>
      <c r="M282">
        <v>2025</v>
      </c>
      <c r="N282">
        <f t="shared" ref="N282:W284" si="53">M282</f>
        <v>2025</v>
      </c>
      <c r="O282">
        <f t="shared" si="53"/>
        <v>2025</v>
      </c>
      <c r="P282">
        <f t="shared" si="53"/>
        <v>2025</v>
      </c>
      <c r="Q282">
        <f t="shared" si="53"/>
        <v>2025</v>
      </c>
      <c r="R282">
        <f t="shared" si="53"/>
        <v>2025</v>
      </c>
      <c r="S282">
        <f t="shared" si="53"/>
        <v>2025</v>
      </c>
      <c r="T282">
        <f t="shared" si="53"/>
        <v>2025</v>
      </c>
      <c r="U282">
        <f t="shared" si="53"/>
        <v>2025</v>
      </c>
      <c r="V282">
        <f t="shared" si="53"/>
        <v>2025</v>
      </c>
      <c r="W282">
        <f t="shared" si="53"/>
        <v>2025</v>
      </c>
    </row>
    <row r="283" spans="1:23" x14ac:dyDescent="0.25">
      <c r="A283" t="s">
        <v>60</v>
      </c>
      <c r="B283" t="s">
        <v>5</v>
      </c>
      <c r="C283" t="s">
        <v>15</v>
      </c>
      <c r="D283" t="s">
        <v>20</v>
      </c>
      <c r="E283" t="s">
        <v>108</v>
      </c>
      <c r="F283" t="s">
        <v>92</v>
      </c>
      <c r="G283" t="s">
        <v>70</v>
      </c>
      <c r="L283" t="s">
        <v>69</v>
      </c>
      <c r="M283">
        <v>2101</v>
      </c>
      <c r="N283">
        <f t="shared" si="53"/>
        <v>2101</v>
      </c>
      <c r="O283">
        <f t="shared" si="53"/>
        <v>2101</v>
      </c>
      <c r="P283">
        <f t="shared" si="53"/>
        <v>2101</v>
      </c>
      <c r="Q283">
        <f t="shared" si="53"/>
        <v>2101</v>
      </c>
      <c r="R283">
        <f t="shared" si="53"/>
        <v>2101</v>
      </c>
      <c r="S283">
        <f t="shared" si="53"/>
        <v>2101</v>
      </c>
      <c r="T283">
        <f t="shared" si="53"/>
        <v>2101</v>
      </c>
      <c r="U283">
        <f t="shared" si="53"/>
        <v>2101</v>
      </c>
      <c r="V283">
        <f t="shared" si="53"/>
        <v>2101</v>
      </c>
      <c r="W283">
        <f t="shared" si="53"/>
        <v>2101</v>
      </c>
    </row>
    <row r="284" spans="1:23" x14ac:dyDescent="0.25">
      <c r="A284" t="s">
        <v>60</v>
      </c>
      <c r="B284" t="s">
        <v>5</v>
      </c>
      <c r="C284" t="s">
        <v>15</v>
      </c>
      <c r="D284" t="s">
        <v>20</v>
      </c>
      <c r="E284" t="s">
        <v>108</v>
      </c>
      <c r="F284" t="s">
        <v>92</v>
      </c>
      <c r="G284" t="s">
        <v>71</v>
      </c>
      <c r="K284" t="s">
        <v>72</v>
      </c>
      <c r="L284" t="s">
        <v>73</v>
      </c>
      <c r="M284">
        <v>30</v>
      </c>
      <c r="N284">
        <f t="shared" si="53"/>
        <v>30</v>
      </c>
      <c r="O284">
        <f t="shared" si="53"/>
        <v>30</v>
      </c>
      <c r="P284">
        <f t="shared" si="53"/>
        <v>30</v>
      </c>
      <c r="Q284">
        <f t="shared" si="53"/>
        <v>30</v>
      </c>
      <c r="R284">
        <f t="shared" si="53"/>
        <v>30</v>
      </c>
      <c r="S284">
        <f t="shared" si="53"/>
        <v>30</v>
      </c>
      <c r="T284">
        <f t="shared" si="53"/>
        <v>30</v>
      </c>
      <c r="U284">
        <f t="shared" si="53"/>
        <v>30</v>
      </c>
      <c r="V284">
        <f t="shared" si="53"/>
        <v>30</v>
      </c>
      <c r="W284">
        <f t="shared" si="53"/>
        <v>30</v>
      </c>
    </row>
    <row r="285" spans="1:23" x14ac:dyDescent="0.25">
      <c r="A285" t="s">
        <v>60</v>
      </c>
      <c r="B285" t="s">
        <v>5</v>
      </c>
      <c r="C285" t="s">
        <v>15</v>
      </c>
      <c r="D285" t="s">
        <v>20</v>
      </c>
      <c r="E285" t="s">
        <v>108</v>
      </c>
      <c r="F285" t="s">
        <v>92</v>
      </c>
      <c r="G285" t="s">
        <v>74</v>
      </c>
      <c r="L285" t="s">
        <v>65</v>
      </c>
      <c r="M285">
        <v>0</v>
      </c>
    </row>
    <row r="286" spans="1:23" x14ac:dyDescent="0.25">
      <c r="A286" t="s">
        <v>60</v>
      </c>
      <c r="B286" t="s">
        <v>5</v>
      </c>
      <c r="C286" t="s">
        <v>15</v>
      </c>
      <c r="D286" t="s">
        <v>20</v>
      </c>
      <c r="E286" t="s">
        <v>108</v>
      </c>
      <c r="F286" t="s">
        <v>92</v>
      </c>
      <c r="G286" t="s">
        <v>76</v>
      </c>
      <c r="K286" t="s">
        <v>72</v>
      </c>
      <c r="L286" t="s">
        <v>55</v>
      </c>
      <c r="M286">
        <v>77294.117647058796</v>
      </c>
      <c r="N286">
        <f t="shared" ref="N286:W290" si="54">M286</f>
        <v>77294.117647058796</v>
      </c>
      <c r="O286">
        <f t="shared" si="54"/>
        <v>77294.117647058796</v>
      </c>
      <c r="P286">
        <f t="shared" si="54"/>
        <v>77294.117647058796</v>
      </c>
      <c r="Q286">
        <f t="shared" si="54"/>
        <v>77294.117647058796</v>
      </c>
      <c r="R286">
        <f t="shared" si="54"/>
        <v>77294.117647058796</v>
      </c>
      <c r="S286">
        <f t="shared" si="54"/>
        <v>77294.117647058796</v>
      </c>
      <c r="T286">
        <f t="shared" si="54"/>
        <v>77294.117647058796</v>
      </c>
      <c r="U286">
        <f t="shared" si="54"/>
        <v>77294.117647058796</v>
      </c>
      <c r="V286">
        <f t="shared" si="54"/>
        <v>77294.117647058796</v>
      </c>
      <c r="W286">
        <f t="shared" si="54"/>
        <v>77294.117647058796</v>
      </c>
    </row>
    <row r="287" spans="1:23" x14ac:dyDescent="0.25">
      <c r="A287" t="s">
        <v>60</v>
      </c>
      <c r="B287" t="s">
        <v>5</v>
      </c>
      <c r="C287" t="s">
        <v>15</v>
      </c>
      <c r="D287" t="s">
        <v>20</v>
      </c>
      <c r="E287" t="s">
        <v>108</v>
      </c>
      <c r="F287" t="s">
        <v>92</v>
      </c>
      <c r="G287" t="s">
        <v>77</v>
      </c>
      <c r="K287" t="s">
        <v>72</v>
      </c>
      <c r="L287" t="s">
        <v>78</v>
      </c>
      <c r="M287">
        <v>244329280</v>
      </c>
      <c r="N287">
        <f t="shared" si="54"/>
        <v>244329280</v>
      </c>
      <c r="O287">
        <f t="shared" si="54"/>
        <v>244329280</v>
      </c>
      <c r="P287">
        <f t="shared" si="54"/>
        <v>244329280</v>
      </c>
      <c r="Q287">
        <v>234932000</v>
      </c>
      <c r="R287">
        <f>Q287*0.82</f>
        <v>192644240</v>
      </c>
      <c r="S287">
        <f>R287*0.79</f>
        <v>152188949.59999999</v>
      </c>
      <c r="T287">
        <f t="shared" ref="T287:W288" si="55">S287*0.95</f>
        <v>144579502.11999997</v>
      </c>
      <c r="U287">
        <f t="shared" si="55"/>
        <v>137350527.01399997</v>
      </c>
      <c r="V287">
        <f t="shared" si="55"/>
        <v>130483000.66329996</v>
      </c>
      <c r="W287">
        <f t="shared" si="55"/>
        <v>123958850.63013496</v>
      </c>
    </row>
    <row r="288" spans="1:23" x14ac:dyDescent="0.25">
      <c r="A288" t="s">
        <v>60</v>
      </c>
      <c r="B288" t="s">
        <v>5</v>
      </c>
      <c r="C288" t="s">
        <v>15</v>
      </c>
      <c r="D288" t="s">
        <v>20</v>
      </c>
      <c r="E288" t="s">
        <v>108</v>
      </c>
      <c r="F288" t="s">
        <v>92</v>
      </c>
      <c r="G288" t="s">
        <v>80</v>
      </c>
      <c r="K288" t="s">
        <v>72</v>
      </c>
      <c r="L288" t="s">
        <v>78</v>
      </c>
      <c r="M288">
        <v>6463600</v>
      </c>
      <c r="N288">
        <f t="shared" si="54"/>
        <v>6463600</v>
      </c>
      <c r="O288">
        <f t="shared" si="54"/>
        <v>6463600</v>
      </c>
      <c r="P288">
        <f t="shared" si="54"/>
        <v>6463600</v>
      </c>
      <c r="Q288">
        <v>5720000</v>
      </c>
      <c r="R288">
        <f>Q288*0.95</f>
        <v>5434000</v>
      </c>
      <c r="S288">
        <f>R288*0.95</f>
        <v>5162300</v>
      </c>
      <c r="T288">
        <f t="shared" si="55"/>
        <v>4904185</v>
      </c>
      <c r="U288">
        <f t="shared" si="55"/>
        <v>4658975.75</v>
      </c>
      <c r="V288">
        <f t="shared" si="55"/>
        <v>4426026.9624999994</v>
      </c>
      <c r="W288">
        <f t="shared" si="55"/>
        <v>4204725.614374999</v>
      </c>
    </row>
    <row r="289" spans="1:23" x14ac:dyDescent="0.25">
      <c r="A289" t="s">
        <v>60</v>
      </c>
      <c r="B289" t="s">
        <v>5</v>
      </c>
      <c r="C289" t="s">
        <v>15</v>
      </c>
      <c r="D289" t="s">
        <v>20</v>
      </c>
      <c r="E289" t="s">
        <v>108</v>
      </c>
      <c r="F289" t="s">
        <v>92</v>
      </c>
      <c r="G289" t="s">
        <v>53</v>
      </c>
      <c r="J289" t="s">
        <v>91</v>
      </c>
      <c r="K289" t="s">
        <v>72</v>
      </c>
      <c r="L289" t="s">
        <v>55</v>
      </c>
      <c r="M289">
        <v>0.1</v>
      </c>
      <c r="N289">
        <f t="shared" si="54"/>
        <v>0.1</v>
      </c>
      <c r="O289">
        <f t="shared" si="54"/>
        <v>0.1</v>
      </c>
      <c r="P289">
        <f t="shared" si="54"/>
        <v>0.1</v>
      </c>
      <c r="Q289">
        <f t="shared" si="54"/>
        <v>0.1</v>
      </c>
      <c r="R289">
        <f t="shared" si="54"/>
        <v>0.1</v>
      </c>
      <c r="S289">
        <f t="shared" si="54"/>
        <v>0.1</v>
      </c>
      <c r="T289">
        <f t="shared" si="54"/>
        <v>0.1</v>
      </c>
      <c r="U289">
        <f t="shared" si="54"/>
        <v>0.1</v>
      </c>
      <c r="V289">
        <f t="shared" si="54"/>
        <v>0.1</v>
      </c>
      <c r="W289">
        <f t="shared" si="54"/>
        <v>0.1</v>
      </c>
    </row>
    <row r="290" spans="1:23" x14ac:dyDescent="0.25">
      <c r="A290" t="s">
        <v>60</v>
      </c>
      <c r="B290" t="s">
        <v>5</v>
      </c>
      <c r="C290" t="s">
        <v>15</v>
      </c>
      <c r="D290" t="s">
        <v>20</v>
      </c>
      <c r="E290" t="s">
        <v>108</v>
      </c>
      <c r="F290" t="s">
        <v>92</v>
      </c>
      <c r="G290" t="s">
        <v>53</v>
      </c>
      <c r="J290" t="s">
        <v>82</v>
      </c>
      <c r="L290" t="s">
        <v>83</v>
      </c>
      <c r="M290">
        <v>1</v>
      </c>
      <c r="N290">
        <f t="shared" si="54"/>
        <v>1</v>
      </c>
      <c r="O290">
        <f t="shared" si="54"/>
        <v>1</v>
      </c>
      <c r="P290">
        <f t="shared" si="54"/>
        <v>1</v>
      </c>
      <c r="Q290">
        <f t="shared" si="54"/>
        <v>1</v>
      </c>
      <c r="R290">
        <f t="shared" si="54"/>
        <v>1</v>
      </c>
      <c r="S290">
        <f t="shared" si="54"/>
        <v>1</v>
      </c>
      <c r="T290">
        <f t="shared" si="54"/>
        <v>1</v>
      </c>
      <c r="U290">
        <f t="shared" si="54"/>
        <v>1</v>
      </c>
      <c r="V290">
        <f t="shared" si="54"/>
        <v>1</v>
      </c>
      <c r="W290">
        <f t="shared" si="54"/>
        <v>1</v>
      </c>
    </row>
    <row r="291" spans="1:23" x14ac:dyDescent="0.25">
      <c r="A291" t="s">
        <v>60</v>
      </c>
      <c r="B291" t="s">
        <v>5</v>
      </c>
      <c r="C291" t="s">
        <v>15</v>
      </c>
      <c r="D291" t="s">
        <v>20</v>
      </c>
      <c r="E291" t="s">
        <v>108</v>
      </c>
      <c r="F291" t="s">
        <v>93</v>
      </c>
      <c r="G291" t="s">
        <v>6</v>
      </c>
    </row>
    <row r="292" spans="1:23" x14ac:dyDescent="0.25">
      <c r="A292" t="s">
        <v>60</v>
      </c>
      <c r="B292" t="s">
        <v>5</v>
      </c>
      <c r="C292" t="s">
        <v>15</v>
      </c>
      <c r="D292" t="s">
        <v>20</v>
      </c>
      <c r="E292" t="s">
        <v>108</v>
      </c>
      <c r="F292" t="s">
        <v>93</v>
      </c>
      <c r="G292" t="s">
        <v>68</v>
      </c>
      <c r="L292" t="s">
        <v>69</v>
      </c>
      <c r="M292">
        <v>2025</v>
      </c>
      <c r="N292">
        <f t="shared" ref="N292:W294" si="56">M292</f>
        <v>2025</v>
      </c>
      <c r="O292">
        <f t="shared" si="56"/>
        <v>2025</v>
      </c>
      <c r="P292">
        <f t="shared" si="56"/>
        <v>2025</v>
      </c>
      <c r="Q292">
        <f t="shared" si="56"/>
        <v>2025</v>
      </c>
      <c r="R292">
        <f t="shared" si="56"/>
        <v>2025</v>
      </c>
      <c r="S292">
        <f t="shared" si="56"/>
        <v>2025</v>
      </c>
      <c r="T292">
        <f t="shared" si="56"/>
        <v>2025</v>
      </c>
      <c r="U292">
        <f t="shared" si="56"/>
        <v>2025</v>
      </c>
      <c r="V292">
        <f t="shared" si="56"/>
        <v>2025</v>
      </c>
      <c r="W292">
        <f t="shared" si="56"/>
        <v>2025</v>
      </c>
    </row>
    <row r="293" spans="1:23" x14ac:dyDescent="0.25">
      <c r="A293" t="s">
        <v>60</v>
      </c>
      <c r="B293" t="s">
        <v>5</v>
      </c>
      <c r="C293" t="s">
        <v>15</v>
      </c>
      <c r="D293" t="s">
        <v>20</v>
      </c>
      <c r="E293" t="s">
        <v>108</v>
      </c>
      <c r="F293" t="s">
        <v>93</v>
      </c>
      <c r="G293" t="s">
        <v>70</v>
      </c>
      <c r="L293" t="s">
        <v>69</v>
      </c>
      <c r="M293">
        <v>2101</v>
      </c>
      <c r="N293">
        <f t="shared" si="56"/>
        <v>2101</v>
      </c>
      <c r="O293">
        <f t="shared" si="56"/>
        <v>2101</v>
      </c>
      <c r="P293">
        <f t="shared" si="56"/>
        <v>2101</v>
      </c>
      <c r="Q293">
        <f t="shared" si="56"/>
        <v>2101</v>
      </c>
      <c r="R293">
        <f t="shared" si="56"/>
        <v>2101</v>
      </c>
      <c r="S293">
        <f t="shared" si="56"/>
        <v>2101</v>
      </c>
      <c r="T293">
        <f t="shared" si="56"/>
        <v>2101</v>
      </c>
      <c r="U293">
        <f t="shared" si="56"/>
        <v>2101</v>
      </c>
      <c r="V293">
        <f t="shared" si="56"/>
        <v>2101</v>
      </c>
      <c r="W293">
        <f t="shared" si="56"/>
        <v>2101</v>
      </c>
    </row>
    <row r="294" spans="1:23" x14ac:dyDescent="0.25">
      <c r="A294" t="s">
        <v>60</v>
      </c>
      <c r="B294" t="s">
        <v>5</v>
      </c>
      <c r="C294" t="s">
        <v>15</v>
      </c>
      <c r="D294" t="s">
        <v>20</v>
      </c>
      <c r="E294" t="s">
        <v>108</v>
      </c>
      <c r="F294" t="s">
        <v>93</v>
      </c>
      <c r="G294" t="s">
        <v>71</v>
      </c>
      <c r="K294" t="s">
        <v>72</v>
      </c>
      <c r="L294" t="s">
        <v>73</v>
      </c>
      <c r="M294">
        <v>30</v>
      </c>
      <c r="N294">
        <f t="shared" si="56"/>
        <v>30</v>
      </c>
      <c r="O294">
        <f t="shared" si="56"/>
        <v>30</v>
      </c>
      <c r="P294">
        <f t="shared" si="56"/>
        <v>30</v>
      </c>
      <c r="Q294">
        <f t="shared" si="56"/>
        <v>30</v>
      </c>
      <c r="R294">
        <f t="shared" si="56"/>
        <v>30</v>
      </c>
      <c r="S294">
        <f t="shared" si="56"/>
        <v>30</v>
      </c>
      <c r="T294">
        <f t="shared" si="56"/>
        <v>30</v>
      </c>
      <c r="U294">
        <f t="shared" si="56"/>
        <v>30</v>
      </c>
      <c r="V294">
        <f t="shared" si="56"/>
        <v>30</v>
      </c>
      <c r="W294">
        <f t="shared" si="56"/>
        <v>30</v>
      </c>
    </row>
    <row r="295" spans="1:23" x14ac:dyDescent="0.25">
      <c r="A295" t="s">
        <v>60</v>
      </c>
      <c r="B295" t="s">
        <v>5</v>
      </c>
      <c r="C295" t="s">
        <v>15</v>
      </c>
      <c r="D295" t="s">
        <v>20</v>
      </c>
      <c r="E295" t="s">
        <v>108</v>
      </c>
      <c r="F295" t="s">
        <v>93</v>
      </c>
      <c r="G295" t="s">
        <v>74</v>
      </c>
      <c r="L295" t="s">
        <v>65</v>
      </c>
      <c r="M295">
        <v>0</v>
      </c>
    </row>
    <row r="296" spans="1:23" x14ac:dyDescent="0.25">
      <c r="A296" t="s">
        <v>60</v>
      </c>
      <c r="B296" t="s">
        <v>5</v>
      </c>
      <c r="C296" t="s">
        <v>15</v>
      </c>
      <c r="D296" t="s">
        <v>20</v>
      </c>
      <c r="E296" t="s">
        <v>108</v>
      </c>
      <c r="F296" t="s">
        <v>93</v>
      </c>
      <c r="G296" t="s">
        <v>76</v>
      </c>
      <c r="K296" t="s">
        <v>72</v>
      </c>
      <c r="L296" t="s">
        <v>55</v>
      </c>
      <c r="M296">
        <v>77294.117647058796</v>
      </c>
      <c r="N296">
        <f t="shared" ref="N296:W300" si="57">M296</f>
        <v>77294.117647058796</v>
      </c>
      <c r="O296">
        <f t="shared" si="57"/>
        <v>77294.117647058796</v>
      </c>
      <c r="P296">
        <f t="shared" si="57"/>
        <v>77294.117647058796</v>
      </c>
      <c r="Q296">
        <f t="shared" si="57"/>
        <v>77294.117647058796</v>
      </c>
      <c r="R296">
        <f t="shared" si="57"/>
        <v>77294.117647058796</v>
      </c>
      <c r="S296">
        <f t="shared" si="57"/>
        <v>77294.117647058796</v>
      </c>
      <c r="T296">
        <f t="shared" si="57"/>
        <v>77294.117647058796</v>
      </c>
      <c r="U296">
        <f t="shared" si="57"/>
        <v>77294.117647058796</v>
      </c>
      <c r="V296">
        <f t="shared" si="57"/>
        <v>77294.117647058796</v>
      </c>
      <c r="W296">
        <f t="shared" si="57"/>
        <v>77294.117647058796</v>
      </c>
    </row>
    <row r="297" spans="1:23" x14ac:dyDescent="0.25">
      <c r="A297" t="s">
        <v>60</v>
      </c>
      <c r="B297" t="s">
        <v>5</v>
      </c>
      <c r="C297" t="s">
        <v>15</v>
      </c>
      <c r="D297" t="s">
        <v>20</v>
      </c>
      <c r="E297" t="s">
        <v>108</v>
      </c>
      <c r="F297" t="s">
        <v>93</v>
      </c>
      <c r="G297" t="s">
        <v>77</v>
      </c>
      <c r="K297" t="s">
        <v>72</v>
      </c>
      <c r="L297" t="s">
        <v>78</v>
      </c>
      <c r="M297">
        <v>244329280</v>
      </c>
      <c r="N297">
        <f t="shared" si="57"/>
        <v>244329280</v>
      </c>
      <c r="O297">
        <f t="shared" si="57"/>
        <v>244329280</v>
      </c>
      <c r="P297">
        <f t="shared" si="57"/>
        <v>244329280</v>
      </c>
      <c r="Q297">
        <v>234932000</v>
      </c>
      <c r="R297">
        <f>Q297*0.82</f>
        <v>192644240</v>
      </c>
      <c r="S297">
        <f>R297*0.79</f>
        <v>152188949.59999999</v>
      </c>
      <c r="T297">
        <f t="shared" ref="T297:W298" si="58">S297*0.95</f>
        <v>144579502.11999997</v>
      </c>
      <c r="U297">
        <f t="shared" si="58"/>
        <v>137350527.01399997</v>
      </c>
      <c r="V297">
        <f t="shared" si="58"/>
        <v>130483000.66329996</v>
      </c>
      <c r="W297">
        <f t="shared" si="58"/>
        <v>123958850.63013496</v>
      </c>
    </row>
    <row r="298" spans="1:23" x14ac:dyDescent="0.25">
      <c r="A298" t="s">
        <v>60</v>
      </c>
      <c r="B298" t="s">
        <v>5</v>
      </c>
      <c r="C298" t="s">
        <v>15</v>
      </c>
      <c r="D298" t="s">
        <v>20</v>
      </c>
      <c r="E298" t="s">
        <v>108</v>
      </c>
      <c r="F298" t="s">
        <v>93</v>
      </c>
      <c r="G298" t="s">
        <v>80</v>
      </c>
      <c r="K298" t="s">
        <v>72</v>
      </c>
      <c r="L298" t="s">
        <v>78</v>
      </c>
      <c r="M298">
        <v>6463600</v>
      </c>
      <c r="N298">
        <f t="shared" si="57"/>
        <v>6463600</v>
      </c>
      <c r="O298">
        <f t="shared" si="57"/>
        <v>6463600</v>
      </c>
      <c r="P298">
        <f t="shared" si="57"/>
        <v>6463600</v>
      </c>
      <c r="Q298">
        <v>5720000</v>
      </c>
      <c r="R298">
        <f>Q298*0.95</f>
        <v>5434000</v>
      </c>
      <c r="S298">
        <f>R298*0.95</f>
        <v>5162300</v>
      </c>
      <c r="T298">
        <f t="shared" si="58"/>
        <v>4904185</v>
      </c>
      <c r="U298">
        <f t="shared" si="58"/>
        <v>4658975.75</v>
      </c>
      <c r="V298">
        <f t="shared" si="58"/>
        <v>4426026.9624999994</v>
      </c>
      <c r="W298">
        <f t="shared" si="58"/>
        <v>4204725.614374999</v>
      </c>
    </row>
    <row r="299" spans="1:23" x14ac:dyDescent="0.25">
      <c r="A299" t="s">
        <v>60</v>
      </c>
      <c r="B299" t="s">
        <v>5</v>
      </c>
      <c r="C299" t="s">
        <v>15</v>
      </c>
      <c r="D299" t="s">
        <v>20</v>
      </c>
      <c r="E299" t="s">
        <v>108</v>
      </c>
      <c r="F299" t="s">
        <v>93</v>
      </c>
      <c r="G299" t="s">
        <v>53</v>
      </c>
      <c r="J299" t="s">
        <v>94</v>
      </c>
      <c r="K299" t="s">
        <v>72</v>
      </c>
      <c r="L299" t="s">
        <v>55</v>
      </c>
      <c r="M299">
        <v>0.3</v>
      </c>
      <c r="N299">
        <f t="shared" si="57"/>
        <v>0.3</v>
      </c>
      <c r="O299">
        <f t="shared" si="57"/>
        <v>0.3</v>
      </c>
      <c r="P299">
        <f t="shared" si="57"/>
        <v>0.3</v>
      </c>
      <c r="Q299">
        <f t="shared" si="57"/>
        <v>0.3</v>
      </c>
      <c r="R299">
        <f t="shared" si="57"/>
        <v>0.3</v>
      </c>
      <c r="S299">
        <f t="shared" si="57"/>
        <v>0.3</v>
      </c>
      <c r="T299">
        <f t="shared" si="57"/>
        <v>0.3</v>
      </c>
      <c r="U299">
        <f t="shared" si="57"/>
        <v>0.3</v>
      </c>
      <c r="V299">
        <f t="shared" si="57"/>
        <v>0.3</v>
      </c>
      <c r="W299">
        <f t="shared" si="57"/>
        <v>0.3</v>
      </c>
    </row>
    <row r="300" spans="1:23" x14ac:dyDescent="0.25">
      <c r="A300" t="s">
        <v>60</v>
      </c>
      <c r="B300" t="s">
        <v>5</v>
      </c>
      <c r="C300" t="s">
        <v>15</v>
      </c>
      <c r="D300" t="s">
        <v>20</v>
      </c>
      <c r="E300" t="s">
        <v>108</v>
      </c>
      <c r="F300" t="s">
        <v>93</v>
      </c>
      <c r="G300" t="s">
        <v>53</v>
      </c>
      <c r="J300" t="s">
        <v>82</v>
      </c>
      <c r="L300" t="s">
        <v>83</v>
      </c>
      <c r="M300">
        <v>1</v>
      </c>
      <c r="N300">
        <f t="shared" si="57"/>
        <v>1</v>
      </c>
      <c r="O300">
        <f t="shared" si="57"/>
        <v>1</v>
      </c>
      <c r="P300">
        <f t="shared" si="57"/>
        <v>1</v>
      </c>
      <c r="Q300">
        <f t="shared" si="57"/>
        <v>1</v>
      </c>
      <c r="R300">
        <f t="shared" si="57"/>
        <v>1</v>
      </c>
      <c r="S300">
        <f t="shared" si="57"/>
        <v>1</v>
      </c>
      <c r="T300">
        <f t="shared" si="57"/>
        <v>1</v>
      </c>
      <c r="U300">
        <f t="shared" si="57"/>
        <v>1</v>
      </c>
      <c r="V300">
        <f t="shared" si="57"/>
        <v>1</v>
      </c>
      <c r="W300">
        <f t="shared" si="57"/>
        <v>1</v>
      </c>
    </row>
    <row r="301" spans="1:23" x14ac:dyDescent="0.25">
      <c r="A301" t="s">
        <v>60</v>
      </c>
      <c r="B301" t="s">
        <v>5</v>
      </c>
      <c r="C301" t="s">
        <v>15</v>
      </c>
      <c r="D301" t="s">
        <v>20</v>
      </c>
      <c r="E301" t="s">
        <v>108</v>
      </c>
      <c r="F301" t="s">
        <v>95</v>
      </c>
      <c r="G301" t="s">
        <v>6</v>
      </c>
    </row>
    <row r="302" spans="1:23" x14ac:dyDescent="0.25">
      <c r="A302" t="s">
        <v>60</v>
      </c>
      <c r="B302" t="s">
        <v>5</v>
      </c>
      <c r="C302" t="s">
        <v>15</v>
      </c>
      <c r="D302" t="s">
        <v>20</v>
      </c>
      <c r="E302" t="s">
        <v>108</v>
      </c>
      <c r="F302" t="s">
        <v>95</v>
      </c>
      <c r="G302" t="s">
        <v>68</v>
      </c>
      <c r="L302" t="s">
        <v>69</v>
      </c>
      <c r="M302">
        <v>2010</v>
      </c>
      <c r="N302">
        <f t="shared" ref="N302:W304" si="59">M302</f>
        <v>2010</v>
      </c>
      <c r="O302">
        <f t="shared" si="59"/>
        <v>2010</v>
      </c>
      <c r="P302">
        <f t="shared" si="59"/>
        <v>2010</v>
      </c>
      <c r="Q302">
        <f t="shared" si="59"/>
        <v>2010</v>
      </c>
      <c r="R302">
        <f t="shared" si="59"/>
        <v>2010</v>
      </c>
      <c r="S302">
        <f t="shared" si="59"/>
        <v>2010</v>
      </c>
      <c r="T302">
        <f t="shared" si="59"/>
        <v>2010</v>
      </c>
      <c r="U302">
        <f t="shared" si="59"/>
        <v>2010</v>
      </c>
      <c r="V302">
        <f t="shared" si="59"/>
        <v>2010</v>
      </c>
      <c r="W302">
        <f t="shared" si="59"/>
        <v>2010</v>
      </c>
    </row>
    <row r="303" spans="1:23" x14ac:dyDescent="0.25">
      <c r="A303" t="s">
        <v>60</v>
      </c>
      <c r="B303" t="s">
        <v>5</v>
      </c>
      <c r="C303" t="s">
        <v>15</v>
      </c>
      <c r="D303" t="s">
        <v>20</v>
      </c>
      <c r="E303" t="s">
        <v>108</v>
      </c>
      <c r="F303" t="s">
        <v>95</v>
      </c>
      <c r="G303" t="s">
        <v>70</v>
      </c>
      <c r="L303" t="s">
        <v>69</v>
      </c>
      <c r="M303">
        <v>2101</v>
      </c>
      <c r="N303">
        <f t="shared" si="59"/>
        <v>2101</v>
      </c>
      <c r="O303">
        <f t="shared" si="59"/>
        <v>2101</v>
      </c>
      <c r="P303">
        <f t="shared" si="59"/>
        <v>2101</v>
      </c>
      <c r="Q303">
        <f t="shared" si="59"/>
        <v>2101</v>
      </c>
      <c r="R303">
        <f t="shared" si="59"/>
        <v>2101</v>
      </c>
      <c r="S303">
        <f t="shared" si="59"/>
        <v>2101</v>
      </c>
      <c r="T303">
        <f t="shared" si="59"/>
        <v>2101</v>
      </c>
      <c r="U303">
        <f t="shared" si="59"/>
        <v>2101</v>
      </c>
      <c r="V303">
        <f t="shared" si="59"/>
        <v>2101</v>
      </c>
      <c r="W303">
        <f t="shared" si="59"/>
        <v>2101</v>
      </c>
    </row>
    <row r="304" spans="1:23" x14ac:dyDescent="0.25">
      <c r="A304" t="s">
        <v>60</v>
      </c>
      <c r="B304" t="s">
        <v>5</v>
      </c>
      <c r="C304" t="s">
        <v>15</v>
      </c>
      <c r="D304" t="s">
        <v>20</v>
      </c>
      <c r="E304" t="s">
        <v>108</v>
      </c>
      <c r="F304" t="s">
        <v>95</v>
      </c>
      <c r="G304" t="s">
        <v>71</v>
      </c>
      <c r="K304" t="s">
        <v>72</v>
      </c>
      <c r="L304" t="s">
        <v>73</v>
      </c>
      <c r="M304">
        <v>30</v>
      </c>
      <c r="N304">
        <f t="shared" si="59"/>
        <v>30</v>
      </c>
      <c r="O304">
        <f t="shared" si="59"/>
        <v>30</v>
      </c>
      <c r="P304">
        <f t="shared" si="59"/>
        <v>30</v>
      </c>
      <c r="Q304">
        <f t="shared" si="59"/>
        <v>30</v>
      </c>
      <c r="R304">
        <f t="shared" si="59"/>
        <v>30</v>
      </c>
      <c r="S304">
        <f t="shared" si="59"/>
        <v>30</v>
      </c>
      <c r="T304">
        <f t="shared" si="59"/>
        <v>30</v>
      </c>
      <c r="U304">
        <f t="shared" si="59"/>
        <v>30</v>
      </c>
      <c r="V304">
        <f t="shared" si="59"/>
        <v>30</v>
      </c>
      <c r="W304">
        <f t="shared" si="59"/>
        <v>30</v>
      </c>
    </row>
    <row r="305" spans="1:23" x14ac:dyDescent="0.25">
      <c r="A305" t="s">
        <v>60</v>
      </c>
      <c r="B305" t="s">
        <v>5</v>
      </c>
      <c r="C305" t="s">
        <v>15</v>
      </c>
      <c r="D305" t="s">
        <v>20</v>
      </c>
      <c r="E305" t="s">
        <v>108</v>
      </c>
      <c r="F305" t="s">
        <v>95</v>
      </c>
      <c r="G305" t="s">
        <v>74</v>
      </c>
      <c r="L305" t="s">
        <v>65</v>
      </c>
      <c r="M305">
        <v>0</v>
      </c>
    </row>
    <row r="306" spans="1:23" x14ac:dyDescent="0.25">
      <c r="A306" t="s">
        <v>60</v>
      </c>
      <c r="B306" t="s">
        <v>5</v>
      </c>
      <c r="C306" t="s">
        <v>15</v>
      </c>
      <c r="D306" t="s">
        <v>20</v>
      </c>
      <c r="E306" t="s">
        <v>108</v>
      </c>
      <c r="F306" t="s">
        <v>95</v>
      </c>
      <c r="G306" t="s">
        <v>76</v>
      </c>
      <c r="K306" t="s">
        <v>72</v>
      </c>
      <c r="L306" t="s">
        <v>55</v>
      </c>
      <c r="M306">
        <v>103574.117647059</v>
      </c>
      <c r="N306">
        <f t="shared" ref="N306:W311" si="60">M306</f>
        <v>103574.117647059</v>
      </c>
      <c r="O306">
        <f t="shared" si="60"/>
        <v>103574.117647059</v>
      </c>
      <c r="P306">
        <f t="shared" si="60"/>
        <v>103574.117647059</v>
      </c>
      <c r="Q306">
        <f t="shared" si="60"/>
        <v>103574.117647059</v>
      </c>
      <c r="R306">
        <f t="shared" si="60"/>
        <v>103574.117647059</v>
      </c>
      <c r="S306">
        <f t="shared" si="60"/>
        <v>103574.117647059</v>
      </c>
      <c r="T306">
        <f t="shared" si="60"/>
        <v>103574.117647059</v>
      </c>
      <c r="U306">
        <f t="shared" si="60"/>
        <v>103574.117647059</v>
      </c>
      <c r="V306">
        <f t="shared" si="60"/>
        <v>103574.117647059</v>
      </c>
      <c r="W306">
        <f t="shared" si="60"/>
        <v>103574.117647059</v>
      </c>
    </row>
    <row r="307" spans="1:23" x14ac:dyDescent="0.25">
      <c r="A307" t="s">
        <v>60</v>
      </c>
      <c r="B307" t="s">
        <v>5</v>
      </c>
      <c r="C307" t="s">
        <v>15</v>
      </c>
      <c r="D307" t="s">
        <v>20</v>
      </c>
      <c r="E307" t="s">
        <v>108</v>
      </c>
      <c r="F307" t="s">
        <v>95</v>
      </c>
      <c r="G307" t="s">
        <v>77</v>
      </c>
      <c r="K307" t="s">
        <v>72</v>
      </c>
      <c r="L307" t="s">
        <v>78</v>
      </c>
      <c r="M307">
        <v>317228500</v>
      </c>
      <c r="N307">
        <f t="shared" si="60"/>
        <v>317228500</v>
      </c>
      <c r="O307">
        <f t="shared" si="60"/>
        <v>317228500</v>
      </c>
      <c r="P307">
        <f t="shared" si="60"/>
        <v>317228500</v>
      </c>
      <c r="Q307">
        <f t="shared" si="60"/>
        <v>317228500</v>
      </c>
      <c r="R307">
        <f t="shared" si="60"/>
        <v>317228500</v>
      </c>
      <c r="S307">
        <f t="shared" si="60"/>
        <v>317228500</v>
      </c>
      <c r="T307">
        <f t="shared" si="60"/>
        <v>317228500</v>
      </c>
      <c r="U307">
        <f t="shared" si="60"/>
        <v>317228500</v>
      </c>
      <c r="V307">
        <f t="shared" si="60"/>
        <v>317228500</v>
      </c>
      <c r="W307">
        <f t="shared" si="60"/>
        <v>317228500</v>
      </c>
    </row>
    <row r="308" spans="1:23" x14ac:dyDescent="0.25">
      <c r="A308" t="s">
        <v>60</v>
      </c>
      <c r="B308" t="s">
        <v>5</v>
      </c>
      <c r="C308" t="s">
        <v>15</v>
      </c>
      <c r="D308" t="s">
        <v>20</v>
      </c>
      <c r="E308" t="s">
        <v>108</v>
      </c>
      <c r="F308" t="s">
        <v>95</v>
      </c>
      <c r="G308" t="s">
        <v>80</v>
      </c>
      <c r="K308" t="s">
        <v>72</v>
      </c>
      <c r="L308" t="s">
        <v>78</v>
      </c>
      <c r="M308">
        <v>8213400</v>
      </c>
      <c r="N308">
        <f t="shared" si="60"/>
        <v>8213400</v>
      </c>
      <c r="O308">
        <f t="shared" si="60"/>
        <v>8213400</v>
      </c>
      <c r="P308">
        <f t="shared" si="60"/>
        <v>8213400</v>
      </c>
      <c r="Q308">
        <f t="shared" si="60"/>
        <v>8213400</v>
      </c>
      <c r="R308">
        <f t="shared" si="60"/>
        <v>8213400</v>
      </c>
      <c r="S308">
        <f t="shared" si="60"/>
        <v>8213400</v>
      </c>
      <c r="T308">
        <f t="shared" si="60"/>
        <v>8213400</v>
      </c>
      <c r="U308">
        <f t="shared" si="60"/>
        <v>8213400</v>
      </c>
      <c r="V308">
        <f t="shared" si="60"/>
        <v>8213400</v>
      </c>
      <c r="W308">
        <f t="shared" si="60"/>
        <v>8213400</v>
      </c>
    </row>
    <row r="309" spans="1:23" x14ac:dyDescent="0.25">
      <c r="A309" t="s">
        <v>60</v>
      </c>
      <c r="B309" t="s">
        <v>5</v>
      </c>
      <c r="C309" t="s">
        <v>15</v>
      </c>
      <c r="D309" t="s">
        <v>20</v>
      </c>
      <c r="E309" t="s">
        <v>108</v>
      </c>
      <c r="F309" t="s">
        <v>95</v>
      </c>
      <c r="G309" t="s">
        <v>53</v>
      </c>
      <c r="J309" t="s">
        <v>81</v>
      </c>
      <c r="K309" t="s">
        <v>72</v>
      </c>
      <c r="L309" t="s">
        <v>78</v>
      </c>
      <c r="M309">
        <v>6.31</v>
      </c>
      <c r="N309">
        <f t="shared" si="60"/>
        <v>6.31</v>
      </c>
      <c r="O309">
        <f t="shared" si="60"/>
        <v>6.31</v>
      </c>
      <c r="P309">
        <f t="shared" si="60"/>
        <v>6.31</v>
      </c>
      <c r="Q309">
        <f t="shared" si="60"/>
        <v>6.31</v>
      </c>
      <c r="R309">
        <f t="shared" si="60"/>
        <v>6.31</v>
      </c>
      <c r="S309">
        <f t="shared" si="60"/>
        <v>6.31</v>
      </c>
      <c r="T309">
        <f t="shared" si="60"/>
        <v>6.31</v>
      </c>
      <c r="U309">
        <f t="shared" si="60"/>
        <v>6.31</v>
      </c>
      <c r="V309">
        <f t="shared" si="60"/>
        <v>6.31</v>
      </c>
      <c r="W309">
        <f t="shared" si="60"/>
        <v>6.31</v>
      </c>
    </row>
    <row r="310" spans="1:23" x14ac:dyDescent="0.25">
      <c r="A310" t="s">
        <v>60</v>
      </c>
      <c r="B310" t="s">
        <v>5</v>
      </c>
      <c r="C310" t="s">
        <v>15</v>
      </c>
      <c r="D310" t="s">
        <v>20</v>
      </c>
      <c r="E310" t="s">
        <v>108</v>
      </c>
      <c r="F310" t="s">
        <v>95</v>
      </c>
      <c r="G310" t="s">
        <v>53</v>
      </c>
      <c r="J310" t="s">
        <v>41</v>
      </c>
      <c r="K310" t="s">
        <v>72</v>
      </c>
      <c r="L310" t="s">
        <v>17</v>
      </c>
      <c r="M310">
        <v>14.243256000000001</v>
      </c>
      <c r="N310">
        <f t="shared" si="60"/>
        <v>14.243256000000001</v>
      </c>
      <c r="O310">
        <f t="shared" si="60"/>
        <v>14.243256000000001</v>
      </c>
      <c r="P310">
        <f t="shared" si="60"/>
        <v>14.243256000000001</v>
      </c>
      <c r="Q310">
        <f t="shared" si="60"/>
        <v>14.243256000000001</v>
      </c>
      <c r="R310">
        <f t="shared" si="60"/>
        <v>14.243256000000001</v>
      </c>
      <c r="S310">
        <f t="shared" si="60"/>
        <v>14.243256000000001</v>
      </c>
      <c r="T310">
        <f t="shared" si="60"/>
        <v>14.243256000000001</v>
      </c>
      <c r="U310">
        <f t="shared" si="60"/>
        <v>14.243256000000001</v>
      </c>
      <c r="V310">
        <f t="shared" si="60"/>
        <v>14.243256000000001</v>
      </c>
      <c r="W310">
        <f t="shared" si="60"/>
        <v>14.243256000000001</v>
      </c>
    </row>
    <row r="311" spans="1:23" x14ac:dyDescent="0.25">
      <c r="A311" t="s">
        <v>60</v>
      </c>
      <c r="B311" t="s">
        <v>5</v>
      </c>
      <c r="C311" t="s">
        <v>15</v>
      </c>
      <c r="D311" t="s">
        <v>20</v>
      </c>
      <c r="E311" t="s">
        <v>108</v>
      </c>
      <c r="F311" t="s">
        <v>95</v>
      </c>
      <c r="G311" t="s">
        <v>53</v>
      </c>
      <c r="J311" t="s">
        <v>82</v>
      </c>
      <c r="L311" t="s">
        <v>83</v>
      </c>
      <c r="M311">
        <v>1</v>
      </c>
      <c r="N311">
        <f t="shared" si="60"/>
        <v>1</v>
      </c>
      <c r="O311">
        <f t="shared" si="60"/>
        <v>1</v>
      </c>
      <c r="P311">
        <f t="shared" si="60"/>
        <v>1</v>
      </c>
      <c r="Q311">
        <f t="shared" si="60"/>
        <v>1</v>
      </c>
      <c r="R311">
        <f t="shared" si="60"/>
        <v>1</v>
      </c>
      <c r="S311">
        <f t="shared" si="60"/>
        <v>1</v>
      </c>
      <c r="T311">
        <f t="shared" si="60"/>
        <v>1</v>
      </c>
      <c r="U311">
        <f t="shared" si="60"/>
        <v>1</v>
      </c>
      <c r="V311">
        <f t="shared" si="60"/>
        <v>1</v>
      </c>
      <c r="W311">
        <f t="shared" si="60"/>
        <v>1</v>
      </c>
    </row>
    <row r="312" spans="1:23" x14ac:dyDescent="0.25">
      <c r="A312" t="s">
        <v>60</v>
      </c>
      <c r="B312" t="s">
        <v>5</v>
      </c>
      <c r="C312" t="s">
        <v>15</v>
      </c>
      <c r="D312" t="s">
        <v>20</v>
      </c>
      <c r="E312" t="s">
        <v>108</v>
      </c>
      <c r="F312" t="s">
        <v>96</v>
      </c>
      <c r="G312" t="s">
        <v>6</v>
      </c>
    </row>
    <row r="313" spans="1:23" x14ac:dyDescent="0.25">
      <c r="A313" t="s">
        <v>60</v>
      </c>
      <c r="B313" t="s">
        <v>5</v>
      </c>
      <c r="C313" t="s">
        <v>15</v>
      </c>
      <c r="D313" t="s">
        <v>20</v>
      </c>
      <c r="E313" t="s">
        <v>108</v>
      </c>
      <c r="F313" t="s">
        <v>96</v>
      </c>
      <c r="G313" t="s">
        <v>68</v>
      </c>
      <c r="L313" t="s">
        <v>69</v>
      </c>
      <c r="M313">
        <v>2020</v>
      </c>
      <c r="N313">
        <f t="shared" ref="N313:W315" si="61">M313</f>
        <v>2020</v>
      </c>
      <c r="O313">
        <f t="shared" si="61"/>
        <v>2020</v>
      </c>
      <c r="P313">
        <f t="shared" si="61"/>
        <v>2020</v>
      </c>
      <c r="Q313">
        <f t="shared" si="61"/>
        <v>2020</v>
      </c>
      <c r="R313">
        <f t="shared" si="61"/>
        <v>2020</v>
      </c>
      <c r="S313">
        <f t="shared" si="61"/>
        <v>2020</v>
      </c>
      <c r="T313">
        <f t="shared" si="61"/>
        <v>2020</v>
      </c>
      <c r="U313">
        <f t="shared" si="61"/>
        <v>2020</v>
      </c>
      <c r="V313">
        <f t="shared" si="61"/>
        <v>2020</v>
      </c>
      <c r="W313">
        <f t="shared" si="61"/>
        <v>2020</v>
      </c>
    </row>
    <row r="314" spans="1:23" x14ac:dyDescent="0.25">
      <c r="A314" t="s">
        <v>60</v>
      </c>
      <c r="B314" t="s">
        <v>5</v>
      </c>
      <c r="C314" t="s">
        <v>15</v>
      </c>
      <c r="D314" t="s">
        <v>20</v>
      </c>
      <c r="E314" t="s">
        <v>108</v>
      </c>
      <c r="F314" t="s">
        <v>96</v>
      </c>
      <c r="G314" t="s">
        <v>70</v>
      </c>
      <c r="L314" t="s">
        <v>69</v>
      </c>
      <c r="M314">
        <v>2101</v>
      </c>
      <c r="N314">
        <f t="shared" si="61"/>
        <v>2101</v>
      </c>
      <c r="O314">
        <f t="shared" si="61"/>
        <v>2101</v>
      </c>
      <c r="P314">
        <f t="shared" si="61"/>
        <v>2101</v>
      </c>
      <c r="Q314">
        <f t="shared" si="61"/>
        <v>2101</v>
      </c>
      <c r="R314">
        <f t="shared" si="61"/>
        <v>2101</v>
      </c>
      <c r="S314">
        <f t="shared" si="61"/>
        <v>2101</v>
      </c>
      <c r="T314">
        <f t="shared" si="61"/>
        <v>2101</v>
      </c>
      <c r="U314">
        <f t="shared" si="61"/>
        <v>2101</v>
      </c>
      <c r="V314">
        <f t="shared" si="61"/>
        <v>2101</v>
      </c>
      <c r="W314">
        <f t="shared" si="61"/>
        <v>2101</v>
      </c>
    </row>
    <row r="315" spans="1:23" x14ac:dyDescent="0.25">
      <c r="A315" t="s">
        <v>60</v>
      </c>
      <c r="B315" t="s">
        <v>5</v>
      </c>
      <c r="C315" t="s">
        <v>15</v>
      </c>
      <c r="D315" t="s">
        <v>20</v>
      </c>
      <c r="E315" t="s">
        <v>108</v>
      </c>
      <c r="F315" t="s">
        <v>96</v>
      </c>
      <c r="G315" t="s">
        <v>71</v>
      </c>
      <c r="K315" t="s">
        <v>72</v>
      </c>
      <c r="L315" t="s">
        <v>73</v>
      </c>
      <c r="M315">
        <v>30</v>
      </c>
      <c r="N315">
        <f t="shared" si="61"/>
        <v>30</v>
      </c>
      <c r="O315">
        <f t="shared" si="61"/>
        <v>30</v>
      </c>
      <c r="P315">
        <f t="shared" si="61"/>
        <v>30</v>
      </c>
      <c r="Q315">
        <f t="shared" si="61"/>
        <v>30</v>
      </c>
      <c r="R315">
        <f t="shared" si="61"/>
        <v>30</v>
      </c>
      <c r="S315">
        <f t="shared" si="61"/>
        <v>30</v>
      </c>
      <c r="T315">
        <f t="shared" si="61"/>
        <v>30</v>
      </c>
      <c r="U315">
        <f t="shared" si="61"/>
        <v>30</v>
      </c>
      <c r="V315">
        <f t="shared" si="61"/>
        <v>30</v>
      </c>
      <c r="W315">
        <f t="shared" si="61"/>
        <v>30</v>
      </c>
    </row>
    <row r="316" spans="1:23" x14ac:dyDescent="0.25">
      <c r="A316" t="s">
        <v>60</v>
      </c>
      <c r="B316" t="s">
        <v>5</v>
      </c>
      <c r="C316" t="s">
        <v>15</v>
      </c>
      <c r="D316" t="s">
        <v>20</v>
      </c>
      <c r="E316" t="s">
        <v>108</v>
      </c>
      <c r="F316" t="s">
        <v>96</v>
      </c>
      <c r="G316" t="s">
        <v>74</v>
      </c>
      <c r="L316" t="s">
        <v>65</v>
      </c>
      <c r="M316">
        <v>0</v>
      </c>
    </row>
    <row r="317" spans="1:23" x14ac:dyDescent="0.25">
      <c r="A317" t="s">
        <v>60</v>
      </c>
      <c r="B317" t="s">
        <v>5</v>
      </c>
      <c r="C317" t="s">
        <v>15</v>
      </c>
      <c r="D317" t="s">
        <v>20</v>
      </c>
      <c r="E317" t="s">
        <v>108</v>
      </c>
      <c r="F317" t="s">
        <v>96</v>
      </c>
      <c r="G317" t="s">
        <v>76</v>
      </c>
      <c r="K317" t="s">
        <v>72</v>
      </c>
      <c r="L317" t="s">
        <v>55</v>
      </c>
      <c r="M317">
        <v>103574.117647059</v>
      </c>
      <c r="N317">
        <f t="shared" ref="N317:W323" si="62">M317</f>
        <v>103574.117647059</v>
      </c>
      <c r="O317">
        <f t="shared" si="62"/>
        <v>103574.117647059</v>
      </c>
      <c r="P317">
        <f t="shared" si="62"/>
        <v>103574.117647059</v>
      </c>
      <c r="Q317">
        <f t="shared" si="62"/>
        <v>103574.117647059</v>
      </c>
      <c r="R317">
        <f t="shared" si="62"/>
        <v>103574.117647059</v>
      </c>
      <c r="S317">
        <f t="shared" si="62"/>
        <v>103574.117647059</v>
      </c>
      <c r="T317">
        <f t="shared" si="62"/>
        <v>103574.117647059</v>
      </c>
      <c r="U317">
        <f t="shared" si="62"/>
        <v>103574.117647059</v>
      </c>
      <c r="V317">
        <f t="shared" si="62"/>
        <v>103574.117647059</v>
      </c>
      <c r="W317">
        <f t="shared" si="62"/>
        <v>103574.117647059</v>
      </c>
    </row>
    <row r="318" spans="1:23" x14ac:dyDescent="0.25">
      <c r="A318" t="s">
        <v>60</v>
      </c>
      <c r="B318" t="s">
        <v>5</v>
      </c>
      <c r="C318" t="s">
        <v>15</v>
      </c>
      <c r="D318" t="s">
        <v>20</v>
      </c>
      <c r="E318" t="s">
        <v>108</v>
      </c>
      <c r="F318" t="s">
        <v>96</v>
      </c>
      <c r="G318" t="s">
        <v>77</v>
      </c>
      <c r="K318" t="s">
        <v>72</v>
      </c>
      <c r="L318" t="s">
        <v>78</v>
      </c>
      <c r="M318">
        <v>317228500</v>
      </c>
      <c r="N318">
        <f t="shared" si="62"/>
        <v>317228500</v>
      </c>
      <c r="O318">
        <f t="shared" si="62"/>
        <v>317228500</v>
      </c>
      <c r="P318">
        <f t="shared" si="62"/>
        <v>317228500</v>
      </c>
      <c r="Q318">
        <f t="shared" si="62"/>
        <v>317228500</v>
      </c>
      <c r="R318">
        <f t="shared" si="62"/>
        <v>317228500</v>
      </c>
      <c r="S318">
        <f t="shared" si="62"/>
        <v>317228500</v>
      </c>
      <c r="T318">
        <f t="shared" si="62"/>
        <v>317228500</v>
      </c>
      <c r="U318">
        <f t="shared" si="62"/>
        <v>317228500</v>
      </c>
      <c r="V318">
        <f t="shared" si="62"/>
        <v>317228500</v>
      </c>
      <c r="W318">
        <f t="shared" si="62"/>
        <v>317228500</v>
      </c>
    </row>
    <row r="319" spans="1:23" x14ac:dyDescent="0.25">
      <c r="A319" t="s">
        <v>60</v>
      </c>
      <c r="B319" t="s">
        <v>5</v>
      </c>
      <c r="C319" t="s">
        <v>15</v>
      </c>
      <c r="D319" t="s">
        <v>20</v>
      </c>
      <c r="E319" t="s">
        <v>108</v>
      </c>
      <c r="F319" t="s">
        <v>96</v>
      </c>
      <c r="G319" t="s">
        <v>80</v>
      </c>
      <c r="K319" t="s">
        <v>72</v>
      </c>
      <c r="L319" t="s">
        <v>78</v>
      </c>
      <c r="M319">
        <v>8213400</v>
      </c>
      <c r="N319">
        <f t="shared" si="62"/>
        <v>8213400</v>
      </c>
      <c r="O319">
        <f t="shared" si="62"/>
        <v>8213400</v>
      </c>
      <c r="P319">
        <f t="shared" si="62"/>
        <v>8213400</v>
      </c>
      <c r="Q319">
        <f t="shared" si="62"/>
        <v>8213400</v>
      </c>
      <c r="R319">
        <f t="shared" si="62"/>
        <v>8213400</v>
      </c>
      <c r="S319">
        <f t="shared" si="62"/>
        <v>8213400</v>
      </c>
      <c r="T319">
        <f t="shared" si="62"/>
        <v>8213400</v>
      </c>
      <c r="U319">
        <f t="shared" si="62"/>
        <v>8213400</v>
      </c>
      <c r="V319">
        <f t="shared" si="62"/>
        <v>8213400</v>
      </c>
      <c r="W319">
        <f t="shared" si="62"/>
        <v>8213400</v>
      </c>
    </row>
    <row r="320" spans="1:23" x14ac:dyDescent="0.25">
      <c r="A320" t="s">
        <v>60</v>
      </c>
      <c r="B320" t="s">
        <v>5</v>
      </c>
      <c r="C320" t="s">
        <v>15</v>
      </c>
      <c r="D320" t="s">
        <v>20</v>
      </c>
      <c r="E320" t="s">
        <v>108</v>
      </c>
      <c r="F320" t="s">
        <v>96</v>
      </c>
      <c r="G320" t="s">
        <v>53</v>
      </c>
      <c r="J320" t="s">
        <v>81</v>
      </c>
      <c r="K320" t="s">
        <v>72</v>
      </c>
      <c r="L320" t="s">
        <v>78</v>
      </c>
      <c r="M320">
        <v>6.31</v>
      </c>
      <c r="N320">
        <f t="shared" si="62"/>
        <v>6.31</v>
      </c>
      <c r="O320">
        <f t="shared" si="62"/>
        <v>6.31</v>
      </c>
      <c r="P320">
        <f t="shared" si="62"/>
        <v>6.31</v>
      </c>
      <c r="Q320">
        <f t="shared" si="62"/>
        <v>6.31</v>
      </c>
      <c r="R320">
        <f t="shared" si="62"/>
        <v>6.31</v>
      </c>
      <c r="S320">
        <f t="shared" si="62"/>
        <v>6.31</v>
      </c>
      <c r="T320">
        <f t="shared" si="62"/>
        <v>6.31</v>
      </c>
      <c r="U320">
        <f t="shared" si="62"/>
        <v>6.31</v>
      </c>
      <c r="V320">
        <f t="shared" si="62"/>
        <v>6.31</v>
      </c>
      <c r="W320">
        <f t="shared" si="62"/>
        <v>6.31</v>
      </c>
    </row>
    <row r="321" spans="1:23" x14ac:dyDescent="0.25">
      <c r="A321" t="s">
        <v>60</v>
      </c>
      <c r="B321" t="s">
        <v>5</v>
      </c>
      <c r="C321" t="s">
        <v>15</v>
      </c>
      <c r="D321" t="s">
        <v>20</v>
      </c>
      <c r="E321" t="s">
        <v>108</v>
      </c>
      <c r="F321" t="s">
        <v>96</v>
      </c>
      <c r="G321" t="s">
        <v>53</v>
      </c>
      <c r="J321" t="s">
        <v>41</v>
      </c>
      <c r="K321" t="s">
        <v>72</v>
      </c>
      <c r="L321" t="s">
        <v>17</v>
      </c>
      <c r="M321">
        <v>14.243256000000001</v>
      </c>
      <c r="N321">
        <f t="shared" si="62"/>
        <v>14.243256000000001</v>
      </c>
      <c r="O321">
        <f t="shared" si="62"/>
        <v>14.243256000000001</v>
      </c>
      <c r="P321">
        <f t="shared" si="62"/>
        <v>14.243256000000001</v>
      </c>
      <c r="Q321">
        <f t="shared" si="62"/>
        <v>14.243256000000001</v>
      </c>
      <c r="R321">
        <f t="shared" si="62"/>
        <v>14.243256000000001</v>
      </c>
      <c r="S321">
        <f t="shared" si="62"/>
        <v>14.243256000000001</v>
      </c>
      <c r="T321">
        <f t="shared" si="62"/>
        <v>14.243256000000001</v>
      </c>
      <c r="U321">
        <f t="shared" si="62"/>
        <v>14.243256000000001</v>
      </c>
      <c r="V321">
        <f t="shared" si="62"/>
        <v>14.243256000000001</v>
      </c>
      <c r="W321">
        <f t="shared" si="62"/>
        <v>14.243256000000001</v>
      </c>
    </row>
    <row r="322" spans="1:23" x14ac:dyDescent="0.25">
      <c r="A322" t="s">
        <v>60</v>
      </c>
      <c r="B322" t="s">
        <v>5</v>
      </c>
      <c r="C322" t="s">
        <v>15</v>
      </c>
      <c r="D322" t="s">
        <v>20</v>
      </c>
      <c r="E322" t="s">
        <v>108</v>
      </c>
      <c r="F322" t="s">
        <v>96</v>
      </c>
      <c r="G322" t="s">
        <v>53</v>
      </c>
      <c r="J322" t="s">
        <v>97</v>
      </c>
      <c r="K322" t="s">
        <v>72</v>
      </c>
      <c r="L322" t="s">
        <v>48</v>
      </c>
      <c r="M322">
        <v>1.314942141672</v>
      </c>
      <c r="N322">
        <f t="shared" si="62"/>
        <v>1.314942141672</v>
      </c>
      <c r="O322">
        <f t="shared" si="62"/>
        <v>1.314942141672</v>
      </c>
      <c r="P322">
        <f t="shared" si="62"/>
        <v>1.314942141672</v>
      </c>
      <c r="Q322">
        <f t="shared" si="62"/>
        <v>1.314942141672</v>
      </c>
      <c r="R322">
        <f t="shared" si="62"/>
        <v>1.314942141672</v>
      </c>
      <c r="S322">
        <f t="shared" si="62"/>
        <v>1.314942141672</v>
      </c>
      <c r="T322">
        <f t="shared" si="62"/>
        <v>1.314942141672</v>
      </c>
      <c r="U322">
        <f t="shared" si="62"/>
        <v>1.314942141672</v>
      </c>
      <c r="V322">
        <f t="shared" si="62"/>
        <v>1.314942141672</v>
      </c>
      <c r="W322">
        <f t="shared" si="62"/>
        <v>1.314942141672</v>
      </c>
    </row>
    <row r="323" spans="1:23" x14ac:dyDescent="0.25">
      <c r="A323" t="s">
        <v>60</v>
      </c>
      <c r="B323" t="s">
        <v>5</v>
      </c>
      <c r="C323" t="s">
        <v>15</v>
      </c>
      <c r="D323" t="s">
        <v>20</v>
      </c>
      <c r="E323" t="s">
        <v>108</v>
      </c>
      <c r="F323" t="s">
        <v>96</v>
      </c>
      <c r="G323" t="s">
        <v>53</v>
      </c>
      <c r="J323" t="s">
        <v>82</v>
      </c>
      <c r="L323" t="s">
        <v>83</v>
      </c>
      <c r="M323">
        <v>1</v>
      </c>
      <c r="N323">
        <f t="shared" si="62"/>
        <v>1</v>
      </c>
      <c r="O323">
        <f t="shared" si="62"/>
        <v>1</v>
      </c>
      <c r="P323">
        <f t="shared" si="62"/>
        <v>1</v>
      </c>
      <c r="Q323">
        <f t="shared" si="62"/>
        <v>1</v>
      </c>
      <c r="R323">
        <f t="shared" si="62"/>
        <v>1</v>
      </c>
      <c r="S323">
        <f t="shared" si="62"/>
        <v>1</v>
      </c>
      <c r="T323">
        <f t="shared" si="62"/>
        <v>1</v>
      </c>
      <c r="U323">
        <f t="shared" si="62"/>
        <v>1</v>
      </c>
      <c r="V323">
        <f t="shared" si="62"/>
        <v>1</v>
      </c>
      <c r="W323">
        <f t="shared" si="62"/>
        <v>1</v>
      </c>
    </row>
    <row r="324" spans="1:23" x14ac:dyDescent="0.25">
      <c r="A324" t="s">
        <v>60</v>
      </c>
      <c r="B324" t="s">
        <v>5</v>
      </c>
      <c r="C324" t="s">
        <v>15</v>
      </c>
      <c r="D324" t="s">
        <v>20</v>
      </c>
      <c r="E324" t="s">
        <v>108</v>
      </c>
      <c r="F324" t="s">
        <v>102</v>
      </c>
      <c r="G324" t="s">
        <v>6</v>
      </c>
    </row>
    <row r="325" spans="1:23" x14ac:dyDescent="0.25">
      <c r="A325" t="s">
        <v>60</v>
      </c>
      <c r="B325" t="s">
        <v>5</v>
      </c>
      <c r="C325" t="s">
        <v>15</v>
      </c>
      <c r="D325" t="s">
        <v>20</v>
      </c>
      <c r="E325" t="s">
        <v>108</v>
      </c>
      <c r="F325" t="s">
        <v>102</v>
      </c>
      <c r="G325" t="s">
        <v>68</v>
      </c>
      <c r="L325" t="s">
        <v>69</v>
      </c>
      <c r="M325">
        <v>2000</v>
      </c>
      <c r="N325">
        <f t="shared" ref="N325:W327" si="63">M325</f>
        <v>2000</v>
      </c>
      <c r="O325">
        <f t="shared" si="63"/>
        <v>2000</v>
      </c>
      <c r="P325">
        <f t="shared" si="63"/>
        <v>2000</v>
      </c>
      <c r="Q325">
        <f t="shared" si="63"/>
        <v>2000</v>
      </c>
      <c r="R325">
        <f t="shared" si="63"/>
        <v>2000</v>
      </c>
      <c r="S325">
        <f t="shared" si="63"/>
        <v>2000</v>
      </c>
      <c r="T325">
        <f t="shared" si="63"/>
        <v>2000</v>
      </c>
      <c r="U325">
        <f t="shared" si="63"/>
        <v>2000</v>
      </c>
      <c r="V325">
        <f t="shared" si="63"/>
        <v>2000</v>
      </c>
      <c r="W325">
        <f t="shared" si="63"/>
        <v>2000</v>
      </c>
    </row>
    <row r="326" spans="1:23" x14ac:dyDescent="0.25">
      <c r="A326" t="s">
        <v>60</v>
      </c>
      <c r="B326" t="s">
        <v>5</v>
      </c>
      <c r="C326" t="s">
        <v>15</v>
      </c>
      <c r="D326" t="s">
        <v>20</v>
      </c>
      <c r="E326" t="s">
        <v>108</v>
      </c>
      <c r="F326" t="s">
        <v>102</v>
      </c>
      <c r="G326" t="s">
        <v>70</v>
      </c>
      <c r="L326" t="s">
        <v>69</v>
      </c>
      <c r="M326">
        <v>2101</v>
      </c>
      <c r="N326">
        <f t="shared" si="63"/>
        <v>2101</v>
      </c>
      <c r="O326">
        <f t="shared" si="63"/>
        <v>2101</v>
      </c>
      <c r="P326">
        <f t="shared" si="63"/>
        <v>2101</v>
      </c>
      <c r="Q326">
        <f t="shared" si="63"/>
        <v>2101</v>
      </c>
      <c r="R326">
        <f t="shared" si="63"/>
        <v>2101</v>
      </c>
      <c r="S326">
        <f t="shared" si="63"/>
        <v>2101</v>
      </c>
      <c r="T326">
        <f t="shared" si="63"/>
        <v>2101</v>
      </c>
      <c r="U326">
        <f t="shared" si="63"/>
        <v>2101</v>
      </c>
      <c r="V326">
        <f t="shared" si="63"/>
        <v>2101</v>
      </c>
      <c r="W326">
        <f t="shared" si="63"/>
        <v>2101</v>
      </c>
    </row>
    <row r="327" spans="1:23" x14ac:dyDescent="0.25">
      <c r="A327" t="s">
        <v>60</v>
      </c>
      <c r="B327" t="s">
        <v>5</v>
      </c>
      <c r="C327" t="s">
        <v>15</v>
      </c>
      <c r="D327" t="s">
        <v>20</v>
      </c>
      <c r="E327" t="s">
        <v>108</v>
      </c>
      <c r="F327" t="s">
        <v>102</v>
      </c>
      <c r="G327" t="s">
        <v>71</v>
      </c>
      <c r="K327" t="s">
        <v>72</v>
      </c>
      <c r="L327" t="s">
        <v>73</v>
      </c>
      <c r="M327">
        <v>30</v>
      </c>
      <c r="N327">
        <f t="shared" si="63"/>
        <v>30</v>
      </c>
      <c r="O327">
        <f t="shared" si="63"/>
        <v>30</v>
      </c>
      <c r="P327">
        <f t="shared" si="63"/>
        <v>30</v>
      </c>
      <c r="Q327">
        <f t="shared" si="63"/>
        <v>30</v>
      </c>
      <c r="R327">
        <f t="shared" si="63"/>
        <v>30</v>
      </c>
      <c r="S327">
        <f t="shared" si="63"/>
        <v>30</v>
      </c>
      <c r="T327">
        <f t="shared" si="63"/>
        <v>30</v>
      </c>
      <c r="U327">
        <f t="shared" si="63"/>
        <v>30</v>
      </c>
      <c r="V327">
        <f t="shared" si="63"/>
        <v>30</v>
      </c>
      <c r="W327">
        <f t="shared" si="63"/>
        <v>30</v>
      </c>
    </row>
    <row r="328" spans="1:23" x14ac:dyDescent="0.25">
      <c r="A328" t="s">
        <v>60</v>
      </c>
      <c r="B328" t="s">
        <v>5</v>
      </c>
      <c r="C328" t="s">
        <v>15</v>
      </c>
      <c r="D328" t="s">
        <v>20</v>
      </c>
      <c r="E328" t="s">
        <v>108</v>
      </c>
      <c r="F328" t="s">
        <v>102</v>
      </c>
      <c r="G328" t="s">
        <v>74</v>
      </c>
      <c r="L328" t="s">
        <v>65</v>
      </c>
      <c r="M328">
        <v>0</v>
      </c>
    </row>
    <row r="329" spans="1:23" x14ac:dyDescent="0.25">
      <c r="A329" t="s">
        <v>60</v>
      </c>
      <c r="B329" t="s">
        <v>5</v>
      </c>
      <c r="C329" t="s">
        <v>15</v>
      </c>
      <c r="D329" t="s">
        <v>20</v>
      </c>
      <c r="E329" t="s">
        <v>108</v>
      </c>
      <c r="F329" t="s">
        <v>102</v>
      </c>
      <c r="G329" t="s">
        <v>76</v>
      </c>
      <c r="K329" t="s">
        <v>72</v>
      </c>
      <c r="L329" t="s">
        <v>55</v>
      </c>
      <c r="M329">
        <v>139129.41176470599</v>
      </c>
      <c r="N329">
        <f t="shared" ref="N329:W334" si="64">M329</f>
        <v>139129.41176470599</v>
      </c>
      <c r="O329">
        <f t="shared" si="64"/>
        <v>139129.41176470599</v>
      </c>
      <c r="P329">
        <f t="shared" si="64"/>
        <v>139129.41176470599</v>
      </c>
      <c r="Q329">
        <f t="shared" si="64"/>
        <v>139129.41176470599</v>
      </c>
      <c r="R329">
        <f t="shared" si="64"/>
        <v>139129.41176470599</v>
      </c>
      <c r="S329">
        <f t="shared" si="64"/>
        <v>139129.41176470599</v>
      </c>
      <c r="T329">
        <f t="shared" si="64"/>
        <v>139129.41176470599</v>
      </c>
      <c r="U329">
        <f t="shared" si="64"/>
        <v>139129.41176470599</v>
      </c>
      <c r="V329">
        <f t="shared" si="64"/>
        <v>139129.41176470599</v>
      </c>
      <c r="W329">
        <f t="shared" si="64"/>
        <v>139129.41176470599</v>
      </c>
    </row>
    <row r="330" spans="1:23" x14ac:dyDescent="0.25">
      <c r="A330" t="s">
        <v>60</v>
      </c>
      <c r="B330" t="s">
        <v>5</v>
      </c>
      <c r="C330" t="s">
        <v>15</v>
      </c>
      <c r="D330" t="s">
        <v>20</v>
      </c>
      <c r="E330" t="s">
        <v>108</v>
      </c>
      <c r="F330" t="s">
        <v>102</v>
      </c>
      <c r="G330" t="s">
        <v>77</v>
      </c>
      <c r="K330" t="s">
        <v>72</v>
      </c>
      <c r="L330" t="s">
        <v>78</v>
      </c>
      <c r="M330">
        <v>58474290</v>
      </c>
      <c r="N330">
        <f t="shared" si="64"/>
        <v>58474290</v>
      </c>
      <c r="O330">
        <f t="shared" si="64"/>
        <v>58474290</v>
      </c>
      <c r="P330">
        <f t="shared" si="64"/>
        <v>58474290</v>
      </c>
      <c r="Q330">
        <f t="shared" si="64"/>
        <v>58474290</v>
      </c>
      <c r="R330">
        <f t="shared" si="64"/>
        <v>58474290</v>
      </c>
      <c r="S330">
        <f t="shared" si="64"/>
        <v>58474290</v>
      </c>
      <c r="T330">
        <f t="shared" si="64"/>
        <v>58474290</v>
      </c>
      <c r="U330">
        <f t="shared" si="64"/>
        <v>58474290</v>
      </c>
      <c r="V330">
        <f t="shared" si="64"/>
        <v>58474290</v>
      </c>
      <c r="W330">
        <f t="shared" si="64"/>
        <v>58474290</v>
      </c>
    </row>
    <row r="331" spans="1:23" x14ac:dyDescent="0.25">
      <c r="A331" t="s">
        <v>60</v>
      </c>
      <c r="B331" t="s">
        <v>5</v>
      </c>
      <c r="C331" t="s">
        <v>15</v>
      </c>
      <c r="D331" t="s">
        <v>20</v>
      </c>
      <c r="E331" t="s">
        <v>108</v>
      </c>
      <c r="F331" t="s">
        <v>102</v>
      </c>
      <c r="G331" t="s">
        <v>80</v>
      </c>
      <c r="K331" t="s">
        <v>72</v>
      </c>
      <c r="L331" t="s">
        <v>78</v>
      </c>
      <c r="M331">
        <v>964782</v>
      </c>
      <c r="N331">
        <f t="shared" si="64"/>
        <v>964782</v>
      </c>
      <c r="O331">
        <f t="shared" si="64"/>
        <v>964782</v>
      </c>
      <c r="P331">
        <f t="shared" si="64"/>
        <v>964782</v>
      </c>
      <c r="Q331">
        <f t="shared" si="64"/>
        <v>964782</v>
      </c>
      <c r="R331">
        <f t="shared" si="64"/>
        <v>964782</v>
      </c>
      <c r="S331">
        <f t="shared" si="64"/>
        <v>964782</v>
      </c>
      <c r="T331">
        <f t="shared" si="64"/>
        <v>964782</v>
      </c>
      <c r="U331">
        <f t="shared" si="64"/>
        <v>964782</v>
      </c>
      <c r="V331">
        <f t="shared" si="64"/>
        <v>964782</v>
      </c>
      <c r="W331">
        <f t="shared" si="64"/>
        <v>964782</v>
      </c>
    </row>
    <row r="332" spans="1:23" x14ac:dyDescent="0.25">
      <c r="A332" t="s">
        <v>60</v>
      </c>
      <c r="B332" t="s">
        <v>5</v>
      </c>
      <c r="C332" t="s">
        <v>15</v>
      </c>
      <c r="D332" t="s">
        <v>20</v>
      </c>
      <c r="E332" t="s">
        <v>108</v>
      </c>
      <c r="F332" t="s">
        <v>102</v>
      </c>
      <c r="G332" t="s">
        <v>53</v>
      </c>
      <c r="J332" t="s">
        <v>81</v>
      </c>
      <c r="K332" t="s">
        <v>72</v>
      </c>
      <c r="L332" t="s">
        <v>78</v>
      </c>
      <c r="M332">
        <v>7.44</v>
      </c>
      <c r="N332">
        <f t="shared" si="64"/>
        <v>7.44</v>
      </c>
      <c r="O332">
        <f t="shared" si="64"/>
        <v>7.44</v>
      </c>
      <c r="P332">
        <f t="shared" si="64"/>
        <v>7.44</v>
      </c>
      <c r="Q332">
        <f t="shared" si="64"/>
        <v>7.44</v>
      </c>
      <c r="R332">
        <f t="shared" si="64"/>
        <v>7.44</v>
      </c>
      <c r="S332">
        <f t="shared" si="64"/>
        <v>7.44</v>
      </c>
      <c r="T332">
        <f t="shared" si="64"/>
        <v>7.44</v>
      </c>
      <c r="U332">
        <f t="shared" si="64"/>
        <v>7.44</v>
      </c>
      <c r="V332">
        <f t="shared" si="64"/>
        <v>7.44</v>
      </c>
      <c r="W332">
        <f t="shared" si="64"/>
        <v>7.44</v>
      </c>
    </row>
    <row r="333" spans="1:23" x14ac:dyDescent="0.25">
      <c r="A333" t="s">
        <v>60</v>
      </c>
      <c r="B333" t="s">
        <v>5</v>
      </c>
      <c r="C333" t="s">
        <v>15</v>
      </c>
      <c r="D333" t="s">
        <v>20</v>
      </c>
      <c r="E333" t="s">
        <v>108</v>
      </c>
      <c r="F333" t="s">
        <v>102</v>
      </c>
      <c r="G333" t="s">
        <v>53</v>
      </c>
      <c r="J333" t="s">
        <v>31</v>
      </c>
      <c r="K333" t="s">
        <v>72</v>
      </c>
      <c r="L333" t="s">
        <v>17</v>
      </c>
      <c r="M333">
        <v>8.7569648000000004</v>
      </c>
      <c r="N333">
        <f t="shared" si="64"/>
        <v>8.7569648000000004</v>
      </c>
      <c r="O333">
        <f t="shared" si="64"/>
        <v>8.7569648000000004</v>
      </c>
      <c r="P333">
        <f t="shared" si="64"/>
        <v>8.7569648000000004</v>
      </c>
      <c r="Q333">
        <f t="shared" si="64"/>
        <v>8.7569648000000004</v>
      </c>
      <c r="R333">
        <f t="shared" si="64"/>
        <v>8.7569648000000004</v>
      </c>
      <c r="S333">
        <f t="shared" si="64"/>
        <v>8.7569648000000004</v>
      </c>
      <c r="T333">
        <f t="shared" si="64"/>
        <v>8.7569648000000004</v>
      </c>
      <c r="U333">
        <f t="shared" si="64"/>
        <v>8.7569648000000004</v>
      </c>
      <c r="V333">
        <f t="shared" si="64"/>
        <v>8.7569648000000004</v>
      </c>
      <c r="W333">
        <f t="shared" si="64"/>
        <v>8.7569648000000004</v>
      </c>
    </row>
    <row r="334" spans="1:23" x14ac:dyDescent="0.25">
      <c r="A334" t="s">
        <v>60</v>
      </c>
      <c r="B334" t="s">
        <v>5</v>
      </c>
      <c r="C334" t="s">
        <v>15</v>
      </c>
      <c r="D334" t="s">
        <v>20</v>
      </c>
      <c r="E334" t="s">
        <v>108</v>
      </c>
      <c r="F334" t="s">
        <v>102</v>
      </c>
      <c r="G334" t="s">
        <v>53</v>
      </c>
      <c r="J334" t="s">
        <v>82</v>
      </c>
      <c r="L334" t="s">
        <v>83</v>
      </c>
      <c r="M334">
        <v>1</v>
      </c>
      <c r="N334">
        <f t="shared" si="64"/>
        <v>1</v>
      </c>
      <c r="O334">
        <f t="shared" si="64"/>
        <v>1</v>
      </c>
      <c r="P334">
        <f t="shared" si="64"/>
        <v>1</v>
      </c>
      <c r="Q334">
        <f t="shared" si="64"/>
        <v>1</v>
      </c>
      <c r="R334">
        <f t="shared" si="64"/>
        <v>1</v>
      </c>
      <c r="S334">
        <f t="shared" si="64"/>
        <v>1</v>
      </c>
      <c r="T334">
        <f t="shared" si="64"/>
        <v>1</v>
      </c>
      <c r="U334">
        <f t="shared" si="64"/>
        <v>1</v>
      </c>
      <c r="V334">
        <f t="shared" si="64"/>
        <v>1</v>
      </c>
      <c r="W334">
        <f t="shared" si="64"/>
        <v>1</v>
      </c>
    </row>
    <row r="335" spans="1:23" x14ac:dyDescent="0.25">
      <c r="A335" t="s">
        <v>60</v>
      </c>
      <c r="B335" t="s">
        <v>5</v>
      </c>
      <c r="C335" t="s">
        <v>15</v>
      </c>
      <c r="D335" t="s">
        <v>20</v>
      </c>
      <c r="E335" t="s">
        <v>108</v>
      </c>
      <c r="F335" t="s">
        <v>103</v>
      </c>
      <c r="G335" t="s">
        <v>6</v>
      </c>
    </row>
    <row r="336" spans="1:23" x14ac:dyDescent="0.25">
      <c r="A336" t="s">
        <v>60</v>
      </c>
      <c r="B336" t="s">
        <v>5</v>
      </c>
      <c r="C336" t="s">
        <v>15</v>
      </c>
      <c r="D336" t="s">
        <v>20</v>
      </c>
      <c r="E336" t="s">
        <v>108</v>
      </c>
      <c r="F336" t="s">
        <v>103</v>
      </c>
      <c r="G336" t="s">
        <v>68</v>
      </c>
      <c r="L336" t="s">
        <v>69</v>
      </c>
      <c r="M336">
        <v>2000</v>
      </c>
      <c r="N336">
        <f t="shared" ref="N336:W338" si="65">M336</f>
        <v>2000</v>
      </c>
      <c r="O336">
        <f t="shared" si="65"/>
        <v>2000</v>
      </c>
      <c r="P336">
        <f t="shared" si="65"/>
        <v>2000</v>
      </c>
      <c r="Q336">
        <f t="shared" si="65"/>
        <v>2000</v>
      </c>
      <c r="R336">
        <f t="shared" si="65"/>
        <v>2000</v>
      </c>
      <c r="S336">
        <f t="shared" si="65"/>
        <v>2000</v>
      </c>
      <c r="T336">
        <f t="shared" si="65"/>
        <v>2000</v>
      </c>
      <c r="U336">
        <f t="shared" si="65"/>
        <v>2000</v>
      </c>
      <c r="V336">
        <f t="shared" si="65"/>
        <v>2000</v>
      </c>
      <c r="W336">
        <f t="shared" si="65"/>
        <v>2000</v>
      </c>
    </row>
    <row r="337" spans="1:23" x14ac:dyDescent="0.25">
      <c r="A337" t="s">
        <v>60</v>
      </c>
      <c r="B337" t="s">
        <v>5</v>
      </c>
      <c r="C337" t="s">
        <v>15</v>
      </c>
      <c r="D337" t="s">
        <v>20</v>
      </c>
      <c r="E337" t="s">
        <v>108</v>
      </c>
      <c r="F337" t="s">
        <v>103</v>
      </c>
      <c r="G337" t="s">
        <v>70</v>
      </c>
      <c r="L337" t="s">
        <v>69</v>
      </c>
      <c r="M337"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25">
      <c r="A338" t="s">
        <v>60</v>
      </c>
      <c r="B338" t="s">
        <v>5</v>
      </c>
      <c r="C338" t="s">
        <v>15</v>
      </c>
      <c r="D338" t="s">
        <v>20</v>
      </c>
      <c r="E338" t="s">
        <v>108</v>
      </c>
      <c r="F338" t="s">
        <v>103</v>
      </c>
      <c r="G338" t="s">
        <v>71</v>
      </c>
      <c r="K338" t="s">
        <v>72</v>
      </c>
      <c r="L338" t="s">
        <v>73</v>
      </c>
      <c r="M338">
        <v>30</v>
      </c>
      <c r="N338">
        <f t="shared" si="65"/>
        <v>30</v>
      </c>
      <c r="O338">
        <f t="shared" si="65"/>
        <v>30</v>
      </c>
      <c r="P338">
        <f t="shared" si="65"/>
        <v>30</v>
      </c>
      <c r="Q338">
        <f t="shared" si="65"/>
        <v>30</v>
      </c>
      <c r="R338">
        <f t="shared" si="65"/>
        <v>30</v>
      </c>
      <c r="S338">
        <f t="shared" si="65"/>
        <v>30</v>
      </c>
      <c r="T338">
        <f t="shared" si="65"/>
        <v>30</v>
      </c>
      <c r="U338">
        <f t="shared" si="65"/>
        <v>30</v>
      </c>
      <c r="V338">
        <f t="shared" si="65"/>
        <v>30</v>
      </c>
      <c r="W338">
        <f t="shared" si="65"/>
        <v>30</v>
      </c>
    </row>
    <row r="339" spans="1:23" x14ac:dyDescent="0.25">
      <c r="A339" t="s">
        <v>60</v>
      </c>
      <c r="B339" t="s">
        <v>5</v>
      </c>
      <c r="C339" t="s">
        <v>15</v>
      </c>
      <c r="D339" t="s">
        <v>20</v>
      </c>
      <c r="E339" t="s">
        <v>108</v>
      </c>
      <c r="F339" t="s">
        <v>103</v>
      </c>
      <c r="G339" t="s">
        <v>74</v>
      </c>
      <c r="L339" t="s">
        <v>65</v>
      </c>
      <c r="M339">
        <v>0</v>
      </c>
    </row>
    <row r="340" spans="1:23" x14ac:dyDescent="0.25">
      <c r="A340" t="s">
        <v>60</v>
      </c>
      <c r="B340" t="s">
        <v>5</v>
      </c>
      <c r="C340" t="s">
        <v>15</v>
      </c>
      <c r="D340" t="s">
        <v>20</v>
      </c>
      <c r="E340" t="s">
        <v>108</v>
      </c>
      <c r="F340" t="s">
        <v>103</v>
      </c>
      <c r="G340" t="s">
        <v>76</v>
      </c>
      <c r="K340" t="s">
        <v>72</v>
      </c>
      <c r="L340" t="s">
        <v>55</v>
      </c>
      <c r="M340">
        <v>1346463.5294117599</v>
      </c>
      <c r="N340">
        <f t="shared" ref="N340:W345" si="66">M340</f>
        <v>1346463.5294117599</v>
      </c>
      <c r="O340">
        <f t="shared" si="66"/>
        <v>1346463.5294117599</v>
      </c>
      <c r="P340">
        <f t="shared" si="66"/>
        <v>1346463.5294117599</v>
      </c>
      <c r="Q340">
        <f t="shared" si="66"/>
        <v>1346463.5294117599</v>
      </c>
      <c r="R340">
        <f t="shared" si="66"/>
        <v>1346463.5294117599</v>
      </c>
      <c r="S340">
        <f t="shared" si="66"/>
        <v>1346463.5294117599</v>
      </c>
      <c r="T340">
        <f t="shared" si="66"/>
        <v>1346463.5294117599</v>
      </c>
      <c r="U340">
        <f t="shared" si="66"/>
        <v>1346463.5294117599</v>
      </c>
      <c r="V340">
        <f t="shared" si="66"/>
        <v>1346463.5294117599</v>
      </c>
      <c r="W340">
        <f t="shared" si="66"/>
        <v>1346463.5294117599</v>
      </c>
    </row>
    <row r="341" spans="1:23" x14ac:dyDescent="0.25">
      <c r="A341" t="s">
        <v>60</v>
      </c>
      <c r="B341" t="s">
        <v>5</v>
      </c>
      <c r="C341" t="s">
        <v>15</v>
      </c>
      <c r="D341" t="s">
        <v>20</v>
      </c>
      <c r="E341" t="s">
        <v>108</v>
      </c>
      <c r="F341" t="s">
        <v>103</v>
      </c>
      <c r="G341" t="s">
        <v>77</v>
      </c>
      <c r="K341" t="s">
        <v>72</v>
      </c>
      <c r="L341" t="s">
        <v>78</v>
      </c>
      <c r="M341">
        <v>1768008330</v>
      </c>
      <c r="N341">
        <f t="shared" si="66"/>
        <v>1768008330</v>
      </c>
      <c r="O341">
        <f t="shared" si="66"/>
        <v>1768008330</v>
      </c>
      <c r="P341">
        <f t="shared" si="66"/>
        <v>1768008330</v>
      </c>
      <c r="Q341">
        <f t="shared" si="66"/>
        <v>1768008330</v>
      </c>
      <c r="R341">
        <f t="shared" si="66"/>
        <v>1768008330</v>
      </c>
      <c r="S341">
        <f t="shared" si="66"/>
        <v>1768008330</v>
      </c>
      <c r="T341">
        <f t="shared" si="66"/>
        <v>1768008330</v>
      </c>
      <c r="U341">
        <f t="shared" si="66"/>
        <v>1768008330</v>
      </c>
      <c r="V341">
        <f t="shared" si="66"/>
        <v>1768008330</v>
      </c>
      <c r="W341">
        <f t="shared" si="66"/>
        <v>1768008330</v>
      </c>
    </row>
    <row r="342" spans="1:23" x14ac:dyDescent="0.25">
      <c r="A342" t="s">
        <v>60</v>
      </c>
      <c r="B342" t="s">
        <v>5</v>
      </c>
      <c r="C342" t="s">
        <v>15</v>
      </c>
      <c r="D342" t="s">
        <v>20</v>
      </c>
      <c r="E342" t="s">
        <v>108</v>
      </c>
      <c r="F342" t="s">
        <v>103</v>
      </c>
      <c r="G342" t="s">
        <v>80</v>
      </c>
      <c r="K342" t="s">
        <v>72</v>
      </c>
      <c r="L342" t="s">
        <v>78</v>
      </c>
      <c r="M342">
        <v>17260854</v>
      </c>
      <c r="N342">
        <f t="shared" si="66"/>
        <v>17260854</v>
      </c>
      <c r="O342">
        <f t="shared" si="66"/>
        <v>17260854</v>
      </c>
      <c r="P342">
        <f t="shared" si="66"/>
        <v>17260854</v>
      </c>
      <c r="Q342">
        <f t="shared" si="66"/>
        <v>17260854</v>
      </c>
      <c r="R342">
        <f t="shared" si="66"/>
        <v>17260854</v>
      </c>
      <c r="S342">
        <f t="shared" si="66"/>
        <v>17260854</v>
      </c>
      <c r="T342">
        <f t="shared" si="66"/>
        <v>17260854</v>
      </c>
      <c r="U342">
        <f t="shared" si="66"/>
        <v>17260854</v>
      </c>
      <c r="V342">
        <f t="shared" si="66"/>
        <v>17260854</v>
      </c>
      <c r="W342">
        <f t="shared" si="66"/>
        <v>17260854</v>
      </c>
    </row>
    <row r="343" spans="1:23" x14ac:dyDescent="0.25">
      <c r="A343" t="s">
        <v>60</v>
      </c>
      <c r="B343" t="s">
        <v>5</v>
      </c>
      <c r="C343" t="s">
        <v>15</v>
      </c>
      <c r="D343" t="s">
        <v>20</v>
      </c>
      <c r="E343" t="s">
        <v>108</v>
      </c>
      <c r="F343" t="s">
        <v>103</v>
      </c>
      <c r="G343" t="s">
        <v>53</v>
      </c>
      <c r="J343" t="s">
        <v>81</v>
      </c>
      <c r="K343" t="s">
        <v>72</v>
      </c>
      <c r="L343" t="s">
        <v>78</v>
      </c>
      <c r="M343">
        <v>2.44</v>
      </c>
      <c r="N343">
        <f t="shared" si="66"/>
        <v>2.44</v>
      </c>
      <c r="O343">
        <f t="shared" si="66"/>
        <v>2.44</v>
      </c>
      <c r="P343">
        <f t="shared" si="66"/>
        <v>2.44</v>
      </c>
      <c r="Q343">
        <f t="shared" si="66"/>
        <v>2.44</v>
      </c>
      <c r="R343">
        <f t="shared" si="66"/>
        <v>2.44</v>
      </c>
      <c r="S343">
        <f t="shared" si="66"/>
        <v>2.44</v>
      </c>
      <c r="T343">
        <f t="shared" si="66"/>
        <v>2.44</v>
      </c>
      <c r="U343">
        <f t="shared" si="66"/>
        <v>2.44</v>
      </c>
      <c r="V343">
        <f t="shared" si="66"/>
        <v>2.44</v>
      </c>
      <c r="W343">
        <f t="shared" si="66"/>
        <v>2.44</v>
      </c>
    </row>
    <row r="344" spans="1:23" x14ac:dyDescent="0.25">
      <c r="A344" t="s">
        <v>60</v>
      </c>
      <c r="B344" t="s">
        <v>5</v>
      </c>
      <c r="C344" t="s">
        <v>15</v>
      </c>
      <c r="D344" t="s">
        <v>20</v>
      </c>
      <c r="E344" t="s">
        <v>108</v>
      </c>
      <c r="F344" t="s">
        <v>103</v>
      </c>
      <c r="G344" t="s">
        <v>53</v>
      </c>
      <c r="J344" t="s">
        <v>37</v>
      </c>
      <c r="K344" t="s">
        <v>72</v>
      </c>
      <c r="L344" t="s">
        <v>17</v>
      </c>
      <c r="M344">
        <v>8</v>
      </c>
      <c r="N344">
        <f t="shared" si="66"/>
        <v>8</v>
      </c>
      <c r="O344">
        <f t="shared" si="66"/>
        <v>8</v>
      </c>
      <c r="P344">
        <f t="shared" si="66"/>
        <v>8</v>
      </c>
      <c r="Q344">
        <f t="shared" si="66"/>
        <v>8</v>
      </c>
      <c r="R344">
        <f t="shared" si="66"/>
        <v>8</v>
      </c>
      <c r="S344">
        <f t="shared" si="66"/>
        <v>8</v>
      </c>
      <c r="T344">
        <f t="shared" si="66"/>
        <v>8</v>
      </c>
      <c r="U344">
        <f t="shared" si="66"/>
        <v>8</v>
      </c>
      <c r="V344">
        <f t="shared" si="66"/>
        <v>8</v>
      </c>
      <c r="W344">
        <f t="shared" si="66"/>
        <v>8</v>
      </c>
    </row>
    <row r="345" spans="1:23" x14ac:dyDescent="0.25">
      <c r="A345" t="s">
        <v>60</v>
      </c>
      <c r="B345" t="s">
        <v>5</v>
      </c>
      <c r="C345" t="s">
        <v>15</v>
      </c>
      <c r="D345" t="s">
        <v>20</v>
      </c>
      <c r="E345" t="s">
        <v>108</v>
      </c>
      <c r="F345" t="s">
        <v>103</v>
      </c>
      <c r="G345" t="s">
        <v>53</v>
      </c>
      <c r="J345" t="s">
        <v>82</v>
      </c>
      <c r="L345" t="s">
        <v>83</v>
      </c>
      <c r="M345">
        <v>1</v>
      </c>
      <c r="N345">
        <f t="shared" si="66"/>
        <v>1</v>
      </c>
      <c r="O345">
        <f t="shared" si="66"/>
        <v>1</v>
      </c>
      <c r="P345">
        <f t="shared" si="66"/>
        <v>1</v>
      </c>
      <c r="Q345">
        <f t="shared" si="66"/>
        <v>1</v>
      </c>
      <c r="R345">
        <f t="shared" si="66"/>
        <v>1</v>
      </c>
      <c r="S345">
        <f t="shared" si="66"/>
        <v>1</v>
      </c>
      <c r="T345">
        <f t="shared" si="66"/>
        <v>1</v>
      </c>
      <c r="U345">
        <f t="shared" si="66"/>
        <v>1</v>
      </c>
      <c r="V345">
        <f t="shared" si="66"/>
        <v>1</v>
      </c>
      <c r="W345">
        <f t="shared" si="66"/>
        <v>1</v>
      </c>
    </row>
    <row r="346" spans="1:23" x14ac:dyDescent="0.25">
      <c r="A346" t="s">
        <v>60</v>
      </c>
      <c r="B346" t="s">
        <v>5</v>
      </c>
      <c r="C346" t="s">
        <v>15</v>
      </c>
      <c r="D346" t="s">
        <v>20</v>
      </c>
      <c r="E346" t="s">
        <v>108</v>
      </c>
      <c r="F346" t="s">
        <v>105</v>
      </c>
      <c r="G346" t="s">
        <v>6</v>
      </c>
    </row>
    <row r="347" spans="1:23" x14ac:dyDescent="0.25">
      <c r="A347" t="s">
        <v>60</v>
      </c>
      <c r="B347" t="s">
        <v>5</v>
      </c>
      <c r="C347" t="s">
        <v>15</v>
      </c>
      <c r="D347" t="s">
        <v>20</v>
      </c>
      <c r="E347" t="s">
        <v>108</v>
      </c>
      <c r="F347" t="s">
        <v>105</v>
      </c>
      <c r="G347" t="s">
        <v>68</v>
      </c>
      <c r="L347" t="s">
        <v>69</v>
      </c>
      <c r="M347">
        <v>2020</v>
      </c>
      <c r="N347">
        <f t="shared" ref="N347:W349" si="67">M347</f>
        <v>2020</v>
      </c>
      <c r="O347">
        <f t="shared" si="67"/>
        <v>2020</v>
      </c>
      <c r="P347">
        <f t="shared" si="67"/>
        <v>2020</v>
      </c>
      <c r="Q347">
        <f t="shared" si="67"/>
        <v>2020</v>
      </c>
      <c r="R347">
        <f t="shared" si="67"/>
        <v>2020</v>
      </c>
      <c r="S347">
        <f t="shared" si="67"/>
        <v>2020</v>
      </c>
      <c r="T347">
        <f t="shared" si="67"/>
        <v>2020</v>
      </c>
      <c r="U347">
        <f t="shared" si="67"/>
        <v>2020</v>
      </c>
      <c r="V347">
        <f t="shared" si="67"/>
        <v>2020</v>
      </c>
      <c r="W347">
        <f t="shared" si="67"/>
        <v>2020</v>
      </c>
    </row>
    <row r="348" spans="1:23" x14ac:dyDescent="0.25">
      <c r="A348" t="s">
        <v>60</v>
      </c>
      <c r="B348" t="s">
        <v>5</v>
      </c>
      <c r="C348" t="s">
        <v>15</v>
      </c>
      <c r="D348" t="s">
        <v>20</v>
      </c>
      <c r="E348" t="s">
        <v>108</v>
      </c>
      <c r="F348" t="s">
        <v>105</v>
      </c>
      <c r="G348" t="s">
        <v>70</v>
      </c>
      <c r="L348" t="s">
        <v>69</v>
      </c>
      <c r="M348">
        <v>2101</v>
      </c>
      <c r="N348">
        <f t="shared" si="67"/>
        <v>2101</v>
      </c>
      <c r="O348">
        <f t="shared" si="67"/>
        <v>2101</v>
      </c>
      <c r="P348">
        <f t="shared" si="67"/>
        <v>2101</v>
      </c>
      <c r="Q348">
        <f t="shared" si="67"/>
        <v>2101</v>
      </c>
      <c r="R348">
        <f t="shared" si="67"/>
        <v>2101</v>
      </c>
      <c r="S348">
        <f t="shared" si="67"/>
        <v>2101</v>
      </c>
      <c r="T348">
        <f t="shared" si="67"/>
        <v>2101</v>
      </c>
      <c r="U348">
        <f t="shared" si="67"/>
        <v>2101</v>
      </c>
      <c r="V348">
        <f t="shared" si="67"/>
        <v>2101</v>
      </c>
      <c r="W348">
        <f t="shared" si="67"/>
        <v>2101</v>
      </c>
    </row>
    <row r="349" spans="1:23" x14ac:dyDescent="0.25">
      <c r="A349" t="s">
        <v>60</v>
      </c>
      <c r="B349" t="s">
        <v>5</v>
      </c>
      <c r="C349" t="s">
        <v>15</v>
      </c>
      <c r="D349" t="s">
        <v>20</v>
      </c>
      <c r="E349" t="s">
        <v>108</v>
      </c>
      <c r="F349" t="s">
        <v>105</v>
      </c>
      <c r="G349" t="s">
        <v>71</v>
      </c>
      <c r="K349" t="s">
        <v>72</v>
      </c>
      <c r="L349" t="s">
        <v>73</v>
      </c>
      <c r="M349">
        <v>30</v>
      </c>
      <c r="N349">
        <f t="shared" si="67"/>
        <v>30</v>
      </c>
      <c r="O349">
        <f t="shared" si="67"/>
        <v>30</v>
      </c>
      <c r="P349">
        <f t="shared" si="67"/>
        <v>30</v>
      </c>
      <c r="Q349">
        <f t="shared" si="67"/>
        <v>30</v>
      </c>
      <c r="R349">
        <f t="shared" si="67"/>
        <v>30</v>
      </c>
      <c r="S349">
        <f t="shared" si="67"/>
        <v>30</v>
      </c>
      <c r="T349">
        <f t="shared" si="67"/>
        <v>30</v>
      </c>
      <c r="U349">
        <f t="shared" si="67"/>
        <v>30</v>
      </c>
      <c r="V349">
        <f t="shared" si="67"/>
        <v>30</v>
      </c>
      <c r="W349">
        <f t="shared" si="67"/>
        <v>30</v>
      </c>
    </row>
    <row r="350" spans="1:23" x14ac:dyDescent="0.25">
      <c r="A350" t="s">
        <v>60</v>
      </c>
      <c r="B350" t="s">
        <v>5</v>
      </c>
      <c r="C350" t="s">
        <v>15</v>
      </c>
      <c r="D350" t="s">
        <v>20</v>
      </c>
      <c r="E350" t="s">
        <v>108</v>
      </c>
      <c r="F350" t="s">
        <v>105</v>
      </c>
      <c r="G350" t="s">
        <v>74</v>
      </c>
      <c r="L350" t="s">
        <v>65</v>
      </c>
      <c r="M350">
        <v>0</v>
      </c>
    </row>
    <row r="351" spans="1:23" x14ac:dyDescent="0.25">
      <c r="A351" t="s">
        <v>60</v>
      </c>
      <c r="B351" t="s">
        <v>5</v>
      </c>
      <c r="C351" t="s">
        <v>15</v>
      </c>
      <c r="D351" t="s">
        <v>20</v>
      </c>
      <c r="E351" t="s">
        <v>108</v>
      </c>
      <c r="F351" t="s">
        <v>105</v>
      </c>
      <c r="G351" t="s">
        <v>76</v>
      </c>
      <c r="K351" t="s">
        <v>72</v>
      </c>
      <c r="L351" t="s">
        <v>55</v>
      </c>
      <c r="M351">
        <v>1346463.5294117599</v>
      </c>
      <c r="N351">
        <f t="shared" ref="N351:W357" si="68">M351</f>
        <v>1346463.5294117599</v>
      </c>
      <c r="O351">
        <f t="shared" si="68"/>
        <v>1346463.5294117599</v>
      </c>
      <c r="P351">
        <f t="shared" si="68"/>
        <v>1346463.5294117599</v>
      </c>
      <c r="Q351">
        <f t="shared" si="68"/>
        <v>1346463.5294117599</v>
      </c>
      <c r="R351">
        <f t="shared" si="68"/>
        <v>1346463.5294117599</v>
      </c>
      <c r="S351">
        <f t="shared" si="68"/>
        <v>1346463.5294117599</v>
      </c>
      <c r="T351">
        <f t="shared" si="68"/>
        <v>1346463.5294117599</v>
      </c>
      <c r="U351">
        <f t="shared" si="68"/>
        <v>1346463.5294117599</v>
      </c>
      <c r="V351">
        <f t="shared" si="68"/>
        <v>1346463.5294117599</v>
      </c>
      <c r="W351">
        <f t="shared" si="68"/>
        <v>1346463.5294117599</v>
      </c>
    </row>
    <row r="352" spans="1:23" x14ac:dyDescent="0.25">
      <c r="A352" t="s">
        <v>60</v>
      </c>
      <c r="B352" t="s">
        <v>5</v>
      </c>
      <c r="C352" t="s">
        <v>15</v>
      </c>
      <c r="D352" t="s">
        <v>20</v>
      </c>
      <c r="E352" t="s">
        <v>108</v>
      </c>
      <c r="F352" t="s">
        <v>105</v>
      </c>
      <c r="G352" t="s">
        <v>77</v>
      </c>
      <c r="K352" t="s">
        <v>72</v>
      </c>
      <c r="L352" t="s">
        <v>78</v>
      </c>
      <c r="M352">
        <v>1523739750</v>
      </c>
      <c r="N352">
        <f t="shared" si="68"/>
        <v>1523739750</v>
      </c>
      <c r="O352">
        <f t="shared" si="68"/>
        <v>1523739750</v>
      </c>
      <c r="P352">
        <f t="shared" si="68"/>
        <v>1523739750</v>
      </c>
      <c r="Q352">
        <f t="shared" si="68"/>
        <v>1523739750</v>
      </c>
      <c r="R352">
        <f t="shared" si="68"/>
        <v>1523739750</v>
      </c>
      <c r="S352">
        <f t="shared" si="68"/>
        <v>1523739750</v>
      </c>
      <c r="T352">
        <f t="shared" si="68"/>
        <v>1523739750</v>
      </c>
      <c r="U352">
        <f t="shared" si="68"/>
        <v>1523739750</v>
      </c>
      <c r="V352">
        <f t="shared" si="68"/>
        <v>1523739750</v>
      </c>
      <c r="W352">
        <f t="shared" si="68"/>
        <v>1523739750</v>
      </c>
    </row>
    <row r="353" spans="1:23" x14ac:dyDescent="0.25">
      <c r="A353" t="s">
        <v>60</v>
      </c>
      <c r="B353" t="s">
        <v>5</v>
      </c>
      <c r="C353" t="s">
        <v>15</v>
      </c>
      <c r="D353" t="s">
        <v>20</v>
      </c>
      <c r="E353" t="s">
        <v>108</v>
      </c>
      <c r="F353" t="s">
        <v>105</v>
      </c>
      <c r="G353" t="s">
        <v>80</v>
      </c>
      <c r="K353" t="s">
        <v>72</v>
      </c>
      <c r="L353" t="s">
        <v>78</v>
      </c>
      <c r="M353">
        <v>13595374</v>
      </c>
      <c r="N353">
        <f t="shared" si="68"/>
        <v>13595374</v>
      </c>
      <c r="O353">
        <f t="shared" si="68"/>
        <v>13595374</v>
      </c>
      <c r="P353">
        <f t="shared" si="68"/>
        <v>13595374</v>
      </c>
      <c r="Q353">
        <f t="shared" si="68"/>
        <v>13595374</v>
      </c>
      <c r="R353">
        <f t="shared" si="68"/>
        <v>13595374</v>
      </c>
      <c r="S353">
        <f t="shared" si="68"/>
        <v>13595374</v>
      </c>
      <c r="T353">
        <f t="shared" si="68"/>
        <v>13595374</v>
      </c>
      <c r="U353">
        <f t="shared" si="68"/>
        <v>13595374</v>
      </c>
      <c r="V353">
        <f t="shared" si="68"/>
        <v>13595374</v>
      </c>
      <c r="W353">
        <f t="shared" si="68"/>
        <v>13595374</v>
      </c>
    </row>
    <row r="354" spans="1:23" x14ac:dyDescent="0.25">
      <c r="A354" t="s">
        <v>60</v>
      </c>
      <c r="B354" t="s">
        <v>5</v>
      </c>
      <c r="C354" t="s">
        <v>15</v>
      </c>
      <c r="D354" t="s">
        <v>20</v>
      </c>
      <c r="E354" t="s">
        <v>108</v>
      </c>
      <c r="F354" t="s">
        <v>105</v>
      </c>
      <c r="G354" t="s">
        <v>53</v>
      </c>
      <c r="J354" t="s">
        <v>81</v>
      </c>
      <c r="K354" t="s">
        <v>72</v>
      </c>
      <c r="L354" t="s">
        <v>78</v>
      </c>
      <c r="M354">
        <v>7.63</v>
      </c>
      <c r="N354">
        <f t="shared" si="68"/>
        <v>7.63</v>
      </c>
      <c r="O354">
        <f t="shared" si="68"/>
        <v>7.63</v>
      </c>
      <c r="P354">
        <f t="shared" si="68"/>
        <v>7.63</v>
      </c>
      <c r="Q354">
        <f t="shared" si="68"/>
        <v>7.63</v>
      </c>
      <c r="R354">
        <f t="shared" si="68"/>
        <v>7.63</v>
      </c>
      <c r="S354">
        <f t="shared" si="68"/>
        <v>7.63</v>
      </c>
      <c r="T354">
        <f t="shared" si="68"/>
        <v>7.63</v>
      </c>
      <c r="U354">
        <f t="shared" si="68"/>
        <v>7.63</v>
      </c>
      <c r="V354">
        <f t="shared" si="68"/>
        <v>7.63</v>
      </c>
      <c r="W354">
        <f t="shared" si="68"/>
        <v>7.63</v>
      </c>
    </row>
    <row r="355" spans="1:23" x14ac:dyDescent="0.25">
      <c r="A355" t="s">
        <v>60</v>
      </c>
      <c r="B355" t="s">
        <v>5</v>
      </c>
      <c r="C355" t="s">
        <v>15</v>
      </c>
      <c r="D355" t="s">
        <v>20</v>
      </c>
      <c r="E355" t="s">
        <v>108</v>
      </c>
      <c r="F355" t="s">
        <v>105</v>
      </c>
      <c r="G355" t="s">
        <v>53</v>
      </c>
      <c r="J355" t="s">
        <v>37</v>
      </c>
      <c r="K355" t="s">
        <v>72</v>
      </c>
      <c r="L355" t="s">
        <v>17</v>
      </c>
      <c r="M355">
        <v>8</v>
      </c>
      <c r="N355">
        <f t="shared" si="68"/>
        <v>8</v>
      </c>
      <c r="O355">
        <f t="shared" si="68"/>
        <v>8</v>
      </c>
      <c r="P355">
        <f t="shared" si="68"/>
        <v>8</v>
      </c>
      <c r="Q355">
        <f t="shared" si="68"/>
        <v>8</v>
      </c>
      <c r="R355">
        <f t="shared" si="68"/>
        <v>8</v>
      </c>
      <c r="S355">
        <f t="shared" si="68"/>
        <v>8</v>
      </c>
      <c r="T355">
        <f t="shared" si="68"/>
        <v>8</v>
      </c>
      <c r="U355">
        <f t="shared" si="68"/>
        <v>8</v>
      </c>
      <c r="V355">
        <f t="shared" si="68"/>
        <v>8</v>
      </c>
      <c r="W355">
        <f t="shared" si="68"/>
        <v>8</v>
      </c>
    </row>
    <row r="356" spans="1:23" x14ac:dyDescent="0.25">
      <c r="A356" t="s">
        <v>60</v>
      </c>
      <c r="B356" t="s">
        <v>5</v>
      </c>
      <c r="C356" t="s">
        <v>15</v>
      </c>
      <c r="D356" t="s">
        <v>20</v>
      </c>
      <c r="E356" t="s">
        <v>108</v>
      </c>
      <c r="F356" t="s">
        <v>105</v>
      </c>
      <c r="G356" t="s">
        <v>53</v>
      </c>
      <c r="J356" t="s">
        <v>106</v>
      </c>
      <c r="K356" t="s">
        <v>72</v>
      </c>
      <c r="L356" t="s">
        <v>48</v>
      </c>
      <c r="M356">
        <v>0.35840568836800002</v>
      </c>
      <c r="N356">
        <f t="shared" si="68"/>
        <v>0.35840568836800002</v>
      </c>
      <c r="O356">
        <f t="shared" si="68"/>
        <v>0.35840568836800002</v>
      </c>
      <c r="P356">
        <f t="shared" si="68"/>
        <v>0.35840568836800002</v>
      </c>
      <c r="Q356">
        <f t="shared" si="68"/>
        <v>0.35840568836800002</v>
      </c>
      <c r="R356">
        <f t="shared" si="68"/>
        <v>0.35840568836800002</v>
      </c>
      <c r="S356">
        <f t="shared" si="68"/>
        <v>0.35840568836800002</v>
      </c>
      <c r="T356">
        <f t="shared" si="68"/>
        <v>0.35840568836800002</v>
      </c>
      <c r="U356">
        <f t="shared" si="68"/>
        <v>0.35840568836800002</v>
      </c>
      <c r="V356">
        <f t="shared" si="68"/>
        <v>0.35840568836800002</v>
      </c>
      <c r="W356">
        <f t="shared" si="68"/>
        <v>0.35840568836800002</v>
      </c>
    </row>
    <row r="357" spans="1:23" x14ac:dyDescent="0.25">
      <c r="A357" t="s">
        <v>60</v>
      </c>
      <c r="B357" t="s">
        <v>5</v>
      </c>
      <c r="C357" t="s">
        <v>15</v>
      </c>
      <c r="D357" t="s">
        <v>20</v>
      </c>
      <c r="E357" t="s">
        <v>108</v>
      </c>
      <c r="F357" t="s">
        <v>105</v>
      </c>
      <c r="G357" t="s">
        <v>53</v>
      </c>
      <c r="J357" t="s">
        <v>82</v>
      </c>
      <c r="L357" t="s">
        <v>83</v>
      </c>
      <c r="M357">
        <v>1</v>
      </c>
      <c r="N357">
        <f t="shared" si="68"/>
        <v>1</v>
      </c>
      <c r="O357">
        <f t="shared" si="68"/>
        <v>1</v>
      </c>
      <c r="P357">
        <f t="shared" si="68"/>
        <v>1</v>
      </c>
      <c r="Q357">
        <f t="shared" si="68"/>
        <v>1</v>
      </c>
      <c r="R357">
        <f t="shared" si="68"/>
        <v>1</v>
      </c>
      <c r="S357">
        <f t="shared" si="68"/>
        <v>1</v>
      </c>
      <c r="T357">
        <f t="shared" si="68"/>
        <v>1</v>
      </c>
      <c r="U357">
        <f t="shared" si="68"/>
        <v>1</v>
      </c>
      <c r="V357">
        <f t="shared" si="68"/>
        <v>1</v>
      </c>
      <c r="W357">
        <f t="shared" si="68"/>
        <v>1</v>
      </c>
    </row>
    <row r="358" spans="1:23" x14ac:dyDescent="0.25">
      <c r="A358" t="s">
        <v>60</v>
      </c>
      <c r="B358" t="s">
        <v>5</v>
      </c>
      <c r="C358" t="s">
        <v>15</v>
      </c>
      <c r="D358" t="s">
        <v>20</v>
      </c>
      <c r="E358" t="s">
        <v>108</v>
      </c>
      <c r="F358" t="s">
        <v>99</v>
      </c>
      <c r="G358" t="s">
        <v>6</v>
      </c>
    </row>
    <row r="359" spans="1:23" x14ac:dyDescent="0.25">
      <c r="A359" t="s">
        <v>60</v>
      </c>
      <c r="B359" t="s">
        <v>5</v>
      </c>
      <c r="C359" t="s">
        <v>15</v>
      </c>
      <c r="D359" t="s">
        <v>20</v>
      </c>
      <c r="E359" t="s">
        <v>108</v>
      </c>
      <c r="F359" t="s">
        <v>99</v>
      </c>
      <c r="G359" t="s">
        <v>68</v>
      </c>
      <c r="L359" t="s">
        <v>69</v>
      </c>
      <c r="M359">
        <v>1995</v>
      </c>
      <c r="N359">
        <f t="shared" ref="N359:W361" si="69">M359</f>
        <v>1995</v>
      </c>
      <c r="O359">
        <f t="shared" si="69"/>
        <v>1995</v>
      </c>
      <c r="P359">
        <f t="shared" si="69"/>
        <v>1995</v>
      </c>
      <c r="Q359">
        <f t="shared" si="69"/>
        <v>1995</v>
      </c>
      <c r="R359">
        <f t="shared" si="69"/>
        <v>1995</v>
      </c>
      <c r="S359">
        <f t="shared" si="69"/>
        <v>1995</v>
      </c>
      <c r="T359">
        <f t="shared" si="69"/>
        <v>1995</v>
      </c>
      <c r="U359">
        <f t="shared" si="69"/>
        <v>1995</v>
      </c>
      <c r="V359">
        <f t="shared" si="69"/>
        <v>1995</v>
      </c>
      <c r="W359">
        <f t="shared" si="69"/>
        <v>1995</v>
      </c>
    </row>
    <row r="360" spans="1:23" x14ac:dyDescent="0.25">
      <c r="A360" t="s">
        <v>60</v>
      </c>
      <c r="B360" t="s">
        <v>5</v>
      </c>
      <c r="C360" t="s">
        <v>15</v>
      </c>
      <c r="D360" t="s">
        <v>20</v>
      </c>
      <c r="E360" t="s">
        <v>108</v>
      </c>
      <c r="F360" t="s">
        <v>99</v>
      </c>
      <c r="G360" t="s">
        <v>70</v>
      </c>
      <c r="L360" t="s">
        <v>69</v>
      </c>
      <c r="M360">
        <v>2101</v>
      </c>
      <c r="N360">
        <f t="shared" si="69"/>
        <v>2101</v>
      </c>
      <c r="O360">
        <f t="shared" si="69"/>
        <v>2101</v>
      </c>
      <c r="P360">
        <f t="shared" si="69"/>
        <v>2101</v>
      </c>
      <c r="Q360">
        <f t="shared" si="69"/>
        <v>2101</v>
      </c>
      <c r="R360">
        <f t="shared" si="69"/>
        <v>2101</v>
      </c>
      <c r="S360">
        <f t="shared" si="69"/>
        <v>2101</v>
      </c>
      <c r="T360">
        <f t="shared" si="69"/>
        <v>2101</v>
      </c>
      <c r="U360">
        <f t="shared" si="69"/>
        <v>2101</v>
      </c>
      <c r="V360">
        <f t="shared" si="69"/>
        <v>2101</v>
      </c>
      <c r="W360">
        <f t="shared" si="69"/>
        <v>2101</v>
      </c>
    </row>
    <row r="361" spans="1:23" x14ac:dyDescent="0.25">
      <c r="A361" t="s">
        <v>60</v>
      </c>
      <c r="B361" t="s">
        <v>5</v>
      </c>
      <c r="C361" t="s">
        <v>15</v>
      </c>
      <c r="D361" t="s">
        <v>20</v>
      </c>
      <c r="E361" t="s">
        <v>108</v>
      </c>
      <c r="F361" t="s">
        <v>99</v>
      </c>
      <c r="G361" t="s">
        <v>71</v>
      </c>
      <c r="L361" t="s">
        <v>73</v>
      </c>
      <c r="M361">
        <v>30</v>
      </c>
      <c r="N361">
        <f t="shared" si="69"/>
        <v>30</v>
      </c>
      <c r="O361">
        <f t="shared" si="69"/>
        <v>30</v>
      </c>
      <c r="P361">
        <f t="shared" si="69"/>
        <v>30</v>
      </c>
      <c r="Q361">
        <f t="shared" si="69"/>
        <v>30</v>
      </c>
      <c r="R361">
        <f t="shared" si="69"/>
        <v>30</v>
      </c>
      <c r="S361">
        <f t="shared" si="69"/>
        <v>30</v>
      </c>
      <c r="T361">
        <f t="shared" si="69"/>
        <v>30</v>
      </c>
      <c r="U361">
        <f t="shared" si="69"/>
        <v>30</v>
      </c>
      <c r="V361">
        <f t="shared" si="69"/>
        <v>30</v>
      </c>
      <c r="W361">
        <f t="shared" si="69"/>
        <v>30</v>
      </c>
    </row>
    <row r="362" spans="1:23" x14ac:dyDescent="0.25">
      <c r="A362" t="s">
        <v>60</v>
      </c>
      <c r="B362" t="s">
        <v>5</v>
      </c>
      <c r="C362" t="s">
        <v>15</v>
      </c>
      <c r="D362" t="s">
        <v>20</v>
      </c>
      <c r="E362" t="s">
        <v>108</v>
      </c>
      <c r="F362" t="s">
        <v>99</v>
      </c>
      <c r="G362" t="s">
        <v>74</v>
      </c>
      <c r="K362" t="s">
        <v>75</v>
      </c>
      <c r="L362" t="s">
        <v>65</v>
      </c>
      <c r="M362">
        <v>0.1</v>
      </c>
    </row>
    <row r="363" spans="1:23" x14ac:dyDescent="0.25">
      <c r="A363" t="s">
        <v>60</v>
      </c>
      <c r="B363" t="s">
        <v>5</v>
      </c>
      <c r="C363" t="s">
        <v>15</v>
      </c>
      <c r="D363" t="s">
        <v>20</v>
      </c>
      <c r="E363" t="s">
        <v>108</v>
      </c>
      <c r="F363" t="s">
        <v>99</v>
      </c>
      <c r="G363" t="s">
        <v>76</v>
      </c>
      <c r="L363" t="s">
        <v>17</v>
      </c>
      <c r="M363">
        <v>4954115.3169999998</v>
      </c>
      <c r="N363">
        <f t="shared" ref="N363:W367" si="70">M363</f>
        <v>4954115.3169999998</v>
      </c>
      <c r="O363">
        <f t="shared" si="70"/>
        <v>4954115.3169999998</v>
      </c>
      <c r="P363">
        <f t="shared" si="70"/>
        <v>4954115.3169999998</v>
      </c>
      <c r="Q363">
        <f t="shared" si="70"/>
        <v>4954115.3169999998</v>
      </c>
      <c r="R363">
        <f t="shared" si="70"/>
        <v>4954115.3169999998</v>
      </c>
      <c r="S363">
        <f t="shared" si="70"/>
        <v>4954115.3169999998</v>
      </c>
      <c r="T363">
        <f t="shared" si="70"/>
        <v>4954115.3169999998</v>
      </c>
      <c r="U363">
        <f t="shared" si="70"/>
        <v>4954115.3169999998</v>
      </c>
      <c r="V363">
        <f t="shared" si="70"/>
        <v>4954115.3169999998</v>
      </c>
      <c r="W363">
        <f t="shared" si="70"/>
        <v>4954115.3169999998</v>
      </c>
    </row>
    <row r="364" spans="1:23" x14ac:dyDescent="0.25">
      <c r="A364" t="s">
        <v>60</v>
      </c>
      <c r="B364" t="s">
        <v>5</v>
      </c>
      <c r="C364" t="s">
        <v>15</v>
      </c>
      <c r="D364" t="s">
        <v>20</v>
      </c>
      <c r="E364" t="s">
        <v>108</v>
      </c>
      <c r="F364" t="s">
        <v>99</v>
      </c>
      <c r="G364" t="s">
        <v>77</v>
      </c>
      <c r="L364" t="s">
        <v>78</v>
      </c>
      <c r="M364">
        <v>1453429772.1775701</v>
      </c>
      <c r="N364">
        <f t="shared" si="70"/>
        <v>1453429772.1775701</v>
      </c>
      <c r="O364">
        <f t="shared" si="70"/>
        <v>1453429772.1775701</v>
      </c>
      <c r="P364">
        <f t="shared" si="70"/>
        <v>1453429772.1775701</v>
      </c>
      <c r="Q364">
        <f t="shared" si="70"/>
        <v>1453429772.1775701</v>
      </c>
      <c r="R364">
        <f t="shared" si="70"/>
        <v>1453429772.1775701</v>
      </c>
      <c r="S364">
        <f t="shared" si="70"/>
        <v>1453429772.1775701</v>
      </c>
      <c r="T364">
        <f t="shared" si="70"/>
        <v>1453429772.1775701</v>
      </c>
      <c r="U364">
        <f t="shared" si="70"/>
        <v>1453429772.1775701</v>
      </c>
      <c r="V364">
        <f t="shared" si="70"/>
        <v>1453429772.1775701</v>
      </c>
      <c r="W364">
        <f t="shared" si="70"/>
        <v>1453429772.1775701</v>
      </c>
    </row>
    <row r="365" spans="1:23" x14ac:dyDescent="0.25">
      <c r="A365" t="s">
        <v>60</v>
      </c>
      <c r="B365" t="s">
        <v>5</v>
      </c>
      <c r="C365" t="s">
        <v>15</v>
      </c>
      <c r="D365" t="s">
        <v>20</v>
      </c>
      <c r="E365" t="s">
        <v>108</v>
      </c>
      <c r="F365" t="s">
        <v>99</v>
      </c>
      <c r="G365" t="s">
        <v>80</v>
      </c>
      <c r="L365" t="s">
        <v>78</v>
      </c>
      <c r="M365">
        <v>23749343.567710299</v>
      </c>
      <c r="N365">
        <f t="shared" si="70"/>
        <v>23749343.567710299</v>
      </c>
      <c r="O365">
        <f t="shared" si="70"/>
        <v>23749343.567710299</v>
      </c>
      <c r="P365">
        <f t="shared" si="70"/>
        <v>23749343.567710299</v>
      </c>
      <c r="Q365">
        <f t="shared" si="70"/>
        <v>23749343.567710299</v>
      </c>
      <c r="R365">
        <f t="shared" si="70"/>
        <v>23749343.567710299</v>
      </c>
      <c r="S365">
        <f t="shared" si="70"/>
        <v>23749343.567710299</v>
      </c>
      <c r="T365">
        <f t="shared" si="70"/>
        <v>23749343.567710299</v>
      </c>
      <c r="U365">
        <f t="shared" si="70"/>
        <v>23749343.567710299</v>
      </c>
      <c r="V365">
        <f t="shared" si="70"/>
        <v>23749343.567710299</v>
      </c>
      <c r="W365">
        <f t="shared" si="70"/>
        <v>23749343.567710299</v>
      </c>
    </row>
    <row r="366" spans="1:23" x14ac:dyDescent="0.25">
      <c r="A366" t="s">
        <v>60</v>
      </c>
      <c r="B366" t="s">
        <v>5</v>
      </c>
      <c r="C366" t="s">
        <v>15</v>
      </c>
      <c r="D366" t="s">
        <v>20</v>
      </c>
      <c r="E366" t="s">
        <v>108</v>
      </c>
      <c r="F366" t="s">
        <v>99</v>
      </c>
      <c r="G366" t="s">
        <v>53</v>
      </c>
      <c r="J366" t="s">
        <v>26</v>
      </c>
      <c r="L366" t="s">
        <v>17</v>
      </c>
      <c r="M366">
        <f>INDEX([2]Elec_data!$I$2:$CO$3376,MATCH("22111_Util"&amp;"Saskatchewan"&amp;"GJ"&amp;"Coal",[2]Elec_data!$A$2:$A$3376,0),MATCH(M$2,[2]!Years_Elec,0))/
INDEX([2]Elec_data!$I$2:$CO$3376,MATCH("22111_Util"&amp;"Saskatchewan"&amp;"MWh"&amp;"Coal",[2]Elec_data!$A$2:$A$3376,0),MATCH(M$2,[2]!Years_Elec,0))</f>
        <v>12.121878531036245</v>
      </c>
      <c r="N366">
        <f t="shared" si="70"/>
        <v>12.121878531036245</v>
      </c>
      <c r="O366">
        <f t="shared" si="70"/>
        <v>12.121878531036245</v>
      </c>
      <c r="P366">
        <f t="shared" si="70"/>
        <v>12.121878531036245</v>
      </c>
      <c r="Q366">
        <f t="shared" si="70"/>
        <v>12.121878531036245</v>
      </c>
      <c r="R366">
        <f t="shared" si="70"/>
        <v>12.121878531036245</v>
      </c>
      <c r="S366">
        <f t="shared" si="70"/>
        <v>12.121878531036245</v>
      </c>
      <c r="T366">
        <f t="shared" si="70"/>
        <v>12.121878531036245</v>
      </c>
      <c r="U366">
        <f t="shared" si="70"/>
        <v>12.121878531036245</v>
      </c>
      <c r="V366">
        <f t="shared" si="70"/>
        <v>12.121878531036245</v>
      </c>
      <c r="W366">
        <f t="shared" si="70"/>
        <v>12.121878531036245</v>
      </c>
    </row>
    <row r="367" spans="1:23" x14ac:dyDescent="0.25">
      <c r="A367" t="s">
        <v>60</v>
      </c>
      <c r="B367" t="s">
        <v>5</v>
      </c>
      <c r="C367" t="s">
        <v>15</v>
      </c>
      <c r="D367" t="s">
        <v>20</v>
      </c>
      <c r="E367" t="s">
        <v>108</v>
      </c>
      <c r="F367" t="s">
        <v>99</v>
      </c>
      <c r="G367" t="s">
        <v>53</v>
      </c>
      <c r="J367" t="s">
        <v>82</v>
      </c>
      <c r="L367" t="s">
        <v>83</v>
      </c>
      <c r="M367">
        <v>1</v>
      </c>
      <c r="N367">
        <f t="shared" si="70"/>
        <v>1</v>
      </c>
      <c r="O367">
        <f t="shared" si="70"/>
        <v>1</v>
      </c>
      <c r="P367">
        <f t="shared" si="70"/>
        <v>1</v>
      </c>
      <c r="Q367">
        <f t="shared" si="70"/>
        <v>1</v>
      </c>
      <c r="R367">
        <f t="shared" si="70"/>
        <v>1</v>
      </c>
      <c r="S367">
        <f t="shared" si="70"/>
        <v>1</v>
      </c>
      <c r="T367">
        <f t="shared" si="70"/>
        <v>1</v>
      </c>
      <c r="U367">
        <f t="shared" si="70"/>
        <v>1</v>
      </c>
      <c r="V367">
        <f t="shared" si="70"/>
        <v>1</v>
      </c>
      <c r="W367">
        <f t="shared" si="70"/>
        <v>1</v>
      </c>
    </row>
    <row r="368" spans="1:23" x14ac:dyDescent="0.25">
      <c r="A368" t="s">
        <v>61</v>
      </c>
      <c r="B368" t="s">
        <v>5</v>
      </c>
      <c r="C368" t="s">
        <v>15</v>
      </c>
      <c r="D368" t="s">
        <v>20</v>
      </c>
      <c r="E368" t="s">
        <v>109</v>
      </c>
      <c r="G368" t="s">
        <v>16</v>
      </c>
      <c r="L368" t="s">
        <v>55</v>
      </c>
    </row>
    <row r="369" spans="1:23" x14ac:dyDescent="0.25">
      <c r="A369" t="s">
        <v>61</v>
      </c>
      <c r="B369" t="s">
        <v>5</v>
      </c>
      <c r="C369" t="s">
        <v>15</v>
      </c>
      <c r="D369" t="s">
        <v>20</v>
      </c>
      <c r="E369" t="s">
        <v>109</v>
      </c>
      <c r="G369" t="s">
        <v>18</v>
      </c>
      <c r="H369" t="s">
        <v>63</v>
      </c>
    </row>
    <row r="370" spans="1:23" x14ac:dyDescent="0.25">
      <c r="A370" t="s">
        <v>61</v>
      </c>
      <c r="B370" t="s">
        <v>5</v>
      </c>
      <c r="C370" t="s">
        <v>15</v>
      </c>
      <c r="D370" t="s">
        <v>20</v>
      </c>
      <c r="E370" t="s">
        <v>109</v>
      </c>
      <c r="G370" t="s">
        <v>64</v>
      </c>
      <c r="L370" t="s">
        <v>65</v>
      </c>
      <c r="M370">
        <v>0.125</v>
      </c>
      <c r="N370">
        <f t="shared" ref="N370:W371" si="71">M370</f>
        <v>0.125</v>
      </c>
      <c r="O370">
        <f t="shared" si="71"/>
        <v>0.125</v>
      </c>
      <c r="P370">
        <f t="shared" si="71"/>
        <v>0.125</v>
      </c>
      <c r="Q370">
        <f t="shared" si="71"/>
        <v>0.125</v>
      </c>
      <c r="R370">
        <f t="shared" si="71"/>
        <v>0.125</v>
      </c>
      <c r="S370">
        <f t="shared" si="71"/>
        <v>0.125</v>
      </c>
      <c r="T370">
        <f t="shared" si="71"/>
        <v>0.125</v>
      </c>
      <c r="U370">
        <f t="shared" si="71"/>
        <v>0.125</v>
      </c>
      <c r="V370">
        <f t="shared" si="71"/>
        <v>0.125</v>
      </c>
      <c r="W370">
        <f t="shared" si="71"/>
        <v>0.125</v>
      </c>
    </row>
    <row r="371" spans="1:23" x14ac:dyDescent="0.25">
      <c r="A371" t="s">
        <v>61</v>
      </c>
      <c r="B371" t="s">
        <v>5</v>
      </c>
      <c r="C371" t="s">
        <v>15</v>
      </c>
      <c r="D371" t="s">
        <v>20</v>
      </c>
      <c r="E371" t="s">
        <v>109</v>
      </c>
      <c r="G371" t="s">
        <v>66</v>
      </c>
      <c r="M371">
        <v>10</v>
      </c>
      <c r="N371">
        <f t="shared" si="71"/>
        <v>10</v>
      </c>
      <c r="O371">
        <f t="shared" si="71"/>
        <v>10</v>
      </c>
      <c r="P371">
        <f t="shared" si="71"/>
        <v>10</v>
      </c>
      <c r="Q371">
        <f t="shared" si="71"/>
        <v>10</v>
      </c>
      <c r="R371">
        <f t="shared" si="71"/>
        <v>10</v>
      </c>
      <c r="S371">
        <f t="shared" si="71"/>
        <v>10</v>
      </c>
      <c r="T371">
        <f t="shared" si="71"/>
        <v>10</v>
      </c>
      <c r="U371">
        <f t="shared" si="71"/>
        <v>10</v>
      </c>
      <c r="V371">
        <f t="shared" si="71"/>
        <v>10</v>
      </c>
      <c r="W371">
        <f t="shared" si="71"/>
        <v>10</v>
      </c>
    </row>
    <row r="372" spans="1:23" x14ac:dyDescent="0.25">
      <c r="A372" t="s">
        <v>61</v>
      </c>
      <c r="B372" t="s">
        <v>5</v>
      </c>
      <c r="C372" t="s">
        <v>15</v>
      </c>
      <c r="D372" t="s">
        <v>20</v>
      </c>
      <c r="E372" t="s">
        <v>109</v>
      </c>
      <c r="F372" t="s">
        <v>88</v>
      </c>
      <c r="G372" t="s">
        <v>6</v>
      </c>
    </row>
    <row r="373" spans="1:23" x14ac:dyDescent="0.25">
      <c r="A373" t="s">
        <v>61</v>
      </c>
      <c r="B373" t="s">
        <v>5</v>
      </c>
      <c r="C373" t="s">
        <v>15</v>
      </c>
      <c r="D373" t="s">
        <v>20</v>
      </c>
      <c r="E373" t="s">
        <v>109</v>
      </c>
      <c r="F373" t="s">
        <v>88</v>
      </c>
      <c r="G373" t="s">
        <v>68</v>
      </c>
      <c r="L373" t="s">
        <v>69</v>
      </c>
      <c r="M373">
        <v>1950</v>
      </c>
      <c r="N373">
        <f t="shared" ref="N373:W375" si="72">M373</f>
        <v>1950</v>
      </c>
      <c r="O373">
        <f t="shared" si="72"/>
        <v>1950</v>
      </c>
      <c r="P373">
        <f t="shared" si="72"/>
        <v>1950</v>
      </c>
      <c r="Q373">
        <f t="shared" si="72"/>
        <v>1950</v>
      </c>
      <c r="R373">
        <f t="shared" si="72"/>
        <v>1950</v>
      </c>
      <c r="S373">
        <f t="shared" si="72"/>
        <v>1950</v>
      </c>
      <c r="T373">
        <f t="shared" si="72"/>
        <v>1950</v>
      </c>
      <c r="U373">
        <f t="shared" si="72"/>
        <v>1950</v>
      </c>
      <c r="V373">
        <f t="shared" si="72"/>
        <v>1950</v>
      </c>
      <c r="W373">
        <f t="shared" si="72"/>
        <v>1950</v>
      </c>
    </row>
    <row r="374" spans="1:23" x14ac:dyDescent="0.25">
      <c r="A374" t="s">
        <v>61</v>
      </c>
      <c r="B374" t="s">
        <v>5</v>
      </c>
      <c r="C374" t="s">
        <v>15</v>
      </c>
      <c r="D374" t="s">
        <v>20</v>
      </c>
      <c r="E374" t="s">
        <v>109</v>
      </c>
      <c r="F374" t="s">
        <v>88</v>
      </c>
      <c r="G374" t="s">
        <v>70</v>
      </c>
      <c r="L374" t="s">
        <v>69</v>
      </c>
      <c r="M374">
        <v>2101</v>
      </c>
      <c r="N374">
        <f t="shared" si="72"/>
        <v>2101</v>
      </c>
      <c r="O374">
        <f t="shared" si="72"/>
        <v>2101</v>
      </c>
      <c r="P374">
        <f t="shared" si="72"/>
        <v>2101</v>
      </c>
      <c r="Q374">
        <f t="shared" si="72"/>
        <v>2101</v>
      </c>
      <c r="R374">
        <f t="shared" si="72"/>
        <v>2101</v>
      </c>
      <c r="S374">
        <f t="shared" si="72"/>
        <v>2101</v>
      </c>
      <c r="T374">
        <f t="shared" si="72"/>
        <v>2101</v>
      </c>
      <c r="U374">
        <f t="shared" si="72"/>
        <v>2101</v>
      </c>
      <c r="V374">
        <f t="shared" si="72"/>
        <v>2101</v>
      </c>
      <c r="W374">
        <f t="shared" si="72"/>
        <v>2101</v>
      </c>
    </row>
    <row r="375" spans="1:23" x14ac:dyDescent="0.25">
      <c r="A375" t="s">
        <v>61</v>
      </c>
      <c r="B375" t="s">
        <v>5</v>
      </c>
      <c r="C375" t="s">
        <v>15</v>
      </c>
      <c r="D375" t="s">
        <v>20</v>
      </c>
      <c r="E375" t="s">
        <v>109</v>
      </c>
      <c r="F375" t="s">
        <v>88</v>
      </c>
      <c r="G375" t="s">
        <v>71</v>
      </c>
      <c r="K375" t="s">
        <v>72</v>
      </c>
      <c r="L375" t="s">
        <v>73</v>
      </c>
      <c r="M375">
        <v>100</v>
      </c>
      <c r="N375">
        <f t="shared" si="72"/>
        <v>100</v>
      </c>
      <c r="O375">
        <f t="shared" si="72"/>
        <v>100</v>
      </c>
      <c r="P375">
        <f t="shared" si="72"/>
        <v>100</v>
      </c>
      <c r="Q375">
        <f t="shared" si="72"/>
        <v>100</v>
      </c>
      <c r="R375">
        <f t="shared" si="72"/>
        <v>100</v>
      </c>
      <c r="S375">
        <f t="shared" si="72"/>
        <v>100</v>
      </c>
      <c r="T375">
        <f t="shared" si="72"/>
        <v>100</v>
      </c>
      <c r="U375">
        <f t="shared" si="72"/>
        <v>100</v>
      </c>
      <c r="V375">
        <f t="shared" si="72"/>
        <v>100</v>
      </c>
      <c r="W375">
        <f t="shared" si="72"/>
        <v>100</v>
      </c>
    </row>
    <row r="376" spans="1:23" x14ac:dyDescent="0.25">
      <c r="A376" t="s">
        <v>61</v>
      </c>
      <c r="B376" t="s">
        <v>5</v>
      </c>
      <c r="C376" t="s">
        <v>15</v>
      </c>
      <c r="D376" t="s">
        <v>20</v>
      </c>
      <c r="E376" t="s">
        <v>109</v>
      </c>
      <c r="F376" t="s">
        <v>88</v>
      </c>
      <c r="G376" t="s">
        <v>74</v>
      </c>
      <c r="L376" t="s">
        <v>65</v>
      </c>
      <c r="M376">
        <v>0</v>
      </c>
    </row>
    <row r="377" spans="1:23" x14ac:dyDescent="0.25">
      <c r="A377" t="s">
        <v>61</v>
      </c>
      <c r="B377" t="s">
        <v>5</v>
      </c>
      <c r="C377" t="s">
        <v>15</v>
      </c>
      <c r="D377" t="s">
        <v>20</v>
      </c>
      <c r="E377" t="s">
        <v>109</v>
      </c>
      <c r="F377" t="s">
        <v>88</v>
      </c>
      <c r="G377" t="s">
        <v>76</v>
      </c>
      <c r="K377" t="s">
        <v>72</v>
      </c>
      <c r="L377" t="s">
        <v>55</v>
      </c>
      <c r="M377">
        <f>M96*0.15/0.85</f>
        <v>918254.1176470588</v>
      </c>
      <c r="N377">
        <f t="shared" ref="N377:W382" si="73">M377</f>
        <v>918254.1176470588</v>
      </c>
      <c r="O377">
        <f t="shared" si="73"/>
        <v>918254.1176470588</v>
      </c>
      <c r="P377">
        <f t="shared" si="73"/>
        <v>918254.1176470588</v>
      </c>
      <c r="Q377">
        <f t="shared" si="73"/>
        <v>918254.1176470588</v>
      </c>
      <c r="R377">
        <f t="shared" si="73"/>
        <v>918254.1176470588</v>
      </c>
      <c r="S377">
        <f t="shared" si="73"/>
        <v>918254.1176470588</v>
      </c>
      <c r="T377">
        <f t="shared" si="73"/>
        <v>918254.1176470588</v>
      </c>
      <c r="U377">
        <f t="shared" si="73"/>
        <v>918254.1176470588</v>
      </c>
      <c r="V377">
        <f t="shared" si="73"/>
        <v>918254.1176470588</v>
      </c>
      <c r="W377">
        <f t="shared" si="73"/>
        <v>918254.1176470588</v>
      </c>
    </row>
    <row r="378" spans="1:23" x14ac:dyDescent="0.25">
      <c r="A378" t="s">
        <v>61</v>
      </c>
      <c r="B378" t="s">
        <v>5</v>
      </c>
      <c r="C378" t="s">
        <v>15</v>
      </c>
      <c r="D378" t="s">
        <v>20</v>
      </c>
      <c r="E378" t="s">
        <v>109</v>
      </c>
      <c r="F378" t="s">
        <v>88</v>
      </c>
      <c r="G378" t="s">
        <v>77</v>
      </c>
      <c r="K378" t="s">
        <v>72</v>
      </c>
      <c r="L378" t="s">
        <v>78</v>
      </c>
      <c r="M378">
        <v>17618447000</v>
      </c>
      <c r="N378">
        <f t="shared" si="73"/>
        <v>17618447000</v>
      </c>
      <c r="O378">
        <f t="shared" si="73"/>
        <v>17618447000</v>
      </c>
      <c r="P378">
        <f t="shared" si="73"/>
        <v>17618447000</v>
      </c>
      <c r="Q378">
        <f t="shared" si="73"/>
        <v>17618447000</v>
      </c>
      <c r="R378">
        <f t="shared" si="73"/>
        <v>17618447000</v>
      </c>
      <c r="S378">
        <f t="shared" si="73"/>
        <v>17618447000</v>
      </c>
      <c r="T378">
        <f t="shared" si="73"/>
        <v>17618447000</v>
      </c>
      <c r="U378">
        <f t="shared" si="73"/>
        <v>17618447000</v>
      </c>
      <c r="V378">
        <f t="shared" si="73"/>
        <v>17618447000</v>
      </c>
      <c r="W378">
        <f t="shared" si="73"/>
        <v>17618447000</v>
      </c>
    </row>
    <row r="379" spans="1:23" x14ac:dyDescent="0.25">
      <c r="A379" t="s">
        <v>61</v>
      </c>
      <c r="B379" t="s">
        <v>5</v>
      </c>
      <c r="C379" t="s">
        <v>15</v>
      </c>
      <c r="D379" t="s">
        <v>20</v>
      </c>
      <c r="E379" t="s">
        <v>109</v>
      </c>
      <c r="F379" t="s">
        <v>88</v>
      </c>
      <c r="G379" t="s">
        <v>79</v>
      </c>
      <c r="K379" t="s">
        <v>72</v>
      </c>
      <c r="L379" t="s">
        <v>73</v>
      </c>
      <c r="M379">
        <v>50</v>
      </c>
      <c r="N379">
        <f t="shared" si="73"/>
        <v>50</v>
      </c>
      <c r="O379">
        <f t="shared" si="73"/>
        <v>50</v>
      </c>
      <c r="P379">
        <f t="shared" si="73"/>
        <v>50</v>
      </c>
      <c r="Q379">
        <f t="shared" si="73"/>
        <v>50</v>
      </c>
      <c r="R379">
        <f t="shared" si="73"/>
        <v>50</v>
      </c>
      <c r="S379">
        <f t="shared" si="73"/>
        <v>50</v>
      </c>
      <c r="T379">
        <f t="shared" si="73"/>
        <v>50</v>
      </c>
      <c r="U379">
        <f t="shared" si="73"/>
        <v>50</v>
      </c>
      <c r="V379">
        <f t="shared" si="73"/>
        <v>50</v>
      </c>
      <c r="W379">
        <f t="shared" si="73"/>
        <v>50</v>
      </c>
    </row>
    <row r="380" spans="1:23" x14ac:dyDescent="0.25">
      <c r="A380" t="s">
        <v>61</v>
      </c>
      <c r="B380" t="s">
        <v>5</v>
      </c>
      <c r="C380" t="s">
        <v>15</v>
      </c>
      <c r="D380" t="s">
        <v>20</v>
      </c>
      <c r="E380" t="s">
        <v>109</v>
      </c>
      <c r="F380" t="s">
        <v>88</v>
      </c>
      <c r="G380" t="s">
        <v>80</v>
      </c>
      <c r="K380" t="s">
        <v>72</v>
      </c>
      <c r="L380" t="s">
        <v>78</v>
      </c>
      <c r="M380">
        <v>11840400</v>
      </c>
      <c r="N380">
        <f t="shared" si="73"/>
        <v>11840400</v>
      </c>
      <c r="O380">
        <f t="shared" si="73"/>
        <v>11840400</v>
      </c>
      <c r="P380">
        <f t="shared" si="73"/>
        <v>11840400</v>
      </c>
      <c r="Q380">
        <f t="shared" si="73"/>
        <v>11840400</v>
      </c>
      <c r="R380">
        <f t="shared" si="73"/>
        <v>11840400</v>
      </c>
      <c r="S380">
        <f t="shared" si="73"/>
        <v>11840400</v>
      </c>
      <c r="T380">
        <f t="shared" si="73"/>
        <v>11840400</v>
      </c>
      <c r="U380">
        <f t="shared" si="73"/>
        <v>11840400</v>
      </c>
      <c r="V380">
        <f t="shared" si="73"/>
        <v>11840400</v>
      </c>
      <c r="W380">
        <f t="shared" si="73"/>
        <v>11840400</v>
      </c>
    </row>
    <row r="381" spans="1:23" x14ac:dyDescent="0.25">
      <c r="A381" t="s">
        <v>61</v>
      </c>
      <c r="B381" t="s">
        <v>5</v>
      </c>
      <c r="C381" t="s">
        <v>15</v>
      </c>
      <c r="D381" t="s">
        <v>20</v>
      </c>
      <c r="E381" t="s">
        <v>109</v>
      </c>
      <c r="F381" t="s">
        <v>88</v>
      </c>
      <c r="G381" t="s">
        <v>53</v>
      </c>
      <c r="J381" t="s">
        <v>81</v>
      </c>
      <c r="K381" t="s">
        <v>72</v>
      </c>
      <c r="L381" t="s">
        <v>78</v>
      </c>
      <c r="M381">
        <v>0.96</v>
      </c>
      <c r="N381">
        <f t="shared" si="73"/>
        <v>0.96</v>
      </c>
      <c r="O381">
        <f t="shared" si="73"/>
        <v>0.96</v>
      </c>
      <c r="P381">
        <f t="shared" si="73"/>
        <v>0.96</v>
      </c>
      <c r="Q381">
        <f t="shared" si="73"/>
        <v>0.96</v>
      </c>
      <c r="R381">
        <f t="shared" si="73"/>
        <v>0.96</v>
      </c>
      <c r="S381">
        <f t="shared" si="73"/>
        <v>0.96</v>
      </c>
      <c r="T381">
        <f t="shared" si="73"/>
        <v>0.96</v>
      </c>
      <c r="U381">
        <f t="shared" si="73"/>
        <v>0.96</v>
      </c>
      <c r="V381">
        <f t="shared" si="73"/>
        <v>0.96</v>
      </c>
      <c r="W381">
        <f t="shared" si="73"/>
        <v>0.96</v>
      </c>
    </row>
    <row r="382" spans="1:23" x14ac:dyDescent="0.25">
      <c r="A382" t="s">
        <v>61</v>
      </c>
      <c r="B382" t="s">
        <v>5</v>
      </c>
      <c r="C382" t="s">
        <v>15</v>
      </c>
      <c r="D382" t="s">
        <v>20</v>
      </c>
      <c r="E382" t="s">
        <v>109</v>
      </c>
      <c r="F382" t="s">
        <v>88</v>
      </c>
      <c r="G382" t="s">
        <v>53</v>
      </c>
      <c r="J382" t="s">
        <v>82</v>
      </c>
      <c r="L382" t="s">
        <v>17</v>
      </c>
      <c r="M382">
        <v>1</v>
      </c>
      <c r="N382">
        <f t="shared" si="73"/>
        <v>1</v>
      </c>
      <c r="O382">
        <f t="shared" si="73"/>
        <v>1</v>
      </c>
      <c r="P382">
        <f t="shared" si="73"/>
        <v>1</v>
      </c>
      <c r="Q382">
        <f t="shared" si="73"/>
        <v>1</v>
      </c>
      <c r="R382">
        <f t="shared" si="73"/>
        <v>1</v>
      </c>
      <c r="S382">
        <f t="shared" si="73"/>
        <v>1</v>
      </c>
      <c r="T382">
        <f t="shared" si="73"/>
        <v>1</v>
      </c>
      <c r="U382">
        <f t="shared" si="73"/>
        <v>1</v>
      </c>
      <c r="V382">
        <f t="shared" si="73"/>
        <v>1</v>
      </c>
      <c r="W382">
        <f t="shared" si="73"/>
        <v>1</v>
      </c>
    </row>
    <row r="383" spans="1:23" x14ac:dyDescent="0.25">
      <c r="A383" t="s">
        <v>61</v>
      </c>
      <c r="B383" t="s">
        <v>5</v>
      </c>
      <c r="C383" t="s">
        <v>15</v>
      </c>
      <c r="D383" t="s">
        <v>20</v>
      </c>
      <c r="E383" t="s">
        <v>109</v>
      </c>
      <c r="F383" t="s">
        <v>89</v>
      </c>
      <c r="G383" t="s">
        <v>6</v>
      </c>
    </row>
    <row r="384" spans="1:23" x14ac:dyDescent="0.25">
      <c r="A384" t="s">
        <v>61</v>
      </c>
      <c r="B384" t="s">
        <v>5</v>
      </c>
      <c r="C384" t="s">
        <v>15</v>
      </c>
      <c r="D384" t="s">
        <v>20</v>
      </c>
      <c r="E384" t="s">
        <v>109</v>
      </c>
      <c r="F384" t="s">
        <v>89</v>
      </c>
      <c r="G384" t="s">
        <v>68</v>
      </c>
      <c r="L384" t="s">
        <v>69</v>
      </c>
      <c r="M384">
        <v>2000</v>
      </c>
      <c r="N384">
        <f t="shared" ref="N384:W386" si="74">M384</f>
        <v>2000</v>
      </c>
      <c r="O384">
        <f t="shared" si="74"/>
        <v>2000</v>
      </c>
      <c r="P384">
        <f t="shared" si="74"/>
        <v>2000</v>
      </c>
      <c r="Q384">
        <f t="shared" si="74"/>
        <v>2000</v>
      </c>
      <c r="R384">
        <f t="shared" si="74"/>
        <v>2000</v>
      </c>
      <c r="S384">
        <f t="shared" si="74"/>
        <v>2000</v>
      </c>
      <c r="T384">
        <f t="shared" si="74"/>
        <v>2000</v>
      </c>
      <c r="U384">
        <f t="shared" si="74"/>
        <v>2000</v>
      </c>
      <c r="V384">
        <f t="shared" si="74"/>
        <v>2000</v>
      </c>
      <c r="W384">
        <f t="shared" si="74"/>
        <v>2000</v>
      </c>
    </row>
    <row r="385" spans="1:23" x14ac:dyDescent="0.25">
      <c r="A385" t="s">
        <v>61</v>
      </c>
      <c r="B385" t="s">
        <v>5</v>
      </c>
      <c r="C385" t="s">
        <v>15</v>
      </c>
      <c r="D385" t="s">
        <v>20</v>
      </c>
      <c r="E385" t="s">
        <v>109</v>
      </c>
      <c r="F385" t="s">
        <v>89</v>
      </c>
      <c r="G385" t="s">
        <v>70</v>
      </c>
      <c r="L385" t="s">
        <v>69</v>
      </c>
      <c r="M385">
        <v>2101</v>
      </c>
      <c r="N385">
        <f t="shared" si="74"/>
        <v>2101</v>
      </c>
      <c r="O385">
        <f t="shared" si="74"/>
        <v>2101</v>
      </c>
      <c r="P385">
        <f t="shared" si="74"/>
        <v>2101</v>
      </c>
      <c r="Q385">
        <f t="shared" si="74"/>
        <v>2101</v>
      </c>
      <c r="R385">
        <f t="shared" si="74"/>
        <v>2101</v>
      </c>
      <c r="S385">
        <f t="shared" si="74"/>
        <v>2101</v>
      </c>
      <c r="T385">
        <f t="shared" si="74"/>
        <v>2101</v>
      </c>
      <c r="U385">
        <f t="shared" si="74"/>
        <v>2101</v>
      </c>
      <c r="V385">
        <f t="shared" si="74"/>
        <v>2101</v>
      </c>
      <c r="W385">
        <f t="shared" si="74"/>
        <v>2101</v>
      </c>
    </row>
    <row r="386" spans="1:23" x14ac:dyDescent="0.25">
      <c r="A386" t="s">
        <v>61</v>
      </c>
      <c r="B386" t="s">
        <v>5</v>
      </c>
      <c r="C386" t="s">
        <v>15</v>
      </c>
      <c r="D386" t="s">
        <v>20</v>
      </c>
      <c r="E386" t="s">
        <v>109</v>
      </c>
      <c r="F386" t="s">
        <v>89</v>
      </c>
      <c r="G386" t="s">
        <v>71</v>
      </c>
      <c r="K386" t="s">
        <v>72</v>
      </c>
      <c r="L386" t="s">
        <v>73</v>
      </c>
      <c r="M386">
        <v>30</v>
      </c>
      <c r="N386">
        <f t="shared" si="74"/>
        <v>30</v>
      </c>
      <c r="O386">
        <f t="shared" si="74"/>
        <v>30</v>
      </c>
      <c r="P386">
        <f t="shared" si="74"/>
        <v>30</v>
      </c>
      <c r="Q386">
        <f t="shared" si="74"/>
        <v>30</v>
      </c>
      <c r="R386">
        <f t="shared" si="74"/>
        <v>30</v>
      </c>
      <c r="S386">
        <f t="shared" si="74"/>
        <v>30</v>
      </c>
      <c r="T386">
        <f t="shared" si="74"/>
        <v>30</v>
      </c>
      <c r="U386">
        <f t="shared" si="74"/>
        <v>30</v>
      </c>
      <c r="V386">
        <f t="shared" si="74"/>
        <v>30</v>
      </c>
      <c r="W386">
        <f t="shared" si="74"/>
        <v>30</v>
      </c>
    </row>
    <row r="387" spans="1:23" x14ac:dyDescent="0.25">
      <c r="A387" t="s">
        <v>61</v>
      </c>
      <c r="B387" t="s">
        <v>5</v>
      </c>
      <c r="C387" t="s">
        <v>15</v>
      </c>
      <c r="D387" t="s">
        <v>20</v>
      </c>
      <c r="E387" t="s">
        <v>109</v>
      </c>
      <c r="F387" t="s">
        <v>89</v>
      </c>
      <c r="G387" t="s">
        <v>74</v>
      </c>
      <c r="K387" t="s">
        <v>75</v>
      </c>
      <c r="L387" t="s">
        <v>65</v>
      </c>
      <c r="M387">
        <v>0.94799999999999995</v>
      </c>
    </row>
    <row r="388" spans="1:23" x14ac:dyDescent="0.25">
      <c r="A388" t="s">
        <v>61</v>
      </c>
      <c r="B388" t="s">
        <v>5</v>
      </c>
      <c r="C388" t="s">
        <v>15</v>
      </c>
      <c r="D388" t="s">
        <v>20</v>
      </c>
      <c r="E388" t="s">
        <v>109</v>
      </c>
      <c r="F388" t="s">
        <v>89</v>
      </c>
      <c r="G388" t="s">
        <v>76</v>
      </c>
      <c r="K388" t="s">
        <v>72</v>
      </c>
      <c r="L388" t="s">
        <v>55</v>
      </c>
      <c r="M388">
        <f>M107*0.15/0.85</f>
        <v>16231.764705882353</v>
      </c>
      <c r="N388">
        <f t="shared" ref="N388:W393" si="75">M388</f>
        <v>16231.764705882353</v>
      </c>
      <c r="O388">
        <f t="shared" si="75"/>
        <v>16231.764705882353</v>
      </c>
      <c r="P388">
        <f t="shared" si="75"/>
        <v>16231.764705882353</v>
      </c>
      <c r="Q388">
        <f t="shared" si="75"/>
        <v>16231.764705882353</v>
      </c>
      <c r="R388">
        <f t="shared" si="75"/>
        <v>16231.764705882353</v>
      </c>
      <c r="S388">
        <f t="shared" si="75"/>
        <v>16231.764705882353</v>
      </c>
      <c r="T388">
        <f t="shared" si="75"/>
        <v>16231.764705882353</v>
      </c>
      <c r="U388">
        <f t="shared" si="75"/>
        <v>16231.764705882353</v>
      </c>
      <c r="V388">
        <f t="shared" si="75"/>
        <v>16231.764705882353</v>
      </c>
      <c r="W388">
        <f t="shared" si="75"/>
        <v>16231.764705882353</v>
      </c>
    </row>
    <row r="389" spans="1:23" x14ac:dyDescent="0.25">
      <c r="A389" t="s">
        <v>61</v>
      </c>
      <c r="B389" t="s">
        <v>5</v>
      </c>
      <c r="C389" t="s">
        <v>15</v>
      </c>
      <c r="D389" t="s">
        <v>20</v>
      </c>
      <c r="E389" t="s">
        <v>109</v>
      </c>
      <c r="F389" t="s">
        <v>89</v>
      </c>
      <c r="G389" t="s">
        <v>77</v>
      </c>
      <c r="K389" t="s">
        <v>72</v>
      </c>
      <c r="L389" t="s">
        <v>78</v>
      </c>
      <c r="M389">
        <v>153198150</v>
      </c>
      <c r="N389">
        <f t="shared" si="75"/>
        <v>153198150</v>
      </c>
      <c r="O389">
        <f t="shared" si="75"/>
        <v>153198150</v>
      </c>
      <c r="P389">
        <f t="shared" si="75"/>
        <v>153198150</v>
      </c>
      <c r="Q389">
        <f t="shared" si="75"/>
        <v>153198150</v>
      </c>
      <c r="R389">
        <f t="shared" si="75"/>
        <v>153198150</v>
      </c>
      <c r="S389">
        <f t="shared" si="75"/>
        <v>153198150</v>
      </c>
      <c r="T389">
        <f t="shared" si="75"/>
        <v>153198150</v>
      </c>
      <c r="U389">
        <f t="shared" si="75"/>
        <v>153198150</v>
      </c>
      <c r="V389">
        <f t="shared" si="75"/>
        <v>153198150</v>
      </c>
      <c r="W389">
        <f t="shared" si="75"/>
        <v>153198150</v>
      </c>
    </row>
    <row r="390" spans="1:23" x14ac:dyDescent="0.25">
      <c r="A390" t="s">
        <v>61</v>
      </c>
      <c r="B390" t="s">
        <v>5</v>
      </c>
      <c r="C390" t="s">
        <v>15</v>
      </c>
      <c r="D390" t="s">
        <v>20</v>
      </c>
      <c r="E390" t="s">
        <v>109</v>
      </c>
      <c r="F390" t="s">
        <v>89</v>
      </c>
      <c r="G390" t="s">
        <v>80</v>
      </c>
      <c r="K390" t="s">
        <v>72</v>
      </c>
      <c r="L390" t="s">
        <v>78</v>
      </c>
      <c r="M390">
        <v>2235870</v>
      </c>
      <c r="N390">
        <f t="shared" si="75"/>
        <v>2235870</v>
      </c>
      <c r="O390">
        <f t="shared" si="75"/>
        <v>2235870</v>
      </c>
      <c r="P390">
        <f t="shared" si="75"/>
        <v>2235870</v>
      </c>
      <c r="Q390">
        <f t="shared" si="75"/>
        <v>2235870</v>
      </c>
      <c r="R390">
        <f t="shared" si="75"/>
        <v>2235870</v>
      </c>
      <c r="S390">
        <f t="shared" si="75"/>
        <v>2235870</v>
      </c>
      <c r="T390">
        <f t="shared" si="75"/>
        <v>2235870</v>
      </c>
      <c r="U390">
        <f t="shared" si="75"/>
        <v>2235870</v>
      </c>
      <c r="V390">
        <f t="shared" si="75"/>
        <v>2235870</v>
      </c>
      <c r="W390">
        <f t="shared" si="75"/>
        <v>2235870</v>
      </c>
    </row>
    <row r="391" spans="1:23" x14ac:dyDescent="0.25">
      <c r="A391" t="s">
        <v>61</v>
      </c>
      <c r="B391" t="s">
        <v>5</v>
      </c>
      <c r="C391" t="s">
        <v>15</v>
      </c>
      <c r="D391" t="s">
        <v>20</v>
      </c>
      <c r="E391" t="s">
        <v>109</v>
      </c>
      <c r="F391" t="s">
        <v>89</v>
      </c>
      <c r="G391" t="s">
        <v>53</v>
      </c>
      <c r="J391" t="s">
        <v>81</v>
      </c>
      <c r="K391" t="s">
        <v>72</v>
      </c>
      <c r="L391" t="s">
        <v>78</v>
      </c>
      <c r="M391">
        <v>6.14</v>
      </c>
      <c r="N391">
        <f t="shared" si="75"/>
        <v>6.14</v>
      </c>
      <c r="O391">
        <f t="shared" si="75"/>
        <v>6.14</v>
      </c>
      <c r="P391">
        <f t="shared" si="75"/>
        <v>6.14</v>
      </c>
      <c r="Q391">
        <f t="shared" si="75"/>
        <v>6.14</v>
      </c>
      <c r="R391">
        <f t="shared" si="75"/>
        <v>6.14</v>
      </c>
      <c r="S391">
        <f t="shared" si="75"/>
        <v>6.14</v>
      </c>
      <c r="T391">
        <f t="shared" si="75"/>
        <v>6.14</v>
      </c>
      <c r="U391">
        <f t="shared" si="75"/>
        <v>6.14</v>
      </c>
      <c r="V391">
        <f t="shared" si="75"/>
        <v>6.14</v>
      </c>
      <c r="W391">
        <f t="shared" si="75"/>
        <v>6.14</v>
      </c>
    </row>
    <row r="392" spans="1:23" x14ac:dyDescent="0.25">
      <c r="A392" t="s">
        <v>61</v>
      </c>
      <c r="B392" t="s">
        <v>5</v>
      </c>
      <c r="C392" t="s">
        <v>15</v>
      </c>
      <c r="D392" t="s">
        <v>20</v>
      </c>
      <c r="E392" t="s">
        <v>109</v>
      </c>
      <c r="F392" t="s">
        <v>89</v>
      </c>
      <c r="G392" t="s">
        <v>53</v>
      </c>
      <c r="J392" t="s">
        <v>37</v>
      </c>
      <c r="K392" t="s">
        <v>72</v>
      </c>
      <c r="L392" t="s">
        <v>17</v>
      </c>
      <c r="M392">
        <v>10.04413312</v>
      </c>
      <c r="N392">
        <f t="shared" si="75"/>
        <v>10.04413312</v>
      </c>
      <c r="O392">
        <f t="shared" si="75"/>
        <v>10.04413312</v>
      </c>
      <c r="P392">
        <f t="shared" si="75"/>
        <v>10.04413312</v>
      </c>
      <c r="Q392">
        <f t="shared" si="75"/>
        <v>10.04413312</v>
      </c>
      <c r="R392">
        <f t="shared" si="75"/>
        <v>10.04413312</v>
      </c>
      <c r="S392">
        <f t="shared" si="75"/>
        <v>10.04413312</v>
      </c>
      <c r="T392">
        <f t="shared" si="75"/>
        <v>10.04413312</v>
      </c>
      <c r="U392">
        <f t="shared" si="75"/>
        <v>10.04413312</v>
      </c>
      <c r="V392">
        <f t="shared" si="75"/>
        <v>10.04413312</v>
      </c>
      <c r="W392">
        <f t="shared" si="75"/>
        <v>10.04413312</v>
      </c>
    </row>
    <row r="393" spans="1:23" x14ac:dyDescent="0.25">
      <c r="A393" t="s">
        <v>61</v>
      </c>
      <c r="B393" t="s">
        <v>5</v>
      </c>
      <c r="C393" t="s">
        <v>15</v>
      </c>
      <c r="D393" t="s">
        <v>20</v>
      </c>
      <c r="E393" t="s">
        <v>109</v>
      </c>
      <c r="F393" t="s">
        <v>89</v>
      </c>
      <c r="G393" t="s">
        <v>53</v>
      </c>
      <c r="J393" t="s">
        <v>82</v>
      </c>
      <c r="L393" t="s">
        <v>83</v>
      </c>
      <c r="M393">
        <v>1</v>
      </c>
      <c r="N393">
        <f t="shared" si="75"/>
        <v>1</v>
      </c>
      <c r="O393">
        <f t="shared" si="75"/>
        <v>1</v>
      </c>
      <c r="P393">
        <f t="shared" si="75"/>
        <v>1</v>
      </c>
      <c r="Q393">
        <f t="shared" si="75"/>
        <v>1</v>
      </c>
      <c r="R393">
        <f t="shared" si="75"/>
        <v>1</v>
      </c>
      <c r="S393">
        <f t="shared" si="75"/>
        <v>1</v>
      </c>
      <c r="T393">
        <f t="shared" si="75"/>
        <v>1</v>
      </c>
      <c r="U393">
        <f t="shared" si="75"/>
        <v>1</v>
      </c>
      <c r="V393">
        <f t="shared" si="75"/>
        <v>1</v>
      </c>
      <c r="W393">
        <f t="shared" si="75"/>
        <v>1</v>
      </c>
    </row>
    <row r="394" spans="1:23" x14ac:dyDescent="0.25">
      <c r="A394" t="s">
        <v>61</v>
      </c>
      <c r="B394" t="s">
        <v>5</v>
      </c>
      <c r="C394" t="s">
        <v>15</v>
      </c>
      <c r="D394" t="s">
        <v>20</v>
      </c>
      <c r="E394" t="s">
        <v>109</v>
      </c>
      <c r="F394" t="s">
        <v>93</v>
      </c>
      <c r="G394" t="s">
        <v>6</v>
      </c>
    </row>
    <row r="395" spans="1:23" x14ac:dyDescent="0.25">
      <c r="A395" t="s">
        <v>61</v>
      </c>
      <c r="B395" t="s">
        <v>5</v>
      </c>
      <c r="C395" t="s">
        <v>15</v>
      </c>
      <c r="D395" t="s">
        <v>20</v>
      </c>
      <c r="E395" t="s">
        <v>109</v>
      </c>
      <c r="F395" t="s">
        <v>93</v>
      </c>
      <c r="G395" t="s">
        <v>68</v>
      </c>
      <c r="L395" t="s">
        <v>69</v>
      </c>
      <c r="M395">
        <v>2025</v>
      </c>
      <c r="N395">
        <f t="shared" ref="N395:W397" si="76">M395</f>
        <v>2025</v>
      </c>
      <c r="O395">
        <f t="shared" si="76"/>
        <v>2025</v>
      </c>
      <c r="P395">
        <f t="shared" si="76"/>
        <v>2025</v>
      </c>
      <c r="Q395">
        <f t="shared" si="76"/>
        <v>2025</v>
      </c>
      <c r="R395">
        <f t="shared" si="76"/>
        <v>2025</v>
      </c>
      <c r="S395">
        <f t="shared" si="76"/>
        <v>2025</v>
      </c>
      <c r="T395">
        <f t="shared" si="76"/>
        <v>2025</v>
      </c>
      <c r="U395">
        <f t="shared" si="76"/>
        <v>2025</v>
      </c>
      <c r="V395">
        <f t="shared" si="76"/>
        <v>2025</v>
      </c>
      <c r="W395">
        <f t="shared" si="76"/>
        <v>2025</v>
      </c>
    </row>
    <row r="396" spans="1:23" x14ac:dyDescent="0.25">
      <c r="A396" t="s">
        <v>61</v>
      </c>
      <c r="B396" t="s">
        <v>5</v>
      </c>
      <c r="C396" t="s">
        <v>15</v>
      </c>
      <c r="D396" t="s">
        <v>20</v>
      </c>
      <c r="E396" t="s">
        <v>109</v>
      </c>
      <c r="F396" t="s">
        <v>93</v>
      </c>
      <c r="G396" t="s">
        <v>70</v>
      </c>
      <c r="L396" t="s">
        <v>69</v>
      </c>
      <c r="M396">
        <v>2101</v>
      </c>
      <c r="N396">
        <f t="shared" si="76"/>
        <v>2101</v>
      </c>
      <c r="O396">
        <f t="shared" si="76"/>
        <v>2101</v>
      </c>
      <c r="P396">
        <f t="shared" si="76"/>
        <v>2101</v>
      </c>
      <c r="Q396">
        <f t="shared" si="76"/>
        <v>2101</v>
      </c>
      <c r="R396">
        <f t="shared" si="76"/>
        <v>2101</v>
      </c>
      <c r="S396">
        <f t="shared" si="76"/>
        <v>2101</v>
      </c>
      <c r="T396">
        <f t="shared" si="76"/>
        <v>2101</v>
      </c>
      <c r="U396">
        <f t="shared" si="76"/>
        <v>2101</v>
      </c>
      <c r="V396">
        <f t="shared" si="76"/>
        <v>2101</v>
      </c>
      <c r="W396">
        <f t="shared" si="76"/>
        <v>2101</v>
      </c>
    </row>
    <row r="397" spans="1:23" x14ac:dyDescent="0.25">
      <c r="A397" t="s">
        <v>61</v>
      </c>
      <c r="B397" t="s">
        <v>5</v>
      </c>
      <c r="C397" t="s">
        <v>15</v>
      </c>
      <c r="D397" t="s">
        <v>20</v>
      </c>
      <c r="E397" t="s">
        <v>109</v>
      </c>
      <c r="F397" t="s">
        <v>93</v>
      </c>
      <c r="G397" t="s">
        <v>71</v>
      </c>
      <c r="K397" t="s">
        <v>72</v>
      </c>
      <c r="L397" t="s">
        <v>73</v>
      </c>
      <c r="M397">
        <v>30</v>
      </c>
      <c r="N397">
        <f t="shared" si="76"/>
        <v>30</v>
      </c>
      <c r="O397">
        <f t="shared" si="76"/>
        <v>30</v>
      </c>
      <c r="P397">
        <f t="shared" si="76"/>
        <v>30</v>
      </c>
      <c r="Q397">
        <f t="shared" si="76"/>
        <v>30</v>
      </c>
      <c r="R397">
        <f t="shared" si="76"/>
        <v>30</v>
      </c>
      <c r="S397">
        <f t="shared" si="76"/>
        <v>30</v>
      </c>
      <c r="T397">
        <f t="shared" si="76"/>
        <v>30</v>
      </c>
      <c r="U397">
        <f t="shared" si="76"/>
        <v>30</v>
      </c>
      <c r="V397">
        <f t="shared" si="76"/>
        <v>30</v>
      </c>
      <c r="W397">
        <f t="shared" si="76"/>
        <v>30</v>
      </c>
    </row>
    <row r="398" spans="1:23" x14ac:dyDescent="0.25">
      <c r="A398" t="s">
        <v>61</v>
      </c>
      <c r="B398" t="s">
        <v>5</v>
      </c>
      <c r="C398" t="s">
        <v>15</v>
      </c>
      <c r="D398" t="s">
        <v>20</v>
      </c>
      <c r="E398" t="s">
        <v>109</v>
      </c>
      <c r="F398" t="s">
        <v>93</v>
      </c>
      <c r="G398" t="s">
        <v>74</v>
      </c>
      <c r="L398" t="s">
        <v>65</v>
      </c>
      <c r="M398">
        <v>0</v>
      </c>
    </row>
    <row r="399" spans="1:23" x14ac:dyDescent="0.25">
      <c r="A399" t="s">
        <v>61</v>
      </c>
      <c r="B399" t="s">
        <v>5</v>
      </c>
      <c r="C399" t="s">
        <v>15</v>
      </c>
      <c r="D399" t="s">
        <v>20</v>
      </c>
      <c r="E399" t="s">
        <v>109</v>
      </c>
      <c r="F399" t="s">
        <v>93</v>
      </c>
      <c r="G399" t="s">
        <v>76</v>
      </c>
      <c r="K399" t="s">
        <v>72</v>
      </c>
      <c r="L399" t="s">
        <v>55</v>
      </c>
      <c r="M399">
        <f>M138*0.15/0.85</f>
        <v>64927.058823529413</v>
      </c>
      <c r="N399">
        <f t="shared" ref="N399:W403" si="77">M399</f>
        <v>64927.058823529413</v>
      </c>
      <c r="O399">
        <f t="shared" si="77"/>
        <v>64927.058823529413</v>
      </c>
      <c r="P399">
        <f t="shared" si="77"/>
        <v>64927.058823529413</v>
      </c>
      <c r="Q399">
        <f t="shared" si="77"/>
        <v>64927.058823529413</v>
      </c>
      <c r="R399">
        <f t="shared" si="77"/>
        <v>64927.058823529413</v>
      </c>
      <c r="S399">
        <f t="shared" si="77"/>
        <v>64927.058823529413</v>
      </c>
      <c r="T399">
        <f t="shared" si="77"/>
        <v>64927.058823529413</v>
      </c>
      <c r="U399">
        <f t="shared" si="77"/>
        <v>64927.058823529413</v>
      </c>
      <c r="V399">
        <f t="shared" si="77"/>
        <v>64927.058823529413</v>
      </c>
      <c r="W399">
        <f t="shared" si="77"/>
        <v>64927.058823529413</v>
      </c>
    </row>
    <row r="400" spans="1:23" x14ac:dyDescent="0.25">
      <c r="A400" t="s">
        <v>61</v>
      </c>
      <c r="B400" t="s">
        <v>5</v>
      </c>
      <c r="C400" t="s">
        <v>15</v>
      </c>
      <c r="D400" t="s">
        <v>20</v>
      </c>
      <c r="E400" t="s">
        <v>109</v>
      </c>
      <c r="F400" t="s">
        <v>93</v>
      </c>
      <c r="G400" t="s">
        <v>77</v>
      </c>
      <c r="K400" t="s">
        <v>72</v>
      </c>
      <c r="L400" t="s">
        <v>78</v>
      </c>
      <c r="M400">
        <v>244329280</v>
      </c>
      <c r="N400">
        <f t="shared" si="77"/>
        <v>244329280</v>
      </c>
      <c r="O400">
        <f t="shared" si="77"/>
        <v>244329280</v>
      </c>
      <c r="P400">
        <f t="shared" si="77"/>
        <v>244329280</v>
      </c>
      <c r="Q400">
        <v>234932000</v>
      </c>
      <c r="R400">
        <f>Q400*0.82</f>
        <v>192644240</v>
      </c>
      <c r="S400">
        <f>R400*0.79</f>
        <v>152188949.59999999</v>
      </c>
      <c r="T400">
        <f t="shared" ref="T400:W401" si="78">S400*0.95</f>
        <v>144579502.11999997</v>
      </c>
      <c r="U400">
        <f t="shared" si="78"/>
        <v>137350527.01399997</v>
      </c>
      <c r="V400">
        <f t="shared" si="78"/>
        <v>130483000.66329996</v>
      </c>
      <c r="W400">
        <f t="shared" si="78"/>
        <v>123958850.63013496</v>
      </c>
    </row>
    <row r="401" spans="1:23" x14ac:dyDescent="0.25">
      <c r="A401" t="s">
        <v>61</v>
      </c>
      <c r="B401" t="s">
        <v>5</v>
      </c>
      <c r="C401" t="s">
        <v>15</v>
      </c>
      <c r="D401" t="s">
        <v>20</v>
      </c>
      <c r="E401" t="s">
        <v>109</v>
      </c>
      <c r="F401" t="s">
        <v>93</v>
      </c>
      <c r="G401" t="s">
        <v>80</v>
      </c>
      <c r="K401" t="s">
        <v>72</v>
      </c>
      <c r="L401" t="s">
        <v>78</v>
      </c>
      <c r="M401">
        <v>6463600</v>
      </c>
      <c r="N401">
        <f t="shared" si="77"/>
        <v>6463600</v>
      </c>
      <c r="O401">
        <f t="shared" si="77"/>
        <v>6463600</v>
      </c>
      <c r="P401">
        <f t="shared" si="77"/>
        <v>6463600</v>
      </c>
      <c r="Q401">
        <v>5720000</v>
      </c>
      <c r="R401">
        <f>Q401*0.95</f>
        <v>5434000</v>
      </c>
      <c r="S401">
        <f>R401*0.95</f>
        <v>5162300</v>
      </c>
      <c r="T401">
        <f t="shared" si="78"/>
        <v>4904185</v>
      </c>
      <c r="U401">
        <f t="shared" si="78"/>
        <v>4658975.75</v>
      </c>
      <c r="V401">
        <f t="shared" si="78"/>
        <v>4426026.9624999994</v>
      </c>
      <c r="W401">
        <f t="shared" si="78"/>
        <v>4204725.614374999</v>
      </c>
    </row>
    <row r="402" spans="1:23" x14ac:dyDescent="0.25">
      <c r="A402" t="s">
        <v>61</v>
      </c>
      <c r="B402" t="s">
        <v>5</v>
      </c>
      <c r="C402" t="s">
        <v>15</v>
      </c>
      <c r="D402" t="s">
        <v>20</v>
      </c>
      <c r="E402" t="s">
        <v>109</v>
      </c>
      <c r="F402" t="s">
        <v>93</v>
      </c>
      <c r="G402" t="s">
        <v>53</v>
      </c>
      <c r="J402" t="s">
        <v>94</v>
      </c>
      <c r="K402" t="s">
        <v>72</v>
      </c>
      <c r="L402" t="s">
        <v>55</v>
      </c>
      <c r="M402">
        <v>0.3</v>
      </c>
      <c r="N402">
        <f t="shared" si="77"/>
        <v>0.3</v>
      </c>
      <c r="O402">
        <f t="shared" si="77"/>
        <v>0.3</v>
      </c>
      <c r="P402">
        <f t="shared" si="77"/>
        <v>0.3</v>
      </c>
      <c r="Q402">
        <f t="shared" si="77"/>
        <v>0.3</v>
      </c>
      <c r="R402">
        <f t="shared" si="77"/>
        <v>0.3</v>
      </c>
      <c r="S402">
        <f t="shared" si="77"/>
        <v>0.3</v>
      </c>
      <c r="T402">
        <f t="shared" si="77"/>
        <v>0.3</v>
      </c>
      <c r="U402">
        <f t="shared" si="77"/>
        <v>0.3</v>
      </c>
      <c r="V402">
        <f t="shared" si="77"/>
        <v>0.3</v>
      </c>
      <c r="W402">
        <f t="shared" si="77"/>
        <v>0.3</v>
      </c>
    </row>
    <row r="403" spans="1:23" x14ac:dyDescent="0.25">
      <c r="A403" t="s">
        <v>61</v>
      </c>
      <c r="B403" t="s">
        <v>5</v>
      </c>
      <c r="C403" t="s">
        <v>15</v>
      </c>
      <c r="D403" t="s">
        <v>20</v>
      </c>
      <c r="E403" t="s">
        <v>109</v>
      </c>
      <c r="F403" t="s">
        <v>93</v>
      </c>
      <c r="G403" t="s">
        <v>53</v>
      </c>
      <c r="J403" t="s">
        <v>82</v>
      </c>
      <c r="L403" t="s">
        <v>83</v>
      </c>
      <c r="M403">
        <v>1</v>
      </c>
      <c r="N403">
        <f t="shared" si="77"/>
        <v>1</v>
      </c>
      <c r="O403">
        <f t="shared" si="77"/>
        <v>1</v>
      </c>
      <c r="P403">
        <f t="shared" si="77"/>
        <v>1</v>
      </c>
      <c r="Q403">
        <f t="shared" si="77"/>
        <v>1</v>
      </c>
      <c r="R403">
        <f t="shared" si="77"/>
        <v>1</v>
      </c>
      <c r="S403">
        <f t="shared" si="77"/>
        <v>1</v>
      </c>
      <c r="T403">
        <f t="shared" si="77"/>
        <v>1</v>
      </c>
      <c r="U403">
        <f t="shared" si="77"/>
        <v>1</v>
      </c>
      <c r="V403">
        <f t="shared" si="77"/>
        <v>1</v>
      </c>
      <c r="W403">
        <f t="shared" si="77"/>
        <v>1</v>
      </c>
    </row>
    <row r="404" spans="1:23" x14ac:dyDescent="0.25">
      <c r="A404" t="s">
        <v>61</v>
      </c>
      <c r="B404" t="s">
        <v>5</v>
      </c>
      <c r="C404" t="s">
        <v>15</v>
      </c>
      <c r="D404" t="s">
        <v>20</v>
      </c>
      <c r="E404" t="s">
        <v>109</v>
      </c>
      <c r="F404" t="s">
        <v>110</v>
      </c>
      <c r="G404" t="s">
        <v>6</v>
      </c>
    </row>
    <row r="405" spans="1:23" x14ac:dyDescent="0.25">
      <c r="A405" t="s">
        <v>61</v>
      </c>
      <c r="B405" t="s">
        <v>5</v>
      </c>
      <c r="C405" t="s">
        <v>15</v>
      </c>
      <c r="D405" t="s">
        <v>20</v>
      </c>
      <c r="E405" t="s">
        <v>109</v>
      </c>
      <c r="F405" t="s">
        <v>110</v>
      </c>
      <c r="G405" t="s">
        <v>68</v>
      </c>
      <c r="L405" t="s">
        <v>69</v>
      </c>
      <c r="M405">
        <v>1995</v>
      </c>
      <c r="N405">
        <f t="shared" ref="N405:W407" si="79">M405</f>
        <v>1995</v>
      </c>
      <c r="O405">
        <f t="shared" si="79"/>
        <v>1995</v>
      </c>
      <c r="P405">
        <f t="shared" si="79"/>
        <v>1995</v>
      </c>
      <c r="Q405">
        <f t="shared" si="79"/>
        <v>1995</v>
      </c>
      <c r="R405">
        <f t="shared" si="79"/>
        <v>1995</v>
      </c>
      <c r="S405">
        <f t="shared" si="79"/>
        <v>1995</v>
      </c>
      <c r="T405">
        <f t="shared" si="79"/>
        <v>1995</v>
      </c>
      <c r="U405">
        <f t="shared" si="79"/>
        <v>1995</v>
      </c>
      <c r="V405">
        <f t="shared" si="79"/>
        <v>1995</v>
      </c>
      <c r="W405">
        <f t="shared" si="79"/>
        <v>1995</v>
      </c>
    </row>
    <row r="406" spans="1:23" x14ac:dyDescent="0.25">
      <c r="A406" t="s">
        <v>61</v>
      </c>
      <c r="B406" t="s">
        <v>5</v>
      </c>
      <c r="C406" t="s">
        <v>15</v>
      </c>
      <c r="D406" t="s">
        <v>20</v>
      </c>
      <c r="E406" t="s">
        <v>109</v>
      </c>
      <c r="F406" t="s">
        <v>110</v>
      </c>
      <c r="G406" t="s">
        <v>70</v>
      </c>
      <c r="L406" t="s">
        <v>69</v>
      </c>
      <c r="M406">
        <v>2101</v>
      </c>
      <c r="N406">
        <f t="shared" si="79"/>
        <v>2101</v>
      </c>
      <c r="O406">
        <f t="shared" si="79"/>
        <v>2101</v>
      </c>
      <c r="P406">
        <f t="shared" si="79"/>
        <v>2101</v>
      </c>
      <c r="Q406">
        <f t="shared" si="79"/>
        <v>2101</v>
      </c>
      <c r="R406">
        <f t="shared" si="79"/>
        <v>2101</v>
      </c>
      <c r="S406">
        <f t="shared" si="79"/>
        <v>2101</v>
      </c>
      <c r="T406">
        <f t="shared" si="79"/>
        <v>2101</v>
      </c>
      <c r="U406">
        <f t="shared" si="79"/>
        <v>2101</v>
      </c>
      <c r="V406">
        <f t="shared" si="79"/>
        <v>2101</v>
      </c>
      <c r="W406">
        <f t="shared" si="79"/>
        <v>2101</v>
      </c>
    </row>
    <row r="407" spans="1:23" x14ac:dyDescent="0.25">
      <c r="A407" t="s">
        <v>61</v>
      </c>
      <c r="B407" t="s">
        <v>5</v>
      </c>
      <c r="C407" t="s">
        <v>15</v>
      </c>
      <c r="D407" t="s">
        <v>20</v>
      </c>
      <c r="E407" t="s">
        <v>109</v>
      </c>
      <c r="F407" t="s">
        <v>110</v>
      </c>
      <c r="G407" t="s">
        <v>71</v>
      </c>
      <c r="L407" t="s">
        <v>73</v>
      </c>
      <c r="M407">
        <v>30</v>
      </c>
      <c r="N407">
        <f t="shared" si="79"/>
        <v>30</v>
      </c>
      <c r="O407">
        <f t="shared" si="79"/>
        <v>30</v>
      </c>
      <c r="P407">
        <f t="shared" si="79"/>
        <v>30</v>
      </c>
      <c r="Q407">
        <f t="shared" si="79"/>
        <v>30</v>
      </c>
      <c r="R407">
        <f t="shared" si="79"/>
        <v>30</v>
      </c>
      <c r="S407">
        <f t="shared" si="79"/>
        <v>30</v>
      </c>
      <c r="T407">
        <f t="shared" si="79"/>
        <v>30</v>
      </c>
      <c r="U407">
        <f t="shared" si="79"/>
        <v>30</v>
      </c>
      <c r="V407">
        <f t="shared" si="79"/>
        <v>30</v>
      </c>
      <c r="W407">
        <f t="shared" si="79"/>
        <v>30</v>
      </c>
    </row>
    <row r="408" spans="1:23" x14ac:dyDescent="0.25">
      <c r="A408" t="s">
        <v>61</v>
      </c>
      <c r="B408" t="s">
        <v>5</v>
      </c>
      <c r="C408" t="s">
        <v>15</v>
      </c>
      <c r="D408" t="s">
        <v>20</v>
      </c>
      <c r="E408" t="s">
        <v>109</v>
      </c>
      <c r="F408" t="s">
        <v>110</v>
      </c>
      <c r="G408" t="s">
        <v>74</v>
      </c>
      <c r="K408" t="s">
        <v>75</v>
      </c>
      <c r="L408" t="s">
        <v>65</v>
      </c>
      <c r="M408">
        <v>5.1999999999999998E-2</v>
      </c>
    </row>
    <row r="409" spans="1:23" x14ac:dyDescent="0.25">
      <c r="A409" t="s">
        <v>61</v>
      </c>
      <c r="B409" t="s">
        <v>5</v>
      </c>
      <c r="C409" t="s">
        <v>15</v>
      </c>
      <c r="D409" t="s">
        <v>20</v>
      </c>
      <c r="E409" t="s">
        <v>109</v>
      </c>
      <c r="F409" t="s">
        <v>110</v>
      </c>
      <c r="G409" t="s">
        <v>76</v>
      </c>
      <c r="L409" t="s">
        <v>17</v>
      </c>
      <c r="M409">
        <v>75412.173913043007</v>
      </c>
      <c r="N409">
        <f t="shared" ref="N409:W413" si="80">M409</f>
        <v>75412.173913043007</v>
      </c>
      <c r="O409">
        <f t="shared" si="80"/>
        <v>75412.173913043007</v>
      </c>
      <c r="P409">
        <f t="shared" si="80"/>
        <v>75412.173913043007</v>
      </c>
      <c r="Q409">
        <f t="shared" si="80"/>
        <v>75412.173913043007</v>
      </c>
      <c r="R409">
        <f t="shared" si="80"/>
        <v>75412.173913043007</v>
      </c>
      <c r="S409">
        <f t="shared" si="80"/>
        <v>75412.173913043007</v>
      </c>
      <c r="T409">
        <f t="shared" si="80"/>
        <v>75412.173913043007</v>
      </c>
      <c r="U409">
        <f t="shared" si="80"/>
        <v>75412.173913043007</v>
      </c>
      <c r="V409">
        <f t="shared" si="80"/>
        <v>75412.173913043007</v>
      </c>
      <c r="W409">
        <f t="shared" si="80"/>
        <v>75412.173913043007</v>
      </c>
    </row>
    <row r="410" spans="1:23" x14ac:dyDescent="0.25">
      <c r="A410" t="s">
        <v>61</v>
      </c>
      <c r="B410" t="s">
        <v>5</v>
      </c>
      <c r="C410" t="s">
        <v>15</v>
      </c>
      <c r="D410" t="s">
        <v>20</v>
      </c>
      <c r="E410" t="s">
        <v>109</v>
      </c>
      <c r="F410" t="s">
        <v>110</v>
      </c>
      <c r="G410" t="s">
        <v>77</v>
      </c>
      <c r="L410" t="s">
        <v>78</v>
      </c>
      <c r="M410">
        <v>23125597.998540699</v>
      </c>
      <c r="N410">
        <f t="shared" si="80"/>
        <v>23125597.998540699</v>
      </c>
      <c r="O410">
        <f t="shared" si="80"/>
        <v>23125597.998540699</v>
      </c>
      <c r="P410">
        <f t="shared" si="80"/>
        <v>23125597.998540699</v>
      </c>
      <c r="Q410">
        <f t="shared" si="80"/>
        <v>23125597.998540699</v>
      </c>
      <c r="R410">
        <f t="shared" si="80"/>
        <v>23125597.998540699</v>
      </c>
      <c r="S410">
        <f t="shared" si="80"/>
        <v>23125597.998540699</v>
      </c>
      <c r="T410">
        <f t="shared" si="80"/>
        <v>23125597.998540699</v>
      </c>
      <c r="U410">
        <f t="shared" si="80"/>
        <v>23125597.998540699</v>
      </c>
      <c r="V410">
        <f t="shared" si="80"/>
        <v>23125597.998540699</v>
      </c>
      <c r="W410">
        <f t="shared" si="80"/>
        <v>23125597.998540699</v>
      </c>
    </row>
    <row r="411" spans="1:23" x14ac:dyDescent="0.25">
      <c r="A411" t="s">
        <v>61</v>
      </c>
      <c r="B411" t="s">
        <v>5</v>
      </c>
      <c r="C411" t="s">
        <v>15</v>
      </c>
      <c r="D411" t="s">
        <v>20</v>
      </c>
      <c r="E411" t="s">
        <v>109</v>
      </c>
      <c r="F411" t="s">
        <v>110</v>
      </c>
      <c r="G411" t="s">
        <v>80</v>
      </c>
      <c r="L411" t="s">
        <v>78</v>
      </c>
      <c r="M411">
        <v>326864.63617643702</v>
      </c>
      <c r="N411">
        <f t="shared" si="80"/>
        <v>326864.63617643702</v>
      </c>
      <c r="O411">
        <f t="shared" si="80"/>
        <v>326864.63617643702</v>
      </c>
      <c r="P411">
        <f t="shared" si="80"/>
        <v>326864.63617643702</v>
      </c>
      <c r="Q411">
        <f t="shared" si="80"/>
        <v>326864.63617643702</v>
      </c>
      <c r="R411">
        <f t="shared" si="80"/>
        <v>326864.63617643702</v>
      </c>
      <c r="S411">
        <f t="shared" si="80"/>
        <v>326864.63617643702</v>
      </c>
      <c r="T411">
        <f t="shared" si="80"/>
        <v>326864.63617643702</v>
      </c>
      <c r="U411">
        <f t="shared" si="80"/>
        <v>326864.63617643702</v>
      </c>
      <c r="V411">
        <f t="shared" si="80"/>
        <v>326864.63617643702</v>
      </c>
      <c r="W411">
        <f t="shared" si="80"/>
        <v>326864.63617643702</v>
      </c>
    </row>
    <row r="412" spans="1:23" x14ac:dyDescent="0.25">
      <c r="A412" t="s">
        <v>61</v>
      </c>
      <c r="B412" t="s">
        <v>5</v>
      </c>
      <c r="C412" t="s">
        <v>15</v>
      </c>
      <c r="D412" t="s">
        <v>20</v>
      </c>
      <c r="E412" t="s">
        <v>109</v>
      </c>
      <c r="F412" t="s">
        <v>110</v>
      </c>
      <c r="G412" t="s">
        <v>53</v>
      </c>
      <c r="J412" t="s">
        <v>28</v>
      </c>
      <c r="L412" t="s">
        <v>17</v>
      </c>
      <c r="M412">
        <v>3.3330000000000002</v>
      </c>
      <c r="N412">
        <f t="shared" si="80"/>
        <v>3.3330000000000002</v>
      </c>
      <c r="O412">
        <f t="shared" si="80"/>
        <v>3.3330000000000002</v>
      </c>
      <c r="P412">
        <f t="shared" si="80"/>
        <v>3.3330000000000002</v>
      </c>
      <c r="Q412">
        <f t="shared" si="80"/>
        <v>3.3330000000000002</v>
      </c>
      <c r="R412">
        <f t="shared" si="80"/>
        <v>3.3330000000000002</v>
      </c>
      <c r="S412">
        <f t="shared" si="80"/>
        <v>3.3330000000000002</v>
      </c>
      <c r="T412">
        <f t="shared" si="80"/>
        <v>3.3330000000000002</v>
      </c>
      <c r="U412">
        <f t="shared" si="80"/>
        <v>3.3330000000000002</v>
      </c>
      <c r="V412">
        <f t="shared" si="80"/>
        <v>3.3330000000000002</v>
      </c>
      <c r="W412">
        <f t="shared" si="80"/>
        <v>3.3330000000000002</v>
      </c>
    </row>
    <row r="413" spans="1:23" x14ac:dyDescent="0.25">
      <c r="A413" t="s">
        <v>61</v>
      </c>
      <c r="B413" t="s">
        <v>5</v>
      </c>
      <c r="C413" t="s">
        <v>15</v>
      </c>
      <c r="D413" t="s">
        <v>20</v>
      </c>
      <c r="E413" t="s">
        <v>109</v>
      </c>
      <c r="F413" t="s">
        <v>110</v>
      </c>
      <c r="G413" t="s">
        <v>53</v>
      </c>
      <c r="J413" t="s">
        <v>82</v>
      </c>
      <c r="L413" t="s">
        <v>83</v>
      </c>
      <c r="M413">
        <v>1</v>
      </c>
      <c r="N413">
        <f t="shared" si="80"/>
        <v>1</v>
      </c>
      <c r="O413">
        <f t="shared" si="80"/>
        <v>1</v>
      </c>
      <c r="P413">
        <f t="shared" si="80"/>
        <v>1</v>
      </c>
      <c r="Q413">
        <f t="shared" si="80"/>
        <v>1</v>
      </c>
      <c r="R413">
        <f t="shared" si="80"/>
        <v>1</v>
      </c>
      <c r="S413">
        <f t="shared" si="80"/>
        <v>1</v>
      </c>
      <c r="T413">
        <f t="shared" si="80"/>
        <v>1</v>
      </c>
      <c r="U413">
        <f t="shared" si="80"/>
        <v>1</v>
      </c>
      <c r="V413">
        <f t="shared" si="80"/>
        <v>1</v>
      </c>
      <c r="W413">
        <f t="shared" si="80"/>
        <v>1</v>
      </c>
    </row>
    <row r="414" spans="1:23" x14ac:dyDescent="0.25">
      <c r="A414" t="s">
        <v>111</v>
      </c>
      <c r="B414" t="s">
        <v>5</v>
      </c>
      <c r="C414" t="s">
        <v>15</v>
      </c>
      <c r="D414" t="s">
        <v>20</v>
      </c>
      <c r="E414" t="s">
        <v>112</v>
      </c>
      <c r="G414" t="s">
        <v>16</v>
      </c>
      <c r="L414" t="s">
        <v>55</v>
      </c>
    </row>
    <row r="415" spans="1:23" x14ac:dyDescent="0.25">
      <c r="A415" t="s">
        <v>111</v>
      </c>
      <c r="B415" t="s">
        <v>5</v>
      </c>
      <c r="C415" t="s">
        <v>15</v>
      </c>
      <c r="D415" t="s">
        <v>20</v>
      </c>
      <c r="E415" t="s">
        <v>112</v>
      </c>
      <c r="G415" t="s">
        <v>18</v>
      </c>
      <c r="H415" t="s">
        <v>57</v>
      </c>
    </row>
    <row r="416" spans="1:23" x14ac:dyDescent="0.25">
      <c r="A416" t="s">
        <v>111</v>
      </c>
      <c r="B416" t="s">
        <v>5</v>
      </c>
      <c r="C416" t="s">
        <v>15</v>
      </c>
      <c r="D416" t="s">
        <v>20</v>
      </c>
      <c r="E416" t="s">
        <v>112</v>
      </c>
      <c r="G416" t="s">
        <v>53</v>
      </c>
      <c r="J416" t="s">
        <v>91</v>
      </c>
      <c r="K416" t="s">
        <v>113</v>
      </c>
      <c r="L416" t="s">
        <v>55</v>
      </c>
      <c r="M416">
        <v>1</v>
      </c>
      <c r="N416">
        <f t="shared" ref="N416:W417" si="81">M416</f>
        <v>1</v>
      </c>
      <c r="O416">
        <f t="shared" si="81"/>
        <v>1</v>
      </c>
      <c r="P416">
        <f t="shared" si="81"/>
        <v>1</v>
      </c>
      <c r="Q416">
        <f t="shared" si="81"/>
        <v>1</v>
      </c>
      <c r="R416">
        <f t="shared" si="81"/>
        <v>1</v>
      </c>
      <c r="S416">
        <f t="shared" si="81"/>
        <v>1</v>
      </c>
      <c r="T416">
        <f t="shared" si="81"/>
        <v>1</v>
      </c>
      <c r="U416">
        <f t="shared" si="81"/>
        <v>1</v>
      </c>
      <c r="V416">
        <f t="shared" si="81"/>
        <v>1</v>
      </c>
      <c r="W416">
        <f t="shared" si="81"/>
        <v>1</v>
      </c>
    </row>
    <row r="417" spans="1:23" x14ac:dyDescent="0.25">
      <c r="A417" t="s">
        <v>111</v>
      </c>
      <c r="B417" t="s">
        <v>5</v>
      </c>
      <c r="C417" t="s">
        <v>15</v>
      </c>
      <c r="D417" t="s">
        <v>20</v>
      </c>
      <c r="E417" t="s">
        <v>112</v>
      </c>
      <c r="G417" t="s">
        <v>53</v>
      </c>
      <c r="J417" t="s">
        <v>94</v>
      </c>
      <c r="K417" t="s">
        <v>113</v>
      </c>
      <c r="L417" t="s">
        <v>55</v>
      </c>
      <c r="M417">
        <v>1</v>
      </c>
      <c r="N417">
        <f t="shared" si="81"/>
        <v>1</v>
      </c>
      <c r="O417">
        <f t="shared" si="81"/>
        <v>1</v>
      </c>
      <c r="P417">
        <f t="shared" si="81"/>
        <v>1</v>
      </c>
      <c r="Q417">
        <f t="shared" si="81"/>
        <v>1</v>
      </c>
      <c r="R417">
        <f t="shared" si="81"/>
        <v>1</v>
      </c>
      <c r="S417">
        <f t="shared" si="81"/>
        <v>1</v>
      </c>
      <c r="T417">
        <f t="shared" si="81"/>
        <v>1</v>
      </c>
      <c r="U417">
        <f t="shared" si="81"/>
        <v>1</v>
      </c>
      <c r="V417">
        <f t="shared" si="81"/>
        <v>1</v>
      </c>
      <c r="W417">
        <f t="shared" si="81"/>
        <v>1</v>
      </c>
    </row>
    <row r="418" spans="1:23" x14ac:dyDescent="0.25">
      <c r="A418" t="s">
        <v>91</v>
      </c>
      <c r="B418" t="s">
        <v>5</v>
      </c>
      <c r="C418" t="s">
        <v>15</v>
      </c>
      <c r="D418" t="s">
        <v>20</v>
      </c>
      <c r="E418" t="s">
        <v>114</v>
      </c>
      <c r="G418" t="s">
        <v>16</v>
      </c>
      <c r="L418" t="s">
        <v>55</v>
      </c>
    </row>
    <row r="419" spans="1:23" x14ac:dyDescent="0.25">
      <c r="A419" t="s">
        <v>91</v>
      </c>
      <c r="B419" t="s">
        <v>5</v>
      </c>
      <c r="C419" t="s">
        <v>15</v>
      </c>
      <c r="D419" t="s">
        <v>20</v>
      </c>
      <c r="E419" t="s">
        <v>114</v>
      </c>
      <c r="G419" t="s">
        <v>18</v>
      </c>
      <c r="H419" t="s">
        <v>63</v>
      </c>
    </row>
    <row r="420" spans="1:23" x14ac:dyDescent="0.25">
      <c r="A420" t="s">
        <v>91</v>
      </c>
      <c r="B420" t="s">
        <v>5</v>
      </c>
      <c r="C420" t="s">
        <v>15</v>
      </c>
      <c r="D420" t="s">
        <v>20</v>
      </c>
      <c r="E420" t="s">
        <v>114</v>
      </c>
      <c r="G420" t="s">
        <v>64</v>
      </c>
      <c r="L420" t="s">
        <v>65</v>
      </c>
      <c r="M420">
        <v>0.125</v>
      </c>
      <c r="N420">
        <f t="shared" ref="N420:W421" si="82">M420</f>
        <v>0.125</v>
      </c>
      <c r="O420">
        <f t="shared" si="82"/>
        <v>0.125</v>
      </c>
      <c r="P420">
        <f t="shared" si="82"/>
        <v>0.125</v>
      </c>
      <c r="Q420">
        <f t="shared" si="82"/>
        <v>0.125</v>
      </c>
      <c r="R420">
        <f t="shared" si="82"/>
        <v>0.125</v>
      </c>
      <c r="S420">
        <f t="shared" si="82"/>
        <v>0.125</v>
      </c>
      <c r="T420">
        <f t="shared" si="82"/>
        <v>0.125</v>
      </c>
      <c r="U420">
        <f t="shared" si="82"/>
        <v>0.125</v>
      </c>
      <c r="V420">
        <f t="shared" si="82"/>
        <v>0.125</v>
      </c>
      <c r="W420">
        <f t="shared" si="82"/>
        <v>0.125</v>
      </c>
    </row>
    <row r="421" spans="1:23" x14ac:dyDescent="0.25">
      <c r="A421" t="s">
        <v>91</v>
      </c>
      <c r="B421" t="s">
        <v>5</v>
      </c>
      <c r="C421" t="s">
        <v>15</v>
      </c>
      <c r="D421" t="s">
        <v>20</v>
      </c>
      <c r="E421" t="s">
        <v>114</v>
      </c>
      <c r="G421" t="s">
        <v>66</v>
      </c>
      <c r="M421">
        <v>10</v>
      </c>
      <c r="N421">
        <f t="shared" si="82"/>
        <v>10</v>
      </c>
      <c r="O421">
        <f t="shared" si="82"/>
        <v>10</v>
      </c>
      <c r="P421">
        <f t="shared" si="82"/>
        <v>10</v>
      </c>
      <c r="Q421">
        <f t="shared" si="82"/>
        <v>10</v>
      </c>
      <c r="R421">
        <f t="shared" si="82"/>
        <v>10</v>
      </c>
      <c r="S421">
        <f t="shared" si="82"/>
        <v>10</v>
      </c>
      <c r="T421">
        <f t="shared" si="82"/>
        <v>10</v>
      </c>
      <c r="U421">
        <f t="shared" si="82"/>
        <v>10</v>
      </c>
      <c r="V421">
        <f t="shared" si="82"/>
        <v>10</v>
      </c>
      <c r="W421">
        <f t="shared" si="82"/>
        <v>10</v>
      </c>
    </row>
    <row r="422" spans="1:23" x14ac:dyDescent="0.25">
      <c r="A422" t="s">
        <v>91</v>
      </c>
      <c r="B422" t="s">
        <v>5</v>
      </c>
      <c r="C422" t="s">
        <v>15</v>
      </c>
      <c r="D422" t="s">
        <v>20</v>
      </c>
      <c r="E422" t="s">
        <v>114</v>
      </c>
      <c r="F422" t="s">
        <v>114</v>
      </c>
      <c r="G422" t="s">
        <v>6</v>
      </c>
    </row>
    <row r="423" spans="1:23" x14ac:dyDescent="0.25">
      <c r="A423" t="s">
        <v>91</v>
      </c>
      <c r="B423" t="s">
        <v>5</v>
      </c>
      <c r="C423" t="s">
        <v>15</v>
      </c>
      <c r="D423" t="s">
        <v>20</v>
      </c>
      <c r="E423" t="s">
        <v>114</v>
      </c>
      <c r="F423" t="s">
        <v>114</v>
      </c>
      <c r="G423" t="s">
        <v>68</v>
      </c>
      <c r="L423" t="s">
        <v>69</v>
      </c>
      <c r="M423">
        <v>2025</v>
      </c>
      <c r="N423">
        <f t="shared" ref="N423:W425" si="83">M423</f>
        <v>2025</v>
      </c>
      <c r="O423">
        <f t="shared" si="83"/>
        <v>2025</v>
      </c>
      <c r="P423">
        <f t="shared" si="83"/>
        <v>2025</v>
      </c>
      <c r="Q423">
        <f t="shared" si="83"/>
        <v>2025</v>
      </c>
      <c r="R423">
        <f t="shared" si="83"/>
        <v>2025</v>
      </c>
      <c r="S423">
        <f t="shared" si="83"/>
        <v>2025</v>
      </c>
      <c r="T423">
        <f t="shared" si="83"/>
        <v>2025</v>
      </c>
      <c r="U423">
        <f t="shared" si="83"/>
        <v>2025</v>
      </c>
      <c r="V423">
        <f t="shared" si="83"/>
        <v>2025</v>
      </c>
      <c r="W423">
        <f t="shared" si="83"/>
        <v>2025</v>
      </c>
    </row>
    <row r="424" spans="1:23" x14ac:dyDescent="0.25">
      <c r="A424" t="s">
        <v>91</v>
      </c>
      <c r="B424" t="s">
        <v>5</v>
      </c>
      <c r="C424" t="s">
        <v>15</v>
      </c>
      <c r="D424" t="s">
        <v>20</v>
      </c>
      <c r="E424" t="s">
        <v>114</v>
      </c>
      <c r="F424" t="s">
        <v>114</v>
      </c>
      <c r="G424" t="s">
        <v>70</v>
      </c>
      <c r="L424" t="s">
        <v>69</v>
      </c>
      <c r="M424">
        <v>2101</v>
      </c>
      <c r="N424">
        <f t="shared" si="83"/>
        <v>2101</v>
      </c>
      <c r="O424">
        <f t="shared" si="83"/>
        <v>2101</v>
      </c>
      <c r="P424">
        <f t="shared" si="83"/>
        <v>2101</v>
      </c>
      <c r="Q424">
        <f t="shared" si="83"/>
        <v>2101</v>
      </c>
      <c r="R424">
        <f t="shared" si="83"/>
        <v>2101</v>
      </c>
      <c r="S424">
        <f t="shared" si="83"/>
        <v>2101</v>
      </c>
      <c r="T424">
        <f t="shared" si="83"/>
        <v>2101</v>
      </c>
      <c r="U424">
        <f t="shared" si="83"/>
        <v>2101</v>
      </c>
      <c r="V424">
        <f t="shared" si="83"/>
        <v>2101</v>
      </c>
      <c r="W424">
        <f t="shared" si="83"/>
        <v>2101</v>
      </c>
    </row>
    <row r="425" spans="1:23" x14ac:dyDescent="0.25">
      <c r="A425" t="s">
        <v>91</v>
      </c>
      <c r="B425" t="s">
        <v>5</v>
      </c>
      <c r="C425" t="s">
        <v>15</v>
      </c>
      <c r="D425" t="s">
        <v>20</v>
      </c>
      <c r="E425" t="s">
        <v>114</v>
      </c>
      <c r="F425" t="s">
        <v>114</v>
      </c>
      <c r="G425" t="s">
        <v>71</v>
      </c>
      <c r="K425" t="s">
        <v>72</v>
      </c>
      <c r="L425" t="s">
        <v>73</v>
      </c>
      <c r="M425">
        <v>15</v>
      </c>
      <c r="N425">
        <f t="shared" si="83"/>
        <v>15</v>
      </c>
      <c r="O425">
        <f t="shared" si="83"/>
        <v>15</v>
      </c>
      <c r="P425">
        <f t="shared" si="83"/>
        <v>15</v>
      </c>
      <c r="Q425">
        <f t="shared" si="83"/>
        <v>15</v>
      </c>
      <c r="R425">
        <f t="shared" si="83"/>
        <v>15</v>
      </c>
      <c r="S425">
        <f t="shared" si="83"/>
        <v>15</v>
      </c>
      <c r="T425">
        <f t="shared" si="83"/>
        <v>15</v>
      </c>
      <c r="U425">
        <f t="shared" si="83"/>
        <v>15</v>
      </c>
      <c r="V425">
        <f t="shared" si="83"/>
        <v>15</v>
      </c>
      <c r="W425">
        <f t="shared" si="83"/>
        <v>15</v>
      </c>
    </row>
    <row r="426" spans="1:23" x14ac:dyDescent="0.25">
      <c r="A426" t="s">
        <v>91</v>
      </c>
      <c r="B426" t="s">
        <v>5</v>
      </c>
      <c r="C426" t="s">
        <v>15</v>
      </c>
      <c r="D426" t="s">
        <v>20</v>
      </c>
      <c r="E426" t="s">
        <v>114</v>
      </c>
      <c r="F426" t="s">
        <v>114</v>
      </c>
      <c r="G426" t="s">
        <v>74</v>
      </c>
      <c r="L426" t="s">
        <v>65</v>
      </c>
      <c r="M426">
        <v>1</v>
      </c>
    </row>
    <row r="427" spans="1:23" x14ac:dyDescent="0.25">
      <c r="A427" t="s">
        <v>91</v>
      </c>
      <c r="B427" t="s">
        <v>5</v>
      </c>
      <c r="C427" t="s">
        <v>15</v>
      </c>
      <c r="D427" t="s">
        <v>20</v>
      </c>
      <c r="E427" t="s">
        <v>114</v>
      </c>
      <c r="F427" t="s">
        <v>114</v>
      </c>
      <c r="G427" t="s">
        <v>76</v>
      </c>
      <c r="K427" t="s">
        <v>72</v>
      </c>
      <c r="L427" t="s">
        <v>55</v>
      </c>
      <c r="M427">
        <v>43800</v>
      </c>
      <c r="N427">
        <f t="shared" ref="N427:W430" si="84">M427</f>
        <v>43800</v>
      </c>
      <c r="O427">
        <f t="shared" si="84"/>
        <v>43800</v>
      </c>
      <c r="P427">
        <f t="shared" si="84"/>
        <v>43800</v>
      </c>
      <c r="Q427">
        <f t="shared" si="84"/>
        <v>43800</v>
      </c>
      <c r="R427">
        <f t="shared" si="84"/>
        <v>43800</v>
      </c>
      <c r="S427">
        <f t="shared" si="84"/>
        <v>43800</v>
      </c>
      <c r="T427">
        <f t="shared" si="84"/>
        <v>43800</v>
      </c>
      <c r="U427">
        <f t="shared" si="84"/>
        <v>43800</v>
      </c>
      <c r="V427">
        <f t="shared" si="84"/>
        <v>43800</v>
      </c>
      <c r="W427">
        <f t="shared" si="84"/>
        <v>43800</v>
      </c>
    </row>
    <row r="428" spans="1:23" x14ac:dyDescent="0.25">
      <c r="A428" t="s">
        <v>91</v>
      </c>
      <c r="B428" t="s">
        <v>5</v>
      </c>
      <c r="C428" t="s">
        <v>15</v>
      </c>
      <c r="D428" t="s">
        <v>20</v>
      </c>
      <c r="E428" t="s">
        <v>114</v>
      </c>
      <c r="F428" t="s">
        <v>114</v>
      </c>
      <c r="G428" t="s">
        <v>77</v>
      </c>
      <c r="K428" t="s">
        <v>72</v>
      </c>
      <c r="L428" t="s">
        <v>78</v>
      </c>
      <c r="M428">
        <v>109639500</v>
      </c>
      <c r="N428">
        <f t="shared" si="84"/>
        <v>109639500</v>
      </c>
      <c r="O428">
        <f t="shared" si="84"/>
        <v>109639500</v>
      </c>
      <c r="P428">
        <f t="shared" si="84"/>
        <v>109639500</v>
      </c>
      <c r="Q428">
        <f t="shared" si="84"/>
        <v>109639500</v>
      </c>
      <c r="R428">
        <f t="shared" si="84"/>
        <v>109639500</v>
      </c>
      <c r="S428">
        <f t="shared" si="84"/>
        <v>109639500</v>
      </c>
      <c r="T428">
        <f t="shared" si="84"/>
        <v>109639500</v>
      </c>
      <c r="U428">
        <f t="shared" si="84"/>
        <v>109639500</v>
      </c>
      <c r="V428">
        <f t="shared" si="84"/>
        <v>109639500</v>
      </c>
      <c r="W428">
        <f t="shared" si="84"/>
        <v>109639500</v>
      </c>
    </row>
    <row r="429" spans="1:23" x14ac:dyDescent="0.25">
      <c r="A429" t="s">
        <v>91</v>
      </c>
      <c r="B429" t="s">
        <v>5</v>
      </c>
      <c r="C429" t="s">
        <v>15</v>
      </c>
      <c r="D429" t="s">
        <v>20</v>
      </c>
      <c r="E429" t="s">
        <v>114</v>
      </c>
      <c r="F429" t="s">
        <v>114</v>
      </c>
      <c r="G429" t="s">
        <v>80</v>
      </c>
      <c r="K429" t="s">
        <v>72</v>
      </c>
      <c r="L429" t="s">
        <v>78</v>
      </c>
      <c r="M429">
        <v>1620450</v>
      </c>
      <c r="N429">
        <f t="shared" si="84"/>
        <v>1620450</v>
      </c>
      <c r="O429">
        <f t="shared" si="84"/>
        <v>1620450</v>
      </c>
      <c r="P429">
        <f t="shared" si="84"/>
        <v>1620450</v>
      </c>
      <c r="Q429">
        <f t="shared" si="84"/>
        <v>1620450</v>
      </c>
      <c r="R429">
        <f t="shared" si="84"/>
        <v>1620450</v>
      </c>
      <c r="S429">
        <f t="shared" si="84"/>
        <v>1620450</v>
      </c>
      <c r="T429">
        <f t="shared" si="84"/>
        <v>1620450</v>
      </c>
      <c r="U429">
        <f t="shared" si="84"/>
        <v>1620450</v>
      </c>
      <c r="V429">
        <f t="shared" si="84"/>
        <v>1620450</v>
      </c>
      <c r="W429">
        <f t="shared" si="84"/>
        <v>1620450</v>
      </c>
    </row>
    <row r="430" spans="1:23" x14ac:dyDescent="0.25">
      <c r="A430" t="s">
        <v>91</v>
      </c>
      <c r="B430" t="s">
        <v>5</v>
      </c>
      <c r="C430" t="s">
        <v>15</v>
      </c>
      <c r="D430" t="s">
        <v>20</v>
      </c>
      <c r="E430" t="s">
        <v>114</v>
      </c>
      <c r="F430" t="s">
        <v>114</v>
      </c>
      <c r="G430" t="s">
        <v>53</v>
      </c>
      <c r="J430" t="s">
        <v>14</v>
      </c>
      <c r="K430" t="s">
        <v>115</v>
      </c>
      <c r="L430" t="s">
        <v>17</v>
      </c>
      <c r="M430">
        <f>(1/0.85-1)*3.6</f>
        <v>0.63529411764705901</v>
      </c>
      <c r="N430">
        <f t="shared" si="84"/>
        <v>0.63529411764705901</v>
      </c>
      <c r="O430">
        <f t="shared" si="84"/>
        <v>0.63529411764705901</v>
      </c>
      <c r="P430">
        <f t="shared" si="84"/>
        <v>0.63529411764705901</v>
      </c>
      <c r="Q430">
        <f t="shared" si="84"/>
        <v>0.63529411764705901</v>
      </c>
      <c r="R430">
        <f t="shared" si="84"/>
        <v>0.63529411764705901</v>
      </c>
      <c r="S430">
        <f t="shared" si="84"/>
        <v>0.63529411764705901</v>
      </c>
      <c r="T430">
        <f t="shared" si="84"/>
        <v>0.63529411764705901</v>
      </c>
      <c r="U430">
        <f t="shared" si="84"/>
        <v>0.63529411764705901</v>
      </c>
      <c r="V430">
        <f t="shared" si="84"/>
        <v>0.63529411764705901</v>
      </c>
      <c r="W430">
        <f t="shared" si="84"/>
        <v>0.63529411764705901</v>
      </c>
    </row>
    <row r="431" spans="1:23" x14ac:dyDescent="0.25">
      <c r="A431" t="s">
        <v>94</v>
      </c>
      <c r="B431" t="s">
        <v>5</v>
      </c>
      <c r="C431" t="s">
        <v>15</v>
      </c>
      <c r="D431" t="s">
        <v>20</v>
      </c>
      <c r="E431" t="s">
        <v>116</v>
      </c>
      <c r="G431" t="s">
        <v>16</v>
      </c>
      <c r="L431" t="s">
        <v>55</v>
      </c>
    </row>
    <row r="432" spans="1:23" x14ac:dyDescent="0.25">
      <c r="A432" t="s">
        <v>94</v>
      </c>
      <c r="B432" t="s">
        <v>5</v>
      </c>
      <c r="C432" t="s">
        <v>15</v>
      </c>
      <c r="D432" t="s">
        <v>20</v>
      </c>
      <c r="E432" t="s">
        <v>116</v>
      </c>
      <c r="G432" t="s">
        <v>18</v>
      </c>
      <c r="H432" t="s">
        <v>63</v>
      </c>
    </row>
    <row r="433" spans="1:23" x14ac:dyDescent="0.25">
      <c r="A433" t="s">
        <v>94</v>
      </c>
      <c r="B433" t="s">
        <v>5</v>
      </c>
      <c r="C433" t="s">
        <v>15</v>
      </c>
      <c r="D433" t="s">
        <v>20</v>
      </c>
      <c r="E433" t="s">
        <v>116</v>
      </c>
      <c r="G433" t="s">
        <v>64</v>
      </c>
      <c r="L433" t="s">
        <v>65</v>
      </c>
      <c r="M433">
        <v>0.125</v>
      </c>
      <c r="N433">
        <f t="shared" ref="N433:W434" si="85">M433</f>
        <v>0.125</v>
      </c>
      <c r="O433">
        <f t="shared" si="85"/>
        <v>0.125</v>
      </c>
      <c r="P433">
        <f t="shared" si="85"/>
        <v>0.125</v>
      </c>
      <c r="Q433">
        <f t="shared" si="85"/>
        <v>0.125</v>
      </c>
      <c r="R433">
        <f t="shared" si="85"/>
        <v>0.125</v>
      </c>
      <c r="S433">
        <f t="shared" si="85"/>
        <v>0.125</v>
      </c>
      <c r="T433">
        <f t="shared" si="85"/>
        <v>0.125</v>
      </c>
      <c r="U433">
        <f t="shared" si="85"/>
        <v>0.125</v>
      </c>
      <c r="V433">
        <f t="shared" si="85"/>
        <v>0.125</v>
      </c>
      <c r="W433">
        <f t="shared" si="85"/>
        <v>0.125</v>
      </c>
    </row>
    <row r="434" spans="1:23" x14ac:dyDescent="0.25">
      <c r="A434" t="s">
        <v>94</v>
      </c>
      <c r="B434" t="s">
        <v>5</v>
      </c>
      <c r="C434" t="s">
        <v>15</v>
      </c>
      <c r="D434" t="s">
        <v>20</v>
      </c>
      <c r="E434" t="s">
        <v>116</v>
      </c>
      <c r="G434" t="s">
        <v>66</v>
      </c>
      <c r="M434">
        <v>10</v>
      </c>
      <c r="N434">
        <f t="shared" si="85"/>
        <v>10</v>
      </c>
      <c r="O434">
        <f t="shared" si="85"/>
        <v>10</v>
      </c>
      <c r="P434">
        <f t="shared" si="85"/>
        <v>10</v>
      </c>
      <c r="Q434">
        <f t="shared" si="85"/>
        <v>10</v>
      </c>
      <c r="R434">
        <f t="shared" si="85"/>
        <v>10</v>
      </c>
      <c r="S434">
        <f t="shared" si="85"/>
        <v>10</v>
      </c>
      <c r="T434">
        <f t="shared" si="85"/>
        <v>10</v>
      </c>
      <c r="U434">
        <f t="shared" si="85"/>
        <v>10</v>
      </c>
      <c r="V434">
        <f t="shared" si="85"/>
        <v>10</v>
      </c>
      <c r="W434">
        <f t="shared" si="85"/>
        <v>10</v>
      </c>
    </row>
    <row r="435" spans="1:23" x14ac:dyDescent="0.25">
      <c r="A435" t="s">
        <v>94</v>
      </c>
      <c r="B435" t="s">
        <v>5</v>
      </c>
      <c r="C435" t="s">
        <v>15</v>
      </c>
      <c r="D435" t="s">
        <v>20</v>
      </c>
      <c r="E435" t="s">
        <v>116</v>
      </c>
      <c r="F435" t="s">
        <v>116</v>
      </c>
      <c r="G435" t="s">
        <v>6</v>
      </c>
    </row>
    <row r="436" spans="1:23" x14ac:dyDescent="0.25">
      <c r="A436" t="s">
        <v>94</v>
      </c>
      <c r="B436" t="s">
        <v>5</v>
      </c>
      <c r="C436" t="s">
        <v>15</v>
      </c>
      <c r="D436" t="s">
        <v>20</v>
      </c>
      <c r="E436" t="s">
        <v>116</v>
      </c>
      <c r="F436" t="s">
        <v>116</v>
      </c>
      <c r="G436" t="s">
        <v>68</v>
      </c>
      <c r="L436" t="s">
        <v>69</v>
      </c>
      <c r="M436">
        <v>2025</v>
      </c>
      <c r="N436">
        <f t="shared" ref="N436:W438" si="86">M436</f>
        <v>2025</v>
      </c>
      <c r="O436">
        <f t="shared" si="86"/>
        <v>2025</v>
      </c>
      <c r="P436">
        <f t="shared" si="86"/>
        <v>2025</v>
      </c>
      <c r="Q436">
        <f t="shared" si="86"/>
        <v>2025</v>
      </c>
      <c r="R436">
        <f t="shared" si="86"/>
        <v>2025</v>
      </c>
      <c r="S436">
        <f t="shared" si="86"/>
        <v>2025</v>
      </c>
      <c r="T436">
        <f t="shared" si="86"/>
        <v>2025</v>
      </c>
      <c r="U436">
        <f t="shared" si="86"/>
        <v>2025</v>
      </c>
      <c r="V436">
        <f t="shared" si="86"/>
        <v>2025</v>
      </c>
      <c r="W436">
        <f t="shared" si="86"/>
        <v>2025</v>
      </c>
    </row>
    <row r="437" spans="1:23" x14ac:dyDescent="0.25">
      <c r="A437" t="s">
        <v>94</v>
      </c>
      <c r="B437" t="s">
        <v>5</v>
      </c>
      <c r="C437" t="s">
        <v>15</v>
      </c>
      <c r="D437" t="s">
        <v>20</v>
      </c>
      <c r="E437" t="s">
        <v>116</v>
      </c>
      <c r="F437" t="s">
        <v>116</v>
      </c>
      <c r="G437" t="s">
        <v>70</v>
      </c>
      <c r="L437" t="s">
        <v>69</v>
      </c>
      <c r="M437">
        <v>2101</v>
      </c>
      <c r="N437">
        <f t="shared" si="86"/>
        <v>2101</v>
      </c>
      <c r="O437">
        <f t="shared" si="86"/>
        <v>2101</v>
      </c>
      <c r="P437">
        <f t="shared" si="86"/>
        <v>2101</v>
      </c>
      <c r="Q437">
        <f t="shared" si="86"/>
        <v>2101</v>
      </c>
      <c r="R437">
        <f t="shared" si="86"/>
        <v>2101</v>
      </c>
      <c r="S437">
        <f t="shared" si="86"/>
        <v>2101</v>
      </c>
      <c r="T437">
        <f t="shared" si="86"/>
        <v>2101</v>
      </c>
      <c r="U437">
        <f t="shared" si="86"/>
        <v>2101</v>
      </c>
      <c r="V437">
        <f t="shared" si="86"/>
        <v>2101</v>
      </c>
      <c r="W437">
        <f t="shared" si="86"/>
        <v>2101</v>
      </c>
    </row>
    <row r="438" spans="1:23" x14ac:dyDescent="0.25">
      <c r="A438" t="s">
        <v>94</v>
      </c>
      <c r="B438" t="s">
        <v>5</v>
      </c>
      <c r="C438" t="s">
        <v>15</v>
      </c>
      <c r="D438" t="s">
        <v>20</v>
      </c>
      <c r="E438" t="s">
        <v>116</v>
      </c>
      <c r="F438" t="s">
        <v>116</v>
      </c>
      <c r="G438" t="s">
        <v>71</v>
      </c>
      <c r="K438" t="s">
        <v>72</v>
      </c>
      <c r="L438" t="s">
        <v>73</v>
      </c>
      <c r="M438">
        <v>70</v>
      </c>
      <c r="N438">
        <f t="shared" si="86"/>
        <v>70</v>
      </c>
      <c r="O438">
        <f t="shared" si="86"/>
        <v>70</v>
      </c>
      <c r="P438">
        <f t="shared" si="86"/>
        <v>70</v>
      </c>
      <c r="Q438">
        <f t="shared" si="86"/>
        <v>70</v>
      </c>
      <c r="R438">
        <f t="shared" si="86"/>
        <v>70</v>
      </c>
      <c r="S438">
        <f t="shared" si="86"/>
        <v>70</v>
      </c>
      <c r="T438">
        <f t="shared" si="86"/>
        <v>70</v>
      </c>
      <c r="U438">
        <f t="shared" si="86"/>
        <v>70</v>
      </c>
      <c r="V438">
        <f t="shared" si="86"/>
        <v>70</v>
      </c>
      <c r="W438">
        <f t="shared" si="86"/>
        <v>70</v>
      </c>
    </row>
    <row r="439" spans="1:23" x14ac:dyDescent="0.25">
      <c r="A439" t="s">
        <v>94</v>
      </c>
      <c r="B439" t="s">
        <v>5</v>
      </c>
      <c r="C439" t="s">
        <v>15</v>
      </c>
      <c r="D439" t="s">
        <v>20</v>
      </c>
      <c r="E439" t="s">
        <v>116</v>
      </c>
      <c r="F439" t="s">
        <v>116</v>
      </c>
      <c r="G439" t="s">
        <v>74</v>
      </c>
      <c r="L439" t="s">
        <v>65</v>
      </c>
      <c r="M439">
        <v>1</v>
      </c>
    </row>
    <row r="440" spans="1:23" x14ac:dyDescent="0.25">
      <c r="A440" t="s">
        <v>94</v>
      </c>
      <c r="B440" t="s">
        <v>5</v>
      </c>
      <c r="C440" t="s">
        <v>15</v>
      </c>
      <c r="D440" t="s">
        <v>20</v>
      </c>
      <c r="E440" t="s">
        <v>116</v>
      </c>
      <c r="F440" t="s">
        <v>116</v>
      </c>
      <c r="G440" t="s">
        <v>76</v>
      </c>
      <c r="K440" t="s">
        <v>72</v>
      </c>
      <c r="L440" t="s">
        <v>55</v>
      </c>
      <c r="M440">
        <v>2628000</v>
      </c>
      <c r="N440">
        <f t="shared" ref="N440:W443" si="87">M440</f>
        <v>2628000</v>
      </c>
      <c r="O440">
        <f t="shared" si="87"/>
        <v>2628000</v>
      </c>
      <c r="P440">
        <f t="shared" si="87"/>
        <v>2628000</v>
      </c>
      <c r="Q440">
        <f t="shared" si="87"/>
        <v>2628000</v>
      </c>
      <c r="R440">
        <f t="shared" si="87"/>
        <v>2628000</v>
      </c>
      <c r="S440">
        <f t="shared" si="87"/>
        <v>2628000</v>
      </c>
      <c r="T440">
        <f t="shared" si="87"/>
        <v>2628000</v>
      </c>
      <c r="U440">
        <f t="shared" si="87"/>
        <v>2628000</v>
      </c>
      <c r="V440">
        <f t="shared" si="87"/>
        <v>2628000</v>
      </c>
      <c r="W440">
        <f t="shared" si="87"/>
        <v>2628000</v>
      </c>
    </row>
    <row r="441" spans="1:23" x14ac:dyDescent="0.25">
      <c r="A441" t="s">
        <v>94</v>
      </c>
      <c r="B441" t="s">
        <v>5</v>
      </c>
      <c r="C441" t="s">
        <v>15</v>
      </c>
      <c r="D441" t="s">
        <v>20</v>
      </c>
      <c r="E441" t="s">
        <v>116</v>
      </c>
      <c r="F441" t="s">
        <v>116</v>
      </c>
      <c r="G441" t="s">
        <v>77</v>
      </c>
      <c r="K441" t="s">
        <v>72</v>
      </c>
      <c r="L441" t="s">
        <v>78</v>
      </c>
      <c r="M441">
        <v>3208970000</v>
      </c>
      <c r="N441">
        <f t="shared" si="87"/>
        <v>3208970000</v>
      </c>
      <c r="O441">
        <f t="shared" si="87"/>
        <v>3208970000</v>
      </c>
      <c r="P441">
        <f t="shared" si="87"/>
        <v>3208970000</v>
      </c>
      <c r="Q441">
        <f t="shared" si="87"/>
        <v>3208970000</v>
      </c>
      <c r="R441">
        <f t="shared" si="87"/>
        <v>3208970000</v>
      </c>
      <c r="S441">
        <f t="shared" si="87"/>
        <v>3208970000</v>
      </c>
      <c r="T441">
        <f t="shared" si="87"/>
        <v>3208970000</v>
      </c>
      <c r="U441">
        <f t="shared" si="87"/>
        <v>3208970000</v>
      </c>
      <c r="V441">
        <f t="shared" si="87"/>
        <v>3208970000</v>
      </c>
      <c r="W441">
        <f t="shared" si="87"/>
        <v>3208970000</v>
      </c>
    </row>
    <row r="442" spans="1:23" x14ac:dyDescent="0.25">
      <c r="A442" t="s">
        <v>94</v>
      </c>
      <c r="B442" t="s">
        <v>5</v>
      </c>
      <c r="C442" t="s">
        <v>15</v>
      </c>
      <c r="D442" t="s">
        <v>20</v>
      </c>
      <c r="E442" t="s">
        <v>116</v>
      </c>
      <c r="F442" t="s">
        <v>116</v>
      </c>
      <c r="G442" t="s">
        <v>80</v>
      </c>
      <c r="K442" t="s">
        <v>72</v>
      </c>
      <c r="L442" t="s">
        <v>78</v>
      </c>
      <c r="M442">
        <v>14040000</v>
      </c>
      <c r="N442">
        <f t="shared" si="87"/>
        <v>14040000</v>
      </c>
      <c r="O442">
        <f t="shared" si="87"/>
        <v>14040000</v>
      </c>
      <c r="P442">
        <f t="shared" si="87"/>
        <v>14040000</v>
      </c>
      <c r="Q442">
        <f t="shared" si="87"/>
        <v>14040000</v>
      </c>
      <c r="R442">
        <f t="shared" si="87"/>
        <v>14040000</v>
      </c>
      <c r="S442">
        <f t="shared" si="87"/>
        <v>14040000</v>
      </c>
      <c r="T442">
        <f t="shared" si="87"/>
        <v>14040000</v>
      </c>
      <c r="U442">
        <f t="shared" si="87"/>
        <v>14040000</v>
      </c>
      <c r="V442">
        <f t="shared" si="87"/>
        <v>14040000</v>
      </c>
      <c r="W442">
        <f t="shared" si="87"/>
        <v>14040000</v>
      </c>
    </row>
    <row r="443" spans="1:23" x14ac:dyDescent="0.25">
      <c r="A443" t="s">
        <v>94</v>
      </c>
      <c r="B443" t="s">
        <v>5</v>
      </c>
      <c r="C443" t="s">
        <v>15</v>
      </c>
      <c r="D443" t="s">
        <v>20</v>
      </c>
      <c r="E443" t="s">
        <v>116</v>
      </c>
      <c r="F443" t="s">
        <v>116</v>
      </c>
      <c r="G443" t="s">
        <v>53</v>
      </c>
      <c r="J443" t="s">
        <v>14</v>
      </c>
      <c r="K443" t="s">
        <v>115</v>
      </c>
      <c r="L443" t="s">
        <v>17</v>
      </c>
      <c r="M443">
        <f>(1/0.8-1)*3.6</f>
        <v>0.9</v>
      </c>
      <c r="N443">
        <f t="shared" si="87"/>
        <v>0.9</v>
      </c>
      <c r="O443">
        <f t="shared" si="87"/>
        <v>0.9</v>
      </c>
      <c r="P443">
        <f t="shared" si="87"/>
        <v>0.9</v>
      </c>
      <c r="Q443">
        <f t="shared" si="87"/>
        <v>0.9</v>
      </c>
      <c r="R443">
        <f t="shared" si="87"/>
        <v>0.9</v>
      </c>
      <c r="S443">
        <f t="shared" si="87"/>
        <v>0.9</v>
      </c>
      <c r="T443">
        <f t="shared" si="87"/>
        <v>0.9</v>
      </c>
      <c r="U443">
        <f t="shared" si="87"/>
        <v>0.9</v>
      </c>
      <c r="V443">
        <f t="shared" si="87"/>
        <v>0.9</v>
      </c>
      <c r="W443">
        <f t="shared" si="87"/>
        <v>0.9</v>
      </c>
    </row>
    <row r="444" spans="1:23" x14ac:dyDescent="0.25">
      <c r="A444" t="s">
        <v>82</v>
      </c>
      <c r="B444" t="s">
        <v>5</v>
      </c>
      <c r="C444" t="s">
        <v>15</v>
      </c>
      <c r="D444" t="s">
        <v>20</v>
      </c>
      <c r="E444" t="s">
        <v>117</v>
      </c>
      <c r="G444" t="s">
        <v>16</v>
      </c>
      <c r="L444" t="s">
        <v>83</v>
      </c>
    </row>
    <row r="445" spans="1:23" x14ac:dyDescent="0.25">
      <c r="A445" t="s">
        <v>82</v>
      </c>
      <c r="B445" t="s">
        <v>5</v>
      </c>
      <c r="C445" t="s">
        <v>15</v>
      </c>
      <c r="D445" t="s">
        <v>20</v>
      </c>
      <c r="E445" t="s">
        <v>117</v>
      </c>
      <c r="G445" t="s">
        <v>18</v>
      </c>
      <c r="H445" t="s">
        <v>63</v>
      </c>
    </row>
    <row r="446" spans="1:23" x14ac:dyDescent="0.25">
      <c r="A446" t="s">
        <v>82</v>
      </c>
      <c r="B446" t="s">
        <v>5</v>
      </c>
      <c r="C446" t="s">
        <v>15</v>
      </c>
      <c r="D446" t="s">
        <v>20</v>
      </c>
      <c r="E446" t="s">
        <v>117</v>
      </c>
      <c r="G446" t="s">
        <v>64</v>
      </c>
      <c r="L446" t="s">
        <v>65</v>
      </c>
      <c r="M446">
        <v>0.125</v>
      </c>
      <c r="N446">
        <f t="shared" ref="N446:W447" si="88">M446</f>
        <v>0.125</v>
      </c>
      <c r="O446">
        <f t="shared" si="88"/>
        <v>0.125</v>
      </c>
      <c r="P446">
        <f t="shared" si="88"/>
        <v>0.125</v>
      </c>
      <c r="Q446">
        <f t="shared" si="88"/>
        <v>0.125</v>
      </c>
      <c r="R446">
        <f t="shared" si="88"/>
        <v>0.125</v>
      </c>
      <c r="S446">
        <f t="shared" si="88"/>
        <v>0.125</v>
      </c>
      <c r="T446">
        <f t="shared" si="88"/>
        <v>0.125</v>
      </c>
      <c r="U446">
        <f t="shared" si="88"/>
        <v>0.125</v>
      </c>
      <c r="V446">
        <f t="shared" si="88"/>
        <v>0.125</v>
      </c>
      <c r="W446">
        <f t="shared" si="88"/>
        <v>0.125</v>
      </c>
    </row>
    <row r="447" spans="1:23" x14ac:dyDescent="0.25">
      <c r="A447" t="s">
        <v>82</v>
      </c>
      <c r="B447" t="s">
        <v>5</v>
      </c>
      <c r="C447" t="s">
        <v>15</v>
      </c>
      <c r="D447" t="s">
        <v>20</v>
      </c>
      <c r="E447" t="s">
        <v>117</v>
      </c>
      <c r="G447" t="s">
        <v>66</v>
      </c>
      <c r="M447">
        <v>10</v>
      </c>
      <c r="N447">
        <f t="shared" si="88"/>
        <v>10</v>
      </c>
      <c r="O447">
        <f t="shared" si="88"/>
        <v>10</v>
      </c>
      <c r="P447">
        <f t="shared" si="88"/>
        <v>10</v>
      </c>
      <c r="Q447">
        <f t="shared" si="88"/>
        <v>10</v>
      </c>
      <c r="R447">
        <f t="shared" si="88"/>
        <v>10</v>
      </c>
      <c r="S447">
        <f t="shared" si="88"/>
        <v>10</v>
      </c>
      <c r="T447">
        <f t="shared" si="88"/>
        <v>10</v>
      </c>
      <c r="U447">
        <f t="shared" si="88"/>
        <v>10</v>
      </c>
      <c r="V447">
        <f t="shared" si="88"/>
        <v>10</v>
      </c>
      <c r="W447">
        <f t="shared" si="88"/>
        <v>10</v>
      </c>
    </row>
    <row r="448" spans="1:23" x14ac:dyDescent="0.25">
      <c r="A448" t="s">
        <v>82</v>
      </c>
      <c r="B448" t="s">
        <v>5</v>
      </c>
      <c r="C448" t="s">
        <v>15</v>
      </c>
      <c r="D448" t="s">
        <v>20</v>
      </c>
      <c r="E448" t="s">
        <v>117</v>
      </c>
      <c r="F448" t="s">
        <v>117</v>
      </c>
      <c r="G448" t="s">
        <v>6</v>
      </c>
    </row>
    <row r="449" spans="1:23" x14ac:dyDescent="0.25">
      <c r="A449" t="s">
        <v>82</v>
      </c>
      <c r="B449" t="s">
        <v>5</v>
      </c>
      <c r="C449" t="s">
        <v>15</v>
      </c>
      <c r="D449" t="s">
        <v>20</v>
      </c>
      <c r="E449" t="s">
        <v>117</v>
      </c>
      <c r="F449" t="s">
        <v>117</v>
      </c>
      <c r="G449" t="s">
        <v>68</v>
      </c>
      <c r="L449" t="s">
        <v>69</v>
      </c>
      <c r="M449">
        <v>1950</v>
      </c>
      <c r="N449">
        <f t="shared" ref="N449:W451" si="89">M449</f>
        <v>1950</v>
      </c>
      <c r="O449">
        <f t="shared" si="89"/>
        <v>1950</v>
      </c>
      <c r="P449">
        <f t="shared" si="89"/>
        <v>1950</v>
      </c>
      <c r="Q449">
        <f t="shared" si="89"/>
        <v>1950</v>
      </c>
      <c r="R449">
        <f t="shared" si="89"/>
        <v>1950</v>
      </c>
      <c r="S449">
        <f t="shared" si="89"/>
        <v>1950</v>
      </c>
      <c r="T449">
        <f t="shared" si="89"/>
        <v>1950</v>
      </c>
      <c r="U449">
        <f t="shared" si="89"/>
        <v>1950</v>
      </c>
      <c r="V449">
        <f t="shared" si="89"/>
        <v>1950</v>
      </c>
      <c r="W449">
        <f t="shared" si="89"/>
        <v>1950</v>
      </c>
    </row>
    <row r="450" spans="1:23" x14ac:dyDescent="0.25">
      <c r="A450" t="s">
        <v>82</v>
      </c>
      <c r="B450" t="s">
        <v>5</v>
      </c>
      <c r="C450" t="s">
        <v>15</v>
      </c>
      <c r="D450" t="s">
        <v>20</v>
      </c>
      <c r="E450" t="s">
        <v>117</v>
      </c>
      <c r="F450" t="s">
        <v>117</v>
      </c>
      <c r="G450" t="s">
        <v>70</v>
      </c>
      <c r="L450" t="s">
        <v>69</v>
      </c>
      <c r="M450">
        <v>2101</v>
      </c>
      <c r="N450">
        <f t="shared" si="89"/>
        <v>2101</v>
      </c>
      <c r="O450">
        <f t="shared" si="89"/>
        <v>2101</v>
      </c>
      <c r="P450">
        <f t="shared" si="89"/>
        <v>2101</v>
      </c>
      <c r="Q450">
        <f t="shared" si="89"/>
        <v>2101</v>
      </c>
      <c r="R450">
        <f t="shared" si="89"/>
        <v>2101</v>
      </c>
      <c r="S450">
        <f t="shared" si="89"/>
        <v>2101</v>
      </c>
      <c r="T450">
        <f t="shared" si="89"/>
        <v>2101</v>
      </c>
      <c r="U450">
        <f t="shared" si="89"/>
        <v>2101</v>
      </c>
      <c r="V450">
        <f t="shared" si="89"/>
        <v>2101</v>
      </c>
      <c r="W450">
        <f t="shared" si="89"/>
        <v>2101</v>
      </c>
    </row>
    <row r="451" spans="1:23" x14ac:dyDescent="0.25">
      <c r="A451" t="s">
        <v>82</v>
      </c>
      <c r="B451" t="s">
        <v>5</v>
      </c>
      <c r="C451" t="s">
        <v>15</v>
      </c>
      <c r="D451" t="s">
        <v>20</v>
      </c>
      <c r="E451" t="s">
        <v>117</v>
      </c>
      <c r="F451" t="s">
        <v>117</v>
      </c>
      <c r="G451" t="s">
        <v>71</v>
      </c>
      <c r="L451" t="s">
        <v>73</v>
      </c>
      <c r="M451">
        <v>100</v>
      </c>
      <c r="N451">
        <f t="shared" si="89"/>
        <v>100</v>
      </c>
      <c r="O451">
        <f t="shared" si="89"/>
        <v>100</v>
      </c>
      <c r="P451">
        <f t="shared" si="89"/>
        <v>100</v>
      </c>
      <c r="Q451">
        <f t="shared" si="89"/>
        <v>100</v>
      </c>
      <c r="R451">
        <f t="shared" si="89"/>
        <v>100</v>
      </c>
      <c r="S451">
        <f t="shared" si="89"/>
        <v>100</v>
      </c>
      <c r="T451">
        <f t="shared" si="89"/>
        <v>100</v>
      </c>
      <c r="U451">
        <f t="shared" si="89"/>
        <v>100</v>
      </c>
      <c r="V451">
        <f t="shared" si="89"/>
        <v>100</v>
      </c>
      <c r="W451">
        <f t="shared" si="89"/>
        <v>100</v>
      </c>
    </row>
    <row r="452" spans="1:23" x14ac:dyDescent="0.25">
      <c r="A452" t="s">
        <v>82</v>
      </c>
      <c r="B452" t="s">
        <v>5</v>
      </c>
      <c r="C452" t="s">
        <v>15</v>
      </c>
      <c r="D452" t="s">
        <v>20</v>
      </c>
      <c r="E452" t="s">
        <v>117</v>
      </c>
      <c r="F452" t="s">
        <v>117</v>
      </c>
      <c r="G452" t="s">
        <v>74</v>
      </c>
      <c r="L452" t="s">
        <v>65</v>
      </c>
      <c r="M452">
        <v>1</v>
      </c>
    </row>
    <row r="453" spans="1:23" x14ac:dyDescent="0.25">
      <c r="A453" t="s">
        <v>82</v>
      </c>
      <c r="B453" t="s">
        <v>5</v>
      </c>
      <c r="C453" t="s">
        <v>15</v>
      </c>
      <c r="D453" t="s">
        <v>20</v>
      </c>
      <c r="E453" t="s">
        <v>117</v>
      </c>
      <c r="F453" t="s">
        <v>117</v>
      </c>
      <c r="G453" t="s">
        <v>76</v>
      </c>
      <c r="L453" t="s">
        <v>83</v>
      </c>
      <c r="M453">
        <v>1</v>
      </c>
      <c r="N453">
        <f t="shared" ref="N453:W456" si="90">M453</f>
        <v>1</v>
      </c>
      <c r="O453">
        <f t="shared" si="90"/>
        <v>1</v>
      </c>
      <c r="P453">
        <f t="shared" si="90"/>
        <v>1</v>
      </c>
      <c r="Q453">
        <f t="shared" si="90"/>
        <v>1</v>
      </c>
      <c r="R453">
        <f t="shared" si="90"/>
        <v>1</v>
      </c>
      <c r="S453">
        <f t="shared" si="90"/>
        <v>1</v>
      </c>
      <c r="T453">
        <f t="shared" si="90"/>
        <v>1</v>
      </c>
      <c r="U453">
        <f t="shared" si="90"/>
        <v>1</v>
      </c>
      <c r="V453">
        <f t="shared" si="90"/>
        <v>1</v>
      </c>
      <c r="W453">
        <f t="shared" si="90"/>
        <v>1</v>
      </c>
    </row>
    <row r="454" spans="1:23" x14ac:dyDescent="0.25">
      <c r="A454" t="s">
        <v>82</v>
      </c>
      <c r="B454" t="s">
        <v>5</v>
      </c>
      <c r="C454" t="s">
        <v>15</v>
      </c>
      <c r="D454" t="s">
        <v>20</v>
      </c>
      <c r="E454" t="s">
        <v>117</v>
      </c>
      <c r="F454" t="s">
        <v>117</v>
      </c>
      <c r="G454" t="s">
        <v>77</v>
      </c>
      <c r="L454" t="s">
        <v>78</v>
      </c>
      <c r="M454">
        <v>12.8424086602275</v>
      </c>
      <c r="N454">
        <f t="shared" si="90"/>
        <v>12.8424086602275</v>
      </c>
      <c r="O454">
        <f t="shared" si="90"/>
        <v>12.8424086602275</v>
      </c>
      <c r="P454">
        <f t="shared" si="90"/>
        <v>12.8424086602275</v>
      </c>
      <c r="Q454">
        <f t="shared" si="90"/>
        <v>12.8424086602275</v>
      </c>
      <c r="R454">
        <f t="shared" si="90"/>
        <v>12.8424086602275</v>
      </c>
      <c r="S454">
        <f t="shared" si="90"/>
        <v>12.8424086602275</v>
      </c>
      <c r="T454">
        <f t="shared" si="90"/>
        <v>12.8424086602275</v>
      </c>
      <c r="U454">
        <f t="shared" si="90"/>
        <v>12.8424086602275</v>
      </c>
      <c r="V454">
        <f t="shared" si="90"/>
        <v>12.8424086602275</v>
      </c>
      <c r="W454">
        <f t="shared" si="90"/>
        <v>12.8424086602275</v>
      </c>
    </row>
    <row r="455" spans="1:23" x14ac:dyDescent="0.25">
      <c r="A455" t="s">
        <v>82</v>
      </c>
      <c r="B455" t="s">
        <v>5</v>
      </c>
      <c r="C455" t="s">
        <v>15</v>
      </c>
      <c r="D455" t="s">
        <v>20</v>
      </c>
      <c r="E455" t="s">
        <v>117</v>
      </c>
      <c r="F455" t="s">
        <v>117</v>
      </c>
      <c r="G455" t="s">
        <v>79</v>
      </c>
      <c r="L455" t="s">
        <v>73</v>
      </c>
      <c r="M455">
        <v>50</v>
      </c>
      <c r="N455">
        <f t="shared" si="90"/>
        <v>50</v>
      </c>
      <c r="O455">
        <f t="shared" si="90"/>
        <v>50</v>
      </c>
      <c r="P455">
        <f t="shared" si="90"/>
        <v>50</v>
      </c>
      <c r="Q455">
        <f t="shared" si="90"/>
        <v>50</v>
      </c>
      <c r="R455">
        <f t="shared" si="90"/>
        <v>50</v>
      </c>
      <c r="S455">
        <f t="shared" si="90"/>
        <v>50</v>
      </c>
      <c r="T455">
        <f t="shared" si="90"/>
        <v>50</v>
      </c>
      <c r="U455">
        <f t="shared" si="90"/>
        <v>50</v>
      </c>
      <c r="V455">
        <f t="shared" si="90"/>
        <v>50</v>
      </c>
      <c r="W455">
        <f t="shared" si="90"/>
        <v>50</v>
      </c>
    </row>
    <row r="456" spans="1:23" x14ac:dyDescent="0.25">
      <c r="A456" t="s">
        <v>82</v>
      </c>
      <c r="B456" t="s">
        <v>5</v>
      </c>
      <c r="C456" t="s">
        <v>15</v>
      </c>
      <c r="D456" t="s">
        <v>20</v>
      </c>
      <c r="E456" t="s">
        <v>117</v>
      </c>
      <c r="F456" t="s">
        <v>117</v>
      </c>
      <c r="G456" t="s">
        <v>80</v>
      </c>
      <c r="L456" t="s">
        <v>78</v>
      </c>
      <c r="M456">
        <v>1.5642187023517</v>
      </c>
      <c r="N456">
        <f t="shared" si="90"/>
        <v>1.5642187023517</v>
      </c>
      <c r="O456">
        <f t="shared" si="90"/>
        <v>1.5642187023517</v>
      </c>
      <c r="P456">
        <f t="shared" si="90"/>
        <v>1.5642187023517</v>
      </c>
      <c r="Q456">
        <f t="shared" si="90"/>
        <v>1.5642187023517</v>
      </c>
      <c r="R456">
        <f t="shared" si="90"/>
        <v>1.5642187023517</v>
      </c>
      <c r="S456">
        <f t="shared" si="90"/>
        <v>1.5642187023517</v>
      </c>
      <c r="T456">
        <f t="shared" si="90"/>
        <v>1.5642187023517</v>
      </c>
      <c r="U456">
        <f t="shared" si="90"/>
        <v>1.5642187023517</v>
      </c>
      <c r="V456">
        <f t="shared" si="90"/>
        <v>1.5642187023517</v>
      </c>
      <c r="W456">
        <f t="shared" si="90"/>
        <v>1.5642187023517</v>
      </c>
    </row>
    <row r="457" spans="1:23" x14ac:dyDescent="0.25">
      <c r="A457" t="s">
        <v>118</v>
      </c>
      <c r="B457" t="s">
        <v>5</v>
      </c>
      <c r="C457" t="s">
        <v>15</v>
      </c>
      <c r="D457" t="s">
        <v>20</v>
      </c>
      <c r="E457" t="s">
        <v>119</v>
      </c>
      <c r="G457" t="s">
        <v>16</v>
      </c>
      <c r="L457" t="s">
        <v>48</v>
      </c>
    </row>
    <row r="458" spans="1:23" x14ac:dyDescent="0.25">
      <c r="A458" t="s">
        <v>118</v>
      </c>
      <c r="B458" t="s">
        <v>5</v>
      </c>
      <c r="C458" t="s">
        <v>15</v>
      </c>
      <c r="D458" t="s">
        <v>20</v>
      </c>
      <c r="E458" t="s">
        <v>119</v>
      </c>
      <c r="G458" t="s">
        <v>18</v>
      </c>
      <c r="H458" t="s">
        <v>57</v>
      </c>
    </row>
    <row r="459" spans="1:23" x14ac:dyDescent="0.25">
      <c r="A459" t="s">
        <v>118</v>
      </c>
      <c r="B459" t="s">
        <v>5</v>
      </c>
      <c r="C459" t="s">
        <v>15</v>
      </c>
      <c r="D459" t="s">
        <v>20</v>
      </c>
      <c r="E459" t="s">
        <v>119</v>
      </c>
      <c r="G459" t="s">
        <v>53</v>
      </c>
      <c r="J459" t="s">
        <v>101</v>
      </c>
      <c r="K459" t="s">
        <v>113</v>
      </c>
      <c r="L459" t="s">
        <v>48</v>
      </c>
      <c r="M459">
        <v>1</v>
      </c>
      <c r="N459">
        <f t="shared" ref="N459:W461" si="91">M459</f>
        <v>1</v>
      </c>
      <c r="O459">
        <f t="shared" si="91"/>
        <v>1</v>
      </c>
      <c r="P459">
        <f t="shared" si="91"/>
        <v>1</v>
      </c>
      <c r="Q459">
        <f t="shared" si="91"/>
        <v>1</v>
      </c>
      <c r="R459">
        <f t="shared" si="91"/>
        <v>1</v>
      </c>
      <c r="S459">
        <f t="shared" si="91"/>
        <v>1</v>
      </c>
      <c r="T459">
        <f t="shared" si="91"/>
        <v>1</v>
      </c>
      <c r="U459">
        <f t="shared" si="91"/>
        <v>1</v>
      </c>
      <c r="V459">
        <f t="shared" si="91"/>
        <v>1</v>
      </c>
      <c r="W459">
        <f t="shared" si="91"/>
        <v>1</v>
      </c>
    </row>
    <row r="460" spans="1:23" x14ac:dyDescent="0.25">
      <c r="A460" t="s">
        <v>118</v>
      </c>
      <c r="B460" t="s">
        <v>5</v>
      </c>
      <c r="C460" t="s">
        <v>15</v>
      </c>
      <c r="D460" t="s">
        <v>20</v>
      </c>
      <c r="E460" t="s">
        <v>119</v>
      </c>
      <c r="G460" t="s">
        <v>53</v>
      </c>
      <c r="J460" t="s">
        <v>106</v>
      </c>
      <c r="K460" t="s">
        <v>113</v>
      </c>
      <c r="L460" t="s">
        <v>48</v>
      </c>
      <c r="M460">
        <v>1</v>
      </c>
      <c r="N460">
        <f t="shared" si="91"/>
        <v>1</v>
      </c>
      <c r="O460">
        <f t="shared" si="91"/>
        <v>1</v>
      </c>
      <c r="P460">
        <f t="shared" si="91"/>
        <v>1</v>
      </c>
      <c r="Q460">
        <f t="shared" si="91"/>
        <v>1</v>
      </c>
      <c r="R460">
        <f t="shared" si="91"/>
        <v>1</v>
      </c>
      <c r="S460">
        <f t="shared" si="91"/>
        <v>1</v>
      </c>
      <c r="T460">
        <f t="shared" si="91"/>
        <v>1</v>
      </c>
      <c r="U460">
        <f t="shared" si="91"/>
        <v>1</v>
      </c>
      <c r="V460">
        <f t="shared" si="91"/>
        <v>1</v>
      </c>
      <c r="W460">
        <f t="shared" si="91"/>
        <v>1</v>
      </c>
    </row>
    <row r="461" spans="1:23" x14ac:dyDescent="0.25">
      <c r="A461" t="s">
        <v>118</v>
      </c>
      <c r="B461" t="s">
        <v>5</v>
      </c>
      <c r="C461" t="s">
        <v>15</v>
      </c>
      <c r="D461" t="s">
        <v>20</v>
      </c>
      <c r="E461" t="s">
        <v>119</v>
      </c>
      <c r="G461" t="s">
        <v>53</v>
      </c>
      <c r="J461" t="s">
        <v>97</v>
      </c>
      <c r="K461" t="s">
        <v>113</v>
      </c>
      <c r="L461" t="s">
        <v>48</v>
      </c>
      <c r="M461">
        <v>1</v>
      </c>
      <c r="N461">
        <f t="shared" si="91"/>
        <v>1</v>
      </c>
      <c r="O461">
        <f t="shared" si="91"/>
        <v>1</v>
      </c>
      <c r="P461">
        <f t="shared" si="91"/>
        <v>1</v>
      </c>
      <c r="Q461">
        <f t="shared" si="91"/>
        <v>1</v>
      </c>
      <c r="R461">
        <f t="shared" si="91"/>
        <v>1</v>
      </c>
      <c r="S461">
        <f t="shared" si="91"/>
        <v>1</v>
      </c>
      <c r="T461">
        <f t="shared" si="91"/>
        <v>1</v>
      </c>
      <c r="U461">
        <f t="shared" si="91"/>
        <v>1</v>
      </c>
      <c r="V461">
        <f t="shared" si="91"/>
        <v>1</v>
      </c>
      <c r="W461">
        <f t="shared" si="91"/>
        <v>1</v>
      </c>
    </row>
    <row r="462" spans="1:23" x14ac:dyDescent="0.25">
      <c r="A462" t="s">
        <v>101</v>
      </c>
      <c r="B462" t="s">
        <v>5</v>
      </c>
      <c r="C462" t="s">
        <v>15</v>
      </c>
      <c r="D462" t="s">
        <v>20</v>
      </c>
      <c r="E462" t="s">
        <v>120</v>
      </c>
      <c r="G462" t="s">
        <v>16</v>
      </c>
      <c r="L462" t="s">
        <v>48</v>
      </c>
    </row>
    <row r="463" spans="1:23" x14ac:dyDescent="0.25">
      <c r="A463" t="s">
        <v>101</v>
      </c>
      <c r="B463" t="s">
        <v>5</v>
      </c>
      <c r="C463" t="s">
        <v>15</v>
      </c>
      <c r="D463" t="s">
        <v>20</v>
      </c>
      <c r="E463" t="s">
        <v>120</v>
      </c>
      <c r="G463" t="s">
        <v>18</v>
      </c>
      <c r="H463" t="s">
        <v>63</v>
      </c>
    </row>
    <row r="464" spans="1:23" x14ac:dyDescent="0.25">
      <c r="A464" t="s">
        <v>101</v>
      </c>
      <c r="B464" t="s">
        <v>5</v>
      </c>
      <c r="C464" t="s">
        <v>15</v>
      </c>
      <c r="D464" t="s">
        <v>20</v>
      </c>
      <c r="E464" t="s">
        <v>120</v>
      </c>
      <c r="G464" t="s">
        <v>64</v>
      </c>
      <c r="K464" t="s">
        <v>113</v>
      </c>
      <c r="L464" t="s">
        <v>65</v>
      </c>
      <c r="M464">
        <v>0.25</v>
      </c>
      <c r="N464">
        <f t="shared" ref="N464:W465" si="92">M464</f>
        <v>0.25</v>
      </c>
      <c r="O464">
        <f t="shared" si="92"/>
        <v>0.25</v>
      </c>
      <c r="P464">
        <f t="shared" si="92"/>
        <v>0.25</v>
      </c>
      <c r="Q464">
        <f t="shared" si="92"/>
        <v>0.25</v>
      </c>
      <c r="R464">
        <f t="shared" si="92"/>
        <v>0.25</v>
      </c>
      <c r="S464">
        <f t="shared" si="92"/>
        <v>0.25</v>
      </c>
      <c r="T464">
        <f t="shared" si="92"/>
        <v>0.25</v>
      </c>
      <c r="U464">
        <f t="shared" si="92"/>
        <v>0.25</v>
      </c>
      <c r="V464">
        <f t="shared" si="92"/>
        <v>0.25</v>
      </c>
      <c r="W464">
        <f t="shared" si="92"/>
        <v>0.25</v>
      </c>
    </row>
    <row r="465" spans="1:23" x14ac:dyDescent="0.25">
      <c r="A465" t="s">
        <v>101</v>
      </c>
      <c r="B465" t="s">
        <v>5</v>
      </c>
      <c r="C465" t="s">
        <v>15</v>
      </c>
      <c r="D465" t="s">
        <v>20</v>
      </c>
      <c r="E465" t="s">
        <v>120</v>
      </c>
      <c r="G465" t="s">
        <v>66</v>
      </c>
      <c r="M465">
        <v>25</v>
      </c>
      <c r="N465">
        <f t="shared" si="92"/>
        <v>25</v>
      </c>
      <c r="O465">
        <f t="shared" si="92"/>
        <v>25</v>
      </c>
      <c r="P465">
        <f t="shared" si="92"/>
        <v>25</v>
      </c>
      <c r="Q465">
        <f t="shared" si="92"/>
        <v>25</v>
      </c>
      <c r="R465">
        <f t="shared" si="92"/>
        <v>25</v>
      </c>
      <c r="S465">
        <f t="shared" si="92"/>
        <v>25</v>
      </c>
      <c r="T465">
        <f t="shared" si="92"/>
        <v>25</v>
      </c>
      <c r="U465">
        <f t="shared" si="92"/>
        <v>25</v>
      </c>
      <c r="V465">
        <f t="shared" si="92"/>
        <v>25</v>
      </c>
      <c r="W465">
        <f t="shared" si="92"/>
        <v>25</v>
      </c>
    </row>
    <row r="466" spans="1:23" x14ac:dyDescent="0.25">
      <c r="A466" t="s">
        <v>101</v>
      </c>
      <c r="B466" t="s">
        <v>5</v>
      </c>
      <c r="C466" t="s">
        <v>15</v>
      </c>
      <c r="D466" t="s">
        <v>20</v>
      </c>
      <c r="E466" t="s">
        <v>120</v>
      </c>
      <c r="F466" t="s">
        <v>119</v>
      </c>
      <c r="G466" t="s">
        <v>6</v>
      </c>
    </row>
    <row r="467" spans="1:23" x14ac:dyDescent="0.25">
      <c r="A467" t="s">
        <v>101</v>
      </c>
      <c r="B467" t="s">
        <v>5</v>
      </c>
      <c r="C467" t="s">
        <v>15</v>
      </c>
      <c r="D467" t="s">
        <v>20</v>
      </c>
      <c r="E467" t="s">
        <v>120</v>
      </c>
      <c r="F467" t="s">
        <v>119</v>
      </c>
      <c r="G467" t="s">
        <v>68</v>
      </c>
      <c r="K467" t="s">
        <v>121</v>
      </c>
      <c r="L467" t="s">
        <v>69</v>
      </c>
      <c r="M467">
        <v>2020</v>
      </c>
      <c r="N467">
        <f t="shared" ref="N467:W469" si="93">M467</f>
        <v>2020</v>
      </c>
      <c r="O467">
        <f t="shared" si="93"/>
        <v>2020</v>
      </c>
      <c r="P467">
        <f t="shared" si="93"/>
        <v>2020</v>
      </c>
      <c r="Q467">
        <f t="shared" si="93"/>
        <v>2020</v>
      </c>
      <c r="R467">
        <f t="shared" si="93"/>
        <v>2020</v>
      </c>
      <c r="S467">
        <f t="shared" si="93"/>
        <v>2020</v>
      </c>
      <c r="T467">
        <f t="shared" si="93"/>
        <v>2020</v>
      </c>
      <c r="U467">
        <f t="shared" si="93"/>
        <v>2020</v>
      </c>
      <c r="V467">
        <f t="shared" si="93"/>
        <v>2020</v>
      </c>
      <c r="W467">
        <f t="shared" si="93"/>
        <v>2020</v>
      </c>
    </row>
    <row r="468" spans="1:23" x14ac:dyDescent="0.25">
      <c r="A468" t="s">
        <v>101</v>
      </c>
      <c r="B468" t="s">
        <v>5</v>
      </c>
      <c r="C468" t="s">
        <v>15</v>
      </c>
      <c r="D468" t="s">
        <v>20</v>
      </c>
      <c r="E468" t="s">
        <v>120</v>
      </c>
      <c r="F468" t="s">
        <v>119</v>
      </c>
      <c r="G468" t="s">
        <v>70</v>
      </c>
      <c r="K468" t="s">
        <v>121</v>
      </c>
      <c r="L468" t="s">
        <v>69</v>
      </c>
      <c r="M468">
        <v>2101</v>
      </c>
      <c r="N468">
        <f t="shared" si="93"/>
        <v>2101</v>
      </c>
      <c r="O468">
        <f t="shared" si="93"/>
        <v>2101</v>
      </c>
      <c r="P468">
        <f t="shared" si="93"/>
        <v>2101</v>
      </c>
      <c r="Q468">
        <f t="shared" si="93"/>
        <v>2101</v>
      </c>
      <c r="R468">
        <f t="shared" si="93"/>
        <v>2101</v>
      </c>
      <c r="S468">
        <f t="shared" si="93"/>
        <v>2101</v>
      </c>
      <c r="T468">
        <f t="shared" si="93"/>
        <v>2101</v>
      </c>
      <c r="U468">
        <f t="shared" si="93"/>
        <v>2101</v>
      </c>
      <c r="V468">
        <f t="shared" si="93"/>
        <v>2101</v>
      </c>
      <c r="W468">
        <f t="shared" si="93"/>
        <v>2101</v>
      </c>
    </row>
    <row r="469" spans="1:23" x14ac:dyDescent="0.25">
      <c r="A469" t="s">
        <v>101</v>
      </c>
      <c r="B469" t="s">
        <v>5</v>
      </c>
      <c r="C469" t="s">
        <v>15</v>
      </c>
      <c r="D469" t="s">
        <v>20</v>
      </c>
      <c r="E469" t="s">
        <v>120</v>
      </c>
      <c r="F469" t="s">
        <v>119</v>
      </c>
      <c r="G469" t="s">
        <v>71</v>
      </c>
      <c r="K469" t="s">
        <v>72</v>
      </c>
      <c r="L469" t="s">
        <v>73</v>
      </c>
      <c r="M469">
        <v>30</v>
      </c>
      <c r="N469">
        <f t="shared" si="93"/>
        <v>30</v>
      </c>
      <c r="O469">
        <f t="shared" si="93"/>
        <v>30</v>
      </c>
      <c r="P469">
        <f t="shared" si="93"/>
        <v>30</v>
      </c>
      <c r="Q469">
        <f t="shared" si="93"/>
        <v>30</v>
      </c>
      <c r="R469">
        <f t="shared" si="93"/>
        <v>30</v>
      </c>
      <c r="S469">
        <f t="shared" si="93"/>
        <v>30</v>
      </c>
      <c r="T469">
        <f t="shared" si="93"/>
        <v>30</v>
      </c>
      <c r="U469">
        <f t="shared" si="93"/>
        <v>30</v>
      </c>
      <c r="V469">
        <f t="shared" si="93"/>
        <v>30</v>
      </c>
      <c r="W469">
        <f t="shared" si="93"/>
        <v>30</v>
      </c>
    </row>
    <row r="470" spans="1:23" x14ac:dyDescent="0.25">
      <c r="A470" t="s">
        <v>101</v>
      </c>
      <c r="B470" t="s">
        <v>5</v>
      </c>
      <c r="C470" t="s">
        <v>15</v>
      </c>
      <c r="D470" t="s">
        <v>20</v>
      </c>
      <c r="E470" t="s">
        <v>120</v>
      </c>
      <c r="F470" t="s">
        <v>119</v>
      </c>
      <c r="G470" t="s">
        <v>74</v>
      </c>
      <c r="K470" t="s">
        <v>121</v>
      </c>
      <c r="L470" t="s">
        <v>65</v>
      </c>
      <c r="M470">
        <v>1</v>
      </c>
    </row>
    <row r="471" spans="1:23" x14ac:dyDescent="0.25">
      <c r="A471" t="s">
        <v>101</v>
      </c>
      <c r="B471" t="s">
        <v>5</v>
      </c>
      <c r="C471" t="s">
        <v>15</v>
      </c>
      <c r="D471" t="s">
        <v>20</v>
      </c>
      <c r="E471" t="s">
        <v>120</v>
      </c>
      <c r="F471" t="s">
        <v>119</v>
      </c>
      <c r="G471" t="s">
        <v>76</v>
      </c>
      <c r="K471" t="s">
        <v>72</v>
      </c>
      <c r="L471" t="s">
        <v>48</v>
      </c>
      <c r="M471">
        <v>4050592.0260000001</v>
      </c>
      <c r="N471">
        <f t="shared" ref="N471:W476" si="94">M471</f>
        <v>4050592.0260000001</v>
      </c>
      <c r="O471">
        <f t="shared" si="94"/>
        <v>4050592.0260000001</v>
      </c>
      <c r="P471">
        <f t="shared" si="94"/>
        <v>4050592.0260000001</v>
      </c>
      <c r="Q471">
        <f t="shared" si="94"/>
        <v>4050592.0260000001</v>
      </c>
      <c r="R471">
        <f t="shared" si="94"/>
        <v>4050592.0260000001</v>
      </c>
      <c r="S471">
        <f t="shared" si="94"/>
        <v>4050592.0260000001</v>
      </c>
      <c r="T471">
        <f t="shared" si="94"/>
        <v>4050592.0260000001</v>
      </c>
      <c r="U471">
        <f t="shared" si="94"/>
        <v>4050592.0260000001</v>
      </c>
      <c r="V471">
        <f t="shared" si="94"/>
        <v>4050592.0260000001</v>
      </c>
      <c r="W471">
        <f t="shared" si="94"/>
        <v>4050592.0260000001</v>
      </c>
    </row>
    <row r="472" spans="1:23" x14ac:dyDescent="0.25">
      <c r="A472" t="s">
        <v>101</v>
      </c>
      <c r="B472" t="s">
        <v>5</v>
      </c>
      <c r="C472" t="s">
        <v>15</v>
      </c>
      <c r="D472" t="s">
        <v>20</v>
      </c>
      <c r="E472" t="s">
        <v>120</v>
      </c>
      <c r="F472" t="s">
        <v>119</v>
      </c>
      <c r="G472" t="s">
        <v>77</v>
      </c>
      <c r="K472" t="s">
        <v>72</v>
      </c>
      <c r="L472" t="s">
        <v>78</v>
      </c>
      <c r="M472">
        <v>2320103500</v>
      </c>
      <c r="N472">
        <f t="shared" si="94"/>
        <v>2320103500</v>
      </c>
      <c r="O472">
        <f t="shared" si="94"/>
        <v>2320103500</v>
      </c>
      <c r="P472">
        <f t="shared" si="94"/>
        <v>2320103500</v>
      </c>
      <c r="Q472">
        <f t="shared" si="94"/>
        <v>2320103500</v>
      </c>
      <c r="R472">
        <f t="shared" si="94"/>
        <v>2320103500</v>
      </c>
      <c r="S472">
        <f t="shared" si="94"/>
        <v>2320103500</v>
      </c>
      <c r="T472">
        <f t="shared" si="94"/>
        <v>2320103500</v>
      </c>
      <c r="U472">
        <f t="shared" si="94"/>
        <v>2320103500</v>
      </c>
      <c r="V472">
        <f t="shared" si="94"/>
        <v>2320103500</v>
      </c>
      <c r="W472">
        <f t="shared" si="94"/>
        <v>2320103500</v>
      </c>
    </row>
    <row r="473" spans="1:23" x14ac:dyDescent="0.25">
      <c r="A473" t="s">
        <v>101</v>
      </c>
      <c r="B473" t="s">
        <v>5</v>
      </c>
      <c r="C473" t="s">
        <v>15</v>
      </c>
      <c r="D473" t="s">
        <v>20</v>
      </c>
      <c r="E473" t="s">
        <v>120</v>
      </c>
      <c r="F473" t="s">
        <v>119</v>
      </c>
      <c r="G473" t="s">
        <v>80</v>
      </c>
      <c r="K473" t="s">
        <v>72</v>
      </c>
      <c r="L473" t="s">
        <v>78</v>
      </c>
      <c r="M473">
        <v>16105700</v>
      </c>
      <c r="N473">
        <f t="shared" si="94"/>
        <v>16105700</v>
      </c>
      <c r="O473">
        <f t="shared" si="94"/>
        <v>16105700</v>
      </c>
      <c r="P473">
        <f t="shared" si="94"/>
        <v>16105700</v>
      </c>
      <c r="Q473">
        <f t="shared" si="94"/>
        <v>16105700</v>
      </c>
      <c r="R473">
        <f t="shared" si="94"/>
        <v>16105700</v>
      </c>
      <c r="S473">
        <f t="shared" si="94"/>
        <v>16105700</v>
      </c>
      <c r="T473">
        <f t="shared" si="94"/>
        <v>16105700</v>
      </c>
      <c r="U473">
        <f t="shared" si="94"/>
        <v>16105700</v>
      </c>
      <c r="V473">
        <f t="shared" si="94"/>
        <v>16105700</v>
      </c>
      <c r="W473">
        <f t="shared" si="94"/>
        <v>16105700</v>
      </c>
    </row>
    <row r="474" spans="1:23" x14ac:dyDescent="0.25">
      <c r="A474" t="s">
        <v>101</v>
      </c>
      <c r="B474" t="s">
        <v>5</v>
      </c>
      <c r="C474" t="s">
        <v>15</v>
      </c>
      <c r="D474" t="s">
        <v>20</v>
      </c>
      <c r="E474" t="s">
        <v>120</v>
      </c>
      <c r="F474" t="s">
        <v>119</v>
      </c>
      <c r="G474" t="s">
        <v>53</v>
      </c>
      <c r="J474" t="s">
        <v>26</v>
      </c>
      <c r="K474" t="s">
        <v>72</v>
      </c>
      <c r="L474" t="s">
        <v>17</v>
      </c>
      <c r="M474">
        <v>4.5854831546679904</v>
      </c>
      <c r="N474">
        <f t="shared" si="94"/>
        <v>4.5854831546679904</v>
      </c>
      <c r="O474">
        <f t="shared" si="94"/>
        <v>4.5854831546679904</v>
      </c>
      <c r="P474">
        <f t="shared" si="94"/>
        <v>4.5854831546679904</v>
      </c>
      <c r="Q474">
        <f t="shared" si="94"/>
        <v>4.5854831546679904</v>
      </c>
      <c r="R474">
        <f t="shared" si="94"/>
        <v>4.5854831546679904</v>
      </c>
      <c r="S474">
        <f t="shared" si="94"/>
        <v>4.5854831546679904</v>
      </c>
      <c r="T474">
        <f t="shared" si="94"/>
        <v>4.5854831546679904</v>
      </c>
      <c r="U474">
        <f t="shared" si="94"/>
        <v>4.5854831546679904</v>
      </c>
      <c r="V474">
        <f t="shared" si="94"/>
        <v>4.5854831546679904</v>
      </c>
      <c r="W474">
        <f t="shared" si="94"/>
        <v>4.5854831546679904</v>
      </c>
    </row>
    <row r="475" spans="1:23" x14ac:dyDescent="0.25">
      <c r="A475" t="s">
        <v>101</v>
      </c>
      <c r="B475" t="s">
        <v>5</v>
      </c>
      <c r="C475" t="s">
        <v>15</v>
      </c>
      <c r="D475" t="s">
        <v>20</v>
      </c>
      <c r="E475" t="s">
        <v>120</v>
      </c>
      <c r="F475" t="s">
        <v>119</v>
      </c>
      <c r="G475" t="s">
        <v>53</v>
      </c>
      <c r="J475" t="s">
        <v>81</v>
      </c>
      <c r="K475" t="s">
        <v>72</v>
      </c>
      <c r="L475" t="s">
        <v>78</v>
      </c>
      <c r="M475">
        <v>7.1354369471125798</v>
      </c>
      <c r="N475">
        <f t="shared" si="94"/>
        <v>7.1354369471125798</v>
      </c>
      <c r="O475">
        <f t="shared" si="94"/>
        <v>7.1354369471125798</v>
      </c>
      <c r="P475">
        <f t="shared" si="94"/>
        <v>7.1354369471125798</v>
      </c>
      <c r="Q475">
        <f t="shared" si="94"/>
        <v>7.1354369471125798</v>
      </c>
      <c r="R475">
        <f t="shared" si="94"/>
        <v>7.1354369471125798</v>
      </c>
      <c r="S475">
        <f t="shared" si="94"/>
        <v>7.1354369471125798</v>
      </c>
      <c r="T475">
        <f t="shared" si="94"/>
        <v>7.1354369471125798</v>
      </c>
      <c r="U475">
        <f t="shared" si="94"/>
        <v>7.1354369471125798</v>
      </c>
      <c r="V475">
        <f t="shared" si="94"/>
        <v>7.1354369471125798</v>
      </c>
      <c r="W475">
        <f t="shared" si="94"/>
        <v>7.1354369471125798</v>
      </c>
    </row>
    <row r="476" spans="1:23" x14ac:dyDescent="0.25">
      <c r="A476" t="s">
        <v>101</v>
      </c>
      <c r="B476" t="s">
        <v>5</v>
      </c>
      <c r="C476" t="s">
        <v>15</v>
      </c>
      <c r="D476" t="s">
        <v>20</v>
      </c>
      <c r="E476" t="s">
        <v>120</v>
      </c>
      <c r="F476" t="s">
        <v>119</v>
      </c>
      <c r="G476" t="s">
        <v>122</v>
      </c>
      <c r="H476" t="s">
        <v>45</v>
      </c>
      <c r="I476" t="s">
        <v>46</v>
      </c>
      <c r="K476" t="s">
        <v>123</v>
      </c>
      <c r="L476" t="s">
        <v>65</v>
      </c>
      <c r="M476">
        <v>0.86</v>
      </c>
      <c r="N476">
        <f t="shared" si="94"/>
        <v>0.86</v>
      </c>
      <c r="O476">
        <f t="shared" si="94"/>
        <v>0.86</v>
      </c>
      <c r="P476">
        <f t="shared" si="94"/>
        <v>0.86</v>
      </c>
      <c r="Q476">
        <f t="shared" si="94"/>
        <v>0.86</v>
      </c>
      <c r="R476">
        <f t="shared" si="94"/>
        <v>0.86</v>
      </c>
      <c r="S476">
        <f t="shared" si="94"/>
        <v>0.86</v>
      </c>
      <c r="T476">
        <f t="shared" si="94"/>
        <v>0.86</v>
      </c>
      <c r="U476">
        <f t="shared" si="94"/>
        <v>0.86</v>
      </c>
      <c r="V476">
        <f t="shared" si="94"/>
        <v>0.86</v>
      </c>
      <c r="W476">
        <f t="shared" si="94"/>
        <v>0.86</v>
      </c>
    </row>
    <row r="477" spans="1:23" x14ac:dyDescent="0.25">
      <c r="A477" t="s">
        <v>97</v>
      </c>
      <c r="B477" t="s">
        <v>5</v>
      </c>
      <c r="C477" t="s">
        <v>15</v>
      </c>
      <c r="D477" t="s">
        <v>20</v>
      </c>
      <c r="E477" t="s">
        <v>124</v>
      </c>
      <c r="G477" t="s">
        <v>16</v>
      </c>
      <c r="L477" t="s">
        <v>48</v>
      </c>
    </row>
    <row r="478" spans="1:23" x14ac:dyDescent="0.25">
      <c r="A478" t="s">
        <v>97</v>
      </c>
      <c r="B478" t="s">
        <v>5</v>
      </c>
      <c r="C478" t="s">
        <v>15</v>
      </c>
      <c r="D478" t="s">
        <v>20</v>
      </c>
      <c r="E478" t="s">
        <v>124</v>
      </c>
      <c r="G478" t="s">
        <v>18</v>
      </c>
      <c r="H478" t="s">
        <v>63</v>
      </c>
    </row>
    <row r="479" spans="1:23" x14ac:dyDescent="0.25">
      <c r="A479" t="s">
        <v>97</v>
      </c>
      <c r="B479" t="s">
        <v>5</v>
      </c>
      <c r="C479" t="s">
        <v>15</v>
      </c>
      <c r="D479" t="s">
        <v>20</v>
      </c>
      <c r="E479" t="s">
        <v>124</v>
      </c>
      <c r="G479" t="s">
        <v>64</v>
      </c>
      <c r="K479" t="s">
        <v>113</v>
      </c>
      <c r="L479" t="s">
        <v>65</v>
      </c>
      <c r="M479">
        <v>0.25</v>
      </c>
      <c r="N479">
        <f t="shared" ref="N479:W480" si="95">M479</f>
        <v>0.25</v>
      </c>
      <c r="O479">
        <f t="shared" si="95"/>
        <v>0.25</v>
      </c>
      <c r="P479">
        <f t="shared" si="95"/>
        <v>0.25</v>
      </c>
      <c r="Q479">
        <f t="shared" si="95"/>
        <v>0.25</v>
      </c>
      <c r="R479">
        <f t="shared" si="95"/>
        <v>0.25</v>
      </c>
      <c r="S479">
        <f t="shared" si="95"/>
        <v>0.25</v>
      </c>
      <c r="T479">
        <f t="shared" si="95"/>
        <v>0.25</v>
      </c>
      <c r="U479">
        <f t="shared" si="95"/>
        <v>0.25</v>
      </c>
      <c r="V479">
        <f t="shared" si="95"/>
        <v>0.25</v>
      </c>
      <c r="W479">
        <f t="shared" si="95"/>
        <v>0.25</v>
      </c>
    </row>
    <row r="480" spans="1:23" x14ac:dyDescent="0.25">
      <c r="A480" t="s">
        <v>97</v>
      </c>
      <c r="B480" t="s">
        <v>5</v>
      </c>
      <c r="C480" t="s">
        <v>15</v>
      </c>
      <c r="D480" t="s">
        <v>20</v>
      </c>
      <c r="E480" t="s">
        <v>124</v>
      </c>
      <c r="G480" t="s">
        <v>66</v>
      </c>
      <c r="M480">
        <v>25</v>
      </c>
      <c r="N480">
        <f t="shared" si="95"/>
        <v>25</v>
      </c>
      <c r="O480">
        <f t="shared" si="95"/>
        <v>25</v>
      </c>
      <c r="P480">
        <f t="shared" si="95"/>
        <v>25</v>
      </c>
      <c r="Q480">
        <f t="shared" si="95"/>
        <v>25</v>
      </c>
      <c r="R480">
        <f t="shared" si="95"/>
        <v>25</v>
      </c>
      <c r="S480">
        <f t="shared" si="95"/>
        <v>25</v>
      </c>
      <c r="T480">
        <f t="shared" si="95"/>
        <v>25</v>
      </c>
      <c r="U480">
        <f t="shared" si="95"/>
        <v>25</v>
      </c>
      <c r="V480">
        <f t="shared" si="95"/>
        <v>25</v>
      </c>
      <c r="W480">
        <f t="shared" si="95"/>
        <v>25</v>
      </c>
    </row>
    <row r="481" spans="1:23" x14ac:dyDescent="0.25">
      <c r="A481" t="s">
        <v>97</v>
      </c>
      <c r="B481" t="s">
        <v>5</v>
      </c>
      <c r="C481" t="s">
        <v>15</v>
      </c>
      <c r="D481" t="s">
        <v>20</v>
      </c>
      <c r="E481" t="s">
        <v>124</v>
      </c>
      <c r="F481" t="s">
        <v>119</v>
      </c>
      <c r="G481" t="s">
        <v>6</v>
      </c>
    </row>
    <row r="482" spans="1:23" x14ac:dyDescent="0.25">
      <c r="A482" t="s">
        <v>97</v>
      </c>
      <c r="B482" t="s">
        <v>5</v>
      </c>
      <c r="C482" t="s">
        <v>15</v>
      </c>
      <c r="D482" t="s">
        <v>20</v>
      </c>
      <c r="E482" t="s">
        <v>124</v>
      </c>
      <c r="F482" t="s">
        <v>119</v>
      </c>
      <c r="G482" t="s">
        <v>68</v>
      </c>
      <c r="K482" t="s">
        <v>121</v>
      </c>
      <c r="L482" t="s">
        <v>69</v>
      </c>
      <c r="M482">
        <v>2020</v>
      </c>
      <c r="N482">
        <f t="shared" ref="N482:W484" si="96">M482</f>
        <v>2020</v>
      </c>
      <c r="O482">
        <f t="shared" si="96"/>
        <v>2020</v>
      </c>
      <c r="P482">
        <f t="shared" si="96"/>
        <v>2020</v>
      </c>
      <c r="Q482">
        <f t="shared" si="96"/>
        <v>2020</v>
      </c>
      <c r="R482">
        <f t="shared" si="96"/>
        <v>2020</v>
      </c>
      <c r="S482">
        <f t="shared" si="96"/>
        <v>2020</v>
      </c>
      <c r="T482">
        <f t="shared" si="96"/>
        <v>2020</v>
      </c>
      <c r="U482">
        <f t="shared" si="96"/>
        <v>2020</v>
      </c>
      <c r="V482">
        <f t="shared" si="96"/>
        <v>2020</v>
      </c>
      <c r="W482">
        <f t="shared" si="96"/>
        <v>2020</v>
      </c>
    </row>
    <row r="483" spans="1:23" x14ac:dyDescent="0.25">
      <c r="A483" t="s">
        <v>97</v>
      </c>
      <c r="B483" t="s">
        <v>5</v>
      </c>
      <c r="C483" t="s">
        <v>15</v>
      </c>
      <c r="D483" t="s">
        <v>20</v>
      </c>
      <c r="E483" t="s">
        <v>124</v>
      </c>
      <c r="F483" t="s">
        <v>119</v>
      </c>
      <c r="G483" t="s">
        <v>70</v>
      </c>
      <c r="K483" t="s">
        <v>121</v>
      </c>
      <c r="L483" t="s">
        <v>69</v>
      </c>
      <c r="M483">
        <v>2101</v>
      </c>
      <c r="N483">
        <f t="shared" si="96"/>
        <v>2101</v>
      </c>
      <c r="O483">
        <f t="shared" si="96"/>
        <v>2101</v>
      </c>
      <c r="P483">
        <f t="shared" si="96"/>
        <v>2101</v>
      </c>
      <c r="Q483">
        <f t="shared" si="96"/>
        <v>2101</v>
      </c>
      <c r="R483">
        <f t="shared" si="96"/>
        <v>2101</v>
      </c>
      <c r="S483">
        <f t="shared" si="96"/>
        <v>2101</v>
      </c>
      <c r="T483">
        <f t="shared" si="96"/>
        <v>2101</v>
      </c>
      <c r="U483">
        <f t="shared" si="96"/>
        <v>2101</v>
      </c>
      <c r="V483">
        <f t="shared" si="96"/>
        <v>2101</v>
      </c>
      <c r="W483">
        <f t="shared" si="96"/>
        <v>2101</v>
      </c>
    </row>
    <row r="484" spans="1:23" x14ac:dyDescent="0.25">
      <c r="A484" t="s">
        <v>97</v>
      </c>
      <c r="B484" t="s">
        <v>5</v>
      </c>
      <c r="C484" t="s">
        <v>15</v>
      </c>
      <c r="D484" t="s">
        <v>20</v>
      </c>
      <c r="E484" t="s">
        <v>124</v>
      </c>
      <c r="F484" t="s">
        <v>119</v>
      </c>
      <c r="G484" t="s">
        <v>71</v>
      </c>
      <c r="K484" t="s">
        <v>123</v>
      </c>
      <c r="L484" t="s">
        <v>73</v>
      </c>
      <c r="M484">
        <v>30</v>
      </c>
      <c r="N484">
        <f t="shared" si="96"/>
        <v>30</v>
      </c>
      <c r="O484">
        <f t="shared" si="96"/>
        <v>30</v>
      </c>
      <c r="P484">
        <f t="shared" si="96"/>
        <v>30</v>
      </c>
      <c r="Q484">
        <f t="shared" si="96"/>
        <v>30</v>
      </c>
      <c r="R484">
        <f t="shared" si="96"/>
        <v>30</v>
      </c>
      <c r="S484">
        <f t="shared" si="96"/>
        <v>30</v>
      </c>
      <c r="T484">
        <f t="shared" si="96"/>
        <v>30</v>
      </c>
      <c r="U484">
        <f t="shared" si="96"/>
        <v>30</v>
      </c>
      <c r="V484">
        <f t="shared" si="96"/>
        <v>30</v>
      </c>
      <c r="W484">
        <f t="shared" si="96"/>
        <v>30</v>
      </c>
    </row>
    <row r="485" spans="1:23" x14ac:dyDescent="0.25">
      <c r="A485" t="s">
        <v>97</v>
      </c>
      <c r="B485" t="s">
        <v>5</v>
      </c>
      <c r="C485" t="s">
        <v>15</v>
      </c>
      <c r="D485" t="s">
        <v>20</v>
      </c>
      <c r="E485" t="s">
        <v>124</v>
      </c>
      <c r="F485" t="s">
        <v>119</v>
      </c>
      <c r="G485" t="s">
        <v>74</v>
      </c>
      <c r="K485" t="s">
        <v>121</v>
      </c>
      <c r="L485" t="s">
        <v>65</v>
      </c>
      <c r="M485">
        <v>1</v>
      </c>
    </row>
    <row r="486" spans="1:23" x14ac:dyDescent="0.25">
      <c r="A486" t="s">
        <v>97</v>
      </c>
      <c r="B486" t="s">
        <v>5</v>
      </c>
      <c r="C486" t="s">
        <v>15</v>
      </c>
      <c r="D486" t="s">
        <v>20</v>
      </c>
      <c r="E486" t="s">
        <v>124</v>
      </c>
      <c r="F486" t="s">
        <v>119</v>
      </c>
      <c r="G486" t="s">
        <v>76</v>
      </c>
      <c r="K486" t="s">
        <v>123</v>
      </c>
      <c r="L486" t="s">
        <v>48</v>
      </c>
      <c r="M486">
        <v>4050592.0260000001</v>
      </c>
      <c r="N486">
        <f t="shared" ref="N486:W491" si="97">M486</f>
        <v>4050592.0260000001</v>
      </c>
      <c r="O486">
        <f t="shared" si="97"/>
        <v>4050592.0260000001</v>
      </c>
      <c r="P486">
        <f t="shared" si="97"/>
        <v>4050592.0260000001</v>
      </c>
      <c r="Q486">
        <f t="shared" si="97"/>
        <v>4050592.0260000001</v>
      </c>
      <c r="R486">
        <f t="shared" si="97"/>
        <v>4050592.0260000001</v>
      </c>
      <c r="S486">
        <f t="shared" si="97"/>
        <v>4050592.0260000001</v>
      </c>
      <c r="T486">
        <f t="shared" si="97"/>
        <v>4050592.0260000001</v>
      </c>
      <c r="U486">
        <f t="shared" si="97"/>
        <v>4050592.0260000001</v>
      </c>
      <c r="V486">
        <f t="shared" si="97"/>
        <v>4050592.0260000001</v>
      </c>
      <c r="W486">
        <f t="shared" si="97"/>
        <v>4050592.0260000001</v>
      </c>
    </row>
    <row r="487" spans="1:23" x14ac:dyDescent="0.25">
      <c r="A487" t="s">
        <v>97</v>
      </c>
      <c r="B487" t="s">
        <v>5</v>
      </c>
      <c r="C487" t="s">
        <v>15</v>
      </c>
      <c r="D487" t="s">
        <v>20</v>
      </c>
      <c r="E487" t="s">
        <v>124</v>
      </c>
      <c r="F487" t="s">
        <v>119</v>
      </c>
      <c r="G487" t="s">
        <v>77</v>
      </c>
      <c r="K487" t="s">
        <v>123</v>
      </c>
      <c r="L487" t="s">
        <v>78</v>
      </c>
      <c r="M487">
        <v>2320103500</v>
      </c>
      <c r="N487">
        <f t="shared" si="97"/>
        <v>2320103500</v>
      </c>
      <c r="O487">
        <f t="shared" si="97"/>
        <v>2320103500</v>
      </c>
      <c r="P487">
        <f t="shared" si="97"/>
        <v>2320103500</v>
      </c>
      <c r="Q487">
        <f t="shared" si="97"/>
        <v>2320103500</v>
      </c>
      <c r="R487">
        <f t="shared" si="97"/>
        <v>2320103500</v>
      </c>
      <c r="S487">
        <f t="shared" si="97"/>
        <v>2320103500</v>
      </c>
      <c r="T487">
        <f t="shared" si="97"/>
        <v>2320103500</v>
      </c>
      <c r="U487">
        <f t="shared" si="97"/>
        <v>2320103500</v>
      </c>
      <c r="V487">
        <f t="shared" si="97"/>
        <v>2320103500</v>
      </c>
      <c r="W487">
        <f t="shared" si="97"/>
        <v>2320103500</v>
      </c>
    </row>
    <row r="488" spans="1:23" x14ac:dyDescent="0.25">
      <c r="A488" t="s">
        <v>97</v>
      </c>
      <c r="B488" t="s">
        <v>5</v>
      </c>
      <c r="C488" t="s">
        <v>15</v>
      </c>
      <c r="D488" t="s">
        <v>20</v>
      </c>
      <c r="E488" t="s">
        <v>124</v>
      </c>
      <c r="F488" t="s">
        <v>119</v>
      </c>
      <c r="G488" t="s">
        <v>80</v>
      </c>
      <c r="K488" t="s">
        <v>123</v>
      </c>
      <c r="L488" t="s">
        <v>78</v>
      </c>
      <c r="M488">
        <v>16105700</v>
      </c>
      <c r="N488">
        <f t="shared" si="97"/>
        <v>16105700</v>
      </c>
      <c r="O488">
        <f t="shared" si="97"/>
        <v>16105700</v>
      </c>
      <c r="P488">
        <f t="shared" si="97"/>
        <v>16105700</v>
      </c>
      <c r="Q488">
        <f t="shared" si="97"/>
        <v>16105700</v>
      </c>
      <c r="R488">
        <f t="shared" si="97"/>
        <v>16105700</v>
      </c>
      <c r="S488">
        <f t="shared" si="97"/>
        <v>16105700</v>
      </c>
      <c r="T488">
        <f t="shared" si="97"/>
        <v>16105700</v>
      </c>
      <c r="U488">
        <f t="shared" si="97"/>
        <v>16105700</v>
      </c>
      <c r="V488">
        <f t="shared" si="97"/>
        <v>16105700</v>
      </c>
      <c r="W488">
        <f t="shared" si="97"/>
        <v>16105700</v>
      </c>
    </row>
    <row r="489" spans="1:23" x14ac:dyDescent="0.25">
      <c r="A489" t="s">
        <v>97</v>
      </c>
      <c r="B489" t="s">
        <v>5</v>
      </c>
      <c r="C489" t="s">
        <v>15</v>
      </c>
      <c r="D489" t="s">
        <v>20</v>
      </c>
      <c r="E489" t="s">
        <v>124</v>
      </c>
      <c r="F489" t="s">
        <v>119</v>
      </c>
      <c r="G489" t="s">
        <v>53</v>
      </c>
      <c r="J489" t="s">
        <v>41</v>
      </c>
      <c r="K489" t="s">
        <v>72</v>
      </c>
      <c r="L489" t="s">
        <v>17</v>
      </c>
      <c r="M489">
        <v>4.5854831546679904</v>
      </c>
      <c r="N489">
        <f t="shared" si="97"/>
        <v>4.5854831546679904</v>
      </c>
      <c r="O489">
        <f t="shared" si="97"/>
        <v>4.5854831546679904</v>
      </c>
      <c r="P489">
        <f t="shared" si="97"/>
        <v>4.5854831546679904</v>
      </c>
      <c r="Q489">
        <f t="shared" si="97"/>
        <v>4.5854831546679904</v>
      </c>
      <c r="R489">
        <f t="shared" si="97"/>
        <v>4.5854831546679904</v>
      </c>
      <c r="S489">
        <f t="shared" si="97"/>
        <v>4.5854831546679904</v>
      </c>
      <c r="T489">
        <f t="shared" si="97"/>
        <v>4.5854831546679904</v>
      </c>
      <c r="U489">
        <f t="shared" si="97"/>
        <v>4.5854831546679904</v>
      </c>
      <c r="V489">
        <f t="shared" si="97"/>
        <v>4.5854831546679904</v>
      </c>
      <c r="W489">
        <f t="shared" si="97"/>
        <v>4.5854831546679904</v>
      </c>
    </row>
    <row r="490" spans="1:23" x14ac:dyDescent="0.25">
      <c r="A490" t="s">
        <v>97</v>
      </c>
      <c r="B490" t="s">
        <v>5</v>
      </c>
      <c r="C490" t="s">
        <v>15</v>
      </c>
      <c r="D490" t="s">
        <v>20</v>
      </c>
      <c r="E490" t="s">
        <v>124</v>
      </c>
      <c r="F490" t="s">
        <v>119</v>
      </c>
      <c r="G490" t="s">
        <v>53</v>
      </c>
      <c r="J490" t="s">
        <v>81</v>
      </c>
      <c r="K490" t="s">
        <v>72</v>
      </c>
      <c r="L490" t="s">
        <v>78</v>
      </c>
      <c r="M490">
        <v>7.1354369471125798</v>
      </c>
      <c r="N490">
        <f t="shared" si="97"/>
        <v>7.1354369471125798</v>
      </c>
      <c r="O490">
        <f t="shared" si="97"/>
        <v>7.1354369471125798</v>
      </c>
      <c r="P490">
        <f t="shared" si="97"/>
        <v>7.1354369471125798</v>
      </c>
      <c r="Q490">
        <f t="shared" si="97"/>
        <v>7.1354369471125798</v>
      </c>
      <c r="R490">
        <f t="shared" si="97"/>
        <v>7.1354369471125798</v>
      </c>
      <c r="S490">
        <f t="shared" si="97"/>
        <v>7.1354369471125798</v>
      </c>
      <c r="T490">
        <f t="shared" si="97"/>
        <v>7.1354369471125798</v>
      </c>
      <c r="U490">
        <f t="shared" si="97"/>
        <v>7.1354369471125798</v>
      </c>
      <c r="V490">
        <f t="shared" si="97"/>
        <v>7.1354369471125798</v>
      </c>
      <c r="W490">
        <f t="shared" si="97"/>
        <v>7.1354369471125798</v>
      </c>
    </row>
    <row r="491" spans="1:23" x14ac:dyDescent="0.25">
      <c r="A491" t="s">
        <v>97</v>
      </c>
      <c r="B491" t="s">
        <v>5</v>
      </c>
      <c r="C491" t="s">
        <v>15</v>
      </c>
      <c r="D491" t="s">
        <v>20</v>
      </c>
      <c r="E491" t="s">
        <v>124</v>
      </c>
      <c r="F491" t="s">
        <v>119</v>
      </c>
      <c r="G491" t="s">
        <v>122</v>
      </c>
      <c r="H491" t="s">
        <v>45</v>
      </c>
      <c r="I491" t="s">
        <v>46</v>
      </c>
      <c r="K491" t="s">
        <v>123</v>
      </c>
      <c r="L491" t="s">
        <v>65</v>
      </c>
      <c r="M491">
        <v>0.86</v>
      </c>
      <c r="N491">
        <f t="shared" si="97"/>
        <v>0.86</v>
      </c>
      <c r="O491">
        <f t="shared" si="97"/>
        <v>0.86</v>
      </c>
      <c r="P491">
        <f t="shared" si="97"/>
        <v>0.86</v>
      </c>
      <c r="Q491">
        <f t="shared" si="97"/>
        <v>0.86</v>
      </c>
      <c r="R491">
        <f t="shared" si="97"/>
        <v>0.86</v>
      </c>
      <c r="S491">
        <f t="shared" si="97"/>
        <v>0.86</v>
      </c>
      <c r="T491">
        <f t="shared" si="97"/>
        <v>0.86</v>
      </c>
      <c r="U491">
        <f t="shared" si="97"/>
        <v>0.86</v>
      </c>
      <c r="V491">
        <f t="shared" si="97"/>
        <v>0.86</v>
      </c>
      <c r="W491">
        <f t="shared" si="97"/>
        <v>0.86</v>
      </c>
    </row>
    <row r="492" spans="1:23" x14ac:dyDescent="0.25">
      <c r="A492" t="s">
        <v>106</v>
      </c>
      <c r="B492" t="s">
        <v>5</v>
      </c>
      <c r="C492" t="s">
        <v>15</v>
      </c>
      <c r="D492" t="s">
        <v>20</v>
      </c>
      <c r="E492" t="s">
        <v>125</v>
      </c>
      <c r="G492" t="s">
        <v>16</v>
      </c>
      <c r="L492" t="s">
        <v>48</v>
      </c>
    </row>
    <row r="493" spans="1:23" x14ac:dyDescent="0.25">
      <c r="A493" t="s">
        <v>106</v>
      </c>
      <c r="B493" t="s">
        <v>5</v>
      </c>
      <c r="C493" t="s">
        <v>15</v>
      </c>
      <c r="D493" t="s">
        <v>20</v>
      </c>
      <c r="E493" t="s">
        <v>125</v>
      </c>
      <c r="G493" t="s">
        <v>18</v>
      </c>
      <c r="H493" t="s">
        <v>63</v>
      </c>
    </row>
    <row r="494" spans="1:23" x14ac:dyDescent="0.25">
      <c r="A494" t="s">
        <v>106</v>
      </c>
      <c r="B494" t="s">
        <v>5</v>
      </c>
      <c r="C494" t="s">
        <v>15</v>
      </c>
      <c r="D494" t="s">
        <v>20</v>
      </c>
      <c r="E494" t="s">
        <v>125</v>
      </c>
      <c r="G494" t="s">
        <v>64</v>
      </c>
      <c r="K494" t="s">
        <v>113</v>
      </c>
      <c r="L494" t="s">
        <v>65</v>
      </c>
      <c r="M494">
        <v>0.25</v>
      </c>
      <c r="N494">
        <f t="shared" ref="N494:W495" si="98">M494</f>
        <v>0.25</v>
      </c>
      <c r="O494">
        <f t="shared" si="98"/>
        <v>0.25</v>
      </c>
      <c r="P494">
        <f t="shared" si="98"/>
        <v>0.25</v>
      </c>
      <c r="Q494">
        <f t="shared" si="98"/>
        <v>0.25</v>
      </c>
      <c r="R494">
        <f t="shared" si="98"/>
        <v>0.25</v>
      </c>
      <c r="S494">
        <f t="shared" si="98"/>
        <v>0.25</v>
      </c>
      <c r="T494">
        <f t="shared" si="98"/>
        <v>0.25</v>
      </c>
      <c r="U494">
        <f t="shared" si="98"/>
        <v>0.25</v>
      </c>
      <c r="V494">
        <f t="shared" si="98"/>
        <v>0.25</v>
      </c>
      <c r="W494">
        <f t="shared" si="98"/>
        <v>0.25</v>
      </c>
    </row>
    <row r="495" spans="1:23" x14ac:dyDescent="0.25">
      <c r="A495" t="s">
        <v>106</v>
      </c>
      <c r="B495" t="s">
        <v>5</v>
      </c>
      <c r="C495" t="s">
        <v>15</v>
      </c>
      <c r="D495" t="s">
        <v>20</v>
      </c>
      <c r="E495" t="s">
        <v>125</v>
      </c>
      <c r="G495" t="s">
        <v>66</v>
      </c>
      <c r="M495">
        <v>25</v>
      </c>
      <c r="N495">
        <f t="shared" si="98"/>
        <v>25</v>
      </c>
      <c r="O495">
        <f t="shared" si="98"/>
        <v>25</v>
      </c>
      <c r="P495">
        <f t="shared" si="98"/>
        <v>25</v>
      </c>
      <c r="Q495">
        <f t="shared" si="98"/>
        <v>25</v>
      </c>
      <c r="R495">
        <f t="shared" si="98"/>
        <v>25</v>
      </c>
      <c r="S495">
        <f t="shared" si="98"/>
        <v>25</v>
      </c>
      <c r="T495">
        <f t="shared" si="98"/>
        <v>25</v>
      </c>
      <c r="U495">
        <f t="shared" si="98"/>
        <v>25</v>
      </c>
      <c r="V495">
        <f t="shared" si="98"/>
        <v>25</v>
      </c>
      <c r="W495">
        <f t="shared" si="98"/>
        <v>25</v>
      </c>
    </row>
    <row r="496" spans="1:23" x14ac:dyDescent="0.25">
      <c r="A496" t="s">
        <v>106</v>
      </c>
      <c r="B496" t="s">
        <v>5</v>
      </c>
      <c r="C496" t="s">
        <v>15</v>
      </c>
      <c r="D496" t="s">
        <v>20</v>
      </c>
      <c r="E496" t="s">
        <v>125</v>
      </c>
      <c r="F496" t="s">
        <v>119</v>
      </c>
      <c r="G496" t="s">
        <v>6</v>
      </c>
    </row>
    <row r="497" spans="1:23" x14ac:dyDescent="0.25">
      <c r="A497" t="s">
        <v>106</v>
      </c>
      <c r="B497" t="s">
        <v>5</v>
      </c>
      <c r="C497" t="s">
        <v>15</v>
      </c>
      <c r="D497" t="s">
        <v>20</v>
      </c>
      <c r="E497" t="s">
        <v>125</v>
      </c>
      <c r="F497" t="s">
        <v>119</v>
      </c>
      <c r="G497" t="s">
        <v>68</v>
      </c>
      <c r="K497" t="s">
        <v>121</v>
      </c>
      <c r="L497" t="s">
        <v>69</v>
      </c>
      <c r="M497">
        <v>2020</v>
      </c>
      <c r="N497">
        <f t="shared" ref="N497:W499" si="99">M497</f>
        <v>2020</v>
      </c>
      <c r="O497">
        <f t="shared" si="99"/>
        <v>2020</v>
      </c>
      <c r="P497">
        <f t="shared" si="99"/>
        <v>2020</v>
      </c>
      <c r="Q497">
        <f t="shared" si="99"/>
        <v>2020</v>
      </c>
      <c r="R497">
        <f t="shared" si="99"/>
        <v>2020</v>
      </c>
      <c r="S497">
        <f t="shared" si="99"/>
        <v>2020</v>
      </c>
      <c r="T497">
        <f t="shared" si="99"/>
        <v>2020</v>
      </c>
      <c r="U497">
        <f t="shared" si="99"/>
        <v>2020</v>
      </c>
      <c r="V497">
        <f t="shared" si="99"/>
        <v>2020</v>
      </c>
      <c r="W497">
        <f t="shared" si="99"/>
        <v>2020</v>
      </c>
    </row>
    <row r="498" spans="1:23" x14ac:dyDescent="0.25">
      <c r="A498" t="s">
        <v>106</v>
      </c>
      <c r="B498" t="s">
        <v>5</v>
      </c>
      <c r="C498" t="s">
        <v>15</v>
      </c>
      <c r="D498" t="s">
        <v>20</v>
      </c>
      <c r="E498" t="s">
        <v>125</v>
      </c>
      <c r="F498" t="s">
        <v>119</v>
      </c>
      <c r="G498" t="s">
        <v>70</v>
      </c>
      <c r="K498" t="s">
        <v>121</v>
      </c>
      <c r="L498" t="s">
        <v>69</v>
      </c>
      <c r="M498">
        <v>2101</v>
      </c>
      <c r="N498">
        <f t="shared" si="99"/>
        <v>2101</v>
      </c>
      <c r="O498">
        <f t="shared" si="99"/>
        <v>2101</v>
      </c>
      <c r="P498">
        <f t="shared" si="99"/>
        <v>2101</v>
      </c>
      <c r="Q498">
        <f t="shared" si="99"/>
        <v>2101</v>
      </c>
      <c r="R498">
        <f t="shared" si="99"/>
        <v>2101</v>
      </c>
      <c r="S498">
        <f t="shared" si="99"/>
        <v>2101</v>
      </c>
      <c r="T498">
        <f t="shared" si="99"/>
        <v>2101</v>
      </c>
      <c r="U498">
        <f t="shared" si="99"/>
        <v>2101</v>
      </c>
      <c r="V498">
        <f t="shared" si="99"/>
        <v>2101</v>
      </c>
      <c r="W498">
        <f t="shared" si="99"/>
        <v>2101</v>
      </c>
    </row>
    <row r="499" spans="1:23" x14ac:dyDescent="0.25">
      <c r="A499" t="s">
        <v>106</v>
      </c>
      <c r="B499" t="s">
        <v>5</v>
      </c>
      <c r="C499" t="s">
        <v>15</v>
      </c>
      <c r="D499" t="s">
        <v>20</v>
      </c>
      <c r="E499" t="s">
        <v>125</v>
      </c>
      <c r="F499" t="s">
        <v>119</v>
      </c>
      <c r="G499" t="s">
        <v>71</v>
      </c>
      <c r="K499" t="s">
        <v>123</v>
      </c>
      <c r="L499" t="s">
        <v>73</v>
      </c>
      <c r="M499">
        <v>30</v>
      </c>
      <c r="N499">
        <f t="shared" si="99"/>
        <v>30</v>
      </c>
      <c r="O499">
        <f t="shared" si="99"/>
        <v>30</v>
      </c>
      <c r="P499">
        <f t="shared" si="99"/>
        <v>30</v>
      </c>
      <c r="Q499">
        <f t="shared" si="99"/>
        <v>30</v>
      </c>
      <c r="R499">
        <f t="shared" si="99"/>
        <v>30</v>
      </c>
      <c r="S499">
        <f t="shared" si="99"/>
        <v>30</v>
      </c>
      <c r="T499">
        <f t="shared" si="99"/>
        <v>30</v>
      </c>
      <c r="U499">
        <f t="shared" si="99"/>
        <v>30</v>
      </c>
      <c r="V499">
        <f t="shared" si="99"/>
        <v>30</v>
      </c>
      <c r="W499">
        <f t="shared" si="99"/>
        <v>30</v>
      </c>
    </row>
    <row r="500" spans="1:23" x14ac:dyDescent="0.25">
      <c r="A500" t="s">
        <v>106</v>
      </c>
      <c r="B500" t="s">
        <v>5</v>
      </c>
      <c r="C500" t="s">
        <v>15</v>
      </c>
      <c r="D500" t="s">
        <v>20</v>
      </c>
      <c r="E500" t="s">
        <v>125</v>
      </c>
      <c r="F500" t="s">
        <v>119</v>
      </c>
      <c r="G500" t="s">
        <v>74</v>
      </c>
      <c r="K500" t="s">
        <v>121</v>
      </c>
      <c r="L500" t="s">
        <v>65</v>
      </c>
      <c r="M500">
        <v>1</v>
      </c>
    </row>
    <row r="501" spans="1:23" x14ac:dyDescent="0.25">
      <c r="A501" t="s">
        <v>106</v>
      </c>
      <c r="B501" t="s">
        <v>5</v>
      </c>
      <c r="C501" t="s">
        <v>15</v>
      </c>
      <c r="D501" t="s">
        <v>20</v>
      </c>
      <c r="E501" t="s">
        <v>125</v>
      </c>
      <c r="F501" t="s">
        <v>119</v>
      </c>
      <c r="G501" t="s">
        <v>76</v>
      </c>
      <c r="K501" t="s">
        <v>123</v>
      </c>
      <c r="L501" t="s">
        <v>48</v>
      </c>
      <c r="M501">
        <v>989989.81536000001</v>
      </c>
      <c r="N501">
        <f t="shared" ref="N501:W506" si="100">M501</f>
        <v>989989.81536000001</v>
      </c>
      <c r="O501">
        <f t="shared" si="100"/>
        <v>989989.81536000001</v>
      </c>
      <c r="P501">
        <f t="shared" si="100"/>
        <v>989989.81536000001</v>
      </c>
      <c r="Q501">
        <f t="shared" si="100"/>
        <v>989989.81536000001</v>
      </c>
      <c r="R501">
        <f t="shared" si="100"/>
        <v>989989.81536000001</v>
      </c>
      <c r="S501">
        <f t="shared" si="100"/>
        <v>989989.81536000001</v>
      </c>
      <c r="T501">
        <f t="shared" si="100"/>
        <v>989989.81536000001</v>
      </c>
      <c r="U501">
        <f t="shared" si="100"/>
        <v>989989.81536000001</v>
      </c>
      <c r="V501">
        <f t="shared" si="100"/>
        <v>989989.81536000001</v>
      </c>
      <c r="W501">
        <f t="shared" si="100"/>
        <v>989989.81536000001</v>
      </c>
    </row>
    <row r="502" spans="1:23" x14ac:dyDescent="0.25">
      <c r="A502" t="s">
        <v>106</v>
      </c>
      <c r="B502" t="s">
        <v>5</v>
      </c>
      <c r="C502" t="s">
        <v>15</v>
      </c>
      <c r="D502" t="s">
        <v>20</v>
      </c>
      <c r="E502" t="s">
        <v>125</v>
      </c>
      <c r="F502" t="s">
        <v>119</v>
      </c>
      <c r="G502" t="s">
        <v>77</v>
      </c>
      <c r="K502" t="s">
        <v>123</v>
      </c>
      <c r="L502" t="s">
        <v>78</v>
      </c>
      <c r="M502">
        <v>908283480</v>
      </c>
      <c r="N502">
        <f t="shared" si="100"/>
        <v>908283480</v>
      </c>
      <c r="O502">
        <f t="shared" si="100"/>
        <v>908283480</v>
      </c>
      <c r="P502">
        <f t="shared" si="100"/>
        <v>908283480</v>
      </c>
      <c r="Q502">
        <f t="shared" si="100"/>
        <v>908283480</v>
      </c>
      <c r="R502">
        <f t="shared" si="100"/>
        <v>908283480</v>
      </c>
      <c r="S502">
        <f t="shared" si="100"/>
        <v>908283480</v>
      </c>
      <c r="T502">
        <f t="shared" si="100"/>
        <v>908283480</v>
      </c>
      <c r="U502">
        <f t="shared" si="100"/>
        <v>908283480</v>
      </c>
      <c r="V502">
        <f t="shared" si="100"/>
        <v>908283480</v>
      </c>
      <c r="W502">
        <f t="shared" si="100"/>
        <v>908283480</v>
      </c>
    </row>
    <row r="503" spans="1:23" x14ac:dyDescent="0.25">
      <c r="A503" t="s">
        <v>106</v>
      </c>
      <c r="B503" t="s">
        <v>5</v>
      </c>
      <c r="C503" t="s">
        <v>15</v>
      </c>
      <c r="D503" t="s">
        <v>20</v>
      </c>
      <c r="E503" t="s">
        <v>125</v>
      </c>
      <c r="F503" t="s">
        <v>119</v>
      </c>
      <c r="G503" t="s">
        <v>80</v>
      </c>
      <c r="K503" t="s">
        <v>123</v>
      </c>
      <c r="L503" t="s">
        <v>78</v>
      </c>
      <c r="M503">
        <v>7586748</v>
      </c>
      <c r="N503">
        <f t="shared" si="100"/>
        <v>7586748</v>
      </c>
      <c r="O503">
        <f t="shared" si="100"/>
        <v>7586748</v>
      </c>
      <c r="P503">
        <f t="shared" si="100"/>
        <v>7586748</v>
      </c>
      <c r="Q503">
        <f t="shared" si="100"/>
        <v>7586748</v>
      </c>
      <c r="R503">
        <f t="shared" si="100"/>
        <v>7586748</v>
      </c>
      <c r="S503">
        <f t="shared" si="100"/>
        <v>7586748</v>
      </c>
      <c r="T503">
        <f t="shared" si="100"/>
        <v>7586748</v>
      </c>
      <c r="U503">
        <f t="shared" si="100"/>
        <v>7586748</v>
      </c>
      <c r="V503">
        <f t="shared" si="100"/>
        <v>7586748</v>
      </c>
      <c r="W503">
        <f t="shared" si="100"/>
        <v>7586748</v>
      </c>
    </row>
    <row r="504" spans="1:23" x14ac:dyDescent="0.25">
      <c r="A504" t="s">
        <v>106</v>
      </c>
      <c r="B504" t="s">
        <v>5</v>
      </c>
      <c r="C504" t="s">
        <v>15</v>
      </c>
      <c r="D504" t="s">
        <v>20</v>
      </c>
      <c r="E504" t="s">
        <v>125</v>
      </c>
      <c r="F504" t="s">
        <v>119</v>
      </c>
      <c r="G504" t="s">
        <v>53</v>
      </c>
      <c r="J504" t="s">
        <v>37</v>
      </c>
      <c r="K504" t="s">
        <v>72</v>
      </c>
      <c r="L504" t="s">
        <v>17</v>
      </c>
      <c r="M504">
        <v>3.3264351507051702</v>
      </c>
      <c r="N504">
        <f t="shared" si="100"/>
        <v>3.3264351507051702</v>
      </c>
      <c r="O504">
        <f t="shared" si="100"/>
        <v>3.3264351507051702</v>
      </c>
      <c r="P504">
        <f t="shared" si="100"/>
        <v>3.3264351507051702</v>
      </c>
      <c r="Q504">
        <f t="shared" si="100"/>
        <v>3.3264351507051702</v>
      </c>
      <c r="R504">
        <f t="shared" si="100"/>
        <v>3.3264351507051702</v>
      </c>
      <c r="S504">
        <f t="shared" si="100"/>
        <v>3.3264351507051702</v>
      </c>
      <c r="T504">
        <f t="shared" si="100"/>
        <v>3.3264351507051702</v>
      </c>
      <c r="U504">
        <f t="shared" si="100"/>
        <v>3.3264351507051702</v>
      </c>
      <c r="V504">
        <f t="shared" si="100"/>
        <v>3.3264351507051702</v>
      </c>
      <c r="W504">
        <f t="shared" si="100"/>
        <v>3.3264351507051702</v>
      </c>
    </row>
    <row r="505" spans="1:23" x14ac:dyDescent="0.25">
      <c r="A505" t="s">
        <v>106</v>
      </c>
      <c r="B505" t="s">
        <v>5</v>
      </c>
      <c r="C505" t="s">
        <v>15</v>
      </c>
      <c r="D505" t="s">
        <v>20</v>
      </c>
      <c r="E505" t="s">
        <v>125</v>
      </c>
      <c r="F505" t="s">
        <v>119</v>
      </c>
      <c r="G505" t="s">
        <v>53</v>
      </c>
      <c r="J505" t="s">
        <v>81</v>
      </c>
      <c r="K505" t="s">
        <v>72</v>
      </c>
      <c r="L505" t="s">
        <v>78</v>
      </c>
      <c r="M505">
        <v>8.6566945104213904</v>
      </c>
      <c r="N505">
        <f t="shared" si="100"/>
        <v>8.6566945104213904</v>
      </c>
      <c r="O505">
        <f t="shared" si="100"/>
        <v>8.6566945104213904</v>
      </c>
      <c r="P505">
        <f t="shared" si="100"/>
        <v>8.6566945104213904</v>
      </c>
      <c r="Q505">
        <f t="shared" si="100"/>
        <v>8.6566945104213904</v>
      </c>
      <c r="R505">
        <f t="shared" si="100"/>
        <v>8.6566945104213904</v>
      </c>
      <c r="S505">
        <f t="shared" si="100"/>
        <v>8.6566945104213904</v>
      </c>
      <c r="T505">
        <f t="shared" si="100"/>
        <v>8.6566945104213904</v>
      </c>
      <c r="U505">
        <f t="shared" si="100"/>
        <v>8.6566945104213904</v>
      </c>
      <c r="V505">
        <f t="shared" si="100"/>
        <v>8.6566945104213904</v>
      </c>
      <c r="W505">
        <f t="shared" si="100"/>
        <v>8.6566945104213904</v>
      </c>
    </row>
    <row r="506" spans="1:23" x14ac:dyDescent="0.25">
      <c r="A506" t="s">
        <v>106</v>
      </c>
      <c r="B506" t="s">
        <v>5</v>
      </c>
      <c r="C506" t="s">
        <v>15</v>
      </c>
      <c r="D506" t="s">
        <v>20</v>
      </c>
      <c r="E506" t="s">
        <v>125</v>
      </c>
      <c r="F506" t="s">
        <v>119</v>
      </c>
      <c r="G506" t="s">
        <v>122</v>
      </c>
      <c r="H506" t="s">
        <v>45</v>
      </c>
      <c r="I506" t="s">
        <v>46</v>
      </c>
      <c r="K506" t="s">
        <v>123</v>
      </c>
      <c r="L506" t="s">
        <v>65</v>
      </c>
      <c r="M506">
        <v>0.88</v>
      </c>
      <c r="N506">
        <f t="shared" si="100"/>
        <v>0.88</v>
      </c>
      <c r="O506">
        <f t="shared" si="100"/>
        <v>0.88</v>
      </c>
      <c r="P506">
        <f t="shared" si="100"/>
        <v>0.88</v>
      </c>
      <c r="Q506">
        <f t="shared" si="100"/>
        <v>0.88</v>
      </c>
      <c r="R506">
        <f t="shared" si="100"/>
        <v>0.88</v>
      </c>
      <c r="S506">
        <f t="shared" si="100"/>
        <v>0.88</v>
      </c>
      <c r="T506">
        <f t="shared" si="100"/>
        <v>0.88</v>
      </c>
      <c r="U506">
        <f t="shared" si="100"/>
        <v>0.88</v>
      </c>
      <c r="V506">
        <f t="shared" si="100"/>
        <v>0.88</v>
      </c>
      <c r="W506">
        <f t="shared" si="100"/>
        <v>0.88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2024-10-08T23:40:43Z</dcterms:created>
  <dcterms:modified xsi:type="dcterms:W3CDTF">2024-10-08T23:40:44Z</dcterms:modified>
</cp:coreProperties>
</file>