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residential\"/>
    </mc:Choice>
  </mc:AlternateContent>
  <xr:revisionPtr revIDLastSave="0" documentId="8_{4402310B-DE23-43D4-A072-6260CD24AEC5}" xr6:coauthVersionLast="47" xr6:coauthVersionMax="47" xr10:uidLastSave="{00000000-0000-0000-0000-000000000000}"/>
  <bookViews>
    <workbookView xWindow="28680" yWindow="-120" windowWidth="29040" windowHeight="15720" xr2:uid="{5162B1C1-3053-4764-9BAB-9FD48D8CF016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51" i="1" l="1"/>
  <c r="S951" i="1" s="1"/>
  <c r="T951" i="1" s="1"/>
  <c r="U951" i="1" s="1"/>
  <c r="V951" i="1" s="1"/>
  <c r="W951" i="1" s="1"/>
  <c r="Q951" i="1"/>
  <c r="P951" i="1"/>
  <c r="O951" i="1"/>
  <c r="N951" i="1"/>
  <c r="W950" i="1"/>
  <c r="R950" i="1"/>
  <c r="S950" i="1" s="1"/>
  <c r="T950" i="1" s="1"/>
  <c r="U950" i="1" s="1"/>
  <c r="V950" i="1" s="1"/>
  <c r="N950" i="1"/>
  <c r="O950" i="1" s="1"/>
  <c r="P950" i="1" s="1"/>
  <c r="Q950" i="1" s="1"/>
  <c r="V949" i="1"/>
  <c r="W949" i="1" s="1"/>
  <c r="Q949" i="1"/>
  <c r="R949" i="1" s="1"/>
  <c r="S949" i="1" s="1"/>
  <c r="T949" i="1" s="1"/>
  <c r="U949" i="1" s="1"/>
  <c r="P949" i="1"/>
  <c r="O949" i="1"/>
  <c r="N949" i="1"/>
  <c r="P948" i="1"/>
  <c r="Q948" i="1" s="1"/>
  <c r="R948" i="1" s="1"/>
  <c r="S948" i="1" s="1"/>
  <c r="T948" i="1" s="1"/>
  <c r="U948" i="1" s="1"/>
  <c r="V948" i="1" s="1"/>
  <c r="W948" i="1" s="1"/>
  <c r="O948" i="1"/>
  <c r="N948" i="1"/>
  <c r="P946" i="1"/>
  <c r="Q946" i="1" s="1"/>
  <c r="R946" i="1" s="1"/>
  <c r="S946" i="1" s="1"/>
  <c r="T946" i="1" s="1"/>
  <c r="U946" i="1" s="1"/>
  <c r="V946" i="1" s="1"/>
  <c r="W946" i="1" s="1"/>
  <c r="O946" i="1"/>
  <c r="N946" i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T944" i="1"/>
  <c r="U944" i="1" s="1"/>
  <c r="V944" i="1" s="1"/>
  <c r="W944" i="1" s="1"/>
  <c r="N944" i="1"/>
  <c r="O944" i="1" s="1"/>
  <c r="P944" i="1" s="1"/>
  <c r="Q944" i="1" s="1"/>
  <c r="R944" i="1" s="1"/>
  <c r="S944" i="1" s="1"/>
  <c r="S942" i="1"/>
  <c r="T942" i="1" s="1"/>
  <c r="U942" i="1" s="1"/>
  <c r="V942" i="1" s="1"/>
  <c r="W942" i="1" s="1"/>
  <c r="N942" i="1"/>
  <c r="O942" i="1" s="1"/>
  <c r="P942" i="1" s="1"/>
  <c r="Q942" i="1" s="1"/>
  <c r="R942" i="1" s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V939" i="1"/>
  <c r="W939" i="1" s="1"/>
  <c r="Q939" i="1"/>
  <c r="R939" i="1" s="1"/>
  <c r="S939" i="1" s="1"/>
  <c r="T939" i="1" s="1"/>
  <c r="U939" i="1" s="1"/>
  <c r="P939" i="1"/>
  <c r="O939" i="1"/>
  <c r="N939" i="1"/>
  <c r="P937" i="1"/>
  <c r="Q937" i="1" s="1"/>
  <c r="R937" i="1" s="1"/>
  <c r="S937" i="1" s="1"/>
  <c r="T937" i="1" s="1"/>
  <c r="U937" i="1" s="1"/>
  <c r="V937" i="1" s="1"/>
  <c r="W937" i="1" s="1"/>
  <c r="O937" i="1"/>
  <c r="N937" i="1"/>
  <c r="U936" i="1"/>
  <c r="V936" i="1" s="1"/>
  <c r="W936" i="1" s="1"/>
  <c r="P936" i="1"/>
  <c r="Q936" i="1" s="1"/>
  <c r="R936" i="1" s="1"/>
  <c r="S936" i="1" s="1"/>
  <c r="T936" i="1" s="1"/>
  <c r="O936" i="1"/>
  <c r="N936" i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T933" i="1"/>
  <c r="U933" i="1" s="1"/>
  <c r="V933" i="1" s="1"/>
  <c r="W933" i="1" s="1"/>
  <c r="N933" i="1"/>
  <c r="O933" i="1" s="1"/>
  <c r="P933" i="1" s="1"/>
  <c r="Q933" i="1" s="1"/>
  <c r="R933" i="1" s="1"/>
  <c r="S933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R931" i="1"/>
  <c r="S931" i="1" s="1"/>
  <c r="T931" i="1" s="1"/>
  <c r="U931" i="1" s="1"/>
  <c r="V931" i="1" s="1"/>
  <c r="W931" i="1" s="1"/>
  <c r="O931" i="1"/>
  <c r="P931" i="1" s="1"/>
  <c r="Q931" i="1" s="1"/>
  <c r="N931" i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Q928" i="1"/>
  <c r="R928" i="1" s="1"/>
  <c r="S928" i="1" s="1"/>
  <c r="T928" i="1" s="1"/>
  <c r="U928" i="1" s="1"/>
  <c r="V928" i="1" s="1"/>
  <c r="W928" i="1" s="1"/>
  <c r="P928" i="1"/>
  <c r="O928" i="1"/>
  <c r="N928" i="1"/>
  <c r="P927" i="1"/>
  <c r="Q927" i="1" s="1"/>
  <c r="R927" i="1" s="1"/>
  <c r="S927" i="1" s="1"/>
  <c r="T927" i="1" s="1"/>
  <c r="U927" i="1" s="1"/>
  <c r="V927" i="1" s="1"/>
  <c r="W927" i="1" s="1"/>
  <c r="O927" i="1"/>
  <c r="N927" i="1"/>
  <c r="P926" i="1"/>
  <c r="Q926" i="1" s="1"/>
  <c r="R926" i="1" s="1"/>
  <c r="S926" i="1" s="1"/>
  <c r="T926" i="1" s="1"/>
  <c r="U926" i="1" s="1"/>
  <c r="V926" i="1" s="1"/>
  <c r="W926" i="1" s="1"/>
  <c r="O926" i="1"/>
  <c r="N926" i="1"/>
  <c r="O924" i="1"/>
  <c r="P924" i="1" s="1"/>
  <c r="Q924" i="1" s="1"/>
  <c r="R924" i="1" s="1"/>
  <c r="S924" i="1" s="1"/>
  <c r="T924" i="1" s="1"/>
  <c r="U924" i="1" s="1"/>
  <c r="V924" i="1" s="1"/>
  <c r="W924" i="1" s="1"/>
  <c r="N924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S922" i="1"/>
  <c r="T922" i="1" s="1"/>
  <c r="U922" i="1" s="1"/>
  <c r="V922" i="1" s="1"/>
  <c r="W922" i="1" s="1"/>
  <c r="N922" i="1"/>
  <c r="O922" i="1" s="1"/>
  <c r="P922" i="1" s="1"/>
  <c r="Q922" i="1" s="1"/>
  <c r="R922" i="1" s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P918" i="1"/>
  <c r="Q918" i="1" s="1"/>
  <c r="R918" i="1" s="1"/>
  <c r="S918" i="1" s="1"/>
  <c r="T918" i="1" s="1"/>
  <c r="U918" i="1" s="1"/>
  <c r="V918" i="1" s="1"/>
  <c r="W918" i="1" s="1"/>
  <c r="O918" i="1"/>
  <c r="N918" i="1"/>
  <c r="P917" i="1"/>
  <c r="Q917" i="1" s="1"/>
  <c r="R917" i="1" s="1"/>
  <c r="S917" i="1" s="1"/>
  <c r="T917" i="1" s="1"/>
  <c r="U917" i="1" s="1"/>
  <c r="V917" i="1" s="1"/>
  <c r="W917" i="1" s="1"/>
  <c r="O917" i="1"/>
  <c r="N917" i="1"/>
  <c r="P915" i="1"/>
  <c r="Q915" i="1" s="1"/>
  <c r="R915" i="1" s="1"/>
  <c r="S915" i="1" s="1"/>
  <c r="T915" i="1" s="1"/>
  <c r="U915" i="1" s="1"/>
  <c r="V915" i="1" s="1"/>
  <c r="W915" i="1" s="1"/>
  <c r="O915" i="1"/>
  <c r="N915" i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T913" i="1"/>
  <c r="U913" i="1" s="1"/>
  <c r="V913" i="1" s="1"/>
  <c r="W913" i="1" s="1"/>
  <c r="P913" i="1"/>
  <c r="Q913" i="1" s="1"/>
  <c r="R913" i="1" s="1"/>
  <c r="S913" i="1" s="1"/>
  <c r="N913" i="1"/>
  <c r="O913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M911" i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R908" i="1"/>
  <c r="S908" i="1" s="1"/>
  <c r="T908" i="1" s="1"/>
  <c r="U908" i="1" s="1"/>
  <c r="V908" i="1" s="1"/>
  <c r="W908" i="1" s="1"/>
  <c r="Q908" i="1"/>
  <c r="P908" i="1"/>
  <c r="O908" i="1"/>
  <c r="N908" i="1"/>
  <c r="P906" i="1"/>
  <c r="Q906" i="1" s="1"/>
  <c r="R906" i="1" s="1"/>
  <c r="S906" i="1" s="1"/>
  <c r="T906" i="1" s="1"/>
  <c r="U906" i="1" s="1"/>
  <c r="V906" i="1" s="1"/>
  <c r="W906" i="1" s="1"/>
  <c r="N906" i="1"/>
  <c r="O906" i="1" s="1"/>
  <c r="Q905" i="1"/>
  <c r="R905" i="1" s="1"/>
  <c r="S905" i="1" s="1"/>
  <c r="T905" i="1" s="1"/>
  <c r="U905" i="1" s="1"/>
  <c r="V905" i="1" s="1"/>
  <c r="W905" i="1" s="1"/>
  <c r="N905" i="1"/>
  <c r="O905" i="1" s="1"/>
  <c r="P905" i="1" s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R896" i="1"/>
  <c r="S896" i="1" s="1"/>
  <c r="T896" i="1" s="1"/>
  <c r="U896" i="1" s="1"/>
  <c r="V896" i="1" s="1"/>
  <c r="W896" i="1" s="1"/>
  <c r="Q896" i="1"/>
  <c r="P896" i="1"/>
  <c r="O896" i="1"/>
  <c r="N896" i="1"/>
  <c r="Q895" i="1"/>
  <c r="R895" i="1" s="1"/>
  <c r="S895" i="1" s="1"/>
  <c r="T895" i="1" s="1"/>
  <c r="U895" i="1" s="1"/>
  <c r="V895" i="1" s="1"/>
  <c r="W895" i="1" s="1"/>
  <c r="N895" i="1"/>
  <c r="O895" i="1" s="1"/>
  <c r="P895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R891" i="1"/>
  <c r="S891" i="1" s="1"/>
  <c r="T891" i="1" s="1"/>
  <c r="U891" i="1" s="1"/>
  <c r="V891" i="1" s="1"/>
  <c r="W891" i="1" s="1"/>
  <c r="N891" i="1"/>
  <c r="O891" i="1" s="1"/>
  <c r="P891" i="1" s="1"/>
  <c r="Q891" i="1" s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P886" i="1"/>
  <c r="Q886" i="1" s="1"/>
  <c r="R886" i="1" s="1"/>
  <c r="S886" i="1" s="1"/>
  <c r="T886" i="1" s="1"/>
  <c r="U886" i="1" s="1"/>
  <c r="V886" i="1" s="1"/>
  <c r="W886" i="1" s="1"/>
  <c r="O886" i="1"/>
  <c r="N886" i="1"/>
  <c r="R884" i="1"/>
  <c r="S884" i="1" s="1"/>
  <c r="T884" i="1" s="1"/>
  <c r="U884" i="1" s="1"/>
  <c r="V884" i="1" s="1"/>
  <c r="W884" i="1" s="1"/>
  <c r="P884" i="1"/>
  <c r="Q884" i="1" s="1"/>
  <c r="N884" i="1"/>
  <c r="O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R879" i="1"/>
  <c r="S879" i="1" s="1"/>
  <c r="T879" i="1" s="1"/>
  <c r="U879" i="1" s="1"/>
  <c r="V879" i="1" s="1"/>
  <c r="W879" i="1" s="1"/>
  <c r="O879" i="1"/>
  <c r="P879" i="1" s="1"/>
  <c r="Q879" i="1" s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P877" i="1"/>
  <c r="Q877" i="1" s="1"/>
  <c r="R877" i="1" s="1"/>
  <c r="S877" i="1" s="1"/>
  <c r="T877" i="1" s="1"/>
  <c r="U877" i="1" s="1"/>
  <c r="V877" i="1" s="1"/>
  <c r="W877" i="1" s="1"/>
  <c r="O877" i="1"/>
  <c r="N877" i="1"/>
  <c r="P875" i="1"/>
  <c r="Q875" i="1" s="1"/>
  <c r="R875" i="1" s="1"/>
  <c r="S875" i="1" s="1"/>
  <c r="T875" i="1" s="1"/>
  <c r="U875" i="1" s="1"/>
  <c r="V875" i="1" s="1"/>
  <c r="W875" i="1" s="1"/>
  <c r="O875" i="1"/>
  <c r="N875" i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Q873" i="1"/>
  <c r="R873" i="1" s="1"/>
  <c r="S873" i="1" s="1"/>
  <c r="T873" i="1" s="1"/>
  <c r="U873" i="1" s="1"/>
  <c r="V873" i="1" s="1"/>
  <c r="W873" i="1" s="1"/>
  <c r="N873" i="1"/>
  <c r="O873" i="1" s="1"/>
  <c r="P873" i="1" s="1"/>
  <c r="U872" i="1"/>
  <c r="V872" i="1" s="1"/>
  <c r="W872" i="1" s="1"/>
  <c r="O872" i="1"/>
  <c r="P872" i="1" s="1"/>
  <c r="Q872" i="1" s="1"/>
  <c r="R872" i="1" s="1"/>
  <c r="S872" i="1" s="1"/>
  <c r="T872" i="1" s="1"/>
  <c r="N872" i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R868" i="1"/>
  <c r="S868" i="1" s="1"/>
  <c r="T868" i="1" s="1"/>
  <c r="U868" i="1" s="1"/>
  <c r="V868" i="1" s="1"/>
  <c r="W868" i="1" s="1"/>
  <c r="N868" i="1"/>
  <c r="O868" i="1" s="1"/>
  <c r="P868" i="1" s="1"/>
  <c r="Q868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W865" i="1"/>
  <c r="P865" i="1"/>
  <c r="Q865" i="1" s="1"/>
  <c r="R865" i="1" s="1"/>
  <c r="S865" i="1" s="1"/>
  <c r="T865" i="1" s="1"/>
  <c r="U865" i="1" s="1"/>
  <c r="V865" i="1" s="1"/>
  <c r="O865" i="1"/>
  <c r="N865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P861" i="1"/>
  <c r="Q861" i="1" s="1"/>
  <c r="R861" i="1" s="1"/>
  <c r="S861" i="1" s="1"/>
  <c r="T861" i="1" s="1"/>
  <c r="U861" i="1" s="1"/>
  <c r="V861" i="1" s="1"/>
  <c r="W861" i="1" s="1"/>
  <c r="N861" i="1"/>
  <c r="O861" i="1" s="1"/>
  <c r="U860" i="1"/>
  <c r="V860" i="1" s="1"/>
  <c r="W860" i="1" s="1"/>
  <c r="R860" i="1"/>
  <c r="S860" i="1" s="1"/>
  <c r="T860" i="1" s="1"/>
  <c r="P860" i="1"/>
  <c r="Q860" i="1" s="1"/>
  <c r="O860" i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Q855" i="1"/>
  <c r="R855" i="1" s="1"/>
  <c r="S855" i="1" s="1"/>
  <c r="T855" i="1" s="1"/>
  <c r="U855" i="1" s="1"/>
  <c r="V855" i="1" s="1"/>
  <c r="W855" i="1" s="1"/>
  <c r="O855" i="1"/>
  <c r="P855" i="1" s="1"/>
  <c r="N855" i="1"/>
  <c r="Q854" i="1"/>
  <c r="R854" i="1" s="1"/>
  <c r="S854" i="1" s="1"/>
  <c r="T854" i="1" s="1"/>
  <c r="U854" i="1" s="1"/>
  <c r="V854" i="1" s="1"/>
  <c r="W854" i="1" s="1"/>
  <c r="N854" i="1"/>
  <c r="O854" i="1" s="1"/>
  <c r="P854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P850" i="1"/>
  <c r="Q850" i="1" s="1"/>
  <c r="R850" i="1" s="1"/>
  <c r="S850" i="1" s="1"/>
  <c r="T850" i="1" s="1"/>
  <c r="U850" i="1" s="1"/>
  <c r="V850" i="1" s="1"/>
  <c r="W850" i="1" s="1"/>
  <c r="N850" i="1"/>
  <c r="O850" i="1" s="1"/>
  <c r="Q848" i="1"/>
  <c r="R848" i="1" s="1"/>
  <c r="S848" i="1" s="1"/>
  <c r="T848" i="1" s="1"/>
  <c r="U848" i="1" s="1"/>
  <c r="V848" i="1" s="1"/>
  <c r="W848" i="1" s="1"/>
  <c r="O848" i="1"/>
  <c r="P848" i="1" s="1"/>
  <c r="N848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W845" i="1"/>
  <c r="R845" i="1"/>
  <c r="S845" i="1" s="1"/>
  <c r="T845" i="1" s="1"/>
  <c r="U845" i="1" s="1"/>
  <c r="V845" i="1" s="1"/>
  <c r="Q845" i="1"/>
  <c r="O845" i="1"/>
  <c r="P845" i="1" s="1"/>
  <c r="N845" i="1"/>
  <c r="M844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Q841" i="1"/>
  <c r="R841" i="1" s="1"/>
  <c r="S841" i="1" s="1"/>
  <c r="T841" i="1" s="1"/>
  <c r="U841" i="1" s="1"/>
  <c r="V841" i="1" s="1"/>
  <c r="W841" i="1" s="1"/>
  <c r="P841" i="1"/>
  <c r="N841" i="1"/>
  <c r="O841" i="1" s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P838" i="1"/>
  <c r="Q838" i="1" s="1"/>
  <c r="R838" i="1" s="1"/>
  <c r="S838" i="1" s="1"/>
  <c r="T838" i="1" s="1"/>
  <c r="U838" i="1" s="1"/>
  <c r="V838" i="1" s="1"/>
  <c r="W838" i="1" s="1"/>
  <c r="O838" i="1"/>
  <c r="N838" i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Q833" i="1"/>
  <c r="R833" i="1" s="1"/>
  <c r="S833" i="1" s="1"/>
  <c r="T833" i="1" s="1"/>
  <c r="U833" i="1" s="1"/>
  <c r="V833" i="1" s="1"/>
  <c r="W833" i="1" s="1"/>
  <c r="O833" i="1"/>
  <c r="P833" i="1" s="1"/>
  <c r="N833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R829" i="1"/>
  <c r="S829" i="1" s="1"/>
  <c r="T829" i="1" s="1"/>
  <c r="U829" i="1" s="1"/>
  <c r="V829" i="1" s="1"/>
  <c r="W829" i="1" s="1"/>
  <c r="O829" i="1"/>
  <c r="P829" i="1" s="1"/>
  <c r="Q829" i="1" s="1"/>
  <c r="N829" i="1"/>
  <c r="R822" i="1"/>
  <c r="S822" i="1" s="1"/>
  <c r="T822" i="1" s="1"/>
  <c r="U822" i="1" s="1"/>
  <c r="V822" i="1" s="1"/>
  <c r="W822" i="1" s="1"/>
  <c r="P822" i="1"/>
  <c r="Q822" i="1" s="1"/>
  <c r="O822" i="1"/>
  <c r="N822" i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R818" i="1"/>
  <c r="S818" i="1" s="1"/>
  <c r="T818" i="1" s="1"/>
  <c r="U818" i="1" s="1"/>
  <c r="V818" i="1" s="1"/>
  <c r="W818" i="1" s="1"/>
  <c r="Q818" i="1"/>
  <c r="N818" i="1"/>
  <c r="O818" i="1" s="1"/>
  <c r="P818" i="1" s="1"/>
  <c r="R816" i="1"/>
  <c r="S816" i="1" s="1"/>
  <c r="T816" i="1" s="1"/>
  <c r="U816" i="1" s="1"/>
  <c r="V816" i="1" s="1"/>
  <c r="W816" i="1" s="1"/>
  <c r="Q816" i="1"/>
  <c r="O816" i="1"/>
  <c r="P816" i="1" s="1"/>
  <c r="N816" i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R810" i="1"/>
  <c r="S810" i="1" s="1"/>
  <c r="T810" i="1" s="1"/>
  <c r="U810" i="1" s="1"/>
  <c r="V810" i="1" s="1"/>
  <c r="W810" i="1" s="1"/>
  <c r="P810" i="1"/>
  <c r="Q810" i="1" s="1"/>
  <c r="O810" i="1"/>
  <c r="N810" i="1"/>
  <c r="Q809" i="1"/>
  <c r="R809" i="1" s="1"/>
  <c r="S809" i="1" s="1"/>
  <c r="T809" i="1" s="1"/>
  <c r="U809" i="1" s="1"/>
  <c r="V809" i="1" s="1"/>
  <c r="W809" i="1" s="1"/>
  <c r="N809" i="1"/>
  <c r="O809" i="1" s="1"/>
  <c r="P809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P806" i="1"/>
  <c r="Q806" i="1" s="1"/>
  <c r="R806" i="1" s="1"/>
  <c r="S806" i="1" s="1"/>
  <c r="T806" i="1" s="1"/>
  <c r="U806" i="1" s="1"/>
  <c r="V806" i="1" s="1"/>
  <c r="W806" i="1" s="1"/>
  <c r="N806" i="1"/>
  <c r="O806" i="1" s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P802" i="1"/>
  <c r="Q802" i="1" s="1"/>
  <c r="R802" i="1" s="1"/>
  <c r="S802" i="1" s="1"/>
  <c r="T802" i="1" s="1"/>
  <c r="U802" i="1" s="1"/>
  <c r="V802" i="1" s="1"/>
  <c r="W802" i="1" s="1"/>
  <c r="O802" i="1"/>
  <c r="N802" i="1"/>
  <c r="Q801" i="1"/>
  <c r="R801" i="1" s="1"/>
  <c r="S801" i="1" s="1"/>
  <c r="T801" i="1" s="1"/>
  <c r="U801" i="1" s="1"/>
  <c r="V801" i="1" s="1"/>
  <c r="W801" i="1" s="1"/>
  <c r="P801" i="1"/>
  <c r="O801" i="1"/>
  <c r="N801" i="1"/>
  <c r="P800" i="1"/>
  <c r="Q800" i="1" s="1"/>
  <c r="R800" i="1" s="1"/>
  <c r="S800" i="1" s="1"/>
  <c r="T800" i="1" s="1"/>
  <c r="U800" i="1" s="1"/>
  <c r="V800" i="1" s="1"/>
  <c r="W800" i="1" s="1"/>
  <c r="O800" i="1"/>
  <c r="N800" i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P797" i="1"/>
  <c r="Q797" i="1" s="1"/>
  <c r="R797" i="1" s="1"/>
  <c r="S797" i="1" s="1"/>
  <c r="T797" i="1" s="1"/>
  <c r="U797" i="1" s="1"/>
  <c r="V797" i="1" s="1"/>
  <c r="W797" i="1" s="1"/>
  <c r="N797" i="1"/>
  <c r="O797" i="1" s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Q794" i="1"/>
  <c r="R794" i="1" s="1"/>
  <c r="S794" i="1" s="1"/>
  <c r="T794" i="1" s="1"/>
  <c r="U794" i="1" s="1"/>
  <c r="V794" i="1" s="1"/>
  <c r="W794" i="1" s="1"/>
  <c r="O794" i="1"/>
  <c r="P794" i="1" s="1"/>
  <c r="N794" i="1"/>
  <c r="R793" i="1"/>
  <c r="S793" i="1" s="1"/>
  <c r="T793" i="1" s="1"/>
  <c r="U793" i="1" s="1"/>
  <c r="V793" i="1" s="1"/>
  <c r="W793" i="1" s="1"/>
  <c r="O793" i="1"/>
  <c r="P793" i="1" s="1"/>
  <c r="Q793" i="1" s="1"/>
  <c r="N793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Q791" i="1"/>
  <c r="R791" i="1" s="1"/>
  <c r="S791" i="1" s="1"/>
  <c r="T791" i="1" s="1"/>
  <c r="U791" i="1" s="1"/>
  <c r="V791" i="1" s="1"/>
  <c r="W791" i="1" s="1"/>
  <c r="P791" i="1"/>
  <c r="O791" i="1"/>
  <c r="N791" i="1"/>
  <c r="P789" i="1"/>
  <c r="Q789" i="1" s="1"/>
  <c r="R789" i="1" s="1"/>
  <c r="S789" i="1" s="1"/>
  <c r="T789" i="1" s="1"/>
  <c r="U789" i="1" s="1"/>
  <c r="V789" i="1" s="1"/>
  <c r="W789" i="1" s="1"/>
  <c r="O789" i="1"/>
  <c r="N789" i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Q784" i="1"/>
  <c r="R784" i="1" s="1"/>
  <c r="S784" i="1" s="1"/>
  <c r="T784" i="1" s="1"/>
  <c r="U784" i="1" s="1"/>
  <c r="V784" i="1" s="1"/>
  <c r="W784" i="1" s="1"/>
  <c r="O784" i="1"/>
  <c r="P784" i="1" s="1"/>
  <c r="N784" i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P780" i="1"/>
  <c r="Q780" i="1" s="1"/>
  <c r="R780" i="1" s="1"/>
  <c r="S780" i="1" s="1"/>
  <c r="T780" i="1" s="1"/>
  <c r="U780" i="1" s="1"/>
  <c r="V780" i="1" s="1"/>
  <c r="W780" i="1" s="1"/>
  <c r="O780" i="1"/>
  <c r="N780" i="1"/>
  <c r="P779" i="1"/>
  <c r="Q779" i="1" s="1"/>
  <c r="R779" i="1" s="1"/>
  <c r="S779" i="1" s="1"/>
  <c r="T779" i="1" s="1"/>
  <c r="U779" i="1" s="1"/>
  <c r="V779" i="1" s="1"/>
  <c r="W779" i="1" s="1"/>
  <c r="O779" i="1"/>
  <c r="N779" i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P776" i="1"/>
  <c r="Q776" i="1" s="1"/>
  <c r="R776" i="1" s="1"/>
  <c r="S776" i="1" s="1"/>
  <c r="T776" i="1" s="1"/>
  <c r="U776" i="1" s="1"/>
  <c r="V776" i="1" s="1"/>
  <c r="W776" i="1" s="1"/>
  <c r="N776" i="1"/>
  <c r="O776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P771" i="1"/>
  <c r="Q771" i="1" s="1"/>
  <c r="R771" i="1" s="1"/>
  <c r="S771" i="1" s="1"/>
  <c r="T771" i="1" s="1"/>
  <c r="U771" i="1" s="1"/>
  <c r="V771" i="1" s="1"/>
  <c r="W771" i="1" s="1"/>
  <c r="O771" i="1"/>
  <c r="N771" i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P769" i="1"/>
  <c r="Q769" i="1" s="1"/>
  <c r="R769" i="1" s="1"/>
  <c r="S769" i="1" s="1"/>
  <c r="T769" i="1" s="1"/>
  <c r="U769" i="1" s="1"/>
  <c r="V769" i="1" s="1"/>
  <c r="W769" i="1" s="1"/>
  <c r="O769" i="1"/>
  <c r="N769" i="1"/>
  <c r="Q767" i="1"/>
  <c r="R767" i="1" s="1"/>
  <c r="S767" i="1" s="1"/>
  <c r="T767" i="1" s="1"/>
  <c r="U767" i="1" s="1"/>
  <c r="V767" i="1" s="1"/>
  <c r="W767" i="1" s="1"/>
  <c r="O767" i="1"/>
  <c r="P767" i="1" s="1"/>
  <c r="N767" i="1"/>
  <c r="O766" i="1"/>
  <c r="P766" i="1" s="1"/>
  <c r="Q766" i="1" s="1"/>
  <c r="R766" i="1" s="1"/>
  <c r="S766" i="1" s="1"/>
  <c r="T766" i="1" s="1"/>
  <c r="U766" i="1" s="1"/>
  <c r="V766" i="1" s="1"/>
  <c r="W766" i="1" s="1"/>
  <c r="N766" i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P764" i="1"/>
  <c r="Q764" i="1" s="1"/>
  <c r="R764" i="1" s="1"/>
  <c r="S764" i="1" s="1"/>
  <c r="T764" i="1" s="1"/>
  <c r="U764" i="1" s="1"/>
  <c r="V764" i="1" s="1"/>
  <c r="W764" i="1" s="1"/>
  <c r="O764" i="1"/>
  <c r="N764" i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P760" i="1"/>
  <c r="Q760" i="1" s="1"/>
  <c r="R760" i="1" s="1"/>
  <c r="S760" i="1" s="1"/>
  <c r="T760" i="1" s="1"/>
  <c r="U760" i="1" s="1"/>
  <c r="V760" i="1" s="1"/>
  <c r="W760" i="1" s="1"/>
  <c r="O760" i="1"/>
  <c r="N760" i="1"/>
  <c r="P758" i="1"/>
  <c r="Q758" i="1" s="1"/>
  <c r="R758" i="1" s="1"/>
  <c r="S758" i="1" s="1"/>
  <c r="T758" i="1" s="1"/>
  <c r="U758" i="1" s="1"/>
  <c r="V758" i="1" s="1"/>
  <c r="W758" i="1" s="1"/>
  <c r="O758" i="1"/>
  <c r="N758" i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P748" i="1"/>
  <c r="Q748" i="1" s="1"/>
  <c r="R748" i="1" s="1"/>
  <c r="S748" i="1" s="1"/>
  <c r="T748" i="1" s="1"/>
  <c r="U748" i="1" s="1"/>
  <c r="V748" i="1" s="1"/>
  <c r="W748" i="1" s="1"/>
  <c r="O748" i="1"/>
  <c r="N748" i="1"/>
  <c r="P747" i="1"/>
  <c r="Q747" i="1" s="1"/>
  <c r="R747" i="1" s="1"/>
  <c r="S747" i="1" s="1"/>
  <c r="T747" i="1" s="1"/>
  <c r="U747" i="1" s="1"/>
  <c r="V747" i="1" s="1"/>
  <c r="W747" i="1" s="1"/>
  <c r="O747" i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O744" i="1"/>
  <c r="P744" i="1" s="1"/>
  <c r="Q744" i="1" s="1"/>
  <c r="R744" i="1" s="1"/>
  <c r="S744" i="1" s="1"/>
  <c r="T744" i="1" s="1"/>
  <c r="U744" i="1" s="1"/>
  <c r="V744" i="1" s="1"/>
  <c r="W744" i="1" s="1"/>
  <c r="N744" i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P740" i="1"/>
  <c r="Q740" i="1" s="1"/>
  <c r="R740" i="1" s="1"/>
  <c r="S740" i="1" s="1"/>
  <c r="T740" i="1" s="1"/>
  <c r="U740" i="1" s="1"/>
  <c r="V740" i="1" s="1"/>
  <c r="W740" i="1" s="1"/>
  <c r="O740" i="1"/>
  <c r="N740" i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P735" i="1"/>
  <c r="Q735" i="1" s="1"/>
  <c r="R735" i="1" s="1"/>
  <c r="S735" i="1" s="1"/>
  <c r="T735" i="1" s="1"/>
  <c r="U735" i="1" s="1"/>
  <c r="V735" i="1" s="1"/>
  <c r="W735" i="1" s="1"/>
  <c r="O735" i="1"/>
  <c r="N735" i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Q726" i="1"/>
  <c r="R726" i="1" s="1"/>
  <c r="S726" i="1" s="1"/>
  <c r="T726" i="1" s="1"/>
  <c r="U726" i="1" s="1"/>
  <c r="V726" i="1" s="1"/>
  <c r="W726" i="1" s="1"/>
  <c r="P726" i="1"/>
  <c r="O726" i="1"/>
  <c r="N726" i="1"/>
  <c r="P724" i="1"/>
  <c r="Q724" i="1" s="1"/>
  <c r="R724" i="1" s="1"/>
  <c r="S724" i="1" s="1"/>
  <c r="T724" i="1" s="1"/>
  <c r="U724" i="1" s="1"/>
  <c r="V724" i="1" s="1"/>
  <c r="W724" i="1" s="1"/>
  <c r="O724" i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O722" i="1"/>
  <c r="P722" i="1" s="1"/>
  <c r="Q722" i="1" s="1"/>
  <c r="R722" i="1" s="1"/>
  <c r="S722" i="1" s="1"/>
  <c r="T722" i="1" s="1"/>
  <c r="U722" i="1" s="1"/>
  <c r="V722" i="1" s="1"/>
  <c r="W722" i="1" s="1"/>
  <c r="N722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P716" i="1"/>
  <c r="Q716" i="1" s="1"/>
  <c r="R716" i="1" s="1"/>
  <c r="S716" i="1" s="1"/>
  <c r="T716" i="1" s="1"/>
  <c r="U716" i="1" s="1"/>
  <c r="V716" i="1" s="1"/>
  <c r="W716" i="1" s="1"/>
  <c r="O716" i="1"/>
  <c r="N716" i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O710" i="1"/>
  <c r="P710" i="1" s="1"/>
  <c r="Q710" i="1" s="1"/>
  <c r="R710" i="1" s="1"/>
  <c r="S710" i="1" s="1"/>
  <c r="T710" i="1" s="1"/>
  <c r="U710" i="1" s="1"/>
  <c r="V710" i="1" s="1"/>
  <c r="W710" i="1" s="1"/>
  <c r="N710" i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Q703" i="1"/>
  <c r="R703" i="1" s="1"/>
  <c r="S703" i="1" s="1"/>
  <c r="T703" i="1" s="1"/>
  <c r="U703" i="1" s="1"/>
  <c r="V703" i="1" s="1"/>
  <c r="W703" i="1" s="1"/>
  <c r="P703" i="1"/>
  <c r="O703" i="1"/>
  <c r="N703" i="1"/>
  <c r="P702" i="1"/>
  <c r="Q702" i="1" s="1"/>
  <c r="R702" i="1" s="1"/>
  <c r="S702" i="1" s="1"/>
  <c r="T702" i="1" s="1"/>
  <c r="U702" i="1" s="1"/>
  <c r="V702" i="1" s="1"/>
  <c r="W702" i="1" s="1"/>
  <c r="O702" i="1"/>
  <c r="N702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M696" i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Q694" i="1"/>
  <c r="R694" i="1" s="1"/>
  <c r="S694" i="1" s="1"/>
  <c r="T694" i="1" s="1"/>
  <c r="U694" i="1" s="1"/>
  <c r="V694" i="1" s="1"/>
  <c r="W694" i="1" s="1"/>
  <c r="P694" i="1"/>
  <c r="O694" i="1"/>
  <c r="N694" i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W677" i="1"/>
  <c r="V677" i="1"/>
  <c r="T677" i="1"/>
  <c r="U677" i="1" s="1"/>
  <c r="S677" i="1"/>
  <c r="R677" i="1"/>
  <c r="Q677" i="1"/>
  <c r="P677" i="1"/>
  <c r="O677" i="1"/>
  <c r="N677" i="1"/>
  <c r="P676" i="1"/>
  <c r="Q676" i="1" s="1"/>
  <c r="R676" i="1" s="1"/>
  <c r="S676" i="1" s="1"/>
  <c r="T676" i="1" s="1"/>
  <c r="U676" i="1" s="1"/>
  <c r="V676" i="1" s="1"/>
  <c r="W676" i="1" s="1"/>
  <c r="N676" i="1"/>
  <c r="O676" i="1" s="1"/>
  <c r="M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M675" i="1"/>
  <c r="M674" i="1"/>
  <c r="N674" i="1" s="1"/>
  <c r="O674" i="1" s="1"/>
  <c r="P674" i="1" s="1"/>
  <c r="Q674" i="1" s="1"/>
  <c r="R674" i="1" s="1"/>
  <c r="S674" i="1" s="1"/>
  <c r="T674" i="1" s="1"/>
  <c r="U674" i="1" s="1"/>
  <c r="V674" i="1" s="1"/>
  <c r="W674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O668" i="1"/>
  <c r="P668" i="1" s="1"/>
  <c r="Q668" i="1" s="1"/>
  <c r="R668" i="1" s="1"/>
  <c r="S668" i="1" s="1"/>
  <c r="T668" i="1" s="1"/>
  <c r="U668" i="1" s="1"/>
  <c r="V668" i="1" s="1"/>
  <c r="W668" i="1" s="1"/>
  <c r="N668" i="1"/>
  <c r="Q667" i="1"/>
  <c r="R667" i="1" s="1"/>
  <c r="S667" i="1" s="1"/>
  <c r="T667" i="1" s="1"/>
  <c r="U667" i="1" s="1"/>
  <c r="V667" i="1" s="1"/>
  <c r="W667" i="1" s="1"/>
  <c r="P667" i="1"/>
  <c r="O667" i="1"/>
  <c r="N667" i="1"/>
  <c r="M666" i="1"/>
  <c r="N666" i="1" s="1"/>
  <c r="O666" i="1" s="1"/>
  <c r="P666" i="1" s="1"/>
  <c r="Q666" i="1" s="1"/>
  <c r="R666" i="1" s="1"/>
  <c r="S666" i="1" s="1"/>
  <c r="T666" i="1" s="1"/>
  <c r="U666" i="1" s="1"/>
  <c r="V666" i="1" s="1"/>
  <c r="W666" i="1" s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M665" i="1"/>
  <c r="O664" i="1"/>
  <c r="P664" i="1" s="1"/>
  <c r="Q664" i="1" s="1"/>
  <c r="R664" i="1" s="1"/>
  <c r="S664" i="1" s="1"/>
  <c r="T664" i="1" s="1"/>
  <c r="U664" i="1" s="1"/>
  <c r="V664" i="1" s="1"/>
  <c r="W664" i="1" s="1"/>
  <c r="M664" i="1"/>
  <c r="N664" i="1" s="1"/>
  <c r="M663" i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R661" i="1"/>
  <c r="S661" i="1" s="1"/>
  <c r="T661" i="1" s="1"/>
  <c r="U661" i="1" s="1"/>
  <c r="V661" i="1" s="1"/>
  <c r="W661" i="1" s="1"/>
  <c r="Q661" i="1"/>
  <c r="P661" i="1"/>
  <c r="O661" i="1"/>
  <c r="N661" i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M657" i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M656" i="1"/>
  <c r="M655" i="1"/>
  <c r="N655" i="1" s="1"/>
  <c r="O655" i="1" s="1"/>
  <c r="P655" i="1" s="1"/>
  <c r="Q655" i="1" s="1"/>
  <c r="R655" i="1" s="1"/>
  <c r="S655" i="1" s="1"/>
  <c r="T655" i="1" s="1"/>
  <c r="U655" i="1" s="1"/>
  <c r="V655" i="1" s="1"/>
  <c r="W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M654" i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P651" i="1"/>
  <c r="Q651" i="1" s="1"/>
  <c r="R651" i="1" s="1"/>
  <c r="S651" i="1" s="1"/>
  <c r="T651" i="1" s="1"/>
  <c r="U651" i="1" s="1"/>
  <c r="V651" i="1" s="1"/>
  <c r="W651" i="1" s="1"/>
  <c r="O651" i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M648" i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M647" i="1"/>
  <c r="N647" i="1" s="1"/>
  <c r="O647" i="1" s="1"/>
  <c r="P647" i="1" s="1"/>
  <c r="Q647" i="1" s="1"/>
  <c r="R647" i="1" s="1"/>
  <c r="S647" i="1" s="1"/>
  <c r="T647" i="1" s="1"/>
  <c r="U647" i="1" s="1"/>
  <c r="V647" i="1" s="1"/>
  <c r="W647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M646" i="1"/>
  <c r="Q645" i="1"/>
  <c r="R645" i="1" s="1"/>
  <c r="S645" i="1" s="1"/>
  <c r="T645" i="1" s="1"/>
  <c r="U645" i="1" s="1"/>
  <c r="V645" i="1" s="1"/>
  <c r="W645" i="1" s="1"/>
  <c r="P645" i="1"/>
  <c r="O645" i="1"/>
  <c r="N645" i="1"/>
  <c r="M645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M639" i="1"/>
  <c r="M638" i="1"/>
  <c r="N638" i="1" s="1"/>
  <c r="O638" i="1" s="1"/>
  <c r="P638" i="1" s="1"/>
  <c r="Q638" i="1" s="1"/>
  <c r="R638" i="1" s="1"/>
  <c r="S638" i="1" s="1"/>
  <c r="T638" i="1" s="1"/>
  <c r="U638" i="1" s="1"/>
  <c r="V638" i="1" s="1"/>
  <c r="W638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M637" i="1"/>
  <c r="M636" i="1"/>
  <c r="N636" i="1" s="1"/>
  <c r="O636" i="1" s="1"/>
  <c r="P636" i="1" s="1"/>
  <c r="Q636" i="1" s="1"/>
  <c r="R636" i="1" s="1"/>
  <c r="S636" i="1" s="1"/>
  <c r="T636" i="1" s="1"/>
  <c r="U636" i="1" s="1"/>
  <c r="V636" i="1" s="1"/>
  <c r="W636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O633" i="1"/>
  <c r="P633" i="1" s="1"/>
  <c r="Q633" i="1" s="1"/>
  <c r="R633" i="1" s="1"/>
  <c r="S633" i="1" s="1"/>
  <c r="T633" i="1" s="1"/>
  <c r="U633" i="1" s="1"/>
  <c r="V633" i="1" s="1"/>
  <c r="W633" i="1" s="1"/>
  <c r="N633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S630" i="1"/>
  <c r="T630" i="1" s="1"/>
  <c r="U630" i="1" s="1"/>
  <c r="V630" i="1" s="1"/>
  <c r="W630" i="1" s="1"/>
  <c r="M630" i="1"/>
  <c r="N630" i="1" s="1"/>
  <c r="O630" i="1" s="1"/>
  <c r="P630" i="1" s="1"/>
  <c r="Q630" i="1" s="1"/>
  <c r="R630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M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M628" i="1"/>
  <c r="T627" i="1"/>
  <c r="U627" i="1" s="1"/>
  <c r="V627" i="1" s="1"/>
  <c r="W627" i="1" s="1"/>
  <c r="M627" i="1"/>
  <c r="N627" i="1" s="1"/>
  <c r="O627" i="1" s="1"/>
  <c r="P627" i="1" s="1"/>
  <c r="Q627" i="1" s="1"/>
  <c r="R627" i="1" s="1"/>
  <c r="S627" i="1" s="1"/>
  <c r="P625" i="1"/>
  <c r="Q625" i="1" s="1"/>
  <c r="R625" i="1" s="1"/>
  <c r="S625" i="1" s="1"/>
  <c r="T625" i="1" s="1"/>
  <c r="U625" i="1" s="1"/>
  <c r="V625" i="1" s="1"/>
  <c r="W625" i="1" s="1"/>
  <c r="O625" i="1"/>
  <c r="N625" i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W620" i="1"/>
  <c r="P620" i="1"/>
  <c r="Q620" i="1" s="1"/>
  <c r="R620" i="1" s="1"/>
  <c r="S620" i="1" s="1"/>
  <c r="T620" i="1" s="1"/>
  <c r="U620" i="1" s="1"/>
  <c r="V620" i="1" s="1"/>
  <c r="O620" i="1"/>
  <c r="N620" i="1"/>
  <c r="M619" i="1"/>
  <c r="N619" i="1" s="1"/>
  <c r="O619" i="1" s="1"/>
  <c r="P619" i="1" s="1"/>
  <c r="Q619" i="1" s="1"/>
  <c r="R619" i="1" s="1"/>
  <c r="S619" i="1" s="1"/>
  <c r="T619" i="1" s="1"/>
  <c r="U619" i="1" s="1"/>
  <c r="V619" i="1" s="1"/>
  <c r="W619" i="1" s="1"/>
  <c r="R618" i="1"/>
  <c r="S618" i="1" s="1"/>
  <c r="T618" i="1" s="1"/>
  <c r="U618" i="1" s="1"/>
  <c r="V618" i="1" s="1"/>
  <c r="W618" i="1" s="1"/>
  <c r="Q618" i="1"/>
  <c r="P618" i="1"/>
  <c r="O618" i="1"/>
  <c r="M618" i="1"/>
  <c r="N618" i="1" s="1"/>
  <c r="W617" i="1"/>
  <c r="M617" i="1"/>
  <c r="N617" i="1" s="1"/>
  <c r="O617" i="1" s="1"/>
  <c r="P617" i="1" s="1"/>
  <c r="Q617" i="1" s="1"/>
  <c r="R617" i="1" s="1"/>
  <c r="S617" i="1" s="1"/>
  <c r="T617" i="1" s="1"/>
  <c r="U617" i="1" s="1"/>
  <c r="V617" i="1" s="1"/>
  <c r="M616" i="1"/>
  <c r="N616" i="1" s="1"/>
  <c r="O616" i="1" s="1"/>
  <c r="P616" i="1" s="1"/>
  <c r="Q616" i="1" s="1"/>
  <c r="R616" i="1" s="1"/>
  <c r="S616" i="1" s="1"/>
  <c r="T616" i="1" s="1"/>
  <c r="U616" i="1" s="1"/>
  <c r="V616" i="1" s="1"/>
  <c r="W616" i="1" s="1"/>
  <c r="M615" i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P608" i="1"/>
  <c r="Q608" i="1" s="1"/>
  <c r="R608" i="1" s="1"/>
  <c r="S608" i="1" s="1"/>
  <c r="T608" i="1" s="1"/>
  <c r="U608" i="1" s="1"/>
  <c r="V608" i="1" s="1"/>
  <c r="W608" i="1" s="1"/>
  <c r="O608" i="1"/>
  <c r="N608" i="1"/>
  <c r="M607" i="1"/>
  <c r="N607" i="1" s="1"/>
  <c r="O607" i="1" s="1"/>
  <c r="P607" i="1" s="1"/>
  <c r="Q607" i="1" s="1"/>
  <c r="R607" i="1" s="1"/>
  <c r="S607" i="1" s="1"/>
  <c r="T607" i="1" s="1"/>
  <c r="U607" i="1" s="1"/>
  <c r="V607" i="1" s="1"/>
  <c r="W607" i="1" s="1"/>
  <c r="V606" i="1"/>
  <c r="W606" i="1" s="1"/>
  <c r="U606" i="1"/>
  <c r="T606" i="1"/>
  <c r="S606" i="1"/>
  <c r="R606" i="1"/>
  <c r="Q606" i="1"/>
  <c r="P606" i="1"/>
  <c r="O606" i="1"/>
  <c r="N606" i="1"/>
  <c r="M606" i="1"/>
  <c r="P605" i="1"/>
  <c r="Q605" i="1" s="1"/>
  <c r="R605" i="1" s="1"/>
  <c r="S605" i="1" s="1"/>
  <c r="T605" i="1" s="1"/>
  <c r="U605" i="1" s="1"/>
  <c r="V605" i="1" s="1"/>
  <c r="W605" i="1" s="1"/>
  <c r="O605" i="1"/>
  <c r="N605" i="1"/>
  <c r="M605" i="1"/>
  <c r="S604" i="1"/>
  <c r="T604" i="1" s="1"/>
  <c r="U604" i="1" s="1"/>
  <c r="V604" i="1" s="1"/>
  <c r="W604" i="1" s="1"/>
  <c r="N604" i="1"/>
  <c r="O604" i="1" s="1"/>
  <c r="P604" i="1" s="1"/>
  <c r="Q604" i="1" s="1"/>
  <c r="R604" i="1" s="1"/>
  <c r="M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M603" i="1"/>
  <c r="Q601" i="1"/>
  <c r="R601" i="1" s="1"/>
  <c r="S601" i="1" s="1"/>
  <c r="T601" i="1" s="1"/>
  <c r="U601" i="1" s="1"/>
  <c r="V601" i="1" s="1"/>
  <c r="W601" i="1" s="1"/>
  <c r="P601" i="1"/>
  <c r="O601" i="1"/>
  <c r="N601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M596" i="1"/>
  <c r="M595" i="1"/>
  <c r="N595" i="1" s="1"/>
  <c r="O595" i="1" s="1"/>
  <c r="P595" i="1" s="1"/>
  <c r="Q595" i="1" s="1"/>
  <c r="R595" i="1" s="1"/>
  <c r="S595" i="1" s="1"/>
  <c r="T595" i="1" s="1"/>
  <c r="U595" i="1" s="1"/>
  <c r="V595" i="1" s="1"/>
  <c r="W595" i="1" s="1"/>
  <c r="P594" i="1"/>
  <c r="Q594" i="1" s="1"/>
  <c r="R594" i="1" s="1"/>
  <c r="S594" i="1" s="1"/>
  <c r="T594" i="1" s="1"/>
  <c r="U594" i="1" s="1"/>
  <c r="V594" i="1" s="1"/>
  <c r="W594" i="1" s="1"/>
  <c r="O594" i="1"/>
  <c r="N594" i="1"/>
  <c r="M594" i="1"/>
  <c r="S592" i="1"/>
  <c r="T592" i="1" s="1"/>
  <c r="U592" i="1" s="1"/>
  <c r="V592" i="1" s="1"/>
  <c r="W592" i="1" s="1"/>
  <c r="R592" i="1"/>
  <c r="O592" i="1"/>
  <c r="P592" i="1" s="1"/>
  <c r="Q592" i="1" s="1"/>
  <c r="N592" i="1"/>
  <c r="S591" i="1"/>
  <c r="T591" i="1" s="1"/>
  <c r="U591" i="1" s="1"/>
  <c r="V591" i="1" s="1"/>
  <c r="W591" i="1" s="1"/>
  <c r="N591" i="1"/>
  <c r="O591" i="1" s="1"/>
  <c r="P591" i="1" s="1"/>
  <c r="Q591" i="1" s="1"/>
  <c r="R591" i="1" s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M587" i="1"/>
  <c r="N587" i="1" s="1"/>
  <c r="O587" i="1" s="1"/>
  <c r="P587" i="1" s="1"/>
  <c r="Q587" i="1" s="1"/>
  <c r="R587" i="1" s="1"/>
  <c r="S587" i="1" s="1"/>
  <c r="T587" i="1" s="1"/>
  <c r="U587" i="1" s="1"/>
  <c r="V587" i="1" s="1"/>
  <c r="W587" i="1" s="1"/>
  <c r="M586" i="1"/>
  <c r="N586" i="1" s="1"/>
  <c r="O586" i="1" s="1"/>
  <c r="P586" i="1" s="1"/>
  <c r="Q586" i="1" s="1"/>
  <c r="R586" i="1" s="1"/>
  <c r="S586" i="1" s="1"/>
  <c r="T586" i="1" s="1"/>
  <c r="U586" i="1" s="1"/>
  <c r="V586" i="1" s="1"/>
  <c r="W586" i="1" s="1"/>
  <c r="M585" i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M578" i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M577" i="1"/>
  <c r="M576" i="1"/>
  <c r="N576" i="1" s="1"/>
  <c r="O576" i="1" s="1"/>
  <c r="P576" i="1" s="1"/>
  <c r="Q576" i="1" s="1"/>
  <c r="R576" i="1" s="1"/>
  <c r="S576" i="1" s="1"/>
  <c r="T576" i="1" s="1"/>
  <c r="U576" i="1" s="1"/>
  <c r="V576" i="1" s="1"/>
  <c r="W576" i="1" s="1"/>
  <c r="P574" i="1"/>
  <c r="Q574" i="1" s="1"/>
  <c r="R574" i="1" s="1"/>
  <c r="S574" i="1" s="1"/>
  <c r="T574" i="1" s="1"/>
  <c r="U574" i="1" s="1"/>
  <c r="V574" i="1" s="1"/>
  <c r="W574" i="1" s="1"/>
  <c r="O574" i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M569" i="1"/>
  <c r="N569" i="1" s="1"/>
  <c r="O569" i="1" s="1"/>
  <c r="P569" i="1" s="1"/>
  <c r="Q569" i="1" s="1"/>
  <c r="R569" i="1" s="1"/>
  <c r="S569" i="1" s="1"/>
  <c r="T569" i="1" s="1"/>
  <c r="U569" i="1" s="1"/>
  <c r="V569" i="1" s="1"/>
  <c r="W569" i="1" s="1"/>
  <c r="M568" i="1"/>
  <c r="N568" i="1" s="1"/>
  <c r="O568" i="1" s="1"/>
  <c r="P568" i="1" s="1"/>
  <c r="Q568" i="1" s="1"/>
  <c r="R568" i="1" s="1"/>
  <c r="S568" i="1" s="1"/>
  <c r="T568" i="1" s="1"/>
  <c r="U568" i="1" s="1"/>
  <c r="V568" i="1" s="1"/>
  <c r="W568" i="1" s="1"/>
  <c r="M567" i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Q561" i="1"/>
  <c r="R561" i="1" s="1"/>
  <c r="S561" i="1" s="1"/>
  <c r="T561" i="1" s="1"/>
  <c r="U561" i="1" s="1"/>
  <c r="V561" i="1" s="1"/>
  <c r="W561" i="1" s="1"/>
  <c r="O561" i="1"/>
  <c r="P561" i="1" s="1"/>
  <c r="N561" i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P556" i="1"/>
  <c r="Q556" i="1" s="1"/>
  <c r="R556" i="1" s="1"/>
  <c r="S556" i="1" s="1"/>
  <c r="T556" i="1" s="1"/>
  <c r="U556" i="1" s="1"/>
  <c r="V556" i="1" s="1"/>
  <c r="W556" i="1" s="1"/>
  <c r="O556" i="1"/>
  <c r="N556" i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P554" i="1"/>
  <c r="Q554" i="1" s="1"/>
  <c r="R554" i="1" s="1"/>
  <c r="S554" i="1" s="1"/>
  <c r="T554" i="1" s="1"/>
  <c r="U554" i="1" s="1"/>
  <c r="V554" i="1" s="1"/>
  <c r="W554" i="1" s="1"/>
  <c r="O554" i="1"/>
  <c r="N554" i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P534" i="1"/>
  <c r="Q534" i="1" s="1"/>
  <c r="R534" i="1" s="1"/>
  <c r="S534" i="1" s="1"/>
  <c r="T534" i="1" s="1"/>
  <c r="U534" i="1" s="1"/>
  <c r="V534" i="1" s="1"/>
  <c r="W534" i="1" s="1"/>
  <c r="O534" i="1"/>
  <c r="N534" i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M526" i="1"/>
  <c r="P525" i="1"/>
  <c r="Q525" i="1" s="1"/>
  <c r="R525" i="1" s="1"/>
  <c r="S525" i="1" s="1"/>
  <c r="T525" i="1" s="1"/>
  <c r="U525" i="1" s="1"/>
  <c r="V525" i="1" s="1"/>
  <c r="W525" i="1" s="1"/>
  <c r="O525" i="1"/>
  <c r="N525" i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M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M508" i="1"/>
  <c r="N508" i="1" s="1"/>
  <c r="O508" i="1" s="1"/>
  <c r="P508" i="1" s="1"/>
  <c r="Q508" i="1" s="1"/>
  <c r="R508" i="1" s="1"/>
  <c r="S508" i="1" s="1"/>
  <c r="T508" i="1" s="1"/>
  <c r="U508" i="1" s="1"/>
  <c r="V508" i="1" s="1"/>
  <c r="W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P502" i="1"/>
  <c r="Q502" i="1" s="1"/>
  <c r="R502" i="1" s="1"/>
  <c r="S502" i="1" s="1"/>
  <c r="T502" i="1" s="1"/>
  <c r="U502" i="1" s="1"/>
  <c r="V502" i="1" s="1"/>
  <c r="W502" i="1" s="1"/>
  <c r="O502" i="1"/>
  <c r="N502" i="1"/>
  <c r="P501" i="1"/>
  <c r="Q501" i="1" s="1"/>
  <c r="R501" i="1" s="1"/>
  <c r="S501" i="1" s="1"/>
  <c r="T501" i="1" s="1"/>
  <c r="U501" i="1" s="1"/>
  <c r="V501" i="1" s="1"/>
  <c r="W501" i="1" s="1"/>
  <c r="O501" i="1"/>
  <c r="N501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V491" i="1"/>
  <c r="W491" i="1" s="1"/>
  <c r="P491" i="1"/>
  <c r="Q491" i="1" s="1"/>
  <c r="R491" i="1" s="1"/>
  <c r="S491" i="1" s="1"/>
  <c r="T491" i="1" s="1"/>
  <c r="U491" i="1" s="1"/>
  <c r="O491" i="1"/>
  <c r="N491" i="1"/>
  <c r="P490" i="1"/>
  <c r="Q490" i="1" s="1"/>
  <c r="R490" i="1" s="1"/>
  <c r="S490" i="1" s="1"/>
  <c r="T490" i="1" s="1"/>
  <c r="U490" i="1" s="1"/>
  <c r="V490" i="1" s="1"/>
  <c r="W490" i="1" s="1"/>
  <c r="O490" i="1"/>
  <c r="N490" i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M483" i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V481" i="1"/>
  <c r="W481" i="1" s="1"/>
  <c r="N481" i="1"/>
  <c r="O481" i="1" s="1"/>
  <c r="P481" i="1" s="1"/>
  <c r="Q481" i="1" s="1"/>
  <c r="R481" i="1" s="1"/>
  <c r="S481" i="1" s="1"/>
  <c r="T481" i="1" s="1"/>
  <c r="U481" i="1" s="1"/>
  <c r="P480" i="1"/>
  <c r="Q480" i="1" s="1"/>
  <c r="R480" i="1" s="1"/>
  <c r="S480" i="1" s="1"/>
  <c r="T480" i="1" s="1"/>
  <c r="U480" i="1" s="1"/>
  <c r="V480" i="1" s="1"/>
  <c r="W480" i="1" s="1"/>
  <c r="N480" i="1"/>
  <c r="O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T477" i="1"/>
  <c r="U477" i="1" s="1"/>
  <c r="V477" i="1" s="1"/>
  <c r="W477" i="1" s="1"/>
  <c r="O477" i="1"/>
  <c r="P477" i="1" s="1"/>
  <c r="Q477" i="1" s="1"/>
  <c r="R477" i="1" s="1"/>
  <c r="S477" i="1" s="1"/>
  <c r="N477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P475" i="1"/>
  <c r="Q475" i="1" s="1"/>
  <c r="R475" i="1" s="1"/>
  <c r="S475" i="1" s="1"/>
  <c r="T475" i="1" s="1"/>
  <c r="U475" i="1" s="1"/>
  <c r="V475" i="1" s="1"/>
  <c r="W475" i="1" s="1"/>
  <c r="O475" i="1"/>
  <c r="N475" i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M472" i="1"/>
  <c r="N472" i="1" s="1"/>
  <c r="O472" i="1" s="1"/>
  <c r="P472" i="1" s="1"/>
  <c r="Q472" i="1" s="1"/>
  <c r="R472" i="1" s="1"/>
  <c r="S472" i="1" s="1"/>
  <c r="T472" i="1" s="1"/>
  <c r="U472" i="1" s="1"/>
  <c r="V472" i="1" s="1"/>
  <c r="W472" i="1" s="1"/>
  <c r="W471" i="1"/>
  <c r="O471" i="1"/>
  <c r="P471" i="1" s="1"/>
  <c r="Q471" i="1" s="1"/>
  <c r="R471" i="1" s="1"/>
  <c r="S471" i="1" s="1"/>
  <c r="T471" i="1" s="1"/>
  <c r="U471" i="1" s="1"/>
  <c r="V471" i="1" s="1"/>
  <c r="N471" i="1"/>
  <c r="Q470" i="1"/>
  <c r="R470" i="1" s="1"/>
  <c r="S470" i="1" s="1"/>
  <c r="T470" i="1" s="1"/>
  <c r="U470" i="1" s="1"/>
  <c r="V470" i="1" s="1"/>
  <c r="W470" i="1" s="1"/>
  <c r="O470" i="1"/>
  <c r="P470" i="1" s="1"/>
  <c r="N470" i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U468" i="1"/>
  <c r="V468" i="1" s="1"/>
  <c r="W468" i="1" s="1"/>
  <c r="P468" i="1"/>
  <c r="Q468" i="1" s="1"/>
  <c r="R468" i="1" s="1"/>
  <c r="S468" i="1" s="1"/>
  <c r="T468" i="1" s="1"/>
  <c r="O468" i="1"/>
  <c r="N468" i="1"/>
  <c r="P466" i="1"/>
  <c r="Q466" i="1" s="1"/>
  <c r="R466" i="1" s="1"/>
  <c r="S466" i="1" s="1"/>
  <c r="T466" i="1" s="1"/>
  <c r="U466" i="1" s="1"/>
  <c r="V466" i="1" s="1"/>
  <c r="W466" i="1" s="1"/>
  <c r="O466" i="1"/>
  <c r="N466" i="1"/>
  <c r="Q465" i="1"/>
  <c r="R465" i="1" s="1"/>
  <c r="S465" i="1" s="1"/>
  <c r="T465" i="1" s="1"/>
  <c r="U465" i="1" s="1"/>
  <c r="V465" i="1" s="1"/>
  <c r="W465" i="1" s="1"/>
  <c r="P465" i="1"/>
  <c r="O465" i="1"/>
  <c r="N465" i="1"/>
  <c r="S464" i="1"/>
  <c r="T464" i="1" s="1"/>
  <c r="U464" i="1" s="1"/>
  <c r="V464" i="1" s="1"/>
  <c r="W464" i="1" s="1"/>
  <c r="N464" i="1"/>
  <c r="O464" i="1" s="1"/>
  <c r="P464" i="1" s="1"/>
  <c r="Q464" i="1" s="1"/>
  <c r="R464" i="1" s="1"/>
  <c r="P462" i="1"/>
  <c r="Q462" i="1" s="1"/>
  <c r="R462" i="1" s="1"/>
  <c r="S462" i="1" s="1"/>
  <c r="T462" i="1" s="1"/>
  <c r="U462" i="1" s="1"/>
  <c r="V462" i="1" s="1"/>
  <c r="W462" i="1" s="1"/>
  <c r="N462" i="1"/>
  <c r="O462" i="1" s="1"/>
  <c r="M461" i="1"/>
  <c r="N461" i="1" s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T459" i="1"/>
  <c r="U459" i="1" s="1"/>
  <c r="V459" i="1" s="1"/>
  <c r="W459" i="1" s="1"/>
  <c r="O459" i="1"/>
  <c r="P459" i="1" s="1"/>
  <c r="Q459" i="1" s="1"/>
  <c r="R459" i="1" s="1"/>
  <c r="S459" i="1" s="1"/>
  <c r="N459" i="1"/>
  <c r="W458" i="1"/>
  <c r="V458" i="1"/>
  <c r="N458" i="1"/>
  <c r="O458" i="1" s="1"/>
  <c r="P458" i="1" s="1"/>
  <c r="Q458" i="1" s="1"/>
  <c r="R458" i="1" s="1"/>
  <c r="S458" i="1" s="1"/>
  <c r="T458" i="1" s="1"/>
  <c r="U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P455" i="1"/>
  <c r="Q455" i="1" s="1"/>
  <c r="R455" i="1" s="1"/>
  <c r="S455" i="1" s="1"/>
  <c r="T455" i="1" s="1"/>
  <c r="U455" i="1" s="1"/>
  <c r="V455" i="1" s="1"/>
  <c r="W455" i="1" s="1"/>
  <c r="N455" i="1"/>
  <c r="O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P451" i="1"/>
  <c r="Q451" i="1" s="1"/>
  <c r="R451" i="1" s="1"/>
  <c r="S451" i="1" s="1"/>
  <c r="T451" i="1" s="1"/>
  <c r="U451" i="1" s="1"/>
  <c r="V451" i="1" s="1"/>
  <c r="W451" i="1" s="1"/>
  <c r="O451" i="1"/>
  <c r="N451" i="1"/>
  <c r="S450" i="1"/>
  <c r="T450" i="1" s="1"/>
  <c r="U450" i="1" s="1"/>
  <c r="V450" i="1" s="1"/>
  <c r="W450" i="1" s="1"/>
  <c r="R450" i="1"/>
  <c r="N450" i="1"/>
  <c r="O450" i="1" s="1"/>
  <c r="P450" i="1" s="1"/>
  <c r="Q450" i="1" s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Q446" i="1"/>
  <c r="R446" i="1" s="1"/>
  <c r="S446" i="1" s="1"/>
  <c r="T446" i="1" s="1"/>
  <c r="U446" i="1" s="1"/>
  <c r="V446" i="1" s="1"/>
  <c r="W446" i="1" s="1"/>
  <c r="P446" i="1"/>
  <c r="N446" i="1"/>
  <c r="O446" i="1" s="1"/>
  <c r="P445" i="1"/>
  <c r="Q445" i="1" s="1"/>
  <c r="R445" i="1" s="1"/>
  <c r="S445" i="1" s="1"/>
  <c r="T445" i="1" s="1"/>
  <c r="U445" i="1" s="1"/>
  <c r="V445" i="1" s="1"/>
  <c r="W445" i="1" s="1"/>
  <c r="N445" i="1"/>
  <c r="O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S438" i="1"/>
  <c r="T438" i="1" s="1"/>
  <c r="U438" i="1" s="1"/>
  <c r="V438" i="1" s="1"/>
  <c r="W438" i="1" s="1"/>
  <c r="R438" i="1"/>
  <c r="N438" i="1"/>
  <c r="O438" i="1" s="1"/>
  <c r="P438" i="1" s="1"/>
  <c r="Q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5" i="1"/>
  <c r="Q435" i="1" s="1"/>
  <c r="R435" i="1" s="1"/>
  <c r="S435" i="1" s="1"/>
  <c r="T435" i="1" s="1"/>
  <c r="U435" i="1" s="1"/>
  <c r="V435" i="1" s="1"/>
  <c r="W435" i="1" s="1"/>
  <c r="N435" i="1"/>
  <c r="O435" i="1" s="1"/>
  <c r="Q433" i="1"/>
  <c r="R433" i="1" s="1"/>
  <c r="S433" i="1" s="1"/>
  <c r="T433" i="1" s="1"/>
  <c r="U433" i="1" s="1"/>
  <c r="V433" i="1" s="1"/>
  <c r="W433" i="1" s="1"/>
  <c r="P433" i="1"/>
  <c r="N433" i="1"/>
  <c r="O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S428" i="1"/>
  <c r="T428" i="1" s="1"/>
  <c r="U428" i="1" s="1"/>
  <c r="V428" i="1" s="1"/>
  <c r="W428" i="1" s="1"/>
  <c r="R428" i="1"/>
  <c r="N428" i="1"/>
  <c r="O428" i="1" s="1"/>
  <c r="P428" i="1" s="1"/>
  <c r="Q428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P413" i="1"/>
  <c r="Q413" i="1" s="1"/>
  <c r="R413" i="1" s="1"/>
  <c r="S413" i="1" s="1"/>
  <c r="T413" i="1" s="1"/>
  <c r="U413" i="1" s="1"/>
  <c r="V413" i="1" s="1"/>
  <c r="W413" i="1" s="1"/>
  <c r="N413" i="1"/>
  <c r="O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P409" i="1"/>
  <c r="Q409" i="1" s="1"/>
  <c r="R409" i="1" s="1"/>
  <c r="S409" i="1" s="1"/>
  <c r="T409" i="1" s="1"/>
  <c r="U409" i="1" s="1"/>
  <c r="V409" i="1" s="1"/>
  <c r="W409" i="1" s="1"/>
  <c r="O409" i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S407" i="1"/>
  <c r="T407" i="1" s="1"/>
  <c r="U407" i="1" s="1"/>
  <c r="V407" i="1" s="1"/>
  <c r="W407" i="1" s="1"/>
  <c r="R407" i="1"/>
  <c r="N407" i="1"/>
  <c r="O407" i="1" s="1"/>
  <c r="P407" i="1" s="1"/>
  <c r="Q407" i="1" s="1"/>
  <c r="P405" i="1"/>
  <c r="Q405" i="1" s="1"/>
  <c r="R405" i="1" s="1"/>
  <c r="S405" i="1" s="1"/>
  <c r="T405" i="1" s="1"/>
  <c r="U405" i="1" s="1"/>
  <c r="V405" i="1" s="1"/>
  <c r="W405" i="1" s="1"/>
  <c r="O405" i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Q403" i="1"/>
  <c r="R403" i="1" s="1"/>
  <c r="S403" i="1" s="1"/>
  <c r="T403" i="1" s="1"/>
  <c r="U403" i="1" s="1"/>
  <c r="V403" i="1" s="1"/>
  <c r="W403" i="1" s="1"/>
  <c r="P403" i="1"/>
  <c r="N403" i="1"/>
  <c r="O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P399" i="1"/>
  <c r="Q399" i="1" s="1"/>
  <c r="R399" i="1" s="1"/>
  <c r="S399" i="1" s="1"/>
  <c r="T399" i="1" s="1"/>
  <c r="U399" i="1" s="1"/>
  <c r="V399" i="1" s="1"/>
  <c r="W399" i="1" s="1"/>
  <c r="O399" i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P392" i="1"/>
  <c r="Q392" i="1" s="1"/>
  <c r="R392" i="1" s="1"/>
  <c r="S392" i="1" s="1"/>
  <c r="T392" i="1" s="1"/>
  <c r="U392" i="1" s="1"/>
  <c r="V392" i="1" s="1"/>
  <c r="W392" i="1" s="1"/>
  <c r="O392" i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P389" i="1"/>
  <c r="Q389" i="1" s="1"/>
  <c r="R389" i="1" s="1"/>
  <c r="S389" i="1" s="1"/>
  <c r="T389" i="1" s="1"/>
  <c r="U389" i="1" s="1"/>
  <c r="V389" i="1" s="1"/>
  <c r="W389" i="1" s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P376" i="1"/>
  <c r="Q376" i="1" s="1"/>
  <c r="R376" i="1" s="1"/>
  <c r="S376" i="1" s="1"/>
  <c r="T376" i="1" s="1"/>
  <c r="U376" i="1" s="1"/>
  <c r="V376" i="1" s="1"/>
  <c r="W376" i="1" s="1"/>
  <c r="O376" i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4" i="1"/>
  <c r="Q374" i="1" s="1"/>
  <c r="R374" i="1" s="1"/>
  <c r="S374" i="1" s="1"/>
  <c r="T374" i="1" s="1"/>
  <c r="U374" i="1" s="1"/>
  <c r="V374" i="1" s="1"/>
  <c r="W374" i="1" s="1"/>
  <c r="O374" i="1"/>
  <c r="N374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P366" i="1"/>
  <c r="Q366" i="1" s="1"/>
  <c r="R366" i="1" s="1"/>
  <c r="S366" i="1" s="1"/>
  <c r="T366" i="1" s="1"/>
  <c r="U366" i="1" s="1"/>
  <c r="V366" i="1" s="1"/>
  <c r="W366" i="1" s="1"/>
  <c r="O366" i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P363" i="1"/>
  <c r="Q363" i="1" s="1"/>
  <c r="R363" i="1" s="1"/>
  <c r="S363" i="1" s="1"/>
  <c r="T363" i="1" s="1"/>
  <c r="U363" i="1" s="1"/>
  <c r="V363" i="1" s="1"/>
  <c r="W363" i="1" s="1"/>
  <c r="O363" i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P356" i="1"/>
  <c r="Q356" i="1" s="1"/>
  <c r="R356" i="1" s="1"/>
  <c r="S356" i="1" s="1"/>
  <c r="T356" i="1" s="1"/>
  <c r="U356" i="1" s="1"/>
  <c r="V356" i="1" s="1"/>
  <c r="W356" i="1" s="1"/>
  <c r="O356" i="1"/>
  <c r="N356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P353" i="1"/>
  <c r="Q353" i="1" s="1"/>
  <c r="R353" i="1" s="1"/>
  <c r="S353" i="1" s="1"/>
  <c r="T353" i="1" s="1"/>
  <c r="U353" i="1" s="1"/>
  <c r="V353" i="1" s="1"/>
  <c r="W353" i="1" s="1"/>
  <c r="O353" i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P332" i="1"/>
  <c r="Q332" i="1" s="1"/>
  <c r="R332" i="1" s="1"/>
  <c r="S332" i="1" s="1"/>
  <c r="T332" i="1" s="1"/>
  <c r="U332" i="1" s="1"/>
  <c r="V332" i="1" s="1"/>
  <c r="W332" i="1" s="1"/>
  <c r="O332" i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M328" i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V319" i="1"/>
  <c r="W319" i="1" s="1"/>
  <c r="M319" i="1"/>
  <c r="N319" i="1" s="1"/>
  <c r="O319" i="1" s="1"/>
  <c r="P319" i="1" s="1"/>
  <c r="Q319" i="1" s="1"/>
  <c r="R319" i="1" s="1"/>
  <c r="S319" i="1" s="1"/>
  <c r="T319" i="1" s="1"/>
  <c r="U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P317" i="1"/>
  <c r="Q317" i="1" s="1"/>
  <c r="R317" i="1" s="1"/>
  <c r="S317" i="1" s="1"/>
  <c r="T317" i="1" s="1"/>
  <c r="U317" i="1" s="1"/>
  <c r="V317" i="1" s="1"/>
  <c r="W317" i="1" s="1"/>
  <c r="O317" i="1"/>
  <c r="N317" i="1"/>
  <c r="U316" i="1"/>
  <c r="V316" i="1" s="1"/>
  <c r="W316" i="1" s="1"/>
  <c r="N316" i="1"/>
  <c r="O316" i="1" s="1"/>
  <c r="P316" i="1" s="1"/>
  <c r="Q316" i="1" s="1"/>
  <c r="R316" i="1" s="1"/>
  <c r="S316" i="1" s="1"/>
  <c r="T316" i="1" s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S312" i="1"/>
  <c r="T312" i="1" s="1"/>
  <c r="U312" i="1" s="1"/>
  <c r="V312" i="1" s="1"/>
  <c r="W312" i="1" s="1"/>
  <c r="N312" i="1"/>
  <c r="O312" i="1" s="1"/>
  <c r="P312" i="1" s="1"/>
  <c r="Q312" i="1" s="1"/>
  <c r="R312" i="1" s="1"/>
  <c r="M310" i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R308" i="1"/>
  <c r="S308" i="1" s="1"/>
  <c r="T308" i="1" s="1"/>
  <c r="U308" i="1" s="1"/>
  <c r="V308" i="1" s="1"/>
  <c r="W308" i="1" s="1"/>
  <c r="N308" i="1"/>
  <c r="O308" i="1" s="1"/>
  <c r="P308" i="1" s="1"/>
  <c r="Q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R296" i="1"/>
  <c r="S296" i="1" s="1"/>
  <c r="T296" i="1" s="1"/>
  <c r="U296" i="1" s="1"/>
  <c r="V296" i="1" s="1"/>
  <c r="W296" i="1" s="1"/>
  <c r="O296" i="1"/>
  <c r="P296" i="1" s="1"/>
  <c r="Q296" i="1" s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T290" i="1"/>
  <c r="U290" i="1" s="1"/>
  <c r="V290" i="1" s="1"/>
  <c r="W290" i="1" s="1"/>
  <c r="O290" i="1"/>
  <c r="P290" i="1" s="1"/>
  <c r="Q290" i="1" s="1"/>
  <c r="R290" i="1" s="1"/>
  <c r="S290" i="1" s="1"/>
  <c r="N290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T286" i="1"/>
  <c r="U286" i="1" s="1"/>
  <c r="V286" i="1" s="1"/>
  <c r="W286" i="1" s="1"/>
  <c r="R286" i="1"/>
  <c r="S286" i="1" s="1"/>
  <c r="O286" i="1"/>
  <c r="P286" i="1" s="1"/>
  <c r="Q286" i="1" s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W276" i="1"/>
  <c r="T276" i="1"/>
  <c r="U276" i="1" s="1"/>
  <c r="V276" i="1" s="1"/>
  <c r="R276" i="1"/>
  <c r="S276" i="1" s="1"/>
  <c r="N276" i="1"/>
  <c r="O276" i="1" s="1"/>
  <c r="P276" i="1" s="1"/>
  <c r="Q276" i="1" s="1"/>
  <c r="U274" i="1"/>
  <c r="V274" i="1" s="1"/>
  <c r="W274" i="1" s="1"/>
  <c r="Q274" i="1"/>
  <c r="R274" i="1" s="1"/>
  <c r="S274" i="1" s="1"/>
  <c r="T274" i="1" s="1"/>
  <c r="N274" i="1"/>
  <c r="O274" i="1" s="1"/>
  <c r="P274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V269" i="1"/>
  <c r="W269" i="1" s="1"/>
  <c r="T269" i="1"/>
  <c r="U269" i="1" s="1"/>
  <c r="O269" i="1"/>
  <c r="P269" i="1" s="1"/>
  <c r="Q269" i="1" s="1"/>
  <c r="R269" i="1" s="1"/>
  <c r="S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Q267" i="1"/>
  <c r="R267" i="1" s="1"/>
  <c r="S267" i="1" s="1"/>
  <c r="T267" i="1" s="1"/>
  <c r="U267" i="1" s="1"/>
  <c r="V267" i="1" s="1"/>
  <c r="W267" i="1" s="1"/>
  <c r="N267" i="1"/>
  <c r="O267" i="1" s="1"/>
  <c r="P267" i="1" s="1"/>
  <c r="R265" i="1"/>
  <c r="S265" i="1" s="1"/>
  <c r="T265" i="1" s="1"/>
  <c r="U265" i="1" s="1"/>
  <c r="V265" i="1" s="1"/>
  <c r="W265" i="1" s="1"/>
  <c r="N265" i="1"/>
  <c r="O265" i="1" s="1"/>
  <c r="P265" i="1" s="1"/>
  <c r="Q265" i="1" s="1"/>
  <c r="R264" i="1"/>
  <c r="S264" i="1" s="1"/>
  <c r="T264" i="1" s="1"/>
  <c r="U264" i="1" s="1"/>
  <c r="V264" i="1" s="1"/>
  <c r="W264" i="1" s="1"/>
  <c r="Q264" i="1"/>
  <c r="P264" i="1"/>
  <c r="N264" i="1"/>
  <c r="O264" i="1" s="1"/>
  <c r="V263" i="1"/>
  <c r="W263" i="1" s="1"/>
  <c r="O263" i="1"/>
  <c r="P263" i="1" s="1"/>
  <c r="Q263" i="1" s="1"/>
  <c r="R263" i="1" s="1"/>
  <c r="S263" i="1" s="1"/>
  <c r="T263" i="1" s="1"/>
  <c r="U263" i="1" s="1"/>
  <c r="N263" i="1"/>
  <c r="U261" i="1"/>
  <c r="V261" i="1" s="1"/>
  <c r="W261" i="1" s="1"/>
  <c r="T261" i="1"/>
  <c r="R261" i="1"/>
  <c r="S261" i="1" s="1"/>
  <c r="P261" i="1"/>
  <c r="Q261" i="1" s="1"/>
  <c r="N261" i="1"/>
  <c r="O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V257" i="1"/>
  <c r="W257" i="1" s="1"/>
  <c r="T257" i="1"/>
  <c r="U257" i="1" s="1"/>
  <c r="O257" i="1"/>
  <c r="P257" i="1" s="1"/>
  <c r="Q257" i="1" s="1"/>
  <c r="R257" i="1" s="1"/>
  <c r="S257" i="1" s="1"/>
  <c r="N257" i="1"/>
  <c r="R256" i="1"/>
  <c r="S256" i="1" s="1"/>
  <c r="T256" i="1" s="1"/>
  <c r="U256" i="1" s="1"/>
  <c r="V256" i="1" s="1"/>
  <c r="W256" i="1" s="1"/>
  <c r="P256" i="1"/>
  <c r="Q256" i="1" s="1"/>
  <c r="N256" i="1"/>
  <c r="O256" i="1" s="1"/>
  <c r="Q255" i="1"/>
  <c r="R255" i="1" s="1"/>
  <c r="S255" i="1" s="1"/>
  <c r="T255" i="1" s="1"/>
  <c r="U255" i="1" s="1"/>
  <c r="V255" i="1" s="1"/>
  <c r="W255" i="1" s="1"/>
  <c r="N255" i="1"/>
  <c r="O255" i="1" s="1"/>
  <c r="P255" i="1" s="1"/>
  <c r="R254" i="1"/>
  <c r="S254" i="1" s="1"/>
  <c r="T254" i="1" s="1"/>
  <c r="U254" i="1" s="1"/>
  <c r="V254" i="1" s="1"/>
  <c r="W254" i="1" s="1"/>
  <c r="O254" i="1"/>
  <c r="P254" i="1" s="1"/>
  <c r="Q254" i="1" s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V251" i="1"/>
  <c r="W251" i="1" s="1"/>
  <c r="Q251" i="1"/>
  <c r="R251" i="1" s="1"/>
  <c r="S251" i="1" s="1"/>
  <c r="T251" i="1" s="1"/>
  <c r="U251" i="1" s="1"/>
  <c r="O251" i="1"/>
  <c r="P251" i="1" s="1"/>
  <c r="N251" i="1"/>
  <c r="R250" i="1"/>
  <c r="S250" i="1" s="1"/>
  <c r="T250" i="1" s="1"/>
  <c r="U250" i="1" s="1"/>
  <c r="V250" i="1" s="1"/>
  <c r="W250" i="1" s="1"/>
  <c r="P250" i="1"/>
  <c r="Q250" i="1" s="1"/>
  <c r="N250" i="1"/>
  <c r="O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V247" i="1"/>
  <c r="W247" i="1" s="1"/>
  <c r="U247" i="1"/>
  <c r="T247" i="1"/>
  <c r="O247" i="1"/>
  <c r="P247" i="1" s="1"/>
  <c r="Q247" i="1" s="1"/>
  <c r="R247" i="1" s="1"/>
  <c r="S247" i="1" s="1"/>
  <c r="N247" i="1"/>
  <c r="R246" i="1"/>
  <c r="S246" i="1" s="1"/>
  <c r="T246" i="1" s="1"/>
  <c r="U246" i="1" s="1"/>
  <c r="V246" i="1" s="1"/>
  <c r="W246" i="1" s="1"/>
  <c r="P246" i="1"/>
  <c r="Q246" i="1" s="1"/>
  <c r="O246" i="1"/>
  <c r="N246" i="1"/>
  <c r="S245" i="1"/>
  <c r="T245" i="1" s="1"/>
  <c r="U245" i="1" s="1"/>
  <c r="V245" i="1" s="1"/>
  <c r="W245" i="1" s="1"/>
  <c r="Q245" i="1"/>
  <c r="R245" i="1" s="1"/>
  <c r="N245" i="1"/>
  <c r="O245" i="1" s="1"/>
  <c r="P245" i="1" s="1"/>
  <c r="V244" i="1"/>
  <c r="W244" i="1" s="1"/>
  <c r="T244" i="1"/>
  <c r="U244" i="1" s="1"/>
  <c r="S244" i="1"/>
  <c r="R244" i="1"/>
  <c r="O244" i="1"/>
  <c r="P244" i="1" s="1"/>
  <c r="Q244" i="1" s="1"/>
  <c r="N244" i="1"/>
  <c r="R242" i="1"/>
  <c r="S242" i="1" s="1"/>
  <c r="T242" i="1" s="1"/>
  <c r="U242" i="1" s="1"/>
  <c r="V242" i="1" s="1"/>
  <c r="W242" i="1" s="1"/>
  <c r="Q242" i="1"/>
  <c r="P242" i="1"/>
  <c r="N242" i="1"/>
  <c r="O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P238" i="1"/>
  <c r="Q238" i="1" s="1"/>
  <c r="R238" i="1" s="1"/>
  <c r="S238" i="1" s="1"/>
  <c r="T238" i="1" s="1"/>
  <c r="U238" i="1" s="1"/>
  <c r="V238" i="1" s="1"/>
  <c r="W238" i="1" s="1"/>
  <c r="O238" i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Q233" i="1"/>
  <c r="R233" i="1" s="1"/>
  <c r="S233" i="1" s="1"/>
  <c r="T233" i="1" s="1"/>
  <c r="U233" i="1" s="1"/>
  <c r="V233" i="1" s="1"/>
  <c r="W233" i="1" s="1"/>
  <c r="N233" i="1"/>
  <c r="O233" i="1" s="1"/>
  <c r="P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Q226" i="1"/>
  <c r="R226" i="1" s="1"/>
  <c r="S226" i="1" s="1"/>
  <c r="T226" i="1" s="1"/>
  <c r="U226" i="1" s="1"/>
  <c r="V226" i="1" s="1"/>
  <c r="W226" i="1" s="1"/>
  <c r="P226" i="1"/>
  <c r="O226" i="1"/>
  <c r="N226" i="1"/>
  <c r="R224" i="1"/>
  <c r="S224" i="1" s="1"/>
  <c r="T224" i="1" s="1"/>
  <c r="U224" i="1" s="1"/>
  <c r="V224" i="1" s="1"/>
  <c r="W224" i="1" s="1"/>
  <c r="Q224" i="1"/>
  <c r="P224" i="1"/>
  <c r="O224" i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M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Q220" i="1"/>
  <c r="R220" i="1" s="1"/>
  <c r="S220" i="1" s="1"/>
  <c r="T220" i="1" s="1"/>
  <c r="U220" i="1" s="1"/>
  <c r="V220" i="1" s="1"/>
  <c r="W220" i="1" s="1"/>
  <c r="P220" i="1"/>
  <c r="N220" i="1"/>
  <c r="O220" i="1" s="1"/>
  <c r="R218" i="1"/>
  <c r="S218" i="1" s="1"/>
  <c r="T218" i="1" s="1"/>
  <c r="U218" i="1" s="1"/>
  <c r="V218" i="1" s="1"/>
  <c r="W218" i="1" s="1"/>
  <c r="Q218" i="1"/>
  <c r="P218" i="1"/>
  <c r="O218" i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M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Q208" i="1"/>
  <c r="R208" i="1" s="1"/>
  <c r="S208" i="1" s="1"/>
  <c r="T208" i="1" s="1"/>
  <c r="U208" i="1" s="1"/>
  <c r="V208" i="1" s="1"/>
  <c r="W208" i="1" s="1"/>
  <c r="P208" i="1"/>
  <c r="O208" i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M203" i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P199" i="1"/>
  <c r="Q199" i="1" s="1"/>
  <c r="R199" i="1" s="1"/>
  <c r="S199" i="1" s="1"/>
  <c r="T199" i="1" s="1"/>
  <c r="U199" i="1" s="1"/>
  <c r="V199" i="1" s="1"/>
  <c r="W199" i="1" s="1"/>
  <c r="O199" i="1"/>
  <c r="N199" i="1"/>
  <c r="R198" i="1"/>
  <c r="S198" i="1" s="1"/>
  <c r="T198" i="1" s="1"/>
  <c r="U198" i="1" s="1"/>
  <c r="V198" i="1" s="1"/>
  <c r="W198" i="1" s="1"/>
  <c r="Q198" i="1"/>
  <c r="P198" i="1"/>
  <c r="O198" i="1"/>
  <c r="N198" i="1"/>
  <c r="P197" i="1"/>
  <c r="Q197" i="1" s="1"/>
  <c r="R197" i="1" s="1"/>
  <c r="S197" i="1" s="1"/>
  <c r="T197" i="1" s="1"/>
  <c r="U197" i="1" s="1"/>
  <c r="V197" i="1" s="1"/>
  <c r="W197" i="1" s="1"/>
  <c r="O197" i="1"/>
  <c r="N197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P194" i="1"/>
  <c r="Q194" i="1" s="1"/>
  <c r="R194" i="1" s="1"/>
  <c r="S194" i="1" s="1"/>
  <c r="T194" i="1" s="1"/>
  <c r="U194" i="1" s="1"/>
  <c r="V194" i="1" s="1"/>
  <c r="W194" i="1" s="1"/>
  <c r="O194" i="1"/>
  <c r="N194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P188" i="1"/>
  <c r="Q188" i="1" s="1"/>
  <c r="R188" i="1" s="1"/>
  <c r="S188" i="1" s="1"/>
  <c r="T188" i="1" s="1"/>
  <c r="U188" i="1" s="1"/>
  <c r="V188" i="1" s="1"/>
  <c r="W188" i="1" s="1"/>
  <c r="O188" i="1"/>
  <c r="N188" i="1"/>
  <c r="R187" i="1"/>
  <c r="S187" i="1" s="1"/>
  <c r="T187" i="1" s="1"/>
  <c r="U187" i="1" s="1"/>
  <c r="V187" i="1" s="1"/>
  <c r="W187" i="1" s="1"/>
  <c r="Q187" i="1"/>
  <c r="P187" i="1"/>
  <c r="O187" i="1"/>
  <c r="N187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P183" i="1"/>
  <c r="Q183" i="1" s="1"/>
  <c r="R183" i="1" s="1"/>
  <c r="S183" i="1" s="1"/>
  <c r="T183" i="1" s="1"/>
  <c r="U183" i="1" s="1"/>
  <c r="V183" i="1" s="1"/>
  <c r="W183" i="1" s="1"/>
  <c r="O183" i="1"/>
  <c r="N183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M180" i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Q178" i="1"/>
  <c r="R178" i="1" s="1"/>
  <c r="S178" i="1" s="1"/>
  <c r="T178" i="1" s="1"/>
  <c r="U178" i="1" s="1"/>
  <c r="V178" i="1" s="1"/>
  <c r="W178" i="1" s="1"/>
  <c r="P178" i="1"/>
  <c r="O178" i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Q173" i="1"/>
  <c r="R173" i="1" s="1"/>
  <c r="S173" i="1" s="1"/>
  <c r="T173" i="1" s="1"/>
  <c r="U173" i="1" s="1"/>
  <c r="V173" i="1" s="1"/>
  <c r="W173" i="1" s="1"/>
  <c r="P173" i="1"/>
  <c r="O173" i="1"/>
  <c r="N173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M170" i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P169" i="1"/>
  <c r="Q169" i="1" s="1"/>
  <c r="R169" i="1" s="1"/>
  <c r="S169" i="1" s="1"/>
  <c r="T169" i="1" s="1"/>
  <c r="U169" i="1" s="1"/>
  <c r="V169" i="1" s="1"/>
  <c r="W169" i="1" s="1"/>
  <c r="O169" i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R163" i="1"/>
  <c r="S163" i="1" s="1"/>
  <c r="T163" i="1" s="1"/>
  <c r="U163" i="1" s="1"/>
  <c r="V163" i="1" s="1"/>
  <c r="W163" i="1" s="1"/>
  <c r="Q163" i="1"/>
  <c r="P163" i="1"/>
  <c r="O163" i="1"/>
  <c r="N163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M160" i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Q159" i="1"/>
  <c r="R159" i="1" s="1"/>
  <c r="S159" i="1" s="1"/>
  <c r="T159" i="1" s="1"/>
  <c r="U159" i="1" s="1"/>
  <c r="V159" i="1" s="1"/>
  <c r="W159" i="1" s="1"/>
  <c r="P159" i="1"/>
  <c r="O159" i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P154" i="1"/>
  <c r="Q154" i="1" s="1"/>
  <c r="R154" i="1" s="1"/>
  <c r="S154" i="1" s="1"/>
  <c r="T154" i="1" s="1"/>
  <c r="U154" i="1" s="1"/>
  <c r="V154" i="1" s="1"/>
  <c r="W154" i="1" s="1"/>
  <c r="O154" i="1"/>
  <c r="N154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Q147" i="1"/>
  <c r="R147" i="1" s="1"/>
  <c r="S147" i="1" s="1"/>
  <c r="T147" i="1" s="1"/>
  <c r="U147" i="1" s="1"/>
  <c r="V147" i="1" s="1"/>
  <c r="W147" i="1" s="1"/>
  <c r="P147" i="1"/>
  <c r="O147" i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P142" i="1"/>
  <c r="Q142" i="1" s="1"/>
  <c r="R142" i="1" s="1"/>
  <c r="S142" i="1" s="1"/>
  <c r="T142" i="1" s="1"/>
  <c r="U142" i="1" s="1"/>
  <c r="V142" i="1" s="1"/>
  <c r="W142" i="1" s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Q137" i="1"/>
  <c r="R137" i="1" s="1"/>
  <c r="S137" i="1" s="1"/>
  <c r="T137" i="1" s="1"/>
  <c r="U137" i="1" s="1"/>
  <c r="V137" i="1" s="1"/>
  <c r="W137" i="1" s="1"/>
  <c r="P137" i="1"/>
  <c r="O137" i="1"/>
  <c r="N137" i="1"/>
  <c r="M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4" i="1"/>
  <c r="Q134" i="1" s="1"/>
  <c r="R134" i="1" s="1"/>
  <c r="S134" i="1" s="1"/>
  <c r="T134" i="1" s="1"/>
  <c r="U134" i="1" s="1"/>
  <c r="V134" i="1" s="1"/>
  <c r="W134" i="1" s="1"/>
  <c r="O134" i="1"/>
  <c r="N134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M127" i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Q124" i="1"/>
  <c r="R124" i="1" s="1"/>
  <c r="S124" i="1" s="1"/>
  <c r="T124" i="1" s="1"/>
  <c r="U124" i="1" s="1"/>
  <c r="V124" i="1" s="1"/>
  <c r="W124" i="1" s="1"/>
  <c r="P124" i="1"/>
  <c r="O124" i="1"/>
  <c r="N124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P118" i="1"/>
  <c r="Q118" i="1" s="1"/>
  <c r="R118" i="1" s="1"/>
  <c r="S118" i="1" s="1"/>
  <c r="T118" i="1" s="1"/>
  <c r="U118" i="1" s="1"/>
  <c r="V118" i="1" s="1"/>
  <c r="W118" i="1" s="1"/>
  <c r="O118" i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M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R113" i="1"/>
  <c r="S113" i="1" s="1"/>
  <c r="T113" i="1" s="1"/>
  <c r="U113" i="1" s="1"/>
  <c r="V113" i="1" s="1"/>
  <c r="W113" i="1" s="1"/>
  <c r="Q113" i="1"/>
  <c r="P113" i="1"/>
  <c r="O113" i="1"/>
  <c r="N113" i="1"/>
  <c r="T112" i="1"/>
  <c r="U112" i="1" s="1"/>
  <c r="V112" i="1" s="1"/>
  <c r="W112" i="1" s="1"/>
  <c r="S112" i="1"/>
  <c r="N112" i="1"/>
  <c r="O112" i="1" s="1"/>
  <c r="P112" i="1" s="1"/>
  <c r="Q112" i="1" s="1"/>
  <c r="R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W109" i="1"/>
  <c r="P109" i="1"/>
  <c r="Q109" i="1" s="1"/>
  <c r="R109" i="1" s="1"/>
  <c r="S109" i="1" s="1"/>
  <c r="T109" i="1" s="1"/>
  <c r="U109" i="1" s="1"/>
  <c r="V109" i="1" s="1"/>
  <c r="O109" i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M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P104" i="1"/>
  <c r="Q104" i="1" s="1"/>
  <c r="R104" i="1" s="1"/>
  <c r="S104" i="1" s="1"/>
  <c r="T104" i="1" s="1"/>
  <c r="U104" i="1" s="1"/>
  <c r="V104" i="1" s="1"/>
  <c r="W104" i="1" s="1"/>
  <c r="O104" i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Q99" i="1"/>
  <c r="R99" i="1" s="1"/>
  <c r="S99" i="1" s="1"/>
  <c r="T99" i="1" s="1"/>
  <c r="U99" i="1" s="1"/>
  <c r="V99" i="1" s="1"/>
  <c r="W99" i="1" s="1"/>
  <c r="P99" i="1"/>
  <c r="O99" i="1"/>
  <c r="N99" i="1"/>
  <c r="O96" i="1"/>
  <c r="P96" i="1" s="1"/>
  <c r="Q96" i="1" s="1"/>
  <c r="R96" i="1" s="1"/>
  <c r="S96" i="1" s="1"/>
  <c r="T96" i="1" s="1"/>
  <c r="U96" i="1" s="1"/>
  <c r="V96" i="1" s="1"/>
  <c r="W96" i="1" s="1"/>
  <c r="N96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Q87" i="1"/>
  <c r="R87" i="1" s="1"/>
  <c r="S87" i="1" s="1"/>
  <c r="T87" i="1" s="1"/>
  <c r="U87" i="1" s="1"/>
  <c r="V87" i="1" s="1"/>
  <c r="W87" i="1" s="1"/>
  <c r="P87" i="1"/>
  <c r="O87" i="1"/>
  <c r="N87" i="1"/>
  <c r="R85" i="1"/>
  <c r="S85" i="1" s="1"/>
  <c r="T85" i="1" s="1"/>
  <c r="U85" i="1" s="1"/>
  <c r="V85" i="1" s="1"/>
  <c r="W85" i="1" s="1"/>
  <c r="N85" i="1"/>
  <c r="O85" i="1" s="1"/>
  <c r="P85" i="1" s="1"/>
  <c r="Q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1" i="1"/>
  <c r="Q81" i="1" s="1"/>
  <c r="R81" i="1" s="1"/>
  <c r="S81" i="1" s="1"/>
  <c r="T81" i="1" s="1"/>
  <c r="U81" i="1" s="1"/>
  <c r="V81" i="1" s="1"/>
  <c r="W81" i="1" s="1"/>
  <c r="O81" i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Q73" i="1"/>
  <c r="R73" i="1" s="1"/>
  <c r="S73" i="1" s="1"/>
  <c r="T73" i="1" s="1"/>
  <c r="U73" i="1" s="1"/>
  <c r="V73" i="1" s="1"/>
  <c r="W73" i="1" s="1"/>
  <c r="N73" i="1"/>
  <c r="O73" i="1" s="1"/>
  <c r="P73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Q68" i="1"/>
  <c r="R68" i="1" s="1"/>
  <c r="S68" i="1" s="1"/>
  <c r="T68" i="1" s="1"/>
  <c r="U68" i="1" s="1"/>
  <c r="V68" i="1" s="1"/>
  <c r="W68" i="1" s="1"/>
  <c r="O68" i="1"/>
  <c r="P68" i="1" s="1"/>
  <c r="N68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S61" i="1"/>
  <c r="T61" i="1" s="1"/>
  <c r="U61" i="1" s="1"/>
  <c r="V61" i="1" s="1"/>
  <c r="W61" i="1" s="1"/>
  <c r="Q61" i="1"/>
  <c r="R61" i="1" s="1"/>
  <c r="N61" i="1"/>
  <c r="O61" i="1" s="1"/>
  <c r="P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P58" i="1"/>
  <c r="Q58" i="1" s="1"/>
  <c r="R58" i="1" s="1"/>
  <c r="S58" i="1" s="1"/>
  <c r="T58" i="1" s="1"/>
  <c r="U58" i="1" s="1"/>
  <c r="V58" i="1" s="1"/>
  <c r="W58" i="1" s="1"/>
  <c r="O58" i="1"/>
  <c r="N58" i="1"/>
  <c r="Q57" i="1"/>
  <c r="R57" i="1" s="1"/>
  <c r="S57" i="1" s="1"/>
  <c r="T57" i="1" s="1"/>
  <c r="U57" i="1" s="1"/>
  <c r="V57" i="1" s="1"/>
  <c r="W57" i="1" s="1"/>
  <c r="O57" i="1"/>
  <c r="P57" i="1" s="1"/>
  <c r="N57" i="1"/>
  <c r="P56" i="1"/>
  <c r="Q56" i="1" s="1"/>
  <c r="R56" i="1" s="1"/>
  <c r="S56" i="1" s="1"/>
  <c r="T56" i="1" s="1"/>
  <c r="U56" i="1" s="1"/>
  <c r="V56" i="1" s="1"/>
  <c r="W56" i="1" s="1"/>
  <c r="N56" i="1"/>
  <c r="O56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<sst xmlns="http://schemas.openxmlformats.org/spreadsheetml/2006/main" count="7510" uniqueCount="188">
  <si>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</si>
  <si>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</si>
  <si>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</si>
  <si>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</si>
  <si>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</si>
  <si>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</si>
  <si>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</si>
  <si>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</si>
  <si>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</si>
  <si>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</si>
  <si>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</si>
  <si>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</si>
  <si>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</si>
  <si>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</si>
  <si>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</si>
  <si>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</si>
  <si>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Residential</t>
  </si>
  <si>
    <t>Service requested</t>
  </si>
  <si>
    <t>CIMS.CAN.MB.Residential</t>
  </si>
  <si>
    <t>Census</t>
  </si>
  <si>
    <t>household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</si>
  <si>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</si>
  <si>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</si>
  <si>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</si>
  <si>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</si>
  <si>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</si>
  <si>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</si>
  <si>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</si>
  <si>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</si>
  <si>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</si>
  <si>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</si>
  <si>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</si>
  <si>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</si>
  <si>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</si>
  <si>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</si>
  <si>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</si>
  <si>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</si>
  <si>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</si>
  <si>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</si>
  <si>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</si>
  <si>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</si>
  <si>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</si>
  <si>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</si>
  <si>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</si>
  <si>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</si>
  <si>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</si>
  <si>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</si>
  <si>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Retirement intercept</t>
  </si>
  <si>
    <t>CIMS.CAN.MB.Residential.Buildings</t>
  </si>
  <si>
    <t>building</t>
  </si>
  <si>
    <t>Buildings</t>
  </si>
  <si>
    <t>Fixed Ratio</t>
  </si>
  <si>
    <t>CIMS.CAN.MB.Residential.Buildings.Floorspace</t>
  </si>
  <si>
    <t>m2</t>
  </si>
  <si>
    <t>CIMS.CAN.MB.Residential.Buildings.Refrigerators</t>
  </si>
  <si>
    <t>unit</t>
  </si>
  <si>
    <t>CIMS.CAN.MB.Residential.Buildings.Freezers</t>
  </si>
  <si>
    <t>CIMS.CAN.MB.Residential.Buildings.Ranges</t>
  </si>
  <si>
    <t>CIMS.CAN.MB.Residential.Buildings.Dishwashing</t>
  </si>
  <si>
    <t>CIMS.CAN.MB.Residential.Buildings.Clothes Washing</t>
  </si>
  <si>
    <t>CIMS.CAN.MB.Residential.Buildings.Minor Appliances</t>
  </si>
  <si>
    <t>CIMS.CAN.MB.Residential.Buildings.Non-appliance Hot Water</t>
  </si>
  <si>
    <t>Floorspace</t>
  </si>
  <si>
    <t>CIMS.CAN.MB.Residential.Buildings.Floorspace.Lighting</t>
  </si>
  <si>
    <t>CIMS.CAN.MB.Residential.Buildings.Floorspace.Solar Electricity</t>
  </si>
  <si>
    <t>m2 of roofspace</t>
  </si>
  <si>
    <t>CIMS.CAN.MB.Residential.Buildings.Floorspace.Space Conditioning</t>
  </si>
  <si>
    <t>Lighting</t>
  </si>
  <si>
    <t>Tech Compete</t>
  </si>
  <si>
    <t>Discount rate_financial</t>
  </si>
  <si>
    <t>%</t>
  </si>
  <si>
    <t>Heterogeneity</t>
  </si>
  <si>
    <t>Incandescent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</si>
  <si>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</si>
  <si>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</si>
  <si>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</si>
  <si>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</si>
  <si>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</si>
  <si>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</si>
  <si>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</si>
  <si>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</si>
  <si>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</si>
  <si>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GJ</t>
  </si>
  <si>
    <t>CFL</t>
  </si>
  <si>
    <t>LED</t>
  </si>
  <si>
    <t>Solar Electricity</t>
  </si>
  <si>
    <t>No Solar</t>
  </si>
  <si>
    <t>Solar PV</t>
  </si>
  <si>
    <t>Space Conditioning</t>
  </si>
  <si>
    <t>CIMS.CAN.MB.Residential.Buildings.Floorspace.Space Conditioning.Single Family Detached</t>
  </si>
  <si>
    <t>CIMS.CAN.MB.Residential.Buildings.Floorspace.Space Conditioning.Single Family Attached</t>
  </si>
  <si>
    <t>CIMS.CAN.MB.Residential.Buildings.Floorspace.Space Conditioning.Apartments</t>
  </si>
  <si>
    <t>CIMS.CAN.MB.Residential.Buildings.Floorspace.Space Conditioning.Mobile</t>
  </si>
  <si>
    <t>Retrofit_existing_max</t>
  </si>
  <si>
    <t>Single Family Detached</t>
  </si>
  <si>
    <t>pre 1960</t>
  </si>
  <si>
    <t>Capital recovery</t>
  </si>
  <si>
    <t>CIMS.CAN.MB.Residential.Space Heating</t>
  </si>
  <si>
    <t>CIMS.CAN.MB.Residential.Air Conditioning</t>
  </si>
  <si>
    <t>post 1960</t>
  </si>
  <si>
    <t>Std</t>
  </si>
  <si>
    <t>R2000</t>
  </si>
  <si>
    <t>LEED</t>
  </si>
  <si>
    <t>Single Family Attached</t>
  </si>
  <si>
    <t>Existing</t>
  </si>
  <si>
    <t>Apartments</t>
  </si>
  <si>
    <t>Mobile</t>
  </si>
  <si>
    <t>Refrigerators</t>
  </si>
  <si>
    <t>FOM</t>
  </si>
  <si>
    <t>Medium Efficiency</t>
  </si>
  <si>
    <t>High Efficiency</t>
  </si>
  <si>
    <t>Freezers</t>
  </si>
  <si>
    <t>Ranges</t>
  </si>
  <si>
    <t>Electric existing</t>
  </si>
  <si>
    <t>Electric Std</t>
  </si>
  <si>
    <t>Electric Induction</t>
  </si>
  <si>
    <t>NG existing</t>
  </si>
  <si>
    <t>NG Std</t>
  </si>
  <si>
    <t>Dishwashing</t>
  </si>
  <si>
    <t>CIMS.CAN.MB.Residential.Buildings.Dishwashing.Machine</t>
  </si>
  <si>
    <t>CIMS.CAN.MB.Residential.Buildings.Dishwashing.Non-machine</t>
  </si>
  <si>
    <t>Machine</t>
  </si>
  <si>
    <t>CIMS.CAN.MB.Residential.Water Heating</t>
  </si>
  <si>
    <t>m3</t>
  </si>
  <si>
    <t>Std (46% Eff)</t>
  </si>
  <si>
    <t>High (58% Eff)</t>
  </si>
  <si>
    <t>Top (94% Eff)</t>
  </si>
  <si>
    <t>Non-machine</t>
  </si>
  <si>
    <t>Hot water</t>
  </si>
  <si>
    <t>How water aerator</t>
  </si>
  <si>
    <t>Clothes Washing</t>
  </si>
  <si>
    <t>CIMS.CAN.MB.Residential.Clothes Drying</t>
  </si>
  <si>
    <t>Steam</t>
  </si>
  <si>
    <t>Minor Appliances</t>
  </si>
  <si>
    <t>New</t>
  </si>
  <si>
    <t>New 1W standby</t>
  </si>
  <si>
    <t>New PV panels</t>
  </si>
  <si>
    <t>Non-appliance Hot Water</t>
  </si>
  <si>
    <t>Std use</t>
  </si>
  <si>
    <t>Low flow devices</t>
  </si>
  <si>
    <t>Space Heating</t>
  </si>
  <si>
    <t>NG furnace existing</t>
  </si>
  <si>
    <t>NG furnace standard</t>
  </si>
  <si>
    <t>NG furnace efficient</t>
  </si>
  <si>
    <t>Electric baseboard</t>
  </si>
  <si>
    <t>Electric heat pump/NG backup</t>
  </si>
  <si>
    <t>Assumes ASHP provides 95% of heat. Assumes effieciency of archetypal ASHP improves from COP 1.90 in 2000 to COP 3.5 in 2025</t>
  </si>
  <si>
    <t>Assumes Standard Gas Furnace backup - providing 5% of fuel</t>
  </si>
  <si>
    <t>Electricity for Cooling</t>
  </si>
  <si>
    <t>Electric heat pump/Electric backup</t>
  </si>
  <si>
    <t>Assumes Electric baseboard backup - providing 5% of fuel</t>
  </si>
  <si>
    <t>Oil furnace existing</t>
  </si>
  <si>
    <t>Oil furnace standard</t>
  </si>
  <si>
    <t>Oil furnace efficient</t>
  </si>
  <si>
    <t>Wood stove efficient</t>
  </si>
  <si>
    <t>Electric ground source heat pump</t>
  </si>
  <si>
    <t>KT Project</t>
  </si>
  <si>
    <t>Assumes GSHP provides 100% of heat. Assumes effieciency of archetypal GSHP improves to COP 3.5</t>
  </si>
  <si>
    <t>Electric heat pump</t>
  </si>
  <si>
    <t>Assumes ASHP provides 100% of heat. Assumes effieciency of archetypal ASHP improves to COP 5 in 2035</t>
  </si>
  <si>
    <t>Air Conditioning</t>
  </si>
  <si>
    <t>CIMS.CAN.MB.Residential.Air Conditioning.Central</t>
  </si>
  <si>
    <t>CIMS.CAN.MB.Residential.Air Conditioning.Room</t>
  </si>
  <si>
    <t>CIMS.CAN.MB.Residential.Air Conditioning.No AC</t>
  </si>
  <si>
    <t>Central</t>
  </si>
  <si>
    <t>SEER 12</t>
  </si>
  <si>
    <t>SEER 14</t>
  </si>
  <si>
    <t>Room</t>
  </si>
  <si>
    <t>EER 9</t>
  </si>
  <si>
    <t>EER 11</t>
  </si>
  <si>
    <t>No AC</t>
  </si>
  <si>
    <t>Clothes Drying</t>
  </si>
  <si>
    <t>CIMS.CAN.MB.Residential.Clothes Drying.Machine</t>
  </si>
  <si>
    <t>CIMS.CAN.MB.Residential.Clothes Drying.Air dry</t>
  </si>
  <si>
    <t>NG heat pump</t>
  </si>
  <si>
    <t>Air dry</t>
  </si>
  <si>
    <t>Air dry clothes</t>
  </si>
  <si>
    <t>Water Heating</t>
  </si>
  <si>
    <t>CIMS.CAN.MB.Residential.Water Heating.House</t>
  </si>
  <si>
    <t>CIMS.CAN.MB.Residential.Water Heating.Apartment</t>
  </si>
  <si>
    <t>House</t>
  </si>
  <si>
    <t>Oil existing</t>
  </si>
  <si>
    <t>Electric improved</t>
  </si>
  <si>
    <t>Heat pump electric air source</t>
  </si>
  <si>
    <t>NG condensing</t>
  </si>
  <si>
    <t>NG instant tankless</t>
  </si>
  <si>
    <t>Apartment</t>
  </si>
  <si>
    <t>Heat pump air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</si>
</sst>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/NRCan/2023/Res/ResON2000-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HeatingDemand_CanadaAver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Updated%2005.30.24_Resi%20Heating%20&amp;%20Cooling%20Tech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Table 35"/>
      <sheetName val="Table 36"/>
      <sheetName val="Table 37"/>
      <sheetName val="Table 38"/>
      <sheetName val="Table 39"/>
      <sheetName val="Table 40"/>
      <sheetName val="Table 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4">
          <cell r="W14">
            <v>0.74336899999999995</v>
          </cell>
        </row>
        <row r="16">
          <cell r="W16">
            <v>0.51226899999999997</v>
          </cell>
        </row>
        <row r="19">
          <cell r="W19">
            <v>0.35901100000000002</v>
          </cell>
        </row>
        <row r="22">
          <cell r="W22">
            <v>0.29160599999999998</v>
          </cell>
        </row>
        <row r="28">
          <cell r="W28">
            <v>0.54240200000000005</v>
          </cell>
        </row>
        <row r="31">
          <cell r="W31">
            <v>0.33310299999999998</v>
          </cell>
        </row>
        <row r="35">
          <cell r="W35">
            <v>0.26244600000000001</v>
          </cell>
        </row>
        <row r="41">
          <cell r="W41">
            <v>0.42186800000000002</v>
          </cell>
        </row>
        <row r="44">
          <cell r="W44">
            <v>0.25907999999999998</v>
          </cell>
        </row>
        <row r="48">
          <cell r="W48">
            <v>0.204124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tingDemands_Canada"/>
    </sheetNames>
    <sheetDataSet>
      <sheetData sheetId="0">
        <row r="128">
          <cell r="W128">
            <v>67.787123078850627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MS input"/>
      <sheetName val="Intangible Costs"/>
      <sheetName val="2000 market share"/>
      <sheetName val="MarketShare_inputs"/>
      <sheetName val=" Heating Technologies"/>
      <sheetName val="Cooling Technologies"/>
      <sheetName val="Conversion"/>
      <sheetName val="NG  furnace efficiencies"/>
      <sheetName val="OIL furnace efficiencies"/>
      <sheetName val="WOOD-OTHER furn efficiencies"/>
      <sheetName val="Table 21"/>
      <sheetName val="Table 26"/>
    </sheetNames>
    <sheetDataSet>
      <sheetData sheetId="0"/>
      <sheetData sheetId="1"/>
      <sheetData sheetId="2"/>
      <sheetData sheetId="3"/>
      <sheetData sheetId="4">
        <row r="2">
          <cell r="H2">
            <v>2978.2026143790849</v>
          </cell>
          <cell r="I2">
            <v>50.053825451749326</v>
          </cell>
        </row>
        <row r="3">
          <cell r="H3">
            <v>4892.7614379084971</v>
          </cell>
          <cell r="I3">
            <v>156.41820453671664</v>
          </cell>
        </row>
        <row r="4">
          <cell r="H4">
            <v>5405.8131487889277</v>
          </cell>
          <cell r="I4">
            <v>162.67493271818532</v>
          </cell>
        </row>
        <row r="5">
          <cell r="H5">
            <v>3822.8609188773548</v>
          </cell>
          <cell r="I5">
            <v>0</v>
          </cell>
        </row>
        <row r="7">
          <cell r="H7">
            <v>8609.257977700885</v>
          </cell>
          <cell r="I7">
            <v>106.36437908496733</v>
          </cell>
        </row>
        <row r="8">
          <cell r="H8">
            <v>13502.01941560938</v>
          </cell>
          <cell r="I8">
            <v>262.78258362168395</v>
          </cell>
        </row>
        <row r="9">
          <cell r="H9">
            <v>12432.118896578238</v>
          </cell>
          <cell r="I9">
            <v>106.36437908496733</v>
          </cell>
        </row>
        <row r="10">
          <cell r="H10">
            <v>6112.8234332948869</v>
          </cell>
          <cell r="I10">
            <v>100.10765090349865</v>
          </cell>
        </row>
        <row r="11">
          <cell r="H11">
            <v>6278.626730103806</v>
          </cell>
          <cell r="I11">
            <v>100.10765090349865</v>
          </cell>
        </row>
        <row r="12">
          <cell r="H12">
            <v>9541.5104767397152</v>
          </cell>
          <cell r="I12">
            <v>300.32295271049594</v>
          </cell>
        </row>
        <row r="13">
          <cell r="H13">
            <v>8000.2697680379324</v>
          </cell>
          <cell r="I13">
            <v>250.26912725874664</v>
          </cell>
        </row>
        <row r="15">
          <cell r="H15">
            <v>23775.567089580931</v>
          </cell>
          <cell r="I15">
            <v>112.62110726643598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9CA8-72CB-4AE1-A8E6-1050CD950F2D}">
  <sheetPr codeName="Sheet1"/>
  <dimension ref="A1:X951"/>
  <sheetViews>
    <sheetView tabSelected="1" workbookViewId="0">
      <selection sqref="A1:X95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422420</v>
      </c>
      <c r="N3">
        <v>446610</v>
      </c>
      <c r="O3">
        <v>465954</v>
      </c>
      <c r="P3">
        <v>517467.96553016099</v>
      </c>
      <c r="Q3">
        <v>556383.65423184901</v>
      </c>
      <c r="R3">
        <v>580613.25232580199</v>
      </c>
      <c r="S3">
        <v>604966.65461121197</v>
      </c>
      <c r="T3">
        <v>616667.11646837206</v>
      </c>
      <c r="U3">
        <v>635474.94029038295</v>
      </c>
      <c r="V3">
        <v>654283.944924679</v>
      </c>
      <c r="W3">
        <v>673094.02532177698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0.38922817434576479</v>
      </c>
      <c r="N11">
        <f>IFERROR(INDEX([1]!FuelMult_JCIMS,MATCH($C11&amp;$D11&amp;$J11,[1]!FuelMult_JCIMS_Index,0),MATCH(N$2,$M$2:$W$2,0)),1)</f>
        <v>0.61275097987025007</v>
      </c>
      <c r="O11">
        <f>IFERROR(INDEX([1]!FuelMult_JCIMS,MATCH($C11&amp;$D11&amp;$J11,[1]!FuelMult_JCIMS_Index,0),MATCH(O$2,$M$2:$W$2,0)),1)</f>
        <v>1.0302911315242334</v>
      </c>
      <c r="P11">
        <f>IFERROR(INDEX([1]!FuelMult_JCIMS,MATCH($C11&amp;$D11&amp;$J11,[1]!FuelMult_JCIMS_Index,0),MATCH(P$2,$M$2:$W$2,0)),1)</f>
        <v>1.1575294005999739</v>
      </c>
      <c r="Q11">
        <f>IFERROR(INDEX([1]!FuelMult_JCIMS,MATCH($C11&amp;$D11&amp;$J11,[1]!FuelMult_JCIMS_Index,0),MATCH(Q$2,$M$2:$W$2,0)),1)</f>
        <v>1.3208675531526359</v>
      </c>
      <c r="R11">
        <f>IFERROR(INDEX([1]!FuelMult_JCIMS,MATCH($C11&amp;$D11&amp;$J11,[1]!FuelMult_JCIMS_Index,0),MATCH(R$2,$M$2:$W$2,0)),1)</f>
        <v>1.4512853344769421</v>
      </c>
      <c r="S11">
        <f>IFERROR(INDEX([1]!FuelMult_JCIMS,MATCH($C11&amp;$D11&amp;$J11,[1]!FuelMult_JCIMS_Index,0),MATCH(S$2,$M$2:$W$2,0)),1)</f>
        <v>1.5704626920732652</v>
      </c>
      <c r="T11">
        <f>IFERROR(INDEX([1]!FuelMult_JCIMS,MATCH($C11&amp;$D11&amp;$J11,[1]!FuelMult_JCIMS_Index,0),MATCH(T$2,$M$2:$W$2,0)),1)</f>
        <v>1.6725274650472834</v>
      </c>
      <c r="U11">
        <f>IFERROR(INDEX([1]!FuelMult_JCIMS,MATCH($C11&amp;$D11&amp;$J11,[1]!FuelMult_JCIMS_Index,0),MATCH(U$2,$M$2:$W$2,0)),1)</f>
        <v>1.7358362222829218</v>
      </c>
      <c r="V11">
        <f>IFERROR(INDEX([1]!FuelMult_JCIMS,MATCH($C11&amp;$D11&amp;$J11,[1]!FuelMult_JCIMS_Index,0),MATCH(V$2,$M$2:$W$2,0)),1)</f>
        <v>1.7484354954238734</v>
      </c>
      <c r="W11">
        <f>IFERROR(INDEX([1]!FuelMult_JCIMS,MATCH($C11&amp;$D11&amp;$J11,[1]!FuelMult_JCIMS_Index,0),MATCH(W$2,$M$2:$W$2,0)),1)</f>
        <v>1.7700427477053307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INDEX([1]!CER_prices,MATCH($C14&amp;INDEX([1]!sector_CER,MATCH($D14,[1]!sector_CIMS,0))&amp;$J14,[1]!CER_prices_index,0),MATCH(M$2,[1]!CER_year,0))/ROUND(INDEX([1]Prices!K$29:K$210,MATCH("CAN"&amp;"Residential"&amp;$J14,[1]Prices!$CJ$29:$CJ$210,0)),2)</f>
        <v>1.0392310761046493</v>
      </c>
      <c r="N14">
        <f>INDEX([1]!CER_prices,MATCH($C14&amp;INDEX([1]!sector_CER,MATCH($D14,[1]!sector_CIMS,0))&amp;$J14,[1]!CER_prices_index,0),MATCH(N$2,[1]!CER_year,0))/ROUND(INDEX([1]Prices!L$29:L$210,MATCH("CAN"&amp;"Residential"&amp;$J14,[1]Prices!$CJ$29:$CJ$210,0)),2)</f>
        <v>1.0392310761046493</v>
      </c>
      <c r="O14">
        <f>INDEX([1]!CER_prices,MATCH($C14&amp;INDEX([1]!sector_CER,MATCH($D14,[1]!sector_CIMS,0))&amp;$J14,[1]!CER_prices_index,0),MATCH(O$2,[1]!CER_year,0))/ROUND(INDEX([1]Prices!M$29:M$210,MATCH("CAN"&amp;"Residential"&amp;$J14,[1]Prices!$CJ$29:$CJ$210,0)),2)</f>
        <v>1.035059469755768</v>
      </c>
      <c r="P14">
        <f>INDEX([1]!CER_prices,MATCH($C14&amp;INDEX([1]!sector_CER,MATCH($D14,[1]!sector_CIMS,0))&amp;$J14,[1]!CER_prices_index,0),MATCH(P$2,[1]!CER_year,0))/ROUND(INDEX([1]Prices!N$29:N$210,MATCH("CAN"&amp;"Residential"&amp;$J14,[1]Prices!$CJ$29:$CJ$210,0)),2)</f>
        <v>0.93259914416381839</v>
      </c>
      <c r="Q14">
        <f>INDEX([1]!CER_prices,MATCH($C14&amp;INDEX([1]!sector_CER,MATCH($D14,[1]!sector_CIMS,0))&amp;$J14,[1]!CER_prices_index,0),MATCH(Q$2,[1]!CER_year,0))/ROUND(INDEX([1]Prices!O$29:O$210,MATCH("CAN"&amp;"Residential"&amp;$J14,[1]Prices!$CJ$29:$CJ$210,0)),2)</f>
        <v>0.95279120192621602</v>
      </c>
      <c r="R14">
        <f>INDEX([1]!CER_prices,MATCH($C14&amp;INDEX([1]!sector_CER,MATCH($D14,[1]!sector_CIMS,0))&amp;$J14,[1]!CER_prices_index,0),MATCH(R$2,[1]!CER_year,0))/ROUND(INDEX([1]Prices!P$29:P$210,MATCH("CAN"&amp;"Residential"&amp;$J14,[1]Prices!$CJ$29:$CJ$210,0)),2)</f>
        <v>0.9708071853293212</v>
      </c>
      <c r="S14">
        <f>INDEX([1]!CER_prices,MATCH($C14&amp;INDEX([1]!sector_CER,MATCH($D14,[1]!sector_CIMS,0))&amp;$J14,[1]!CER_prices_index,0),MATCH(S$2,[1]!CER_year,0))/ROUND(INDEX([1]Prices!Q$29:Q$210,MATCH("CAN"&amp;"Residential"&amp;$J14,[1]Prices!$CJ$29:$CJ$210,0)),2)</f>
        <v>0.98946518414323459</v>
      </c>
      <c r="T14">
        <f>INDEX([1]!CER_prices,MATCH($C14&amp;INDEX([1]!sector_CER,MATCH($D14,[1]!sector_CIMS,0))&amp;$J14,[1]!CER_prices_index,0),MATCH(T$2,[1]!CER_year,0))/ROUND(INDEX([1]Prices!R$29:R$210,MATCH("CAN"&amp;"Residential"&amp;$J14,[1]Prices!$CJ$29:$CJ$210,0)),2)</f>
        <v>0.99110590352348382</v>
      </c>
      <c r="U14">
        <f>INDEX([1]!CER_prices,MATCH($C14&amp;INDEX([1]!sector_CER,MATCH($D14,[1]!sector_CIMS,0))&amp;$J14,[1]!CER_prices_index,0),MATCH(U$2,[1]!CER_year,0))/ROUND(INDEX([1]Prices!S$29:S$210,MATCH("CAN"&amp;"Residential"&amp;$J14,[1]Prices!$CJ$29:$CJ$210,0)),2)</f>
        <v>0.99428007298544208</v>
      </c>
      <c r="V14">
        <f>INDEX([1]!CER_prices,MATCH($C14&amp;INDEX([1]!sector_CER,MATCH($D14,[1]!sector_CIMS,0))&amp;$J14,[1]!CER_prices_index,0),MATCH(V$2,[1]!CER_year,0))/ROUND(INDEX([1]Prices!T$29:T$210,MATCH("CAN"&amp;"Residential"&amp;$J14,[1]Prices!$CJ$29:$CJ$210,0)),2)</f>
        <v>0.99600995821245164</v>
      </c>
      <c r="W14">
        <f>INDEX([1]!CER_prices,MATCH($C14&amp;INDEX([1]!sector_CER,MATCH($D14,[1]!sector_CIMS,0))&amp;$J14,[1]!CER_prices_index,0),MATCH(W$2,[1]!CER_year,0))/ROUND(INDEX([1]Prices!U$29:U$210,MATCH("CAN"&amp;"Residential"&amp;$J14,[1]Prices!$CJ$29:$CJ$210,0)),2)</f>
        <v>0.99612646610314692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INDEX([1]!CER_prices,MATCH($C19&amp;INDEX([1]!sector_CER,MATCH($D19,[1]!sector_CIMS,0))&amp;$J19,[1]!CER_prices_index,0),MATCH(M$2,[1]!CER_year,0))/ROUND(INDEX([1]Prices!K$29:K$210,MATCH("CAN"&amp;"Residential"&amp;$J19,[1]Prices!$CJ$29:$CJ$210,0)),2)</f>
        <v>1.0170424433861533</v>
      </c>
      <c r="N19">
        <f>INDEX([1]!CER_prices,MATCH($C19&amp;INDEX([1]!sector_CER,MATCH($D19,[1]!sector_CIMS,0))&amp;$J19,[1]!CER_prices_index,0),MATCH(N$2,[1]!CER_year,0))/ROUND(INDEX([1]Prices!L$29:L$210,MATCH("CAN"&amp;"Residential"&amp;$J19,[1]Prices!$CJ$29:$CJ$210,0)),2)</f>
        <v>1.0170424433861533</v>
      </c>
      <c r="O19">
        <f>INDEX([1]!CER_prices,MATCH($C19&amp;INDEX([1]!sector_CER,MATCH($D19,[1]!sector_CIMS,0))&amp;$J19,[1]!CER_prices_index,0),MATCH(O$2,[1]!CER_year,0))/ROUND(INDEX([1]Prices!M$29:M$210,MATCH("CAN"&amp;"Residential"&amp;$J19,[1]Prices!$CJ$29:$CJ$210,0)),2)</f>
        <v>0.91973915098818193</v>
      </c>
      <c r="P19">
        <f>INDEX([1]!CER_prices,MATCH($C19&amp;INDEX([1]!sector_CER,MATCH($D19,[1]!sector_CIMS,0))&amp;$J19,[1]!CER_prices_index,0),MATCH(P$2,[1]!CER_year,0))/ROUND(INDEX([1]Prices!N$29:N$210,MATCH("CAN"&amp;"Residential"&amp;$J19,[1]Prices!$CJ$29:$CJ$210,0)),2)</f>
        <v>1.0929324593750627</v>
      </c>
      <c r="Q19">
        <f>INDEX([1]!CER_prices,MATCH($C19&amp;INDEX([1]!sector_CER,MATCH($D19,[1]!sector_CIMS,0))&amp;$J19,[1]!CER_prices_index,0),MATCH(Q$2,[1]!CER_year,0))/ROUND(INDEX([1]Prices!O$29:O$210,MATCH("CAN"&amp;"Residential"&amp;$J19,[1]Prices!$CJ$29:$CJ$210,0)),2)</f>
        <v>0.92563732639443863</v>
      </c>
      <c r="R19">
        <f>INDEX([1]!CER_prices,MATCH($C19&amp;INDEX([1]!sector_CER,MATCH($D19,[1]!sector_CIMS,0))&amp;$J19,[1]!CER_prices_index,0),MATCH(R$2,[1]!CER_year,0))/ROUND(INDEX([1]Prices!P$29:P$210,MATCH("CAN"&amp;"Residential"&amp;$J19,[1]Prices!$CJ$29:$CJ$210,0)),2)</f>
        <v>0.94468509041794724</v>
      </c>
      <c r="S19">
        <f>INDEX([1]!CER_prices,MATCH($C19&amp;INDEX([1]!sector_CER,MATCH($D19,[1]!sector_CIMS,0))&amp;$J19,[1]!CER_prices_index,0),MATCH(S$2,[1]!CER_year,0))/ROUND(INDEX([1]Prices!Q$29:Q$210,MATCH("CAN"&amp;"Residential"&amp;$J19,[1]Prices!$CJ$29:$CJ$210,0)),2)</f>
        <v>0.9662503712460474</v>
      </c>
      <c r="T19">
        <f>INDEX([1]!CER_prices,MATCH($C19&amp;INDEX([1]!sector_CER,MATCH($D19,[1]!sector_CIMS,0))&amp;$J19,[1]!CER_prices_index,0),MATCH(T$2,[1]!CER_year,0))/ROUND(INDEX([1]Prices!R$29:R$210,MATCH("CAN"&amp;"Residential"&amp;$J19,[1]Prices!$CJ$29:$CJ$210,0)),2)</f>
        <v>0.97372701381197624</v>
      </c>
      <c r="U19">
        <f>INDEX([1]!CER_prices,MATCH($C19&amp;INDEX([1]!sector_CER,MATCH($D19,[1]!sector_CIMS,0))&amp;$J19,[1]!CER_prices_index,0),MATCH(U$2,[1]!CER_year,0))/ROUND(INDEX([1]Prices!S$29:S$210,MATCH("CAN"&amp;"Residential"&amp;$J19,[1]Prices!$CJ$29:$CJ$210,0)),2)</f>
        <v>0.97858560408213335</v>
      </c>
      <c r="V19">
        <f>INDEX([1]!CER_prices,MATCH($C19&amp;INDEX([1]!sector_CER,MATCH($D19,[1]!sector_CIMS,0))&amp;$J19,[1]!CER_prices_index,0),MATCH(V$2,[1]!CER_year,0))/ROUND(INDEX([1]Prices!T$29:T$210,MATCH("CAN"&amp;"Residential"&amp;$J19,[1]Prices!$CJ$29:$CJ$210,0)),2)</f>
        <v>0.98237308236240373</v>
      </c>
      <c r="W19">
        <f>INDEX([1]!CER_prices,MATCH($C19&amp;INDEX([1]!sector_CER,MATCH($D19,[1]!sector_CIMS,0))&amp;$J19,[1]!CER_prices_index,0),MATCH(W$2,[1]!CER_year,0))/ROUND(INDEX([1]Prices!U$29:U$210,MATCH("CAN"&amp;"Residential"&amp;$J19,[1]Prices!$CJ$29:$CJ$210,0)),2)</f>
        <v>0.98424113154850135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8.1586911566489473</v>
      </c>
      <c r="N23">
        <f>IFERROR(INDEX([1]!FuelMult_JCIMS,MATCH($C23&amp;$D23&amp;$J23,[1]!FuelMult_JCIMS_Index,0),MATCH(N$2,$M$2:$W$2,0)),1)</f>
        <v>10</v>
      </c>
      <c r="O23">
        <f>IFERROR(INDEX([1]!FuelMult_JCIMS,MATCH($C23&amp;$D23&amp;$J23,[1]!FuelMult_JCIMS_Index,0),MATCH(O$2,$M$2:$W$2,0)),1)</f>
        <v>32.445252720457859</v>
      </c>
      <c r="P23">
        <f>IFERROR(INDEX([1]!FuelMult_JCIMS,MATCH($C23&amp;$D23&amp;$J23,[1]!FuelMult_JCIMS_Index,0),MATCH(P$2,$M$2:$W$2,0)),1)</f>
        <v>32.445252720457859</v>
      </c>
      <c r="Q23">
        <f>IFERROR(INDEX([1]!FuelMult_JCIMS,MATCH($C23&amp;$D23&amp;$J23,[1]!FuelMult_JCIMS_Index,0),MATCH(Q$2,$M$2:$W$2,0)),1)</f>
        <v>32.445252720457859</v>
      </c>
      <c r="R23">
        <f>IFERROR(INDEX([1]!FuelMult_JCIMS,MATCH($C23&amp;$D23&amp;$J23,[1]!FuelMult_JCIMS_Index,0),MATCH(R$2,$M$2:$W$2,0)),1)</f>
        <v>32.445252720457859</v>
      </c>
      <c r="S23">
        <f>IFERROR(INDEX([1]!FuelMult_JCIMS,MATCH($C23&amp;$D23&amp;$J23,[1]!FuelMult_JCIMS_Index,0),MATCH(S$2,$M$2:$W$2,0)),1)</f>
        <v>32.445252720457859</v>
      </c>
      <c r="T23">
        <f>IFERROR(INDEX([1]!FuelMult_JCIMS,MATCH($C23&amp;$D23&amp;$J23,[1]!FuelMult_JCIMS_Index,0),MATCH(T$2,$M$2:$W$2,0)),1)</f>
        <v>32.445252720457859</v>
      </c>
      <c r="U23">
        <f>IFERROR(INDEX([1]!FuelMult_JCIMS,MATCH($C23&amp;$D23&amp;$J23,[1]!FuelMult_JCIMS_Index,0),MATCH(U$2,$M$2:$W$2,0)),1)</f>
        <v>32.445252720457859</v>
      </c>
      <c r="V23">
        <f>IFERROR(INDEX([1]!FuelMult_JCIMS,MATCH($C23&amp;$D23&amp;$J23,[1]!FuelMult_JCIMS_Index,0),MATCH(V$2,$M$2:$W$2,0)),1)</f>
        <v>32.445252720457859</v>
      </c>
      <c r="W23">
        <f>IFERROR(INDEX([1]!FuelMult_JCIMS,MATCH($C23&amp;$D23&amp;$J23,[1]!FuelMult_JCIMS_Index,0),MATCH(W$2,$M$2:$W$2,0)),1)</f>
        <v>32.445252720457859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47</v>
      </c>
      <c r="M26">
        <v>-2.6190000000000002</v>
      </c>
      <c r="N26">
        <v>-2.6190000000000002</v>
      </c>
      <c r="O26">
        <v>-2.6190000000000002</v>
      </c>
      <c r="P26">
        <v>-2.6190000000000002</v>
      </c>
      <c r="Q26">
        <v>-2.6190000000000002</v>
      </c>
      <c r="R26">
        <v>-2.6190000000000002</v>
      </c>
      <c r="S26">
        <v>-2.6190000000000002</v>
      </c>
      <c r="T26">
        <v>-2.6190000000000002</v>
      </c>
      <c r="U26">
        <v>-2.6190000000000002</v>
      </c>
      <c r="V26">
        <v>-2.6190000000000002</v>
      </c>
      <c r="W26">
        <v>-2.6190000000000002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48</v>
      </c>
      <c r="L27" t="s">
        <v>49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21</v>
      </c>
      <c r="L28" t="s">
        <v>49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K30" t="s">
        <v>25</v>
      </c>
      <c r="L30" t="s">
        <v>53</v>
      </c>
      <c r="M30">
        <v>135.9221598</v>
      </c>
      <c r="N30">
        <v>142.62614601138799</v>
      </c>
      <c r="O30">
        <v>145.391336732268</v>
      </c>
      <c r="P30">
        <v>140.65479549664599</v>
      </c>
      <c r="Q30">
        <v>140.75282770240599</v>
      </c>
      <c r="R30">
        <v>140.81138253394801</v>
      </c>
      <c r="S30">
        <v>140.84253119827</v>
      </c>
      <c r="T30">
        <v>140.854244294604</v>
      </c>
      <c r="U30">
        <v>140.85196567853001</v>
      </c>
      <c r="V30">
        <v>140.85196567853001</v>
      </c>
      <c r="W30">
        <v>140.85196567853001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54</v>
      </c>
      <c r="K31" t="s">
        <v>25</v>
      </c>
      <c r="L31" t="s">
        <v>55</v>
      </c>
      <c r="M31">
        <v>1.251728</v>
      </c>
      <c r="N31">
        <v>1.273339</v>
      </c>
      <c r="O31">
        <v>1.3071761319999999</v>
      </c>
      <c r="P31">
        <v>1.330824561</v>
      </c>
      <c r="Q31">
        <v>1.354256124</v>
      </c>
      <c r="R31">
        <v>1.377450828</v>
      </c>
      <c r="S31">
        <v>1.400389546</v>
      </c>
      <c r="T31">
        <v>1.423054075</v>
      </c>
      <c r="U31">
        <v>1.4454271830000001</v>
      </c>
      <c r="V31">
        <v>1.4454271830000001</v>
      </c>
      <c r="W31">
        <v>1.4454271830000001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56</v>
      </c>
      <c r="K32" t="s">
        <v>25</v>
      </c>
      <c r="L32" t="s">
        <v>55</v>
      </c>
      <c r="M32">
        <v>0.57175699999999996</v>
      </c>
      <c r="N32">
        <v>0.53471199999999997</v>
      </c>
      <c r="O32">
        <v>0.520323588</v>
      </c>
      <c r="P32">
        <v>0.504664734</v>
      </c>
      <c r="Q32">
        <v>0.48915312399999999</v>
      </c>
      <c r="R32">
        <v>0.47380760900000002</v>
      </c>
      <c r="S32">
        <v>0.45864618499999998</v>
      </c>
      <c r="T32">
        <v>0.44368592400000001</v>
      </c>
      <c r="U32">
        <v>0.42894290499999999</v>
      </c>
      <c r="V32">
        <v>0.42894290499999999</v>
      </c>
      <c r="W32">
        <v>0.42894290499999999</v>
      </c>
    </row>
    <row r="33" spans="1:23" x14ac:dyDescent="0.25">
      <c r="A33" t="s">
        <v>48</v>
      </c>
      <c r="B33" t="s">
        <v>5</v>
      </c>
      <c r="C33" t="s">
        <v>15</v>
      </c>
      <c r="D33" t="s">
        <v>16</v>
      </c>
      <c r="E33" t="s">
        <v>50</v>
      </c>
      <c r="G33" t="s">
        <v>17</v>
      </c>
      <c r="J33" t="s">
        <v>57</v>
      </c>
      <c r="K33" t="s">
        <v>25</v>
      </c>
      <c r="L33" t="s">
        <v>55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25">
      <c r="A34" t="s">
        <v>48</v>
      </c>
      <c r="B34" t="s">
        <v>5</v>
      </c>
      <c r="C34" t="s">
        <v>15</v>
      </c>
      <c r="D34" t="s">
        <v>16</v>
      </c>
      <c r="E34" t="s">
        <v>50</v>
      </c>
      <c r="G34" t="s">
        <v>17</v>
      </c>
      <c r="J34" t="s">
        <v>58</v>
      </c>
      <c r="K34" t="s">
        <v>25</v>
      </c>
      <c r="L34" t="s">
        <v>55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48</v>
      </c>
      <c r="B35" t="s">
        <v>5</v>
      </c>
      <c r="C35" t="s">
        <v>15</v>
      </c>
      <c r="D35" t="s">
        <v>16</v>
      </c>
      <c r="E35" t="s">
        <v>50</v>
      </c>
      <c r="G35" t="s">
        <v>17</v>
      </c>
      <c r="J35" t="s">
        <v>59</v>
      </c>
      <c r="K35" t="s">
        <v>25</v>
      </c>
      <c r="L35" t="s">
        <v>55</v>
      </c>
      <c r="M35">
        <v>0.75126700000000002</v>
      </c>
      <c r="N35">
        <v>0.75126700000000002</v>
      </c>
      <c r="O35">
        <v>0.75126700000000002</v>
      </c>
      <c r="P35">
        <v>0.75126700000000002</v>
      </c>
      <c r="Q35">
        <v>0.75126700000000002</v>
      </c>
      <c r="R35">
        <v>0.75126700000000002</v>
      </c>
      <c r="S35">
        <v>0.75126700000000002</v>
      </c>
      <c r="T35">
        <v>0.75126700000000002</v>
      </c>
      <c r="U35">
        <v>0.75126700000000002</v>
      </c>
      <c r="V35">
        <v>0.75126700000000002</v>
      </c>
      <c r="W35">
        <v>0.75126700000000002</v>
      </c>
    </row>
    <row r="36" spans="1:23" x14ac:dyDescent="0.25">
      <c r="A36" t="s">
        <v>48</v>
      </c>
      <c r="B36" t="s">
        <v>5</v>
      </c>
      <c r="C36" t="s">
        <v>15</v>
      </c>
      <c r="D36" t="s">
        <v>16</v>
      </c>
      <c r="E36" t="s">
        <v>50</v>
      </c>
      <c r="G36" t="s">
        <v>17</v>
      </c>
      <c r="J36" t="s">
        <v>60</v>
      </c>
      <c r="K36" t="s">
        <v>25</v>
      </c>
      <c r="L36" t="s">
        <v>55</v>
      </c>
      <c r="M36">
        <v>1</v>
      </c>
      <c r="N36">
        <v>1.1921235910000001</v>
      </c>
      <c r="O36">
        <v>1.361853177</v>
      </c>
      <c r="P36">
        <v>1.57527599</v>
      </c>
      <c r="Q36">
        <v>1.814567321</v>
      </c>
      <c r="R36">
        <v>2.0805067770000001</v>
      </c>
      <c r="S36">
        <v>2.3731805459999999</v>
      </c>
      <c r="T36">
        <v>2.6918237120000001</v>
      </c>
      <c r="U36">
        <v>3.03469597</v>
      </c>
      <c r="V36">
        <v>3.03469597</v>
      </c>
      <c r="W36">
        <v>3.03469597</v>
      </c>
    </row>
    <row r="37" spans="1:23" x14ac:dyDescent="0.25">
      <c r="A37" t="s">
        <v>48</v>
      </c>
      <c r="B37" t="s">
        <v>5</v>
      </c>
      <c r="C37" t="s">
        <v>15</v>
      </c>
      <c r="D37" t="s">
        <v>16</v>
      </c>
      <c r="E37" t="s">
        <v>50</v>
      </c>
      <c r="G37" t="s">
        <v>17</v>
      </c>
      <c r="J37" t="s">
        <v>61</v>
      </c>
      <c r="K37" t="s">
        <v>25</v>
      </c>
      <c r="L37" t="s">
        <v>55</v>
      </c>
      <c r="M37">
        <v>1.21</v>
      </c>
      <c r="N37">
        <v>1.21</v>
      </c>
      <c r="O37">
        <v>1.21</v>
      </c>
      <c r="P37">
        <v>1.21</v>
      </c>
      <c r="Q37">
        <v>1.21</v>
      </c>
      <c r="R37">
        <v>1.21</v>
      </c>
      <c r="S37">
        <v>1.21</v>
      </c>
      <c r="T37">
        <v>1.21</v>
      </c>
      <c r="U37">
        <v>1.21</v>
      </c>
      <c r="V37">
        <v>1.21</v>
      </c>
      <c r="W37">
        <v>1.21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62</v>
      </c>
      <c r="G38" t="s">
        <v>21</v>
      </c>
      <c r="L38" t="s">
        <v>53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62</v>
      </c>
      <c r="G39" t="s">
        <v>22</v>
      </c>
      <c r="H39" t="s">
        <v>51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62</v>
      </c>
      <c r="G40" t="s">
        <v>17</v>
      </c>
      <c r="J40" t="s">
        <v>63</v>
      </c>
      <c r="L40" t="s">
        <v>53</v>
      </c>
      <c r="M40">
        <v>1.14468901</v>
      </c>
      <c r="N40">
        <v>1.14468901</v>
      </c>
      <c r="O40">
        <v>1.14468901</v>
      </c>
      <c r="P40">
        <v>1.14468901</v>
      </c>
      <c r="Q40">
        <v>1.14468901</v>
      </c>
      <c r="R40">
        <v>1.14468901</v>
      </c>
      <c r="S40">
        <v>1.14468901</v>
      </c>
      <c r="T40">
        <v>1.14468901</v>
      </c>
      <c r="U40">
        <v>1.14468901</v>
      </c>
      <c r="V40">
        <v>1.14468901</v>
      </c>
      <c r="W40">
        <v>1.14468901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62</v>
      </c>
      <c r="G41" t="s">
        <v>17</v>
      </c>
      <c r="J41" t="s">
        <v>64</v>
      </c>
      <c r="L41" t="s">
        <v>65</v>
      </c>
      <c r="M41">
        <v>0.25</v>
      </c>
      <c r="N41">
        <v>0.25</v>
      </c>
      <c r="O41">
        <v>0.25</v>
      </c>
      <c r="P41">
        <v>0.25</v>
      </c>
      <c r="Q41">
        <v>0.25</v>
      </c>
      <c r="R41">
        <v>0.25</v>
      </c>
      <c r="S41">
        <v>0.25</v>
      </c>
      <c r="T41">
        <v>0.25</v>
      </c>
      <c r="U41">
        <v>0.25</v>
      </c>
      <c r="V41">
        <v>0.25</v>
      </c>
      <c r="W41">
        <v>0.25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62</v>
      </c>
      <c r="G42" t="s">
        <v>17</v>
      </c>
      <c r="J42" t="s">
        <v>66</v>
      </c>
      <c r="L42" t="s">
        <v>53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25">
      <c r="A43" t="s">
        <v>63</v>
      </c>
      <c r="B43" t="s">
        <v>5</v>
      </c>
      <c r="C43" t="s">
        <v>15</v>
      </c>
      <c r="D43" t="s">
        <v>16</v>
      </c>
      <c r="E43" t="s">
        <v>67</v>
      </c>
      <c r="G43" t="s">
        <v>21</v>
      </c>
      <c r="L43" t="s">
        <v>53</v>
      </c>
    </row>
    <row r="44" spans="1:23" x14ac:dyDescent="0.25">
      <c r="A44" t="s">
        <v>63</v>
      </c>
      <c r="B44" t="s">
        <v>5</v>
      </c>
      <c r="C44" t="s">
        <v>15</v>
      </c>
      <c r="D44" t="s">
        <v>16</v>
      </c>
      <c r="E44" t="s">
        <v>67</v>
      </c>
      <c r="G44" t="s">
        <v>22</v>
      </c>
      <c r="H44" t="s">
        <v>68</v>
      </c>
    </row>
    <row r="45" spans="1:23" x14ac:dyDescent="0.25">
      <c r="A45" t="s">
        <v>63</v>
      </c>
      <c r="B45" t="s">
        <v>5</v>
      </c>
      <c r="C45" t="s">
        <v>15</v>
      </c>
      <c r="D45" t="s">
        <v>16</v>
      </c>
      <c r="E45" t="s">
        <v>67</v>
      </c>
      <c r="G45" t="s">
        <v>69</v>
      </c>
      <c r="L45" t="s">
        <v>70</v>
      </c>
      <c r="M45">
        <v>0.25</v>
      </c>
      <c r="N45">
        <f t="shared" ref="N45:W46" si="0">M45</f>
        <v>0.25</v>
      </c>
      <c r="O45">
        <f t="shared" si="0"/>
        <v>0.25</v>
      </c>
      <c r="P45">
        <f t="shared" si="0"/>
        <v>0.25</v>
      </c>
      <c r="Q45">
        <f t="shared" si="0"/>
        <v>0.25</v>
      </c>
      <c r="R45">
        <f t="shared" si="0"/>
        <v>0.25</v>
      </c>
      <c r="S45">
        <f t="shared" si="0"/>
        <v>0.25</v>
      </c>
      <c r="T45">
        <f t="shared" si="0"/>
        <v>0.25</v>
      </c>
      <c r="U45">
        <f t="shared" si="0"/>
        <v>0.25</v>
      </c>
      <c r="V45">
        <f t="shared" si="0"/>
        <v>0.25</v>
      </c>
      <c r="W45">
        <f t="shared" si="0"/>
        <v>0.25</v>
      </c>
    </row>
    <row r="46" spans="1:23" x14ac:dyDescent="0.25">
      <c r="A46" t="s">
        <v>63</v>
      </c>
      <c r="B46" t="s">
        <v>5</v>
      </c>
      <c r="C46" t="s">
        <v>15</v>
      </c>
      <c r="D46" t="s">
        <v>16</v>
      </c>
      <c r="E46" t="s">
        <v>67</v>
      </c>
      <c r="G46" t="s">
        <v>71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63</v>
      </c>
      <c r="B47" t="s">
        <v>5</v>
      </c>
      <c r="C47" t="s">
        <v>15</v>
      </c>
      <c r="D47" t="s">
        <v>16</v>
      </c>
      <c r="E47" t="s">
        <v>67</v>
      </c>
      <c r="F47" t="s">
        <v>72</v>
      </c>
      <c r="G47" t="s">
        <v>6</v>
      </c>
    </row>
    <row r="48" spans="1:23" x14ac:dyDescent="0.25">
      <c r="A48" t="s">
        <v>63</v>
      </c>
      <c r="B48" t="s">
        <v>5</v>
      </c>
      <c r="C48" t="s">
        <v>15</v>
      </c>
      <c r="D48" t="s">
        <v>16</v>
      </c>
      <c r="E48" t="s">
        <v>67</v>
      </c>
      <c r="F48" t="s">
        <v>72</v>
      </c>
      <c r="G48" t="s">
        <v>73</v>
      </c>
      <c r="L48" t="s">
        <v>74</v>
      </c>
      <c r="M48">
        <v>2000</v>
      </c>
      <c r="N48">
        <f t="shared" ref="N48:W50" si="1">M48</f>
        <v>2000</v>
      </c>
      <c r="O48">
        <f t="shared" si="1"/>
        <v>2000</v>
      </c>
      <c r="P48">
        <f t="shared" si="1"/>
        <v>2000</v>
      </c>
      <c r="Q48">
        <f t="shared" si="1"/>
        <v>2000</v>
      </c>
      <c r="R48">
        <f t="shared" si="1"/>
        <v>2000</v>
      </c>
      <c r="S48">
        <f t="shared" si="1"/>
        <v>2000</v>
      </c>
      <c r="T48">
        <f t="shared" si="1"/>
        <v>2000</v>
      </c>
      <c r="U48">
        <f t="shared" si="1"/>
        <v>2000</v>
      </c>
      <c r="V48">
        <f t="shared" si="1"/>
        <v>2000</v>
      </c>
      <c r="W48">
        <f t="shared" si="1"/>
        <v>2000</v>
      </c>
    </row>
    <row r="49" spans="1:23" x14ac:dyDescent="0.25">
      <c r="A49" t="s">
        <v>63</v>
      </c>
      <c r="B49" t="s">
        <v>5</v>
      </c>
      <c r="C49" t="s">
        <v>15</v>
      </c>
      <c r="D49" t="s">
        <v>16</v>
      </c>
      <c r="E49" t="s">
        <v>67</v>
      </c>
      <c r="F49" t="s">
        <v>72</v>
      </c>
      <c r="G49" t="s">
        <v>75</v>
      </c>
      <c r="L49" t="s">
        <v>74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63</v>
      </c>
      <c r="B50" t="s">
        <v>5</v>
      </c>
      <c r="C50" t="s">
        <v>15</v>
      </c>
      <c r="D50" t="s">
        <v>16</v>
      </c>
      <c r="E50" t="s">
        <v>67</v>
      </c>
      <c r="F50" t="s">
        <v>72</v>
      </c>
      <c r="G50" t="s">
        <v>76</v>
      </c>
      <c r="L50" t="s">
        <v>77</v>
      </c>
      <c r="M50">
        <v>5</v>
      </c>
      <c r="N50">
        <f t="shared" si="1"/>
        <v>5</v>
      </c>
      <c r="O50">
        <f t="shared" si="1"/>
        <v>5</v>
      </c>
      <c r="P50">
        <f t="shared" si="1"/>
        <v>5</v>
      </c>
      <c r="Q50">
        <f t="shared" si="1"/>
        <v>5</v>
      </c>
      <c r="R50">
        <f t="shared" si="1"/>
        <v>5</v>
      </c>
      <c r="S50">
        <f t="shared" si="1"/>
        <v>5</v>
      </c>
      <c r="T50">
        <f t="shared" si="1"/>
        <v>5</v>
      </c>
      <c r="U50">
        <f t="shared" si="1"/>
        <v>5</v>
      </c>
      <c r="V50">
        <f t="shared" si="1"/>
        <v>5</v>
      </c>
      <c r="W50">
        <f t="shared" si="1"/>
        <v>5</v>
      </c>
    </row>
    <row r="51" spans="1:23" x14ac:dyDescent="0.25">
      <c r="A51" t="s">
        <v>63</v>
      </c>
      <c r="B51" t="s">
        <v>5</v>
      </c>
      <c r="C51" t="s">
        <v>15</v>
      </c>
      <c r="D51" t="s">
        <v>16</v>
      </c>
      <c r="E51" t="s">
        <v>67</v>
      </c>
      <c r="F51" t="s">
        <v>72</v>
      </c>
      <c r="G51" t="s">
        <v>78</v>
      </c>
      <c r="L51" t="s">
        <v>70</v>
      </c>
      <c r="M51">
        <v>0.92</v>
      </c>
    </row>
    <row r="52" spans="1:23" x14ac:dyDescent="0.25">
      <c r="A52" t="s">
        <v>63</v>
      </c>
      <c r="B52" t="s">
        <v>5</v>
      </c>
      <c r="C52" t="s">
        <v>15</v>
      </c>
      <c r="D52" t="s">
        <v>16</v>
      </c>
      <c r="E52" t="s">
        <v>67</v>
      </c>
      <c r="F52" t="s">
        <v>72</v>
      </c>
      <c r="G52" t="s">
        <v>79</v>
      </c>
      <c r="L52" t="s">
        <v>53</v>
      </c>
      <c r="M52">
        <v>4.1509958390000001</v>
      </c>
      <c r="N52">
        <f t="shared" ref="N52:W54" si="2">M52</f>
        <v>4.1509958390000001</v>
      </c>
      <c r="O52">
        <f t="shared" si="2"/>
        <v>4.1509958390000001</v>
      </c>
      <c r="P52">
        <f t="shared" si="2"/>
        <v>4.1509958390000001</v>
      </c>
      <c r="Q52">
        <f t="shared" si="2"/>
        <v>4.1509958390000001</v>
      </c>
      <c r="R52">
        <f t="shared" si="2"/>
        <v>4.1509958390000001</v>
      </c>
      <c r="S52">
        <f t="shared" si="2"/>
        <v>4.1509958390000001</v>
      </c>
      <c r="T52">
        <f t="shared" si="2"/>
        <v>4.1509958390000001</v>
      </c>
      <c r="U52">
        <f t="shared" si="2"/>
        <v>4.1509958390000001</v>
      </c>
      <c r="V52">
        <f t="shared" si="2"/>
        <v>4.1509958390000001</v>
      </c>
      <c r="W52">
        <f t="shared" si="2"/>
        <v>4.1509958390000001</v>
      </c>
    </row>
    <row r="53" spans="1:23" x14ac:dyDescent="0.25">
      <c r="A53" t="s">
        <v>63</v>
      </c>
      <c r="B53" t="s">
        <v>5</v>
      </c>
      <c r="C53" t="s">
        <v>15</v>
      </c>
      <c r="D53" t="s">
        <v>16</v>
      </c>
      <c r="E53" t="s">
        <v>67</v>
      </c>
      <c r="F53" t="s">
        <v>72</v>
      </c>
      <c r="G53" t="s">
        <v>80</v>
      </c>
      <c r="L53" t="s">
        <v>81</v>
      </c>
      <c r="M53">
        <v>3.8411214953271</v>
      </c>
      <c r="N53">
        <f t="shared" si="2"/>
        <v>3.8411214953271</v>
      </c>
      <c r="O53">
        <f t="shared" si="2"/>
        <v>3.8411214953271</v>
      </c>
      <c r="P53">
        <f t="shared" si="2"/>
        <v>3.8411214953271</v>
      </c>
      <c r="Q53">
        <f t="shared" si="2"/>
        <v>3.8411214953271</v>
      </c>
      <c r="R53">
        <f t="shared" si="2"/>
        <v>3.8411214953271</v>
      </c>
      <c r="S53">
        <f t="shared" si="2"/>
        <v>3.8411214953271</v>
      </c>
      <c r="T53">
        <f t="shared" si="2"/>
        <v>3.8411214953271</v>
      </c>
      <c r="U53">
        <f t="shared" si="2"/>
        <v>3.8411214953271</v>
      </c>
      <c r="V53">
        <f t="shared" si="2"/>
        <v>3.8411214953271</v>
      </c>
      <c r="W53">
        <f t="shared" si="2"/>
        <v>3.8411214953271</v>
      </c>
    </row>
    <row r="54" spans="1:23" x14ac:dyDescent="0.25">
      <c r="A54" t="s">
        <v>63</v>
      </c>
      <c r="B54" t="s">
        <v>5</v>
      </c>
      <c r="C54" t="s">
        <v>15</v>
      </c>
      <c r="D54" t="s">
        <v>16</v>
      </c>
      <c r="E54" t="s">
        <v>67</v>
      </c>
      <c r="F54" t="s">
        <v>72</v>
      </c>
      <c r="G54" t="s">
        <v>17</v>
      </c>
      <c r="J54" t="s">
        <v>31</v>
      </c>
      <c r="L54" t="s">
        <v>82</v>
      </c>
      <c r="M54">
        <v>4.1834412000000001E-2</v>
      </c>
      <c r="N54">
        <f t="shared" si="2"/>
        <v>4.1834412000000001E-2</v>
      </c>
      <c r="O54">
        <f t="shared" si="2"/>
        <v>4.1834412000000001E-2</v>
      </c>
      <c r="P54">
        <f t="shared" si="2"/>
        <v>4.1834412000000001E-2</v>
      </c>
      <c r="Q54">
        <f t="shared" si="2"/>
        <v>4.1834412000000001E-2</v>
      </c>
      <c r="R54">
        <f t="shared" si="2"/>
        <v>4.1834412000000001E-2</v>
      </c>
      <c r="S54">
        <f t="shared" si="2"/>
        <v>4.1834412000000001E-2</v>
      </c>
      <c r="T54">
        <f t="shared" si="2"/>
        <v>4.1834412000000001E-2</v>
      </c>
      <c r="U54">
        <f t="shared" si="2"/>
        <v>4.1834412000000001E-2</v>
      </c>
      <c r="V54">
        <f t="shared" si="2"/>
        <v>4.1834412000000001E-2</v>
      </c>
      <c r="W54">
        <f t="shared" si="2"/>
        <v>4.1834412000000001E-2</v>
      </c>
    </row>
    <row r="55" spans="1:23" x14ac:dyDescent="0.25">
      <c r="A55" t="s">
        <v>63</v>
      </c>
      <c r="B55" t="s">
        <v>5</v>
      </c>
      <c r="C55" t="s">
        <v>15</v>
      </c>
      <c r="D55" t="s">
        <v>16</v>
      </c>
      <c r="E55" t="s">
        <v>67</v>
      </c>
      <c r="F55" t="s">
        <v>83</v>
      </c>
      <c r="G55" t="s">
        <v>6</v>
      </c>
    </row>
    <row r="56" spans="1:23" x14ac:dyDescent="0.25">
      <c r="A56" t="s">
        <v>63</v>
      </c>
      <c r="B56" t="s">
        <v>5</v>
      </c>
      <c r="C56" t="s">
        <v>15</v>
      </c>
      <c r="D56" t="s">
        <v>16</v>
      </c>
      <c r="E56" t="s">
        <v>67</v>
      </c>
      <c r="F56" t="s">
        <v>83</v>
      </c>
      <c r="G56" t="s">
        <v>73</v>
      </c>
      <c r="L56" t="s">
        <v>74</v>
      </c>
      <c r="M56">
        <v>2000</v>
      </c>
      <c r="N56">
        <f t="shared" ref="N56:W58" si="3">M56</f>
        <v>2000</v>
      </c>
      <c r="O56">
        <f t="shared" si="3"/>
        <v>2000</v>
      </c>
      <c r="P56">
        <f t="shared" si="3"/>
        <v>2000</v>
      </c>
      <c r="Q56">
        <f t="shared" si="3"/>
        <v>2000</v>
      </c>
      <c r="R56">
        <f t="shared" si="3"/>
        <v>2000</v>
      </c>
      <c r="S56">
        <f t="shared" si="3"/>
        <v>2000</v>
      </c>
      <c r="T56">
        <f t="shared" si="3"/>
        <v>2000</v>
      </c>
      <c r="U56">
        <f t="shared" si="3"/>
        <v>2000</v>
      </c>
      <c r="V56">
        <f t="shared" si="3"/>
        <v>2000</v>
      </c>
      <c r="W56">
        <f t="shared" si="3"/>
        <v>2000</v>
      </c>
    </row>
    <row r="57" spans="1:23" x14ac:dyDescent="0.25">
      <c r="A57" t="s">
        <v>63</v>
      </c>
      <c r="B57" t="s">
        <v>5</v>
      </c>
      <c r="C57" t="s">
        <v>15</v>
      </c>
      <c r="D57" t="s">
        <v>16</v>
      </c>
      <c r="E57" t="s">
        <v>67</v>
      </c>
      <c r="F57" t="s">
        <v>83</v>
      </c>
      <c r="G57" t="s">
        <v>75</v>
      </c>
      <c r="L57" t="s">
        <v>74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63</v>
      </c>
      <c r="B58" t="s">
        <v>5</v>
      </c>
      <c r="C58" t="s">
        <v>15</v>
      </c>
      <c r="D58" t="s">
        <v>16</v>
      </c>
      <c r="E58" t="s">
        <v>67</v>
      </c>
      <c r="F58" t="s">
        <v>83</v>
      </c>
      <c r="G58" t="s">
        <v>76</v>
      </c>
      <c r="L58" t="s">
        <v>77</v>
      </c>
      <c r="M58">
        <v>8</v>
      </c>
      <c r="N58">
        <f t="shared" si="3"/>
        <v>8</v>
      </c>
      <c r="O58">
        <f t="shared" si="3"/>
        <v>8</v>
      </c>
      <c r="P58">
        <f t="shared" si="3"/>
        <v>8</v>
      </c>
      <c r="Q58">
        <f t="shared" si="3"/>
        <v>8</v>
      </c>
      <c r="R58">
        <f t="shared" si="3"/>
        <v>8</v>
      </c>
      <c r="S58">
        <f t="shared" si="3"/>
        <v>8</v>
      </c>
      <c r="T58">
        <f t="shared" si="3"/>
        <v>8</v>
      </c>
      <c r="U58">
        <f t="shared" si="3"/>
        <v>8</v>
      </c>
      <c r="V58">
        <f t="shared" si="3"/>
        <v>8</v>
      </c>
      <c r="W58">
        <f t="shared" si="3"/>
        <v>8</v>
      </c>
    </row>
    <row r="59" spans="1:23" x14ac:dyDescent="0.25">
      <c r="A59" t="s">
        <v>63</v>
      </c>
      <c r="B59" t="s">
        <v>5</v>
      </c>
      <c r="C59" t="s">
        <v>15</v>
      </c>
      <c r="D59" t="s">
        <v>16</v>
      </c>
      <c r="E59" t="s">
        <v>67</v>
      </c>
      <c r="F59" t="s">
        <v>83</v>
      </c>
      <c r="G59" t="s">
        <v>78</v>
      </c>
      <c r="L59" t="s">
        <v>70</v>
      </c>
      <c r="M59">
        <v>0.08</v>
      </c>
    </row>
    <row r="60" spans="1:23" x14ac:dyDescent="0.25">
      <c r="A60" t="s">
        <v>63</v>
      </c>
      <c r="B60" t="s">
        <v>5</v>
      </c>
      <c r="C60" t="s">
        <v>15</v>
      </c>
      <c r="D60" t="s">
        <v>16</v>
      </c>
      <c r="E60" t="s">
        <v>67</v>
      </c>
      <c r="F60" t="s">
        <v>83</v>
      </c>
      <c r="G60" t="s">
        <v>79</v>
      </c>
      <c r="L60" t="s">
        <v>53</v>
      </c>
      <c r="M60">
        <v>4.1509958390000001</v>
      </c>
      <c r="N60">
        <f t="shared" ref="N60:W62" si="4">M60</f>
        <v>4.1509958390000001</v>
      </c>
      <c r="O60">
        <f t="shared" si="4"/>
        <v>4.1509958390000001</v>
      </c>
      <c r="P60">
        <f t="shared" si="4"/>
        <v>4.1509958390000001</v>
      </c>
      <c r="Q60">
        <f t="shared" si="4"/>
        <v>4.1509958390000001</v>
      </c>
      <c r="R60">
        <f t="shared" si="4"/>
        <v>4.1509958390000001</v>
      </c>
      <c r="S60">
        <f t="shared" si="4"/>
        <v>4.1509958390000001</v>
      </c>
      <c r="T60">
        <f t="shared" si="4"/>
        <v>4.1509958390000001</v>
      </c>
      <c r="U60">
        <f t="shared" si="4"/>
        <v>4.1509958390000001</v>
      </c>
      <c r="V60">
        <f t="shared" si="4"/>
        <v>4.1509958390000001</v>
      </c>
      <c r="W60">
        <f t="shared" si="4"/>
        <v>4.1509958390000001</v>
      </c>
    </row>
    <row r="61" spans="1:23" x14ac:dyDescent="0.25">
      <c r="A61" t="s">
        <v>63</v>
      </c>
      <c r="B61" t="s">
        <v>5</v>
      </c>
      <c r="C61" t="s">
        <v>15</v>
      </c>
      <c r="D61" t="s">
        <v>16</v>
      </c>
      <c r="E61" t="s">
        <v>67</v>
      </c>
      <c r="F61" t="s">
        <v>83</v>
      </c>
      <c r="G61" t="s">
        <v>80</v>
      </c>
      <c r="L61" t="s">
        <v>81</v>
      </c>
      <c r="M61">
        <v>7.6822429906542098</v>
      </c>
      <c r="N61">
        <f t="shared" si="4"/>
        <v>7.6822429906542098</v>
      </c>
      <c r="O61">
        <f t="shared" si="4"/>
        <v>7.6822429906542098</v>
      </c>
      <c r="P61">
        <f t="shared" si="4"/>
        <v>7.6822429906542098</v>
      </c>
      <c r="Q61">
        <f t="shared" si="4"/>
        <v>7.6822429906542098</v>
      </c>
      <c r="R61">
        <f t="shared" si="4"/>
        <v>7.6822429906542098</v>
      </c>
      <c r="S61">
        <f t="shared" si="4"/>
        <v>7.6822429906542098</v>
      </c>
      <c r="T61">
        <f t="shared" si="4"/>
        <v>7.6822429906542098</v>
      </c>
      <c r="U61">
        <f t="shared" si="4"/>
        <v>7.6822429906542098</v>
      </c>
      <c r="V61">
        <f t="shared" si="4"/>
        <v>7.6822429906542098</v>
      </c>
      <c r="W61">
        <f t="shared" si="4"/>
        <v>7.6822429906542098</v>
      </c>
    </row>
    <row r="62" spans="1:23" x14ac:dyDescent="0.25">
      <c r="A62" t="s">
        <v>63</v>
      </c>
      <c r="B62" t="s">
        <v>5</v>
      </c>
      <c r="C62" t="s">
        <v>15</v>
      </c>
      <c r="D62" t="s">
        <v>16</v>
      </c>
      <c r="E62" t="s">
        <v>67</v>
      </c>
      <c r="F62" t="s">
        <v>83</v>
      </c>
      <c r="G62" t="s">
        <v>17</v>
      </c>
      <c r="J62" t="s">
        <v>31</v>
      </c>
      <c r="L62" t="s">
        <v>82</v>
      </c>
      <c r="M62">
        <v>1.0460877E-2</v>
      </c>
      <c r="N62">
        <f t="shared" si="4"/>
        <v>1.0460877E-2</v>
      </c>
      <c r="O62">
        <f t="shared" si="4"/>
        <v>1.0460877E-2</v>
      </c>
      <c r="P62">
        <f t="shared" si="4"/>
        <v>1.0460877E-2</v>
      </c>
      <c r="Q62">
        <f t="shared" si="4"/>
        <v>1.0460877E-2</v>
      </c>
      <c r="R62">
        <f t="shared" si="4"/>
        <v>1.0460877E-2</v>
      </c>
      <c r="S62">
        <f t="shared" si="4"/>
        <v>1.0460877E-2</v>
      </c>
      <c r="T62">
        <f t="shared" si="4"/>
        <v>1.0460877E-2</v>
      </c>
      <c r="U62">
        <f t="shared" si="4"/>
        <v>1.0460877E-2</v>
      </c>
      <c r="V62">
        <f t="shared" si="4"/>
        <v>1.0460877E-2</v>
      </c>
      <c r="W62">
        <f t="shared" si="4"/>
        <v>1.0460877E-2</v>
      </c>
    </row>
    <row r="63" spans="1:23" x14ac:dyDescent="0.25">
      <c r="A63" t="s">
        <v>63</v>
      </c>
      <c r="B63" t="s">
        <v>5</v>
      </c>
      <c r="C63" t="s">
        <v>15</v>
      </c>
      <c r="D63" t="s">
        <v>16</v>
      </c>
      <c r="E63" t="s">
        <v>67</v>
      </c>
      <c r="F63" t="s">
        <v>84</v>
      </c>
      <c r="G63" t="s">
        <v>6</v>
      </c>
    </row>
    <row r="64" spans="1:23" x14ac:dyDescent="0.25">
      <c r="A64" t="s">
        <v>63</v>
      </c>
      <c r="B64" t="s">
        <v>5</v>
      </c>
      <c r="C64" t="s">
        <v>15</v>
      </c>
      <c r="D64" t="s">
        <v>16</v>
      </c>
      <c r="E64" t="s">
        <v>67</v>
      </c>
      <c r="F64" t="s">
        <v>84</v>
      </c>
      <c r="G64" t="s">
        <v>73</v>
      </c>
      <c r="L64" t="s">
        <v>74</v>
      </c>
      <c r="M64">
        <v>2010</v>
      </c>
      <c r="N64">
        <f t="shared" ref="N64:W66" si="5">M64</f>
        <v>2010</v>
      </c>
      <c r="O64">
        <f t="shared" si="5"/>
        <v>2010</v>
      </c>
      <c r="P64">
        <f t="shared" si="5"/>
        <v>2010</v>
      </c>
      <c r="Q64">
        <f t="shared" si="5"/>
        <v>2010</v>
      </c>
      <c r="R64">
        <f t="shared" si="5"/>
        <v>2010</v>
      </c>
      <c r="S64">
        <f t="shared" si="5"/>
        <v>2010</v>
      </c>
      <c r="T64">
        <f t="shared" si="5"/>
        <v>2010</v>
      </c>
      <c r="U64">
        <f t="shared" si="5"/>
        <v>2010</v>
      </c>
      <c r="V64">
        <f t="shared" si="5"/>
        <v>2010</v>
      </c>
      <c r="W64">
        <f t="shared" si="5"/>
        <v>2010</v>
      </c>
    </row>
    <row r="65" spans="1:23" x14ac:dyDescent="0.25">
      <c r="A65" t="s">
        <v>63</v>
      </c>
      <c r="B65" t="s">
        <v>5</v>
      </c>
      <c r="C65" t="s">
        <v>15</v>
      </c>
      <c r="D65" t="s">
        <v>16</v>
      </c>
      <c r="E65" t="s">
        <v>67</v>
      </c>
      <c r="F65" t="s">
        <v>84</v>
      </c>
      <c r="G65" t="s">
        <v>75</v>
      </c>
      <c r="L65" t="s">
        <v>74</v>
      </c>
      <c r="M65">
        <v>2101</v>
      </c>
      <c r="N65">
        <f t="shared" si="5"/>
        <v>2101</v>
      </c>
      <c r="O65">
        <f t="shared" si="5"/>
        <v>2101</v>
      </c>
      <c r="P65">
        <f t="shared" si="5"/>
        <v>2101</v>
      </c>
      <c r="Q65">
        <f t="shared" si="5"/>
        <v>2101</v>
      </c>
      <c r="R65">
        <f t="shared" si="5"/>
        <v>2101</v>
      </c>
      <c r="S65">
        <f t="shared" si="5"/>
        <v>2101</v>
      </c>
      <c r="T65">
        <f t="shared" si="5"/>
        <v>2101</v>
      </c>
      <c r="U65">
        <f t="shared" si="5"/>
        <v>2101</v>
      </c>
      <c r="V65">
        <f t="shared" si="5"/>
        <v>2101</v>
      </c>
      <c r="W65">
        <f t="shared" si="5"/>
        <v>2101</v>
      </c>
    </row>
    <row r="66" spans="1:23" x14ac:dyDescent="0.25">
      <c r="A66" t="s">
        <v>63</v>
      </c>
      <c r="B66" t="s">
        <v>5</v>
      </c>
      <c r="C66" t="s">
        <v>15</v>
      </c>
      <c r="D66" t="s">
        <v>16</v>
      </c>
      <c r="E66" t="s">
        <v>67</v>
      </c>
      <c r="F66" t="s">
        <v>84</v>
      </c>
      <c r="G66" t="s">
        <v>76</v>
      </c>
      <c r="L66" t="s">
        <v>77</v>
      </c>
      <c r="M66">
        <v>13</v>
      </c>
      <c r="N66">
        <f t="shared" si="5"/>
        <v>13</v>
      </c>
      <c r="O66">
        <f t="shared" si="5"/>
        <v>13</v>
      </c>
      <c r="P66">
        <f t="shared" si="5"/>
        <v>13</v>
      </c>
      <c r="Q66">
        <f t="shared" si="5"/>
        <v>13</v>
      </c>
      <c r="R66">
        <f t="shared" si="5"/>
        <v>13</v>
      </c>
      <c r="S66">
        <f t="shared" si="5"/>
        <v>13</v>
      </c>
      <c r="T66">
        <f t="shared" si="5"/>
        <v>13</v>
      </c>
      <c r="U66">
        <f t="shared" si="5"/>
        <v>13</v>
      </c>
      <c r="V66">
        <f t="shared" si="5"/>
        <v>13</v>
      </c>
      <c r="W66">
        <f t="shared" si="5"/>
        <v>13</v>
      </c>
    </row>
    <row r="67" spans="1:23" x14ac:dyDescent="0.25">
      <c r="A67" t="s">
        <v>63</v>
      </c>
      <c r="B67" t="s">
        <v>5</v>
      </c>
      <c r="C67" t="s">
        <v>15</v>
      </c>
      <c r="D67" t="s">
        <v>16</v>
      </c>
      <c r="E67" t="s">
        <v>67</v>
      </c>
      <c r="F67" t="s">
        <v>84</v>
      </c>
      <c r="G67" t="s">
        <v>78</v>
      </c>
      <c r="L67" t="s">
        <v>70</v>
      </c>
      <c r="M67">
        <v>0</v>
      </c>
    </row>
    <row r="68" spans="1:23" x14ac:dyDescent="0.25">
      <c r="A68" t="s">
        <v>63</v>
      </c>
      <c r="B68" t="s">
        <v>5</v>
      </c>
      <c r="C68" t="s">
        <v>15</v>
      </c>
      <c r="D68" t="s">
        <v>16</v>
      </c>
      <c r="E68" t="s">
        <v>67</v>
      </c>
      <c r="F68" t="s">
        <v>84</v>
      </c>
      <c r="G68" t="s">
        <v>79</v>
      </c>
      <c r="L68" t="s">
        <v>53</v>
      </c>
      <c r="M68">
        <v>4.1509958390000001</v>
      </c>
      <c r="N68">
        <f t="shared" ref="N68:W70" si="6">M68</f>
        <v>4.1509958390000001</v>
      </c>
      <c r="O68">
        <f t="shared" si="6"/>
        <v>4.1509958390000001</v>
      </c>
      <c r="P68">
        <f t="shared" si="6"/>
        <v>4.1509958390000001</v>
      </c>
      <c r="Q68">
        <f t="shared" si="6"/>
        <v>4.1509958390000001</v>
      </c>
      <c r="R68">
        <f t="shared" si="6"/>
        <v>4.1509958390000001</v>
      </c>
      <c r="S68">
        <f t="shared" si="6"/>
        <v>4.1509958390000001</v>
      </c>
      <c r="T68">
        <f t="shared" si="6"/>
        <v>4.1509958390000001</v>
      </c>
      <c r="U68">
        <f t="shared" si="6"/>
        <v>4.1509958390000001</v>
      </c>
      <c r="V68">
        <f t="shared" si="6"/>
        <v>4.1509958390000001</v>
      </c>
      <c r="W68">
        <f t="shared" si="6"/>
        <v>4.1509958390000001</v>
      </c>
    </row>
    <row r="69" spans="1:23" x14ac:dyDescent="0.25">
      <c r="A69" t="s">
        <v>63</v>
      </c>
      <c r="B69" t="s">
        <v>5</v>
      </c>
      <c r="C69" t="s">
        <v>15</v>
      </c>
      <c r="D69" t="s">
        <v>16</v>
      </c>
      <c r="E69" t="s">
        <v>67</v>
      </c>
      <c r="F69" t="s">
        <v>84</v>
      </c>
      <c r="G69" t="s">
        <v>80</v>
      </c>
      <c r="L69" t="s">
        <v>81</v>
      </c>
      <c r="M69">
        <v>25.607476635514001</v>
      </c>
      <c r="N69">
        <f t="shared" si="6"/>
        <v>25.607476635514001</v>
      </c>
      <c r="O69">
        <f t="shared" si="6"/>
        <v>25.607476635514001</v>
      </c>
      <c r="P69">
        <f t="shared" si="6"/>
        <v>25.607476635514001</v>
      </c>
      <c r="Q69">
        <f t="shared" si="6"/>
        <v>25.607476635514001</v>
      </c>
      <c r="R69">
        <f t="shared" si="6"/>
        <v>25.607476635514001</v>
      </c>
      <c r="S69">
        <f t="shared" si="6"/>
        <v>25.607476635514001</v>
      </c>
      <c r="T69">
        <f t="shared" si="6"/>
        <v>25.607476635514001</v>
      </c>
      <c r="U69">
        <f t="shared" si="6"/>
        <v>25.607476635514001</v>
      </c>
      <c r="V69">
        <f t="shared" si="6"/>
        <v>25.607476635514001</v>
      </c>
      <c r="W69">
        <f t="shared" si="6"/>
        <v>25.607476635514001</v>
      </c>
    </row>
    <row r="70" spans="1:23" x14ac:dyDescent="0.25">
      <c r="A70" t="s">
        <v>63</v>
      </c>
      <c r="B70" t="s">
        <v>5</v>
      </c>
      <c r="C70" t="s">
        <v>15</v>
      </c>
      <c r="D70" t="s">
        <v>16</v>
      </c>
      <c r="E70" t="s">
        <v>67</v>
      </c>
      <c r="F70" t="s">
        <v>84</v>
      </c>
      <c r="G70" t="s">
        <v>17</v>
      </c>
      <c r="J70" t="s">
        <v>31</v>
      </c>
      <c r="L70" t="s">
        <v>82</v>
      </c>
      <c r="M70">
        <v>8.3668820000000008E-3</v>
      </c>
      <c r="N70">
        <f t="shared" si="6"/>
        <v>8.3668820000000008E-3</v>
      </c>
      <c r="O70">
        <f t="shared" si="6"/>
        <v>8.3668820000000008E-3</v>
      </c>
      <c r="P70">
        <f t="shared" si="6"/>
        <v>8.3668820000000008E-3</v>
      </c>
      <c r="Q70">
        <f t="shared" si="6"/>
        <v>8.3668820000000008E-3</v>
      </c>
      <c r="R70">
        <f t="shared" si="6"/>
        <v>8.3668820000000008E-3</v>
      </c>
      <c r="S70">
        <f t="shared" si="6"/>
        <v>8.3668820000000008E-3</v>
      </c>
      <c r="T70">
        <f t="shared" si="6"/>
        <v>8.3668820000000008E-3</v>
      </c>
      <c r="U70">
        <f t="shared" si="6"/>
        <v>8.3668820000000008E-3</v>
      </c>
      <c r="V70">
        <f t="shared" si="6"/>
        <v>8.3668820000000008E-3</v>
      </c>
      <c r="W70">
        <f t="shared" si="6"/>
        <v>8.3668820000000008E-3</v>
      </c>
    </row>
    <row r="71" spans="1:23" x14ac:dyDescent="0.25">
      <c r="A71" t="s">
        <v>64</v>
      </c>
      <c r="B71" t="s">
        <v>5</v>
      </c>
      <c r="C71" t="s">
        <v>15</v>
      </c>
      <c r="D71" t="s">
        <v>16</v>
      </c>
      <c r="E71" t="s">
        <v>85</v>
      </c>
      <c r="G71" t="s">
        <v>21</v>
      </c>
      <c r="L71" t="s">
        <v>65</v>
      </c>
    </row>
    <row r="72" spans="1:23" x14ac:dyDescent="0.25">
      <c r="A72" t="s">
        <v>64</v>
      </c>
      <c r="B72" t="s">
        <v>5</v>
      </c>
      <c r="C72" t="s">
        <v>15</v>
      </c>
      <c r="D72" t="s">
        <v>16</v>
      </c>
      <c r="E72" t="s">
        <v>85</v>
      </c>
      <c r="G72" t="s">
        <v>22</v>
      </c>
      <c r="H72" t="s">
        <v>68</v>
      </c>
    </row>
    <row r="73" spans="1:23" x14ac:dyDescent="0.25">
      <c r="A73" t="s">
        <v>64</v>
      </c>
      <c r="B73" t="s">
        <v>5</v>
      </c>
      <c r="C73" t="s">
        <v>15</v>
      </c>
      <c r="D73" t="s">
        <v>16</v>
      </c>
      <c r="E73" t="s">
        <v>85</v>
      </c>
      <c r="G73" t="s">
        <v>69</v>
      </c>
      <c r="L73" t="s">
        <v>70</v>
      </c>
      <c r="M73">
        <v>0.25</v>
      </c>
      <c r="N73">
        <f t="shared" ref="N73:W74" si="7">M73</f>
        <v>0.25</v>
      </c>
      <c r="O73">
        <f t="shared" si="7"/>
        <v>0.25</v>
      </c>
      <c r="P73">
        <f t="shared" si="7"/>
        <v>0.25</v>
      </c>
      <c r="Q73">
        <f t="shared" si="7"/>
        <v>0.25</v>
      </c>
      <c r="R73">
        <f t="shared" si="7"/>
        <v>0.25</v>
      </c>
      <c r="S73">
        <f t="shared" si="7"/>
        <v>0.25</v>
      </c>
      <c r="T73">
        <f t="shared" si="7"/>
        <v>0.25</v>
      </c>
      <c r="U73">
        <f t="shared" si="7"/>
        <v>0.25</v>
      </c>
      <c r="V73">
        <f t="shared" si="7"/>
        <v>0.25</v>
      </c>
      <c r="W73">
        <f t="shared" si="7"/>
        <v>0.25</v>
      </c>
    </row>
    <row r="74" spans="1:23" x14ac:dyDescent="0.25">
      <c r="A74" t="s">
        <v>64</v>
      </c>
      <c r="B74" t="s">
        <v>5</v>
      </c>
      <c r="C74" t="s">
        <v>15</v>
      </c>
      <c r="D74" t="s">
        <v>16</v>
      </c>
      <c r="E74" t="s">
        <v>85</v>
      </c>
      <c r="G74" t="s">
        <v>71</v>
      </c>
      <c r="M74">
        <v>2</v>
      </c>
      <c r="N74">
        <f t="shared" si="7"/>
        <v>2</v>
      </c>
      <c r="O74">
        <f t="shared" si="7"/>
        <v>2</v>
      </c>
      <c r="P74">
        <f t="shared" si="7"/>
        <v>2</v>
      </c>
      <c r="Q74">
        <f t="shared" si="7"/>
        <v>2</v>
      </c>
      <c r="R74">
        <f t="shared" si="7"/>
        <v>2</v>
      </c>
      <c r="S74">
        <f t="shared" si="7"/>
        <v>2</v>
      </c>
      <c r="T74">
        <f t="shared" si="7"/>
        <v>2</v>
      </c>
      <c r="U74">
        <f t="shared" si="7"/>
        <v>2</v>
      </c>
      <c r="V74">
        <f t="shared" si="7"/>
        <v>2</v>
      </c>
      <c r="W74">
        <f t="shared" si="7"/>
        <v>2</v>
      </c>
    </row>
    <row r="75" spans="1:23" x14ac:dyDescent="0.25">
      <c r="A75" t="s">
        <v>64</v>
      </c>
      <c r="B75" t="s">
        <v>5</v>
      </c>
      <c r="C75" t="s">
        <v>15</v>
      </c>
      <c r="D75" t="s">
        <v>16</v>
      </c>
      <c r="E75" t="s">
        <v>85</v>
      </c>
      <c r="F75" t="s">
        <v>86</v>
      </c>
      <c r="G75" t="s">
        <v>6</v>
      </c>
    </row>
    <row r="76" spans="1:23" x14ac:dyDescent="0.25">
      <c r="A76" t="s">
        <v>64</v>
      </c>
      <c r="B76" t="s">
        <v>5</v>
      </c>
      <c r="C76" t="s">
        <v>15</v>
      </c>
      <c r="D76" t="s">
        <v>16</v>
      </c>
      <c r="E76" t="s">
        <v>85</v>
      </c>
      <c r="F76" t="s">
        <v>86</v>
      </c>
      <c r="G76" t="s">
        <v>73</v>
      </c>
      <c r="L76" t="s">
        <v>74</v>
      </c>
      <c r="M76">
        <v>1990</v>
      </c>
      <c r="N76">
        <f t="shared" ref="N76:W78" si="8">M76</f>
        <v>1990</v>
      </c>
      <c r="O76">
        <f t="shared" si="8"/>
        <v>1990</v>
      </c>
      <c r="P76">
        <f t="shared" si="8"/>
        <v>1990</v>
      </c>
      <c r="Q76">
        <f t="shared" si="8"/>
        <v>1990</v>
      </c>
      <c r="R76">
        <f t="shared" si="8"/>
        <v>1990</v>
      </c>
      <c r="S76">
        <f t="shared" si="8"/>
        <v>1990</v>
      </c>
      <c r="T76">
        <f t="shared" si="8"/>
        <v>1990</v>
      </c>
      <c r="U76">
        <f t="shared" si="8"/>
        <v>1990</v>
      </c>
      <c r="V76">
        <f t="shared" si="8"/>
        <v>1990</v>
      </c>
      <c r="W76">
        <f t="shared" si="8"/>
        <v>1990</v>
      </c>
    </row>
    <row r="77" spans="1:23" x14ac:dyDescent="0.25">
      <c r="A77" t="s">
        <v>64</v>
      </c>
      <c r="B77" t="s">
        <v>5</v>
      </c>
      <c r="C77" t="s">
        <v>15</v>
      </c>
      <c r="D77" t="s">
        <v>16</v>
      </c>
      <c r="E77" t="s">
        <v>85</v>
      </c>
      <c r="F77" t="s">
        <v>86</v>
      </c>
      <c r="G77" t="s">
        <v>75</v>
      </c>
      <c r="L77" t="s">
        <v>74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64</v>
      </c>
      <c r="B78" t="s">
        <v>5</v>
      </c>
      <c r="C78" t="s">
        <v>15</v>
      </c>
      <c r="D78" t="s">
        <v>16</v>
      </c>
      <c r="E78" t="s">
        <v>85</v>
      </c>
      <c r="F78" t="s">
        <v>86</v>
      </c>
      <c r="G78" t="s">
        <v>76</v>
      </c>
      <c r="L78" t="s">
        <v>77</v>
      </c>
      <c r="M78">
        <v>20</v>
      </c>
      <c r="N78">
        <f t="shared" si="8"/>
        <v>20</v>
      </c>
      <c r="O78">
        <f t="shared" si="8"/>
        <v>20</v>
      </c>
      <c r="P78">
        <f t="shared" si="8"/>
        <v>20</v>
      </c>
      <c r="Q78">
        <f t="shared" si="8"/>
        <v>20</v>
      </c>
      <c r="R78">
        <f t="shared" si="8"/>
        <v>20</v>
      </c>
      <c r="S78">
        <f t="shared" si="8"/>
        <v>20</v>
      </c>
      <c r="T78">
        <f t="shared" si="8"/>
        <v>20</v>
      </c>
      <c r="U78">
        <f t="shared" si="8"/>
        <v>20</v>
      </c>
      <c r="V78">
        <f t="shared" si="8"/>
        <v>20</v>
      </c>
      <c r="W78">
        <f t="shared" si="8"/>
        <v>20</v>
      </c>
    </row>
    <row r="79" spans="1:23" x14ac:dyDescent="0.25">
      <c r="A79" t="s">
        <v>64</v>
      </c>
      <c r="B79" t="s">
        <v>5</v>
      </c>
      <c r="C79" t="s">
        <v>15</v>
      </c>
      <c r="D79" t="s">
        <v>16</v>
      </c>
      <c r="E79" t="s">
        <v>85</v>
      </c>
      <c r="F79" t="s">
        <v>86</v>
      </c>
      <c r="G79" t="s">
        <v>78</v>
      </c>
      <c r="L79" t="s">
        <v>70</v>
      </c>
      <c r="M79">
        <v>1</v>
      </c>
    </row>
    <row r="80" spans="1:23" x14ac:dyDescent="0.25">
      <c r="A80" t="s">
        <v>64</v>
      </c>
      <c r="B80" t="s">
        <v>5</v>
      </c>
      <c r="C80" t="s">
        <v>15</v>
      </c>
      <c r="D80" t="s">
        <v>16</v>
      </c>
      <c r="E80" t="s">
        <v>85</v>
      </c>
      <c r="F80" t="s">
        <v>86</v>
      </c>
      <c r="G80" t="s">
        <v>79</v>
      </c>
      <c r="L80" t="s">
        <v>65</v>
      </c>
      <c r="M80">
        <v>1</v>
      </c>
      <c r="N80">
        <f t="shared" ref="N80:W81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64</v>
      </c>
      <c r="B81" t="s">
        <v>5</v>
      </c>
      <c r="C81" t="s">
        <v>15</v>
      </c>
      <c r="D81" t="s">
        <v>16</v>
      </c>
      <c r="E81" t="s">
        <v>85</v>
      </c>
      <c r="F81" t="s">
        <v>86</v>
      </c>
      <c r="G81" t="s">
        <v>80</v>
      </c>
      <c r="L81" t="s">
        <v>81</v>
      </c>
      <c r="M81">
        <v>12.803738317757</v>
      </c>
      <c r="N81">
        <f t="shared" si="9"/>
        <v>12.803738317757</v>
      </c>
      <c r="O81">
        <f t="shared" si="9"/>
        <v>12.803738317757</v>
      </c>
      <c r="P81">
        <f t="shared" si="9"/>
        <v>12.803738317757</v>
      </c>
      <c r="Q81">
        <f t="shared" si="9"/>
        <v>12.803738317757</v>
      </c>
      <c r="R81">
        <f t="shared" si="9"/>
        <v>12.803738317757</v>
      </c>
      <c r="S81">
        <f t="shared" si="9"/>
        <v>12.803738317757</v>
      </c>
      <c r="T81">
        <f t="shared" si="9"/>
        <v>12.803738317757</v>
      </c>
      <c r="U81">
        <f t="shared" si="9"/>
        <v>12.803738317757</v>
      </c>
      <c r="V81">
        <f t="shared" si="9"/>
        <v>12.803738317757</v>
      </c>
      <c r="W81">
        <f t="shared" si="9"/>
        <v>12.803738317757</v>
      </c>
    </row>
    <row r="82" spans="1:23" x14ac:dyDescent="0.25">
      <c r="A82" t="s">
        <v>64</v>
      </c>
      <c r="B82" t="s">
        <v>5</v>
      </c>
      <c r="C82" t="s">
        <v>15</v>
      </c>
      <c r="D82" t="s">
        <v>16</v>
      </c>
      <c r="E82" t="s">
        <v>85</v>
      </c>
      <c r="F82" t="s">
        <v>87</v>
      </c>
      <c r="G82" t="s">
        <v>6</v>
      </c>
    </row>
    <row r="83" spans="1:23" x14ac:dyDescent="0.25">
      <c r="A83" t="s">
        <v>64</v>
      </c>
      <c r="B83" t="s">
        <v>5</v>
      </c>
      <c r="C83" t="s">
        <v>15</v>
      </c>
      <c r="D83" t="s">
        <v>16</v>
      </c>
      <c r="E83" t="s">
        <v>85</v>
      </c>
      <c r="F83" t="s">
        <v>87</v>
      </c>
      <c r="G83" t="s">
        <v>73</v>
      </c>
      <c r="L83" t="s">
        <v>74</v>
      </c>
      <c r="M83">
        <v>2015</v>
      </c>
      <c r="N83">
        <f t="shared" ref="N83:W85" si="10">M83</f>
        <v>2015</v>
      </c>
      <c r="O83">
        <f t="shared" si="10"/>
        <v>2015</v>
      </c>
      <c r="P83">
        <f t="shared" si="10"/>
        <v>2015</v>
      </c>
      <c r="Q83">
        <f t="shared" si="10"/>
        <v>2015</v>
      </c>
      <c r="R83">
        <f t="shared" si="10"/>
        <v>2015</v>
      </c>
      <c r="S83">
        <f t="shared" si="10"/>
        <v>2015</v>
      </c>
      <c r="T83">
        <f t="shared" si="10"/>
        <v>2015</v>
      </c>
      <c r="U83">
        <f t="shared" si="10"/>
        <v>2015</v>
      </c>
      <c r="V83">
        <f t="shared" si="10"/>
        <v>2015</v>
      </c>
      <c r="W83">
        <f t="shared" si="10"/>
        <v>2015</v>
      </c>
    </row>
    <row r="84" spans="1:23" x14ac:dyDescent="0.25">
      <c r="A84" t="s">
        <v>64</v>
      </c>
      <c r="B84" t="s">
        <v>5</v>
      </c>
      <c r="C84" t="s">
        <v>15</v>
      </c>
      <c r="D84" t="s">
        <v>16</v>
      </c>
      <c r="E84" t="s">
        <v>85</v>
      </c>
      <c r="F84" t="s">
        <v>87</v>
      </c>
      <c r="G84" t="s">
        <v>75</v>
      </c>
      <c r="L84" t="s">
        <v>74</v>
      </c>
      <c r="M84">
        <v>2101</v>
      </c>
      <c r="N84">
        <f t="shared" si="10"/>
        <v>2101</v>
      </c>
      <c r="O84">
        <f t="shared" si="10"/>
        <v>2101</v>
      </c>
      <c r="P84">
        <f t="shared" si="10"/>
        <v>2101</v>
      </c>
      <c r="Q84">
        <f t="shared" si="10"/>
        <v>2101</v>
      </c>
      <c r="R84">
        <f t="shared" si="10"/>
        <v>2101</v>
      </c>
      <c r="S84">
        <f t="shared" si="10"/>
        <v>2101</v>
      </c>
      <c r="T84">
        <f t="shared" si="10"/>
        <v>2101</v>
      </c>
      <c r="U84">
        <f t="shared" si="10"/>
        <v>2101</v>
      </c>
      <c r="V84">
        <f t="shared" si="10"/>
        <v>2101</v>
      </c>
      <c r="W84">
        <f t="shared" si="10"/>
        <v>2101</v>
      </c>
    </row>
    <row r="85" spans="1:23" x14ac:dyDescent="0.25">
      <c r="A85" t="s">
        <v>64</v>
      </c>
      <c r="B85" t="s">
        <v>5</v>
      </c>
      <c r="C85" t="s">
        <v>15</v>
      </c>
      <c r="D85" t="s">
        <v>16</v>
      </c>
      <c r="E85" t="s">
        <v>85</v>
      </c>
      <c r="F85" t="s">
        <v>87</v>
      </c>
      <c r="G85" t="s">
        <v>76</v>
      </c>
      <c r="L85" t="s">
        <v>77</v>
      </c>
      <c r="M85">
        <v>20</v>
      </c>
      <c r="N85">
        <f t="shared" si="10"/>
        <v>20</v>
      </c>
      <c r="O85">
        <f t="shared" si="10"/>
        <v>20</v>
      </c>
      <c r="P85">
        <f t="shared" si="10"/>
        <v>20</v>
      </c>
      <c r="Q85">
        <f t="shared" si="10"/>
        <v>20</v>
      </c>
      <c r="R85">
        <f t="shared" si="10"/>
        <v>20</v>
      </c>
      <c r="S85">
        <f t="shared" si="10"/>
        <v>20</v>
      </c>
      <c r="T85">
        <f t="shared" si="10"/>
        <v>20</v>
      </c>
      <c r="U85">
        <f t="shared" si="10"/>
        <v>20</v>
      </c>
      <c r="V85">
        <f t="shared" si="10"/>
        <v>20</v>
      </c>
      <c r="W85">
        <f t="shared" si="10"/>
        <v>20</v>
      </c>
    </row>
    <row r="86" spans="1:23" x14ac:dyDescent="0.25">
      <c r="A86" t="s">
        <v>64</v>
      </c>
      <c r="B86" t="s">
        <v>5</v>
      </c>
      <c r="C86" t="s">
        <v>15</v>
      </c>
      <c r="D86" t="s">
        <v>16</v>
      </c>
      <c r="E86" t="s">
        <v>85</v>
      </c>
      <c r="F86" t="s">
        <v>87</v>
      </c>
      <c r="G86" t="s">
        <v>78</v>
      </c>
      <c r="L86" t="s">
        <v>70</v>
      </c>
      <c r="M86">
        <v>0</v>
      </c>
    </row>
    <row r="87" spans="1:23" x14ac:dyDescent="0.25">
      <c r="A87" t="s">
        <v>64</v>
      </c>
      <c r="B87" t="s">
        <v>5</v>
      </c>
      <c r="C87" t="s">
        <v>15</v>
      </c>
      <c r="D87" t="s">
        <v>16</v>
      </c>
      <c r="E87" t="s">
        <v>85</v>
      </c>
      <c r="F87" t="s">
        <v>87</v>
      </c>
      <c r="G87" t="s">
        <v>79</v>
      </c>
      <c r="L87" t="s">
        <v>65</v>
      </c>
      <c r="M87">
        <v>1</v>
      </c>
      <c r="N87">
        <f t="shared" ref="N87:W89" si="11">M87</f>
        <v>1</v>
      </c>
      <c r="O87">
        <f t="shared" si="11"/>
        <v>1</v>
      </c>
      <c r="P87">
        <f t="shared" si="11"/>
        <v>1</v>
      </c>
      <c r="Q87">
        <f t="shared" si="11"/>
        <v>1</v>
      </c>
      <c r="R87">
        <f t="shared" si="11"/>
        <v>1</v>
      </c>
      <c r="S87">
        <f t="shared" si="11"/>
        <v>1</v>
      </c>
      <c r="T87">
        <f t="shared" si="11"/>
        <v>1</v>
      </c>
      <c r="U87">
        <f t="shared" si="11"/>
        <v>1</v>
      </c>
      <c r="V87">
        <f t="shared" si="11"/>
        <v>1</v>
      </c>
      <c r="W87">
        <f t="shared" si="11"/>
        <v>1</v>
      </c>
    </row>
    <row r="88" spans="1:23" x14ac:dyDescent="0.25">
      <c r="A88" t="s">
        <v>64</v>
      </c>
      <c r="B88" t="s">
        <v>5</v>
      </c>
      <c r="C88" t="s">
        <v>15</v>
      </c>
      <c r="D88" t="s">
        <v>16</v>
      </c>
      <c r="E88" t="s">
        <v>85</v>
      </c>
      <c r="F88" t="s">
        <v>87</v>
      </c>
      <c r="G88" t="s">
        <v>80</v>
      </c>
      <c r="L88" t="s">
        <v>81</v>
      </c>
      <c r="M88">
        <v>1770.4338749999999</v>
      </c>
      <c r="N88">
        <f t="shared" si="11"/>
        <v>1770.4338749999999</v>
      </c>
      <c r="O88">
        <f t="shared" si="11"/>
        <v>1770.4338749999999</v>
      </c>
      <c r="P88">
        <f t="shared" si="11"/>
        <v>1770.4338749999999</v>
      </c>
      <c r="Q88">
        <f t="shared" si="11"/>
        <v>1770.4338749999999</v>
      </c>
      <c r="R88">
        <f t="shared" si="11"/>
        <v>1770.4338749999999</v>
      </c>
      <c r="S88">
        <f t="shared" si="11"/>
        <v>1770.4338749999999</v>
      </c>
      <c r="T88">
        <f t="shared" si="11"/>
        <v>1770.4338749999999</v>
      </c>
      <c r="U88">
        <f t="shared" si="11"/>
        <v>1770.4338749999999</v>
      </c>
      <c r="V88">
        <f t="shared" si="11"/>
        <v>1770.4338749999999</v>
      </c>
      <c r="W88">
        <f t="shared" si="11"/>
        <v>1770.4338749999999</v>
      </c>
    </row>
    <row r="89" spans="1:23" x14ac:dyDescent="0.25">
      <c r="A89" t="s">
        <v>64</v>
      </c>
      <c r="B89" t="s">
        <v>5</v>
      </c>
      <c r="C89" t="s">
        <v>15</v>
      </c>
      <c r="D89" t="s">
        <v>16</v>
      </c>
      <c r="E89" t="s">
        <v>85</v>
      </c>
      <c r="F89" t="s">
        <v>87</v>
      </c>
      <c r="G89" t="s">
        <v>17</v>
      </c>
      <c r="J89" t="s">
        <v>31</v>
      </c>
      <c r="L89" t="s">
        <v>82</v>
      </c>
      <c r="M89">
        <v>-0.638648353</v>
      </c>
      <c r="N89">
        <f t="shared" si="11"/>
        <v>-0.638648353</v>
      </c>
      <c r="O89">
        <f t="shared" si="11"/>
        <v>-0.638648353</v>
      </c>
      <c r="P89">
        <f t="shared" si="11"/>
        <v>-0.638648353</v>
      </c>
      <c r="Q89">
        <f t="shared" si="11"/>
        <v>-0.638648353</v>
      </c>
      <c r="R89">
        <f t="shared" si="11"/>
        <v>-0.638648353</v>
      </c>
      <c r="S89">
        <f t="shared" si="11"/>
        <v>-0.638648353</v>
      </c>
      <c r="T89">
        <f t="shared" si="11"/>
        <v>-0.638648353</v>
      </c>
      <c r="U89">
        <f t="shared" si="11"/>
        <v>-0.638648353</v>
      </c>
      <c r="V89">
        <f t="shared" si="11"/>
        <v>-0.638648353</v>
      </c>
      <c r="W89">
        <f t="shared" si="11"/>
        <v>-0.638648353</v>
      </c>
    </row>
    <row r="90" spans="1:23" x14ac:dyDescent="0.25">
      <c r="A90" t="s">
        <v>66</v>
      </c>
      <c r="B90" t="s">
        <v>5</v>
      </c>
      <c r="C90" t="s">
        <v>15</v>
      </c>
      <c r="D90" t="s">
        <v>16</v>
      </c>
      <c r="E90" t="s">
        <v>88</v>
      </c>
      <c r="G90" t="s">
        <v>21</v>
      </c>
      <c r="L90" t="s">
        <v>53</v>
      </c>
    </row>
    <row r="91" spans="1:23" x14ac:dyDescent="0.25">
      <c r="A91" t="s">
        <v>66</v>
      </c>
      <c r="B91" t="s">
        <v>5</v>
      </c>
      <c r="C91" t="s">
        <v>15</v>
      </c>
      <c r="D91" t="s">
        <v>16</v>
      </c>
      <c r="E91" t="s">
        <v>88</v>
      </c>
      <c r="G91" t="s">
        <v>22</v>
      </c>
      <c r="H91" t="s">
        <v>51</v>
      </c>
    </row>
    <row r="92" spans="1:23" x14ac:dyDescent="0.25">
      <c r="A92" t="s">
        <v>66</v>
      </c>
      <c r="B92" t="s">
        <v>5</v>
      </c>
      <c r="C92" t="s">
        <v>15</v>
      </c>
      <c r="D92" t="s">
        <v>16</v>
      </c>
      <c r="E92" t="s">
        <v>88</v>
      </c>
      <c r="G92" t="s">
        <v>17</v>
      </c>
      <c r="J92" t="s">
        <v>89</v>
      </c>
      <c r="L92" t="s">
        <v>53</v>
      </c>
      <c r="M92">
        <v>0.67241566600000002</v>
      </c>
      <c r="N92">
        <v>0.67954611300000001</v>
      </c>
      <c r="O92">
        <v>0.67939020000000006</v>
      </c>
      <c r="P92">
        <v>0.67918972200000005</v>
      </c>
      <c r="Q92">
        <v>0.67855658200000002</v>
      </c>
      <c r="R92">
        <v>0.677673093</v>
      </c>
      <c r="S92">
        <v>0.67664639999999998</v>
      </c>
      <c r="T92">
        <v>0.67554207700000002</v>
      </c>
      <c r="U92">
        <v>0.67440135000000001</v>
      </c>
      <c r="V92">
        <v>0.67440135000000001</v>
      </c>
      <c r="W92">
        <v>0.67440135000000001</v>
      </c>
    </row>
    <row r="93" spans="1:23" x14ac:dyDescent="0.25">
      <c r="A93" t="s">
        <v>66</v>
      </c>
      <c r="B93" t="s">
        <v>5</v>
      </c>
      <c r="C93" t="s">
        <v>15</v>
      </c>
      <c r="D93" t="s">
        <v>16</v>
      </c>
      <c r="E93" t="s">
        <v>88</v>
      </c>
      <c r="G93" t="s">
        <v>17</v>
      </c>
      <c r="J93" t="s">
        <v>90</v>
      </c>
      <c r="L93" t="s">
        <v>53</v>
      </c>
      <c r="M93">
        <v>0.12788581700000001</v>
      </c>
      <c r="N93">
        <v>0.13085037199999999</v>
      </c>
      <c r="O93">
        <v>0.13398343400000001</v>
      </c>
      <c r="P93">
        <v>0.136802328</v>
      </c>
      <c r="Q93">
        <v>0.13941483700000001</v>
      </c>
      <c r="R93">
        <v>0.14183912600000001</v>
      </c>
      <c r="S93">
        <v>0.144093526</v>
      </c>
      <c r="T93">
        <v>0.14619512200000001</v>
      </c>
      <c r="U93">
        <v>0.14815931500000001</v>
      </c>
      <c r="V93">
        <v>0.14815931500000001</v>
      </c>
      <c r="W93">
        <v>0.14815931500000001</v>
      </c>
    </row>
    <row r="94" spans="1:23" x14ac:dyDescent="0.25">
      <c r="A94" t="s">
        <v>66</v>
      </c>
      <c r="B94" t="s">
        <v>5</v>
      </c>
      <c r="C94" t="s">
        <v>15</v>
      </c>
      <c r="D94" t="s">
        <v>16</v>
      </c>
      <c r="E94" t="s">
        <v>88</v>
      </c>
      <c r="G94" t="s">
        <v>17</v>
      </c>
      <c r="J94" t="s">
        <v>91</v>
      </c>
      <c r="L94" t="s">
        <v>53</v>
      </c>
      <c r="M94">
        <v>0.195383372</v>
      </c>
      <c r="N94">
        <v>0.185600288</v>
      </c>
      <c r="O94">
        <v>0.182841113</v>
      </c>
      <c r="P94">
        <v>0.180420422</v>
      </c>
      <c r="Q94">
        <v>0.178606668</v>
      </c>
      <c r="R94">
        <v>0.17720707699999999</v>
      </c>
      <c r="S94">
        <v>0.176101543</v>
      </c>
      <c r="T94">
        <v>0.175211274</v>
      </c>
      <c r="U94">
        <v>0.17448250600000001</v>
      </c>
      <c r="V94">
        <v>0.17448250600000001</v>
      </c>
      <c r="W94">
        <v>0.17448250600000001</v>
      </c>
    </row>
    <row r="95" spans="1:23" x14ac:dyDescent="0.25">
      <c r="A95" t="s">
        <v>66</v>
      </c>
      <c r="B95" t="s">
        <v>5</v>
      </c>
      <c r="C95" t="s">
        <v>15</v>
      </c>
      <c r="D95" t="s">
        <v>16</v>
      </c>
      <c r="E95" t="s">
        <v>88</v>
      </c>
      <c r="G95" t="s">
        <v>17</v>
      </c>
      <c r="J95" t="s">
        <v>92</v>
      </c>
      <c r="L95" t="s">
        <v>53</v>
      </c>
      <c r="M95">
        <v>4.3151450000000003E-3</v>
      </c>
      <c r="N95">
        <v>4.0032260000000004E-3</v>
      </c>
      <c r="O95">
        <v>3.7852530000000001E-3</v>
      </c>
      <c r="P95">
        <v>3.587528E-3</v>
      </c>
      <c r="Q95">
        <v>3.421913E-3</v>
      </c>
      <c r="R95">
        <v>3.2807040000000002E-3</v>
      </c>
      <c r="S95">
        <v>3.158531E-3</v>
      </c>
      <c r="T95">
        <v>3.0515260000000002E-3</v>
      </c>
      <c r="U95">
        <v>2.9568300000000001E-3</v>
      </c>
      <c r="V95">
        <v>2.9568300000000001E-3</v>
      </c>
      <c r="W95">
        <v>2.9568300000000001E-3</v>
      </c>
    </row>
    <row r="96" spans="1:23" x14ac:dyDescent="0.25">
      <c r="A96" t="s">
        <v>66</v>
      </c>
      <c r="B96" t="s">
        <v>5</v>
      </c>
      <c r="C96" t="s">
        <v>15</v>
      </c>
      <c r="D96" t="s">
        <v>16</v>
      </c>
      <c r="E96" t="s">
        <v>88</v>
      </c>
      <c r="G96" t="s">
        <v>93</v>
      </c>
      <c r="L96" t="s">
        <v>70</v>
      </c>
      <c r="M96">
        <v>5.0000000000000001E-3</v>
      </c>
      <c r="N96">
        <f t="shared" ref="N96:W96" si="12">M96</f>
        <v>5.0000000000000001E-3</v>
      </c>
      <c r="O96">
        <f t="shared" si="12"/>
        <v>5.0000000000000001E-3</v>
      </c>
      <c r="P96">
        <f t="shared" si="12"/>
        <v>5.0000000000000001E-3</v>
      </c>
      <c r="Q96">
        <f t="shared" si="12"/>
        <v>5.0000000000000001E-3</v>
      </c>
      <c r="R96">
        <f t="shared" si="12"/>
        <v>5.0000000000000001E-3</v>
      </c>
      <c r="S96">
        <f t="shared" si="12"/>
        <v>5.0000000000000001E-3</v>
      </c>
      <c r="T96">
        <f t="shared" si="12"/>
        <v>5.0000000000000001E-3</v>
      </c>
      <c r="U96">
        <f t="shared" si="12"/>
        <v>5.0000000000000001E-3</v>
      </c>
      <c r="V96">
        <f t="shared" si="12"/>
        <v>5.0000000000000001E-3</v>
      </c>
      <c r="W96">
        <f t="shared" si="12"/>
        <v>5.0000000000000001E-3</v>
      </c>
    </row>
    <row r="97" spans="1:23" x14ac:dyDescent="0.25">
      <c r="A97" t="s">
        <v>89</v>
      </c>
      <c r="B97" t="s">
        <v>5</v>
      </c>
      <c r="C97" t="s">
        <v>15</v>
      </c>
      <c r="D97" t="s">
        <v>16</v>
      </c>
      <c r="E97" t="s">
        <v>94</v>
      </c>
      <c r="G97" t="s">
        <v>21</v>
      </c>
      <c r="L97" t="s">
        <v>53</v>
      </c>
    </row>
    <row r="98" spans="1:23" x14ac:dyDescent="0.25">
      <c r="A98" t="s">
        <v>89</v>
      </c>
      <c r="B98" t="s">
        <v>5</v>
      </c>
      <c r="C98" t="s">
        <v>15</v>
      </c>
      <c r="D98" t="s">
        <v>16</v>
      </c>
      <c r="E98" t="s">
        <v>94</v>
      </c>
      <c r="G98" t="s">
        <v>22</v>
      </c>
      <c r="H98" t="s">
        <v>68</v>
      </c>
    </row>
    <row r="99" spans="1:23" x14ac:dyDescent="0.25">
      <c r="A99" t="s">
        <v>89</v>
      </c>
      <c r="B99" t="s">
        <v>5</v>
      </c>
      <c r="C99" t="s">
        <v>15</v>
      </c>
      <c r="D99" t="s">
        <v>16</v>
      </c>
      <c r="E99" t="s">
        <v>94</v>
      </c>
      <c r="G99" t="s">
        <v>69</v>
      </c>
      <c r="L99" t="s">
        <v>70</v>
      </c>
      <c r="M99">
        <v>0.25</v>
      </c>
      <c r="N99">
        <f t="shared" ref="N99:W100" si="13">M99</f>
        <v>0.25</v>
      </c>
      <c r="O99">
        <f t="shared" si="13"/>
        <v>0.25</v>
      </c>
      <c r="P99">
        <f t="shared" si="13"/>
        <v>0.25</v>
      </c>
      <c r="Q99">
        <f t="shared" si="13"/>
        <v>0.25</v>
      </c>
      <c r="R99">
        <f t="shared" si="13"/>
        <v>0.25</v>
      </c>
      <c r="S99">
        <f t="shared" si="13"/>
        <v>0.25</v>
      </c>
      <c r="T99">
        <f t="shared" si="13"/>
        <v>0.25</v>
      </c>
      <c r="U99">
        <f t="shared" si="13"/>
        <v>0.25</v>
      </c>
      <c r="V99">
        <f t="shared" si="13"/>
        <v>0.25</v>
      </c>
      <c r="W99">
        <f t="shared" si="13"/>
        <v>0.25</v>
      </c>
    </row>
    <row r="100" spans="1:23" x14ac:dyDescent="0.25">
      <c r="A100" t="s">
        <v>89</v>
      </c>
      <c r="B100" t="s">
        <v>5</v>
      </c>
      <c r="C100" t="s">
        <v>15</v>
      </c>
      <c r="D100" t="s">
        <v>16</v>
      </c>
      <c r="E100" t="s">
        <v>94</v>
      </c>
      <c r="G100" t="s">
        <v>71</v>
      </c>
      <c r="M100">
        <v>10</v>
      </c>
      <c r="N100">
        <f t="shared" si="13"/>
        <v>10</v>
      </c>
      <c r="O100">
        <f t="shared" si="13"/>
        <v>10</v>
      </c>
      <c r="P100">
        <f t="shared" si="13"/>
        <v>10</v>
      </c>
      <c r="Q100">
        <f t="shared" si="13"/>
        <v>10</v>
      </c>
      <c r="R100">
        <f t="shared" si="13"/>
        <v>10</v>
      </c>
      <c r="S100">
        <f t="shared" si="13"/>
        <v>10</v>
      </c>
      <c r="T100">
        <f t="shared" si="13"/>
        <v>10</v>
      </c>
      <c r="U100">
        <f t="shared" si="13"/>
        <v>10</v>
      </c>
      <c r="V100">
        <f t="shared" si="13"/>
        <v>10</v>
      </c>
      <c r="W100">
        <f t="shared" si="13"/>
        <v>10</v>
      </c>
    </row>
    <row r="101" spans="1:23" x14ac:dyDescent="0.25">
      <c r="A101" t="s">
        <v>89</v>
      </c>
      <c r="B101" t="s">
        <v>5</v>
      </c>
      <c r="C101" t="s">
        <v>15</v>
      </c>
      <c r="D101" t="s">
        <v>16</v>
      </c>
      <c r="E101" t="s">
        <v>94</v>
      </c>
      <c r="F101" t="s">
        <v>95</v>
      </c>
      <c r="G101" t="s">
        <v>6</v>
      </c>
    </row>
    <row r="102" spans="1:23" x14ac:dyDescent="0.25">
      <c r="A102" t="s">
        <v>89</v>
      </c>
      <c r="B102" t="s">
        <v>5</v>
      </c>
      <c r="C102" t="s">
        <v>15</v>
      </c>
      <c r="D102" t="s">
        <v>16</v>
      </c>
      <c r="E102" t="s">
        <v>94</v>
      </c>
      <c r="F102" t="s">
        <v>95</v>
      </c>
      <c r="G102" t="s">
        <v>73</v>
      </c>
      <c r="L102" t="s">
        <v>74</v>
      </c>
      <c r="M102">
        <v>1990</v>
      </c>
      <c r="N102">
        <f t="shared" ref="N102:W104" si="14">M102</f>
        <v>1990</v>
      </c>
      <c r="O102">
        <f t="shared" si="14"/>
        <v>1990</v>
      </c>
      <c r="P102">
        <f t="shared" si="14"/>
        <v>1990</v>
      </c>
      <c r="Q102">
        <f t="shared" si="14"/>
        <v>1990</v>
      </c>
      <c r="R102">
        <f t="shared" si="14"/>
        <v>1990</v>
      </c>
      <c r="S102">
        <f t="shared" si="14"/>
        <v>1990</v>
      </c>
      <c r="T102">
        <f t="shared" si="14"/>
        <v>1990</v>
      </c>
      <c r="U102">
        <f t="shared" si="14"/>
        <v>1990</v>
      </c>
      <c r="V102">
        <f t="shared" si="14"/>
        <v>1990</v>
      </c>
      <c r="W102">
        <f t="shared" si="14"/>
        <v>1990</v>
      </c>
    </row>
    <row r="103" spans="1:23" x14ac:dyDescent="0.25">
      <c r="A103" t="s">
        <v>89</v>
      </c>
      <c r="B103" t="s">
        <v>5</v>
      </c>
      <c r="C103" t="s">
        <v>15</v>
      </c>
      <c r="D103" t="s">
        <v>16</v>
      </c>
      <c r="E103" t="s">
        <v>94</v>
      </c>
      <c r="F103" t="s">
        <v>95</v>
      </c>
      <c r="G103" t="s">
        <v>75</v>
      </c>
      <c r="L103" t="s">
        <v>74</v>
      </c>
      <c r="M103">
        <v>2001</v>
      </c>
      <c r="N103">
        <f t="shared" si="14"/>
        <v>2001</v>
      </c>
      <c r="O103">
        <f t="shared" si="14"/>
        <v>2001</v>
      </c>
      <c r="P103">
        <f t="shared" si="14"/>
        <v>2001</v>
      </c>
      <c r="Q103">
        <f t="shared" si="14"/>
        <v>2001</v>
      </c>
      <c r="R103">
        <f t="shared" si="14"/>
        <v>2001</v>
      </c>
      <c r="S103">
        <f t="shared" si="14"/>
        <v>2001</v>
      </c>
      <c r="T103">
        <f t="shared" si="14"/>
        <v>2001</v>
      </c>
      <c r="U103">
        <f t="shared" si="14"/>
        <v>2001</v>
      </c>
      <c r="V103">
        <f t="shared" si="14"/>
        <v>2001</v>
      </c>
      <c r="W103">
        <f t="shared" si="14"/>
        <v>2001</v>
      </c>
    </row>
    <row r="104" spans="1:23" x14ac:dyDescent="0.25">
      <c r="A104" t="s">
        <v>89</v>
      </c>
      <c r="B104" t="s">
        <v>5</v>
      </c>
      <c r="C104" t="s">
        <v>15</v>
      </c>
      <c r="D104" t="s">
        <v>16</v>
      </c>
      <c r="E104" t="s">
        <v>94</v>
      </c>
      <c r="F104" t="s">
        <v>95</v>
      </c>
      <c r="G104" t="s">
        <v>76</v>
      </c>
      <c r="L104" t="s">
        <v>77</v>
      </c>
      <c r="M104">
        <v>140</v>
      </c>
      <c r="N104">
        <f t="shared" si="14"/>
        <v>140</v>
      </c>
      <c r="O104">
        <f t="shared" si="14"/>
        <v>140</v>
      </c>
      <c r="P104">
        <f t="shared" si="14"/>
        <v>140</v>
      </c>
      <c r="Q104">
        <f t="shared" si="14"/>
        <v>140</v>
      </c>
      <c r="R104">
        <f t="shared" si="14"/>
        <v>140</v>
      </c>
      <c r="S104">
        <f t="shared" si="14"/>
        <v>140</v>
      </c>
      <c r="T104">
        <f t="shared" si="14"/>
        <v>140</v>
      </c>
      <c r="U104">
        <f t="shared" si="14"/>
        <v>140</v>
      </c>
      <c r="V104">
        <f t="shared" si="14"/>
        <v>140</v>
      </c>
      <c r="W104">
        <f t="shared" si="14"/>
        <v>140</v>
      </c>
    </row>
    <row r="105" spans="1:23" x14ac:dyDescent="0.25">
      <c r="A105" t="s">
        <v>89</v>
      </c>
      <c r="B105" t="s">
        <v>5</v>
      </c>
      <c r="C105" t="s">
        <v>15</v>
      </c>
      <c r="D105" t="s">
        <v>16</v>
      </c>
      <c r="E105" t="s">
        <v>94</v>
      </c>
      <c r="F105" t="s">
        <v>95</v>
      </c>
      <c r="G105" t="s">
        <v>78</v>
      </c>
      <c r="L105" t="s">
        <v>70</v>
      </c>
      <c r="M105">
        <v>0.26</v>
      </c>
    </row>
    <row r="106" spans="1:23" x14ac:dyDescent="0.25">
      <c r="A106" t="s">
        <v>89</v>
      </c>
      <c r="B106" t="s">
        <v>5</v>
      </c>
      <c r="C106" t="s">
        <v>15</v>
      </c>
      <c r="D106" t="s">
        <v>16</v>
      </c>
      <c r="E106" t="s">
        <v>94</v>
      </c>
      <c r="F106" t="s">
        <v>95</v>
      </c>
      <c r="G106" t="s">
        <v>79</v>
      </c>
      <c r="L106" t="s">
        <v>53</v>
      </c>
      <c r="M106">
        <v>170</v>
      </c>
      <c r="N106">
        <f t="shared" ref="N106:W109" si="15">M106</f>
        <v>170</v>
      </c>
      <c r="O106">
        <f t="shared" si="15"/>
        <v>170</v>
      </c>
      <c r="P106">
        <f t="shared" si="15"/>
        <v>170</v>
      </c>
      <c r="Q106">
        <f t="shared" si="15"/>
        <v>170</v>
      </c>
      <c r="R106">
        <f t="shared" si="15"/>
        <v>170</v>
      </c>
      <c r="S106">
        <f t="shared" si="15"/>
        <v>170</v>
      </c>
      <c r="T106">
        <f t="shared" si="15"/>
        <v>170</v>
      </c>
      <c r="U106">
        <f t="shared" si="15"/>
        <v>170</v>
      </c>
      <c r="V106">
        <f t="shared" si="15"/>
        <v>170</v>
      </c>
      <c r="W106">
        <f t="shared" si="15"/>
        <v>170</v>
      </c>
    </row>
    <row r="107" spans="1:23" x14ac:dyDescent="0.25">
      <c r="A107" t="s">
        <v>89</v>
      </c>
      <c r="B107" t="s">
        <v>5</v>
      </c>
      <c r="C107" t="s">
        <v>15</v>
      </c>
      <c r="D107" t="s">
        <v>16</v>
      </c>
      <c r="E107" t="s">
        <v>94</v>
      </c>
      <c r="F107" t="s">
        <v>95</v>
      </c>
      <c r="G107" t="s">
        <v>96</v>
      </c>
      <c r="L107" t="s">
        <v>77</v>
      </c>
      <c r="M107">
        <v>25</v>
      </c>
      <c r="N107">
        <f t="shared" si="15"/>
        <v>25</v>
      </c>
      <c r="O107">
        <f t="shared" si="15"/>
        <v>25</v>
      </c>
      <c r="P107">
        <f t="shared" si="15"/>
        <v>25</v>
      </c>
      <c r="Q107">
        <f t="shared" si="15"/>
        <v>25</v>
      </c>
      <c r="R107">
        <f t="shared" si="15"/>
        <v>25</v>
      </c>
      <c r="S107">
        <f t="shared" si="15"/>
        <v>25</v>
      </c>
      <c r="T107">
        <f t="shared" si="15"/>
        <v>25</v>
      </c>
      <c r="U107">
        <f t="shared" si="15"/>
        <v>25</v>
      </c>
      <c r="V107">
        <f t="shared" si="15"/>
        <v>25</v>
      </c>
      <c r="W107">
        <f t="shared" si="15"/>
        <v>25</v>
      </c>
    </row>
    <row r="108" spans="1:23" x14ac:dyDescent="0.25">
      <c r="A108" t="s">
        <v>89</v>
      </c>
      <c r="B108" t="s">
        <v>5</v>
      </c>
      <c r="C108" t="s">
        <v>15</v>
      </c>
      <c r="D108" t="s">
        <v>16</v>
      </c>
      <c r="E108" t="s">
        <v>94</v>
      </c>
      <c r="F108" t="s">
        <v>95</v>
      </c>
      <c r="G108" t="s">
        <v>17</v>
      </c>
      <c r="J108" t="s">
        <v>97</v>
      </c>
      <c r="L108" t="s">
        <v>82</v>
      </c>
      <c r="M108">
        <f>'[2]Table 33'!$W$14</f>
        <v>0.74336899999999995</v>
      </c>
      <c r="N108">
        <f t="shared" si="15"/>
        <v>0.74336899999999995</v>
      </c>
      <c r="O108">
        <f t="shared" si="15"/>
        <v>0.74336899999999995</v>
      </c>
      <c r="P108">
        <f t="shared" si="15"/>
        <v>0.74336899999999995</v>
      </c>
      <c r="Q108">
        <f t="shared" si="15"/>
        <v>0.74336899999999995</v>
      </c>
      <c r="R108">
        <f t="shared" si="15"/>
        <v>0.74336899999999995</v>
      </c>
      <c r="S108">
        <f t="shared" si="15"/>
        <v>0.74336899999999995</v>
      </c>
      <c r="T108">
        <f t="shared" si="15"/>
        <v>0.74336899999999995</v>
      </c>
      <c r="U108">
        <f t="shared" si="15"/>
        <v>0.74336899999999995</v>
      </c>
      <c r="V108">
        <f t="shared" si="15"/>
        <v>0.74336899999999995</v>
      </c>
      <c r="W108">
        <f t="shared" si="15"/>
        <v>0.74336899999999995</v>
      </c>
    </row>
    <row r="109" spans="1:23" x14ac:dyDescent="0.25">
      <c r="A109" t="s">
        <v>89</v>
      </c>
      <c r="B109" t="s">
        <v>5</v>
      </c>
      <c r="C109" t="s">
        <v>15</v>
      </c>
      <c r="D109" t="s">
        <v>16</v>
      </c>
      <c r="E109" t="s">
        <v>94</v>
      </c>
      <c r="F109" t="s">
        <v>95</v>
      </c>
      <c r="G109" t="s">
        <v>17</v>
      </c>
      <c r="J109" t="s">
        <v>98</v>
      </c>
      <c r="L109" t="s">
        <v>82</v>
      </c>
      <c r="M109">
        <v>0.10925392</v>
      </c>
      <c r="N109">
        <f t="shared" si="15"/>
        <v>0.10925392</v>
      </c>
      <c r="O109">
        <f t="shared" si="15"/>
        <v>0.10925392</v>
      </c>
      <c r="P109">
        <f t="shared" si="15"/>
        <v>0.10925392</v>
      </c>
      <c r="Q109">
        <f t="shared" si="15"/>
        <v>0.10925392</v>
      </c>
      <c r="R109">
        <f t="shared" si="15"/>
        <v>0.10925392</v>
      </c>
      <c r="S109">
        <f t="shared" si="15"/>
        <v>0.10925392</v>
      </c>
      <c r="T109">
        <f t="shared" si="15"/>
        <v>0.10925392</v>
      </c>
      <c r="U109">
        <f t="shared" si="15"/>
        <v>0.10925392</v>
      </c>
      <c r="V109">
        <f t="shared" si="15"/>
        <v>0.10925392</v>
      </c>
      <c r="W109">
        <f t="shared" si="15"/>
        <v>0.10925392</v>
      </c>
    </row>
    <row r="110" spans="1:23" x14ac:dyDescent="0.25">
      <c r="A110" t="s">
        <v>89</v>
      </c>
      <c r="B110" t="s">
        <v>5</v>
      </c>
      <c r="C110" t="s">
        <v>15</v>
      </c>
      <c r="D110" t="s">
        <v>16</v>
      </c>
      <c r="E110" t="s">
        <v>94</v>
      </c>
      <c r="F110" t="s">
        <v>99</v>
      </c>
      <c r="G110" t="s">
        <v>6</v>
      </c>
    </row>
    <row r="111" spans="1:23" x14ac:dyDescent="0.25">
      <c r="A111" t="s">
        <v>89</v>
      </c>
      <c r="B111" t="s">
        <v>5</v>
      </c>
      <c r="C111" t="s">
        <v>15</v>
      </c>
      <c r="D111" t="s">
        <v>16</v>
      </c>
      <c r="E111" t="s">
        <v>94</v>
      </c>
      <c r="F111" t="s">
        <v>99</v>
      </c>
      <c r="G111" t="s">
        <v>73</v>
      </c>
      <c r="L111" t="s">
        <v>74</v>
      </c>
      <c r="M111">
        <v>1990</v>
      </c>
      <c r="N111">
        <f t="shared" ref="N111:W113" si="16">M111</f>
        <v>1990</v>
      </c>
      <c r="O111">
        <f t="shared" si="16"/>
        <v>1990</v>
      </c>
      <c r="P111">
        <f t="shared" si="16"/>
        <v>1990</v>
      </c>
      <c r="Q111">
        <f t="shared" si="16"/>
        <v>1990</v>
      </c>
      <c r="R111">
        <f t="shared" si="16"/>
        <v>1990</v>
      </c>
      <c r="S111">
        <f t="shared" si="16"/>
        <v>1990</v>
      </c>
      <c r="T111">
        <f t="shared" si="16"/>
        <v>1990</v>
      </c>
      <c r="U111">
        <f t="shared" si="16"/>
        <v>1990</v>
      </c>
      <c r="V111">
        <f t="shared" si="16"/>
        <v>1990</v>
      </c>
      <c r="W111">
        <f t="shared" si="16"/>
        <v>1990</v>
      </c>
    </row>
    <row r="112" spans="1:23" x14ac:dyDescent="0.25">
      <c r="A112" t="s">
        <v>89</v>
      </c>
      <c r="B112" t="s">
        <v>5</v>
      </c>
      <c r="C112" t="s">
        <v>15</v>
      </c>
      <c r="D112" t="s">
        <v>16</v>
      </c>
      <c r="E112" t="s">
        <v>94</v>
      </c>
      <c r="F112" t="s">
        <v>99</v>
      </c>
      <c r="G112" t="s">
        <v>75</v>
      </c>
      <c r="L112" t="s">
        <v>74</v>
      </c>
      <c r="M112">
        <v>2001</v>
      </c>
      <c r="N112">
        <f t="shared" si="16"/>
        <v>2001</v>
      </c>
      <c r="O112">
        <f t="shared" si="16"/>
        <v>2001</v>
      </c>
      <c r="P112">
        <f t="shared" si="16"/>
        <v>2001</v>
      </c>
      <c r="Q112">
        <f t="shared" si="16"/>
        <v>2001</v>
      </c>
      <c r="R112">
        <f t="shared" si="16"/>
        <v>2001</v>
      </c>
      <c r="S112">
        <f t="shared" si="16"/>
        <v>2001</v>
      </c>
      <c r="T112">
        <f t="shared" si="16"/>
        <v>2001</v>
      </c>
      <c r="U112">
        <f t="shared" si="16"/>
        <v>2001</v>
      </c>
      <c r="V112">
        <f t="shared" si="16"/>
        <v>2001</v>
      </c>
      <c r="W112">
        <f t="shared" si="16"/>
        <v>2001</v>
      </c>
    </row>
    <row r="113" spans="1:23" x14ac:dyDescent="0.25">
      <c r="A113" t="s">
        <v>89</v>
      </c>
      <c r="B113" t="s">
        <v>5</v>
      </c>
      <c r="C113" t="s">
        <v>15</v>
      </c>
      <c r="D113" t="s">
        <v>16</v>
      </c>
      <c r="E113" t="s">
        <v>94</v>
      </c>
      <c r="F113" t="s">
        <v>99</v>
      </c>
      <c r="G113" t="s">
        <v>76</v>
      </c>
      <c r="L113" t="s">
        <v>77</v>
      </c>
      <c r="M113">
        <v>340</v>
      </c>
      <c r="N113">
        <f t="shared" si="16"/>
        <v>340</v>
      </c>
      <c r="O113">
        <f t="shared" si="16"/>
        <v>340</v>
      </c>
      <c r="P113">
        <f t="shared" si="16"/>
        <v>340</v>
      </c>
      <c r="Q113">
        <f t="shared" si="16"/>
        <v>340</v>
      </c>
      <c r="R113">
        <f t="shared" si="16"/>
        <v>340</v>
      </c>
      <c r="S113">
        <f t="shared" si="16"/>
        <v>340</v>
      </c>
      <c r="T113">
        <f t="shared" si="16"/>
        <v>340</v>
      </c>
      <c r="U113">
        <f t="shared" si="16"/>
        <v>340</v>
      </c>
      <c r="V113">
        <f t="shared" si="16"/>
        <v>340</v>
      </c>
      <c r="W113">
        <f t="shared" si="16"/>
        <v>340</v>
      </c>
    </row>
    <row r="114" spans="1:23" x14ac:dyDescent="0.25">
      <c r="A114" t="s">
        <v>89</v>
      </c>
      <c r="B114" t="s">
        <v>5</v>
      </c>
      <c r="C114" t="s">
        <v>15</v>
      </c>
      <c r="D114" t="s">
        <v>16</v>
      </c>
      <c r="E114" t="s">
        <v>94</v>
      </c>
      <c r="F114" t="s">
        <v>99</v>
      </c>
      <c r="G114" t="s">
        <v>78</v>
      </c>
      <c r="L114" t="s">
        <v>70</v>
      </c>
      <c r="M114">
        <v>0.35</v>
      </c>
    </row>
    <row r="115" spans="1:23" x14ac:dyDescent="0.25">
      <c r="A115" t="s">
        <v>89</v>
      </c>
      <c r="B115" t="s">
        <v>5</v>
      </c>
      <c r="C115" t="s">
        <v>15</v>
      </c>
      <c r="D115" t="s">
        <v>16</v>
      </c>
      <c r="E115" t="s">
        <v>94</v>
      </c>
      <c r="F115" t="s">
        <v>99</v>
      </c>
      <c r="G115" t="s">
        <v>79</v>
      </c>
      <c r="L115" t="s">
        <v>53</v>
      </c>
      <c r="M115">
        <v>170</v>
      </c>
      <c r="N115">
        <f t="shared" ref="N115:W118" si="17">M115</f>
        <v>170</v>
      </c>
      <c r="O115">
        <f t="shared" si="17"/>
        <v>170</v>
      </c>
      <c r="P115">
        <f t="shared" si="17"/>
        <v>170</v>
      </c>
      <c r="Q115">
        <f t="shared" si="17"/>
        <v>170</v>
      </c>
      <c r="R115">
        <f t="shared" si="17"/>
        <v>170</v>
      </c>
      <c r="S115">
        <f t="shared" si="17"/>
        <v>170</v>
      </c>
      <c r="T115">
        <f t="shared" si="17"/>
        <v>170</v>
      </c>
      <c r="U115">
        <f t="shared" si="17"/>
        <v>170</v>
      </c>
      <c r="V115">
        <f t="shared" si="17"/>
        <v>170</v>
      </c>
      <c r="W115">
        <f t="shared" si="17"/>
        <v>170</v>
      </c>
    </row>
    <row r="116" spans="1:23" x14ac:dyDescent="0.25">
      <c r="A116" t="s">
        <v>89</v>
      </c>
      <c r="B116" t="s">
        <v>5</v>
      </c>
      <c r="C116" t="s">
        <v>15</v>
      </c>
      <c r="D116" t="s">
        <v>16</v>
      </c>
      <c r="E116" t="s">
        <v>94</v>
      </c>
      <c r="F116" t="s">
        <v>99</v>
      </c>
      <c r="G116" t="s">
        <v>96</v>
      </c>
      <c r="L116" t="s">
        <v>77</v>
      </c>
      <c r="M116">
        <v>25</v>
      </c>
      <c r="N116">
        <f t="shared" si="17"/>
        <v>25</v>
      </c>
      <c r="O116">
        <f t="shared" si="17"/>
        <v>25</v>
      </c>
      <c r="P116">
        <f t="shared" si="17"/>
        <v>25</v>
      </c>
      <c r="Q116">
        <f t="shared" si="17"/>
        <v>25</v>
      </c>
      <c r="R116">
        <f t="shared" si="17"/>
        <v>25</v>
      </c>
      <c r="S116">
        <f t="shared" si="17"/>
        <v>25</v>
      </c>
      <c r="T116">
        <f t="shared" si="17"/>
        <v>25</v>
      </c>
      <c r="U116">
        <f t="shared" si="17"/>
        <v>25</v>
      </c>
      <c r="V116">
        <f t="shared" si="17"/>
        <v>25</v>
      </c>
      <c r="W116">
        <f t="shared" si="17"/>
        <v>25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94</v>
      </c>
      <c r="F117" t="s">
        <v>99</v>
      </c>
      <c r="G117" t="s">
        <v>17</v>
      </c>
      <c r="J117" t="s">
        <v>97</v>
      </c>
      <c r="L117" t="s">
        <v>82</v>
      </c>
      <c r="M117">
        <f>'[2]Table 33'!$W$16</f>
        <v>0.51226899999999997</v>
      </c>
      <c r="N117">
        <f t="shared" si="17"/>
        <v>0.51226899999999997</v>
      </c>
      <c r="O117">
        <f t="shared" si="17"/>
        <v>0.51226899999999997</v>
      </c>
      <c r="P117">
        <f t="shared" si="17"/>
        <v>0.51226899999999997</v>
      </c>
      <c r="Q117">
        <f t="shared" si="17"/>
        <v>0.51226899999999997</v>
      </c>
      <c r="R117">
        <f t="shared" si="17"/>
        <v>0.51226899999999997</v>
      </c>
      <c r="S117">
        <f t="shared" si="17"/>
        <v>0.51226899999999997</v>
      </c>
      <c r="T117">
        <f t="shared" si="17"/>
        <v>0.51226899999999997</v>
      </c>
      <c r="U117">
        <f t="shared" si="17"/>
        <v>0.51226899999999997</v>
      </c>
      <c r="V117">
        <f t="shared" si="17"/>
        <v>0.51226899999999997</v>
      </c>
      <c r="W117">
        <f t="shared" si="17"/>
        <v>0.51226899999999997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94</v>
      </c>
      <c r="F118" t="s">
        <v>99</v>
      </c>
      <c r="G118" t="s">
        <v>17</v>
      </c>
      <c r="J118" t="s">
        <v>98</v>
      </c>
      <c r="L118" t="s">
        <v>82</v>
      </c>
      <c r="M118">
        <v>6.9306411999999998E-2</v>
      </c>
      <c r="N118">
        <f t="shared" si="17"/>
        <v>6.9306411999999998E-2</v>
      </c>
      <c r="O118">
        <f t="shared" si="17"/>
        <v>6.9306411999999998E-2</v>
      </c>
      <c r="P118">
        <f t="shared" si="17"/>
        <v>6.9306411999999998E-2</v>
      </c>
      <c r="Q118">
        <f t="shared" si="17"/>
        <v>6.9306411999999998E-2</v>
      </c>
      <c r="R118">
        <f t="shared" si="17"/>
        <v>6.9306411999999998E-2</v>
      </c>
      <c r="S118">
        <f t="shared" si="17"/>
        <v>6.9306411999999998E-2</v>
      </c>
      <c r="T118">
        <f t="shared" si="17"/>
        <v>6.9306411999999998E-2</v>
      </c>
      <c r="U118">
        <f t="shared" si="17"/>
        <v>6.9306411999999998E-2</v>
      </c>
      <c r="V118">
        <f t="shared" si="17"/>
        <v>6.9306411999999998E-2</v>
      </c>
      <c r="W118">
        <f t="shared" si="17"/>
        <v>6.9306411999999998E-2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94</v>
      </c>
      <c r="F119" t="s">
        <v>100</v>
      </c>
      <c r="G119" t="s">
        <v>6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94</v>
      </c>
      <c r="F120" t="s">
        <v>100</v>
      </c>
      <c r="G120" t="s">
        <v>73</v>
      </c>
      <c r="L120" t="s">
        <v>74</v>
      </c>
      <c r="M120">
        <v>1990</v>
      </c>
      <c r="N120">
        <f t="shared" ref="N120:W122" si="18">M120</f>
        <v>1990</v>
      </c>
      <c r="O120">
        <f t="shared" si="18"/>
        <v>1990</v>
      </c>
      <c r="P120">
        <f t="shared" si="18"/>
        <v>1990</v>
      </c>
      <c r="Q120">
        <f t="shared" si="18"/>
        <v>1990</v>
      </c>
      <c r="R120">
        <f t="shared" si="18"/>
        <v>1990</v>
      </c>
      <c r="S120">
        <f t="shared" si="18"/>
        <v>1990</v>
      </c>
      <c r="T120">
        <f t="shared" si="18"/>
        <v>1990</v>
      </c>
      <c r="U120">
        <f t="shared" si="18"/>
        <v>1990</v>
      </c>
      <c r="V120">
        <f t="shared" si="18"/>
        <v>1990</v>
      </c>
      <c r="W120">
        <f t="shared" si="18"/>
        <v>1990</v>
      </c>
    </row>
    <row r="121" spans="1:23" x14ac:dyDescent="0.25">
      <c r="A121" t="s">
        <v>89</v>
      </c>
      <c r="B121" t="s">
        <v>5</v>
      </c>
      <c r="C121" t="s">
        <v>15</v>
      </c>
      <c r="D121" t="s">
        <v>16</v>
      </c>
      <c r="E121" t="s">
        <v>94</v>
      </c>
      <c r="F121" t="s">
        <v>100</v>
      </c>
      <c r="G121" t="s">
        <v>75</v>
      </c>
      <c r="L121" t="s">
        <v>74</v>
      </c>
      <c r="M121">
        <v>2101</v>
      </c>
      <c r="N121">
        <f t="shared" si="18"/>
        <v>2101</v>
      </c>
      <c r="O121">
        <f t="shared" si="18"/>
        <v>2101</v>
      </c>
      <c r="P121">
        <f t="shared" si="18"/>
        <v>2101</v>
      </c>
      <c r="Q121">
        <f t="shared" si="18"/>
        <v>2101</v>
      </c>
      <c r="R121">
        <f t="shared" si="18"/>
        <v>2101</v>
      </c>
      <c r="S121">
        <f t="shared" si="18"/>
        <v>2101</v>
      </c>
      <c r="T121">
        <f t="shared" si="18"/>
        <v>2101</v>
      </c>
      <c r="U121">
        <f t="shared" si="18"/>
        <v>2101</v>
      </c>
      <c r="V121">
        <f t="shared" si="18"/>
        <v>2101</v>
      </c>
      <c r="W121">
        <f t="shared" si="18"/>
        <v>2101</v>
      </c>
    </row>
    <row r="122" spans="1:23" x14ac:dyDescent="0.25">
      <c r="A122" t="s">
        <v>89</v>
      </c>
      <c r="B122" t="s">
        <v>5</v>
      </c>
      <c r="C122" t="s">
        <v>15</v>
      </c>
      <c r="D122" t="s">
        <v>16</v>
      </c>
      <c r="E122" t="s">
        <v>94</v>
      </c>
      <c r="F122" t="s">
        <v>100</v>
      </c>
      <c r="G122" t="s">
        <v>76</v>
      </c>
      <c r="L122" t="s">
        <v>77</v>
      </c>
      <c r="M122">
        <v>80</v>
      </c>
      <c r="N122">
        <f t="shared" si="18"/>
        <v>80</v>
      </c>
      <c r="O122">
        <f t="shared" si="18"/>
        <v>80</v>
      </c>
      <c r="P122">
        <f t="shared" si="18"/>
        <v>80</v>
      </c>
      <c r="Q122">
        <f t="shared" si="18"/>
        <v>80</v>
      </c>
      <c r="R122">
        <f t="shared" si="18"/>
        <v>80</v>
      </c>
      <c r="S122">
        <f t="shared" si="18"/>
        <v>80</v>
      </c>
      <c r="T122">
        <f t="shared" si="18"/>
        <v>80</v>
      </c>
      <c r="U122">
        <f t="shared" si="18"/>
        <v>80</v>
      </c>
      <c r="V122">
        <f t="shared" si="18"/>
        <v>80</v>
      </c>
      <c r="W122">
        <f t="shared" si="18"/>
        <v>80</v>
      </c>
    </row>
    <row r="123" spans="1:23" x14ac:dyDescent="0.25">
      <c r="A123" t="s">
        <v>89</v>
      </c>
      <c r="B123" t="s">
        <v>5</v>
      </c>
      <c r="C123" t="s">
        <v>15</v>
      </c>
      <c r="D123" t="s">
        <v>16</v>
      </c>
      <c r="E123" t="s">
        <v>94</v>
      </c>
      <c r="F123" t="s">
        <v>100</v>
      </c>
      <c r="G123" t="s">
        <v>78</v>
      </c>
      <c r="L123" t="s">
        <v>70</v>
      </c>
      <c r="M123">
        <v>0.39</v>
      </c>
    </row>
    <row r="124" spans="1:23" x14ac:dyDescent="0.25">
      <c r="A124" t="s">
        <v>89</v>
      </c>
      <c r="B124" t="s">
        <v>5</v>
      </c>
      <c r="C124" t="s">
        <v>15</v>
      </c>
      <c r="D124" t="s">
        <v>16</v>
      </c>
      <c r="E124" t="s">
        <v>94</v>
      </c>
      <c r="F124" t="s">
        <v>100</v>
      </c>
      <c r="G124" t="s">
        <v>79</v>
      </c>
      <c r="L124" t="s">
        <v>53</v>
      </c>
      <c r="M124">
        <v>170</v>
      </c>
      <c r="N124">
        <f t="shared" ref="N124:W128" si="19">M124</f>
        <v>170</v>
      </c>
      <c r="O124">
        <f t="shared" si="19"/>
        <v>170</v>
      </c>
      <c r="P124">
        <f t="shared" si="19"/>
        <v>170</v>
      </c>
      <c r="Q124">
        <f t="shared" si="19"/>
        <v>170</v>
      </c>
      <c r="R124">
        <f t="shared" si="19"/>
        <v>170</v>
      </c>
      <c r="S124">
        <f t="shared" si="19"/>
        <v>170</v>
      </c>
      <c r="T124">
        <f t="shared" si="19"/>
        <v>170</v>
      </c>
      <c r="U124">
        <f t="shared" si="19"/>
        <v>170</v>
      </c>
      <c r="V124">
        <f t="shared" si="19"/>
        <v>170</v>
      </c>
      <c r="W124">
        <f t="shared" si="19"/>
        <v>170</v>
      </c>
    </row>
    <row r="125" spans="1:23" x14ac:dyDescent="0.25">
      <c r="A125" t="s">
        <v>89</v>
      </c>
      <c r="B125" t="s">
        <v>5</v>
      </c>
      <c r="C125" t="s">
        <v>15</v>
      </c>
      <c r="D125" t="s">
        <v>16</v>
      </c>
      <c r="E125" t="s">
        <v>94</v>
      </c>
      <c r="F125" t="s">
        <v>100</v>
      </c>
      <c r="G125" t="s">
        <v>80</v>
      </c>
      <c r="L125" t="s">
        <v>81</v>
      </c>
      <c r="M125">
        <v>2468.33711231097</v>
      </c>
      <c r="N125">
        <f t="shared" si="19"/>
        <v>2468.33711231097</v>
      </c>
      <c r="O125">
        <f t="shared" si="19"/>
        <v>2468.33711231097</v>
      </c>
      <c r="P125">
        <f t="shared" si="19"/>
        <v>2468.33711231097</v>
      </c>
      <c r="Q125">
        <f t="shared" si="19"/>
        <v>2468.33711231097</v>
      </c>
      <c r="R125">
        <f t="shared" si="19"/>
        <v>2468.33711231097</v>
      </c>
      <c r="S125">
        <f t="shared" si="19"/>
        <v>2468.33711231097</v>
      </c>
      <c r="T125">
        <f t="shared" si="19"/>
        <v>2468.33711231097</v>
      </c>
      <c r="U125">
        <f t="shared" si="19"/>
        <v>2468.33711231097</v>
      </c>
      <c r="V125">
        <f t="shared" si="19"/>
        <v>2468.33711231097</v>
      </c>
      <c r="W125">
        <f t="shared" si="19"/>
        <v>2468.33711231097</v>
      </c>
    </row>
    <row r="126" spans="1:23" x14ac:dyDescent="0.25">
      <c r="A126" t="s">
        <v>89</v>
      </c>
      <c r="B126" t="s">
        <v>5</v>
      </c>
      <c r="C126" t="s">
        <v>15</v>
      </c>
      <c r="D126" t="s">
        <v>16</v>
      </c>
      <c r="E126" t="s">
        <v>94</v>
      </c>
      <c r="F126" t="s">
        <v>100</v>
      </c>
      <c r="G126" t="s">
        <v>96</v>
      </c>
      <c r="L126" t="s">
        <v>77</v>
      </c>
      <c r="M126">
        <v>25</v>
      </c>
      <c r="N126">
        <f t="shared" si="19"/>
        <v>25</v>
      </c>
      <c r="O126">
        <f t="shared" si="19"/>
        <v>25</v>
      </c>
      <c r="P126">
        <f t="shared" si="19"/>
        <v>25</v>
      </c>
      <c r="Q126">
        <f t="shared" si="19"/>
        <v>25</v>
      </c>
      <c r="R126">
        <f t="shared" si="19"/>
        <v>25</v>
      </c>
      <c r="S126">
        <f t="shared" si="19"/>
        <v>25</v>
      </c>
      <c r="T126">
        <f t="shared" si="19"/>
        <v>25</v>
      </c>
      <c r="U126">
        <f t="shared" si="19"/>
        <v>25</v>
      </c>
      <c r="V126">
        <f t="shared" si="19"/>
        <v>25</v>
      </c>
      <c r="W126">
        <f t="shared" si="19"/>
        <v>25</v>
      </c>
    </row>
    <row r="127" spans="1:23" x14ac:dyDescent="0.25">
      <c r="A127" t="s">
        <v>89</v>
      </c>
      <c r="B127" t="s">
        <v>5</v>
      </c>
      <c r="C127" t="s">
        <v>15</v>
      </c>
      <c r="D127" t="s">
        <v>16</v>
      </c>
      <c r="E127" t="s">
        <v>94</v>
      </c>
      <c r="F127" t="s">
        <v>100</v>
      </c>
      <c r="G127" t="s">
        <v>17</v>
      </c>
      <c r="J127" t="s">
        <v>97</v>
      </c>
      <c r="L127" t="s">
        <v>82</v>
      </c>
      <c r="M127">
        <f>'[2]Table 33'!$W$19</f>
        <v>0.35901100000000002</v>
      </c>
      <c r="N127">
        <f t="shared" si="19"/>
        <v>0.35901100000000002</v>
      </c>
      <c r="O127">
        <f t="shared" si="19"/>
        <v>0.35901100000000002</v>
      </c>
      <c r="P127">
        <f t="shared" si="19"/>
        <v>0.35901100000000002</v>
      </c>
      <c r="Q127">
        <f t="shared" si="19"/>
        <v>0.35901100000000002</v>
      </c>
      <c r="R127">
        <f t="shared" si="19"/>
        <v>0.35901100000000002</v>
      </c>
      <c r="S127">
        <f t="shared" si="19"/>
        <v>0.35901100000000002</v>
      </c>
      <c r="T127">
        <f t="shared" si="19"/>
        <v>0.35901100000000002</v>
      </c>
      <c r="U127">
        <f t="shared" si="19"/>
        <v>0.35901100000000002</v>
      </c>
      <c r="V127">
        <f t="shared" si="19"/>
        <v>0.35901100000000002</v>
      </c>
      <c r="W127">
        <f t="shared" si="19"/>
        <v>0.35901100000000002</v>
      </c>
    </row>
    <row r="128" spans="1:23" x14ac:dyDescent="0.25">
      <c r="A128" t="s">
        <v>89</v>
      </c>
      <c r="B128" t="s">
        <v>5</v>
      </c>
      <c r="C128" t="s">
        <v>15</v>
      </c>
      <c r="D128" t="s">
        <v>16</v>
      </c>
      <c r="E128" t="s">
        <v>94</v>
      </c>
      <c r="F128" t="s">
        <v>100</v>
      </c>
      <c r="G128" t="s">
        <v>17</v>
      </c>
      <c r="J128" t="s">
        <v>98</v>
      </c>
      <c r="L128" t="s">
        <v>82</v>
      </c>
      <c r="M128">
        <v>5.6408567E-2</v>
      </c>
      <c r="N128">
        <f t="shared" si="19"/>
        <v>5.6408567E-2</v>
      </c>
      <c r="O128">
        <f t="shared" si="19"/>
        <v>5.6408567E-2</v>
      </c>
      <c r="P128">
        <f t="shared" si="19"/>
        <v>5.6408567E-2</v>
      </c>
      <c r="Q128">
        <f t="shared" si="19"/>
        <v>5.6408567E-2</v>
      </c>
      <c r="R128">
        <f t="shared" si="19"/>
        <v>5.6408567E-2</v>
      </c>
      <c r="S128">
        <f t="shared" si="19"/>
        <v>5.6408567E-2</v>
      </c>
      <c r="T128">
        <f t="shared" si="19"/>
        <v>5.6408567E-2</v>
      </c>
      <c r="U128">
        <f t="shared" si="19"/>
        <v>5.6408567E-2</v>
      </c>
      <c r="V128">
        <f t="shared" si="19"/>
        <v>5.6408567E-2</v>
      </c>
      <c r="W128">
        <f t="shared" si="19"/>
        <v>5.6408567E-2</v>
      </c>
    </row>
    <row r="129" spans="1:23" x14ac:dyDescent="0.25">
      <c r="A129" t="s">
        <v>89</v>
      </c>
      <c r="B129" t="s">
        <v>5</v>
      </c>
      <c r="C129" t="s">
        <v>15</v>
      </c>
      <c r="D129" t="s">
        <v>16</v>
      </c>
      <c r="E129" t="s">
        <v>94</v>
      </c>
      <c r="F129" t="s">
        <v>101</v>
      </c>
      <c r="G129" t="s">
        <v>6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F130" t="s">
        <v>101</v>
      </c>
      <c r="G130" t="s">
        <v>73</v>
      </c>
      <c r="L130" t="s">
        <v>74</v>
      </c>
      <c r="M130">
        <v>1990</v>
      </c>
      <c r="N130">
        <f t="shared" ref="N130:W132" si="20">M130</f>
        <v>1990</v>
      </c>
      <c r="O130">
        <f t="shared" si="20"/>
        <v>1990</v>
      </c>
      <c r="P130">
        <f t="shared" si="20"/>
        <v>1990</v>
      </c>
      <c r="Q130">
        <f t="shared" si="20"/>
        <v>1990</v>
      </c>
      <c r="R130">
        <f t="shared" si="20"/>
        <v>1990</v>
      </c>
      <c r="S130">
        <f t="shared" si="20"/>
        <v>1990</v>
      </c>
      <c r="T130">
        <f t="shared" si="20"/>
        <v>1990</v>
      </c>
      <c r="U130">
        <f t="shared" si="20"/>
        <v>1990</v>
      </c>
      <c r="V130">
        <f t="shared" si="20"/>
        <v>1990</v>
      </c>
      <c r="W130">
        <f t="shared" si="20"/>
        <v>1990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F131" t="s">
        <v>101</v>
      </c>
      <c r="G131" t="s">
        <v>75</v>
      </c>
      <c r="L131" t="s">
        <v>74</v>
      </c>
      <c r="M131">
        <v>2101</v>
      </c>
      <c r="N131">
        <f t="shared" si="20"/>
        <v>2101</v>
      </c>
      <c r="O131">
        <f t="shared" si="20"/>
        <v>2101</v>
      </c>
      <c r="P131">
        <f t="shared" si="20"/>
        <v>2101</v>
      </c>
      <c r="Q131">
        <f t="shared" si="20"/>
        <v>2101</v>
      </c>
      <c r="R131">
        <f t="shared" si="20"/>
        <v>2101</v>
      </c>
      <c r="S131">
        <f t="shared" si="20"/>
        <v>2101</v>
      </c>
      <c r="T131">
        <f t="shared" si="20"/>
        <v>2101</v>
      </c>
      <c r="U131">
        <f t="shared" si="20"/>
        <v>2101</v>
      </c>
      <c r="V131">
        <f t="shared" si="20"/>
        <v>2101</v>
      </c>
      <c r="W131">
        <f t="shared" si="20"/>
        <v>2101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F132" t="s">
        <v>101</v>
      </c>
      <c r="G132" t="s">
        <v>76</v>
      </c>
      <c r="L132" t="s">
        <v>77</v>
      </c>
      <c r="M132">
        <v>80</v>
      </c>
      <c r="N132">
        <f t="shared" si="20"/>
        <v>80</v>
      </c>
      <c r="O132">
        <f t="shared" si="20"/>
        <v>80</v>
      </c>
      <c r="P132">
        <f t="shared" si="20"/>
        <v>80</v>
      </c>
      <c r="Q132">
        <f t="shared" si="20"/>
        <v>80</v>
      </c>
      <c r="R132">
        <f t="shared" si="20"/>
        <v>80</v>
      </c>
      <c r="S132">
        <f t="shared" si="20"/>
        <v>80</v>
      </c>
      <c r="T132">
        <f t="shared" si="20"/>
        <v>80</v>
      </c>
      <c r="U132">
        <f t="shared" si="20"/>
        <v>80</v>
      </c>
      <c r="V132">
        <f t="shared" si="20"/>
        <v>80</v>
      </c>
      <c r="W132">
        <f t="shared" si="20"/>
        <v>80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F133" t="s">
        <v>101</v>
      </c>
      <c r="G133" t="s">
        <v>78</v>
      </c>
      <c r="L133" t="s">
        <v>70</v>
      </c>
      <c r="M133">
        <v>0</v>
      </c>
    </row>
    <row r="134" spans="1:23" x14ac:dyDescent="0.25">
      <c r="A134" t="s">
        <v>89</v>
      </c>
      <c r="B134" t="s">
        <v>5</v>
      </c>
      <c r="C134" t="s">
        <v>15</v>
      </c>
      <c r="D134" t="s">
        <v>16</v>
      </c>
      <c r="E134" t="s">
        <v>94</v>
      </c>
      <c r="F134" t="s">
        <v>101</v>
      </c>
      <c r="G134" t="s">
        <v>79</v>
      </c>
      <c r="L134" t="s">
        <v>53</v>
      </c>
      <c r="M134">
        <v>170</v>
      </c>
      <c r="N134">
        <f t="shared" ref="N134:W138" si="21">M134</f>
        <v>170</v>
      </c>
      <c r="O134">
        <f t="shared" si="21"/>
        <v>170</v>
      </c>
      <c r="P134">
        <f t="shared" si="21"/>
        <v>170</v>
      </c>
      <c r="Q134">
        <f t="shared" si="21"/>
        <v>170</v>
      </c>
      <c r="R134">
        <f t="shared" si="21"/>
        <v>170</v>
      </c>
      <c r="S134">
        <f t="shared" si="21"/>
        <v>170</v>
      </c>
      <c r="T134">
        <f t="shared" si="21"/>
        <v>170</v>
      </c>
      <c r="U134">
        <f t="shared" si="21"/>
        <v>170</v>
      </c>
      <c r="V134">
        <f t="shared" si="21"/>
        <v>170</v>
      </c>
      <c r="W134">
        <f t="shared" si="21"/>
        <v>170</v>
      </c>
    </row>
    <row r="135" spans="1:23" x14ac:dyDescent="0.25">
      <c r="A135" t="s">
        <v>89</v>
      </c>
      <c r="B135" t="s">
        <v>5</v>
      </c>
      <c r="C135" t="s">
        <v>15</v>
      </c>
      <c r="D135" t="s">
        <v>16</v>
      </c>
      <c r="E135" t="s">
        <v>94</v>
      </c>
      <c r="F135" t="s">
        <v>101</v>
      </c>
      <c r="G135" t="s">
        <v>80</v>
      </c>
      <c r="L135" t="s">
        <v>81</v>
      </c>
      <c r="M135">
        <v>12571.625710800599</v>
      </c>
      <c r="N135">
        <f t="shared" si="21"/>
        <v>12571.625710800599</v>
      </c>
      <c r="O135">
        <f t="shared" si="21"/>
        <v>12571.625710800599</v>
      </c>
      <c r="P135">
        <f t="shared" si="21"/>
        <v>12571.625710800599</v>
      </c>
      <c r="Q135">
        <f t="shared" si="21"/>
        <v>12571.625710800599</v>
      </c>
      <c r="R135">
        <f t="shared" si="21"/>
        <v>12571.625710800599</v>
      </c>
      <c r="S135">
        <f t="shared" si="21"/>
        <v>12571.625710800599</v>
      </c>
      <c r="T135">
        <f t="shared" si="21"/>
        <v>12571.625710800599</v>
      </c>
      <c r="U135">
        <f t="shared" si="21"/>
        <v>12571.625710800599</v>
      </c>
      <c r="V135">
        <f t="shared" si="21"/>
        <v>12571.625710800599</v>
      </c>
      <c r="W135">
        <f t="shared" si="21"/>
        <v>12571.625710800599</v>
      </c>
    </row>
    <row r="136" spans="1:23" x14ac:dyDescent="0.25">
      <c r="A136" t="s">
        <v>89</v>
      </c>
      <c r="B136" t="s">
        <v>5</v>
      </c>
      <c r="C136" t="s">
        <v>15</v>
      </c>
      <c r="D136" t="s">
        <v>16</v>
      </c>
      <c r="E136" t="s">
        <v>94</v>
      </c>
      <c r="F136" t="s">
        <v>101</v>
      </c>
      <c r="G136" t="s">
        <v>96</v>
      </c>
      <c r="L136" t="s">
        <v>77</v>
      </c>
      <c r="M136">
        <v>25</v>
      </c>
      <c r="N136">
        <f t="shared" si="21"/>
        <v>25</v>
      </c>
      <c r="O136">
        <f t="shared" si="21"/>
        <v>25</v>
      </c>
      <c r="P136">
        <f t="shared" si="21"/>
        <v>25</v>
      </c>
      <c r="Q136">
        <f t="shared" si="21"/>
        <v>25</v>
      </c>
      <c r="R136">
        <f t="shared" si="21"/>
        <v>25</v>
      </c>
      <c r="S136">
        <f t="shared" si="21"/>
        <v>25</v>
      </c>
      <c r="T136">
        <f t="shared" si="21"/>
        <v>25</v>
      </c>
      <c r="U136">
        <f t="shared" si="21"/>
        <v>25</v>
      </c>
      <c r="V136">
        <f t="shared" si="21"/>
        <v>25</v>
      </c>
      <c r="W136">
        <f t="shared" si="21"/>
        <v>25</v>
      </c>
    </row>
    <row r="137" spans="1:23" x14ac:dyDescent="0.25">
      <c r="A137" t="s">
        <v>89</v>
      </c>
      <c r="B137" t="s">
        <v>5</v>
      </c>
      <c r="C137" t="s">
        <v>15</v>
      </c>
      <c r="D137" t="s">
        <v>16</v>
      </c>
      <c r="E137" t="s">
        <v>94</v>
      </c>
      <c r="F137" t="s">
        <v>101</v>
      </c>
      <c r="G137" t="s">
        <v>17</v>
      </c>
      <c r="J137" t="s">
        <v>97</v>
      </c>
      <c r="L137" t="s">
        <v>82</v>
      </c>
      <c r="M137">
        <f>'[2]Table 33'!$W$22</f>
        <v>0.29160599999999998</v>
      </c>
      <c r="N137">
        <f t="shared" si="21"/>
        <v>0.29160599999999998</v>
      </c>
      <c r="O137">
        <f t="shared" si="21"/>
        <v>0.29160599999999998</v>
      </c>
      <c r="P137">
        <f t="shared" si="21"/>
        <v>0.29160599999999998</v>
      </c>
      <c r="Q137">
        <f t="shared" si="21"/>
        <v>0.29160599999999998</v>
      </c>
      <c r="R137">
        <f t="shared" si="21"/>
        <v>0.29160599999999998</v>
      </c>
      <c r="S137">
        <f t="shared" si="21"/>
        <v>0.29160599999999998</v>
      </c>
      <c r="T137">
        <f t="shared" si="21"/>
        <v>0.29160599999999998</v>
      </c>
      <c r="U137">
        <f t="shared" si="21"/>
        <v>0.29160599999999998</v>
      </c>
      <c r="V137">
        <f t="shared" si="21"/>
        <v>0.29160599999999998</v>
      </c>
      <c r="W137">
        <f t="shared" si="21"/>
        <v>0.29160599999999998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94</v>
      </c>
      <c r="F138" t="s">
        <v>101</v>
      </c>
      <c r="G138" t="s">
        <v>17</v>
      </c>
      <c r="J138" t="s">
        <v>98</v>
      </c>
      <c r="L138" t="s">
        <v>82</v>
      </c>
      <c r="M138">
        <v>3.9485997000000002E-2</v>
      </c>
      <c r="N138">
        <f t="shared" si="21"/>
        <v>3.9485997000000002E-2</v>
      </c>
      <c r="O138">
        <f t="shared" si="21"/>
        <v>3.9485997000000002E-2</v>
      </c>
      <c r="P138">
        <f t="shared" si="21"/>
        <v>3.9485997000000002E-2</v>
      </c>
      <c r="Q138">
        <f t="shared" si="21"/>
        <v>3.9485997000000002E-2</v>
      </c>
      <c r="R138">
        <f t="shared" si="21"/>
        <v>3.9485997000000002E-2</v>
      </c>
      <c r="S138">
        <f t="shared" si="21"/>
        <v>3.9485997000000002E-2</v>
      </c>
      <c r="T138">
        <f t="shared" si="21"/>
        <v>3.9485997000000002E-2</v>
      </c>
      <c r="U138">
        <f t="shared" si="21"/>
        <v>3.9485997000000002E-2</v>
      </c>
      <c r="V138">
        <f t="shared" si="21"/>
        <v>3.9485997000000002E-2</v>
      </c>
      <c r="W138">
        <f t="shared" si="21"/>
        <v>3.9485997000000002E-2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94</v>
      </c>
      <c r="F139" t="s">
        <v>102</v>
      </c>
      <c r="G139" t="s">
        <v>6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94</v>
      </c>
      <c r="F140" t="s">
        <v>102</v>
      </c>
      <c r="G140" t="s">
        <v>73</v>
      </c>
      <c r="L140" t="s">
        <v>74</v>
      </c>
      <c r="M140">
        <v>2015</v>
      </c>
      <c r="N140">
        <f t="shared" ref="N140:W142" si="22">M140</f>
        <v>2015</v>
      </c>
      <c r="O140">
        <f t="shared" si="22"/>
        <v>2015</v>
      </c>
      <c r="P140">
        <f t="shared" si="22"/>
        <v>2015</v>
      </c>
      <c r="Q140">
        <f t="shared" si="22"/>
        <v>2015</v>
      </c>
      <c r="R140">
        <f t="shared" si="22"/>
        <v>2015</v>
      </c>
      <c r="S140">
        <f t="shared" si="22"/>
        <v>2015</v>
      </c>
      <c r="T140">
        <f t="shared" si="22"/>
        <v>2015</v>
      </c>
      <c r="U140">
        <f t="shared" si="22"/>
        <v>2015</v>
      </c>
      <c r="V140">
        <f t="shared" si="22"/>
        <v>2015</v>
      </c>
      <c r="W140">
        <f t="shared" si="22"/>
        <v>2015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94</v>
      </c>
      <c r="F141" t="s">
        <v>102</v>
      </c>
      <c r="G141" t="s">
        <v>75</v>
      </c>
      <c r="L141" t="s">
        <v>74</v>
      </c>
      <c r="M141">
        <v>2101</v>
      </c>
      <c r="N141">
        <f t="shared" si="22"/>
        <v>2101</v>
      </c>
      <c r="O141">
        <f t="shared" si="22"/>
        <v>2101</v>
      </c>
      <c r="P141">
        <f t="shared" si="22"/>
        <v>2101</v>
      </c>
      <c r="Q141">
        <f t="shared" si="22"/>
        <v>2101</v>
      </c>
      <c r="R141">
        <f t="shared" si="22"/>
        <v>2101</v>
      </c>
      <c r="S141">
        <f t="shared" si="22"/>
        <v>2101</v>
      </c>
      <c r="T141">
        <f t="shared" si="22"/>
        <v>2101</v>
      </c>
      <c r="U141">
        <f t="shared" si="22"/>
        <v>2101</v>
      </c>
      <c r="V141">
        <f t="shared" si="22"/>
        <v>2101</v>
      </c>
      <c r="W141">
        <f t="shared" si="22"/>
        <v>2101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94</v>
      </c>
      <c r="F142" t="s">
        <v>102</v>
      </c>
      <c r="G142" t="s">
        <v>76</v>
      </c>
      <c r="L142" t="s">
        <v>77</v>
      </c>
      <c r="M142">
        <v>80</v>
      </c>
      <c r="N142">
        <f t="shared" si="22"/>
        <v>80</v>
      </c>
      <c r="O142">
        <f t="shared" si="22"/>
        <v>80</v>
      </c>
      <c r="P142">
        <f t="shared" si="22"/>
        <v>80</v>
      </c>
      <c r="Q142">
        <f t="shared" si="22"/>
        <v>80</v>
      </c>
      <c r="R142">
        <f t="shared" si="22"/>
        <v>80</v>
      </c>
      <c r="S142">
        <f t="shared" si="22"/>
        <v>80</v>
      </c>
      <c r="T142">
        <f t="shared" si="22"/>
        <v>80</v>
      </c>
      <c r="U142">
        <f t="shared" si="22"/>
        <v>80</v>
      </c>
      <c r="V142">
        <f t="shared" si="22"/>
        <v>80</v>
      </c>
      <c r="W142">
        <f t="shared" si="22"/>
        <v>80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94</v>
      </c>
      <c r="F143" t="s">
        <v>102</v>
      </c>
      <c r="G143" t="s">
        <v>78</v>
      </c>
      <c r="L143" t="s">
        <v>70</v>
      </c>
      <c r="M143">
        <v>0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94</v>
      </c>
      <c r="F144" t="s">
        <v>102</v>
      </c>
      <c r="G144" t="s">
        <v>79</v>
      </c>
      <c r="L144" t="s">
        <v>53</v>
      </c>
      <c r="M144">
        <v>170</v>
      </c>
      <c r="N144">
        <f t="shared" ref="N144:W148" si="23">M144</f>
        <v>170</v>
      </c>
      <c r="O144">
        <f t="shared" si="23"/>
        <v>170</v>
      </c>
      <c r="P144">
        <f t="shared" si="23"/>
        <v>170</v>
      </c>
      <c r="Q144">
        <f t="shared" si="23"/>
        <v>170</v>
      </c>
      <c r="R144">
        <f t="shared" si="23"/>
        <v>170</v>
      </c>
      <c r="S144">
        <f t="shared" si="23"/>
        <v>170</v>
      </c>
      <c r="T144">
        <f t="shared" si="23"/>
        <v>170</v>
      </c>
      <c r="U144">
        <f t="shared" si="23"/>
        <v>170</v>
      </c>
      <c r="V144">
        <f t="shared" si="23"/>
        <v>170</v>
      </c>
      <c r="W144">
        <f t="shared" si="23"/>
        <v>170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94</v>
      </c>
      <c r="F145" t="s">
        <v>102</v>
      </c>
      <c r="G145" t="s">
        <v>80</v>
      </c>
      <c r="L145" t="s">
        <v>81</v>
      </c>
      <c r="M145">
        <v>24401.811756686398</v>
      </c>
      <c r="N145">
        <f t="shared" si="23"/>
        <v>24401.811756686398</v>
      </c>
      <c r="O145">
        <f t="shared" si="23"/>
        <v>24401.811756686398</v>
      </c>
      <c r="P145">
        <f t="shared" si="23"/>
        <v>24401.811756686398</v>
      </c>
      <c r="Q145">
        <f t="shared" si="23"/>
        <v>24401.811756686398</v>
      </c>
      <c r="R145">
        <f t="shared" si="23"/>
        <v>24401.811756686398</v>
      </c>
      <c r="S145">
        <f t="shared" si="23"/>
        <v>24401.811756686398</v>
      </c>
      <c r="T145">
        <f t="shared" si="23"/>
        <v>24401.811756686398</v>
      </c>
      <c r="U145">
        <f t="shared" si="23"/>
        <v>24401.811756686398</v>
      </c>
      <c r="V145">
        <f t="shared" si="23"/>
        <v>24401.811756686398</v>
      </c>
      <c r="W145">
        <f t="shared" si="23"/>
        <v>24401.811756686398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94</v>
      </c>
      <c r="F146" t="s">
        <v>102</v>
      </c>
      <c r="G146" t="s">
        <v>96</v>
      </c>
      <c r="L146" t="s">
        <v>77</v>
      </c>
      <c r="M146">
        <v>25</v>
      </c>
      <c r="N146">
        <f t="shared" si="23"/>
        <v>25</v>
      </c>
      <c r="O146">
        <f t="shared" si="23"/>
        <v>25</v>
      </c>
      <c r="P146">
        <f t="shared" si="23"/>
        <v>25</v>
      </c>
      <c r="Q146">
        <f t="shared" si="23"/>
        <v>25</v>
      </c>
      <c r="R146">
        <f t="shared" si="23"/>
        <v>25</v>
      </c>
      <c r="S146">
        <f t="shared" si="23"/>
        <v>25</v>
      </c>
      <c r="T146">
        <f t="shared" si="23"/>
        <v>25</v>
      </c>
      <c r="U146">
        <f t="shared" si="23"/>
        <v>25</v>
      </c>
      <c r="V146">
        <f t="shared" si="23"/>
        <v>25</v>
      </c>
      <c r="W146">
        <f t="shared" si="23"/>
        <v>25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94</v>
      </c>
      <c r="F147" t="s">
        <v>102</v>
      </c>
      <c r="G147" t="s">
        <v>17</v>
      </c>
      <c r="J147" t="s">
        <v>97</v>
      </c>
      <c r="L147" t="s">
        <v>82</v>
      </c>
      <c r="M147">
        <v>0.16475561799999999</v>
      </c>
      <c r="N147">
        <f t="shared" si="23"/>
        <v>0.16475561799999999</v>
      </c>
      <c r="O147">
        <f t="shared" si="23"/>
        <v>0.16475561799999999</v>
      </c>
      <c r="P147">
        <f t="shared" si="23"/>
        <v>0.16475561799999999</v>
      </c>
      <c r="Q147">
        <f t="shared" si="23"/>
        <v>0.16475561799999999</v>
      </c>
      <c r="R147">
        <f t="shared" si="23"/>
        <v>0.16475561799999999</v>
      </c>
      <c r="S147">
        <f t="shared" si="23"/>
        <v>0.16475561799999999</v>
      </c>
      <c r="T147">
        <f t="shared" si="23"/>
        <v>0.16475561799999999</v>
      </c>
      <c r="U147">
        <f t="shared" si="23"/>
        <v>0.16475561799999999</v>
      </c>
      <c r="V147">
        <f t="shared" si="23"/>
        <v>0.16475561799999999</v>
      </c>
      <c r="W147">
        <f t="shared" si="23"/>
        <v>0.16475561799999999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94</v>
      </c>
      <c r="F148" t="s">
        <v>102</v>
      </c>
      <c r="G148" t="s">
        <v>17</v>
      </c>
      <c r="J148" t="s">
        <v>98</v>
      </c>
      <c r="L148" t="s">
        <v>82</v>
      </c>
      <c r="M148">
        <v>2.256E-2</v>
      </c>
      <c r="N148">
        <f t="shared" si="23"/>
        <v>2.256E-2</v>
      </c>
      <c r="O148">
        <f t="shared" si="23"/>
        <v>2.256E-2</v>
      </c>
      <c r="P148">
        <f t="shared" si="23"/>
        <v>2.256E-2</v>
      </c>
      <c r="Q148">
        <f t="shared" si="23"/>
        <v>2.256E-2</v>
      </c>
      <c r="R148">
        <f t="shared" si="23"/>
        <v>2.256E-2</v>
      </c>
      <c r="S148">
        <f t="shared" si="23"/>
        <v>2.256E-2</v>
      </c>
      <c r="T148">
        <f t="shared" si="23"/>
        <v>2.256E-2</v>
      </c>
      <c r="U148">
        <f t="shared" si="23"/>
        <v>2.256E-2</v>
      </c>
      <c r="V148">
        <f t="shared" si="23"/>
        <v>2.256E-2</v>
      </c>
      <c r="W148">
        <f t="shared" si="23"/>
        <v>2.256E-2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103</v>
      </c>
      <c r="G149" t="s">
        <v>21</v>
      </c>
      <c r="L149" t="s">
        <v>53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103</v>
      </c>
      <c r="G150" t="s">
        <v>22</v>
      </c>
      <c r="H150" t="s">
        <v>68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103</v>
      </c>
      <c r="G151" t="s">
        <v>69</v>
      </c>
      <c r="L151" t="s">
        <v>70</v>
      </c>
      <c r="M151">
        <v>0.25</v>
      </c>
      <c r="N151">
        <f t="shared" ref="N151:W152" si="24">M151</f>
        <v>0.25</v>
      </c>
      <c r="O151">
        <f t="shared" si="24"/>
        <v>0.25</v>
      </c>
      <c r="P151">
        <f t="shared" si="24"/>
        <v>0.25</v>
      </c>
      <c r="Q151">
        <f t="shared" si="24"/>
        <v>0.25</v>
      </c>
      <c r="R151">
        <f t="shared" si="24"/>
        <v>0.25</v>
      </c>
      <c r="S151">
        <f t="shared" si="24"/>
        <v>0.25</v>
      </c>
      <c r="T151">
        <f t="shared" si="24"/>
        <v>0.25</v>
      </c>
      <c r="U151">
        <f t="shared" si="24"/>
        <v>0.25</v>
      </c>
      <c r="V151">
        <f t="shared" si="24"/>
        <v>0.25</v>
      </c>
      <c r="W151">
        <f t="shared" si="24"/>
        <v>0.25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103</v>
      </c>
      <c r="G152" t="s">
        <v>71</v>
      </c>
      <c r="M152">
        <v>10</v>
      </c>
      <c r="N152">
        <f t="shared" si="24"/>
        <v>10</v>
      </c>
      <c r="O152">
        <f t="shared" si="24"/>
        <v>10</v>
      </c>
      <c r="P152">
        <f t="shared" si="24"/>
        <v>10</v>
      </c>
      <c r="Q152">
        <f t="shared" si="24"/>
        <v>10</v>
      </c>
      <c r="R152">
        <f t="shared" si="24"/>
        <v>10</v>
      </c>
      <c r="S152">
        <f t="shared" si="24"/>
        <v>10</v>
      </c>
      <c r="T152">
        <f t="shared" si="24"/>
        <v>10</v>
      </c>
      <c r="U152">
        <f t="shared" si="24"/>
        <v>10</v>
      </c>
      <c r="V152">
        <f t="shared" si="24"/>
        <v>10</v>
      </c>
      <c r="W152">
        <f t="shared" si="24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103</v>
      </c>
      <c r="F153" t="s">
        <v>104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103</v>
      </c>
      <c r="F154" t="s">
        <v>104</v>
      </c>
      <c r="G154" t="s">
        <v>73</v>
      </c>
      <c r="L154" t="s">
        <v>74</v>
      </c>
      <c r="M154">
        <v>1990</v>
      </c>
      <c r="N154">
        <f t="shared" ref="N154:W156" si="25">M154</f>
        <v>1990</v>
      </c>
      <c r="O154">
        <f t="shared" si="25"/>
        <v>1990</v>
      </c>
      <c r="P154">
        <f t="shared" si="25"/>
        <v>1990</v>
      </c>
      <c r="Q154">
        <f t="shared" si="25"/>
        <v>1990</v>
      </c>
      <c r="R154">
        <f t="shared" si="25"/>
        <v>1990</v>
      </c>
      <c r="S154">
        <f t="shared" si="25"/>
        <v>1990</v>
      </c>
      <c r="T154">
        <f t="shared" si="25"/>
        <v>1990</v>
      </c>
      <c r="U154">
        <f t="shared" si="25"/>
        <v>1990</v>
      </c>
      <c r="V154">
        <f t="shared" si="25"/>
        <v>1990</v>
      </c>
      <c r="W154">
        <f t="shared" si="25"/>
        <v>1990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103</v>
      </c>
      <c r="F155" t="s">
        <v>104</v>
      </c>
      <c r="G155" t="s">
        <v>75</v>
      </c>
      <c r="L155" t="s">
        <v>74</v>
      </c>
      <c r="M155">
        <v>2001</v>
      </c>
      <c r="N155">
        <f t="shared" si="25"/>
        <v>2001</v>
      </c>
      <c r="O155">
        <f t="shared" si="25"/>
        <v>2001</v>
      </c>
      <c r="P155">
        <f t="shared" si="25"/>
        <v>2001</v>
      </c>
      <c r="Q155">
        <f t="shared" si="25"/>
        <v>2001</v>
      </c>
      <c r="R155">
        <f t="shared" si="25"/>
        <v>2001</v>
      </c>
      <c r="S155">
        <f t="shared" si="25"/>
        <v>2001</v>
      </c>
      <c r="T155">
        <f t="shared" si="25"/>
        <v>2001</v>
      </c>
      <c r="U155">
        <f t="shared" si="25"/>
        <v>2001</v>
      </c>
      <c r="V155">
        <f t="shared" si="25"/>
        <v>2001</v>
      </c>
      <c r="W155">
        <f t="shared" si="25"/>
        <v>2001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103</v>
      </c>
      <c r="F156" t="s">
        <v>104</v>
      </c>
      <c r="G156" t="s">
        <v>76</v>
      </c>
      <c r="L156" t="s">
        <v>77</v>
      </c>
      <c r="M156">
        <v>140</v>
      </c>
      <c r="N156">
        <f t="shared" si="25"/>
        <v>140</v>
      </c>
      <c r="O156">
        <f t="shared" si="25"/>
        <v>140</v>
      </c>
      <c r="P156">
        <f t="shared" si="25"/>
        <v>140</v>
      </c>
      <c r="Q156">
        <f t="shared" si="25"/>
        <v>140</v>
      </c>
      <c r="R156">
        <f t="shared" si="25"/>
        <v>140</v>
      </c>
      <c r="S156">
        <f t="shared" si="25"/>
        <v>140</v>
      </c>
      <c r="T156">
        <f t="shared" si="25"/>
        <v>140</v>
      </c>
      <c r="U156">
        <f t="shared" si="25"/>
        <v>140</v>
      </c>
      <c r="V156">
        <f t="shared" si="25"/>
        <v>140</v>
      </c>
      <c r="W156">
        <f t="shared" si="25"/>
        <v>140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103</v>
      </c>
      <c r="F157" t="s">
        <v>104</v>
      </c>
      <c r="G157" t="s">
        <v>78</v>
      </c>
      <c r="L157" t="s">
        <v>70</v>
      </c>
      <c r="M157">
        <v>0.61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103</v>
      </c>
      <c r="F158" t="s">
        <v>104</v>
      </c>
      <c r="G158" t="s">
        <v>79</v>
      </c>
      <c r="L158" t="s">
        <v>53</v>
      </c>
      <c r="M158">
        <v>133</v>
      </c>
      <c r="N158">
        <f t="shared" ref="N158:W161" si="26">M158</f>
        <v>133</v>
      </c>
      <c r="O158">
        <f t="shared" si="26"/>
        <v>133</v>
      </c>
      <c r="P158">
        <f t="shared" si="26"/>
        <v>133</v>
      </c>
      <c r="Q158">
        <f t="shared" si="26"/>
        <v>133</v>
      </c>
      <c r="R158">
        <f t="shared" si="26"/>
        <v>133</v>
      </c>
      <c r="S158">
        <f t="shared" si="26"/>
        <v>133</v>
      </c>
      <c r="T158">
        <f t="shared" si="26"/>
        <v>133</v>
      </c>
      <c r="U158">
        <f t="shared" si="26"/>
        <v>133</v>
      </c>
      <c r="V158">
        <f t="shared" si="26"/>
        <v>133</v>
      </c>
      <c r="W158">
        <f t="shared" si="26"/>
        <v>133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103</v>
      </c>
      <c r="F159" t="s">
        <v>104</v>
      </c>
      <c r="G159" t="s">
        <v>96</v>
      </c>
      <c r="L159" t="s">
        <v>77</v>
      </c>
      <c r="M159">
        <v>25</v>
      </c>
      <c r="N159">
        <f t="shared" si="26"/>
        <v>25</v>
      </c>
      <c r="O159">
        <f t="shared" si="26"/>
        <v>25</v>
      </c>
      <c r="P159">
        <f t="shared" si="26"/>
        <v>25</v>
      </c>
      <c r="Q159">
        <f t="shared" si="26"/>
        <v>25</v>
      </c>
      <c r="R159">
        <f t="shared" si="26"/>
        <v>25</v>
      </c>
      <c r="S159">
        <f t="shared" si="26"/>
        <v>25</v>
      </c>
      <c r="T159">
        <f t="shared" si="26"/>
        <v>25</v>
      </c>
      <c r="U159">
        <f t="shared" si="26"/>
        <v>25</v>
      </c>
      <c r="V159">
        <f t="shared" si="26"/>
        <v>25</v>
      </c>
      <c r="W159">
        <f t="shared" si="26"/>
        <v>25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103</v>
      </c>
      <c r="F160" t="s">
        <v>104</v>
      </c>
      <c r="G160" t="s">
        <v>17</v>
      </c>
      <c r="J160" t="s">
        <v>97</v>
      </c>
      <c r="L160" t="s">
        <v>82</v>
      </c>
      <c r="M160">
        <f>'[2]Table 33'!$W$28</f>
        <v>0.54240200000000005</v>
      </c>
      <c r="N160">
        <f t="shared" si="26"/>
        <v>0.54240200000000005</v>
      </c>
      <c r="O160">
        <f t="shared" si="26"/>
        <v>0.54240200000000005</v>
      </c>
      <c r="P160">
        <f t="shared" si="26"/>
        <v>0.54240200000000005</v>
      </c>
      <c r="Q160">
        <f t="shared" si="26"/>
        <v>0.54240200000000005</v>
      </c>
      <c r="R160">
        <f t="shared" si="26"/>
        <v>0.54240200000000005</v>
      </c>
      <c r="S160">
        <f t="shared" si="26"/>
        <v>0.54240200000000005</v>
      </c>
      <c r="T160">
        <f t="shared" si="26"/>
        <v>0.54240200000000005</v>
      </c>
      <c r="U160">
        <f t="shared" si="26"/>
        <v>0.54240200000000005</v>
      </c>
      <c r="V160">
        <f t="shared" si="26"/>
        <v>0.54240200000000005</v>
      </c>
      <c r="W160">
        <f t="shared" si="26"/>
        <v>0.54240200000000005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103</v>
      </c>
      <c r="F161" t="s">
        <v>104</v>
      </c>
      <c r="G161" t="s">
        <v>17</v>
      </c>
      <c r="J161" t="s">
        <v>98</v>
      </c>
      <c r="L161" t="s">
        <v>82</v>
      </c>
      <c r="M161">
        <v>6.2338240000000003E-2</v>
      </c>
      <c r="N161">
        <f t="shared" si="26"/>
        <v>6.2338240000000003E-2</v>
      </c>
      <c r="O161">
        <f t="shared" si="26"/>
        <v>6.2338240000000003E-2</v>
      </c>
      <c r="P161">
        <f t="shared" si="26"/>
        <v>6.2338240000000003E-2</v>
      </c>
      <c r="Q161">
        <f t="shared" si="26"/>
        <v>6.2338240000000003E-2</v>
      </c>
      <c r="R161">
        <f t="shared" si="26"/>
        <v>6.2338240000000003E-2</v>
      </c>
      <c r="S161">
        <f t="shared" si="26"/>
        <v>6.2338240000000003E-2</v>
      </c>
      <c r="T161">
        <f t="shared" si="26"/>
        <v>6.2338240000000003E-2</v>
      </c>
      <c r="U161">
        <f t="shared" si="26"/>
        <v>6.2338240000000003E-2</v>
      </c>
      <c r="V161">
        <f t="shared" si="26"/>
        <v>6.2338240000000003E-2</v>
      </c>
      <c r="W161">
        <f t="shared" si="26"/>
        <v>6.2338240000000003E-2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103</v>
      </c>
      <c r="F162" t="s">
        <v>100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103</v>
      </c>
      <c r="F163" t="s">
        <v>100</v>
      </c>
      <c r="G163" t="s">
        <v>73</v>
      </c>
      <c r="L163" t="s">
        <v>74</v>
      </c>
      <c r="M163">
        <v>1990</v>
      </c>
      <c r="N163">
        <f t="shared" ref="N163:W165" si="27">M163</f>
        <v>1990</v>
      </c>
      <c r="O163">
        <f t="shared" si="27"/>
        <v>1990</v>
      </c>
      <c r="P163">
        <f t="shared" si="27"/>
        <v>1990</v>
      </c>
      <c r="Q163">
        <f t="shared" si="27"/>
        <v>1990</v>
      </c>
      <c r="R163">
        <f t="shared" si="27"/>
        <v>1990</v>
      </c>
      <c r="S163">
        <f t="shared" si="27"/>
        <v>1990</v>
      </c>
      <c r="T163">
        <f t="shared" si="27"/>
        <v>1990</v>
      </c>
      <c r="U163">
        <f t="shared" si="27"/>
        <v>1990</v>
      </c>
      <c r="V163">
        <f t="shared" si="27"/>
        <v>1990</v>
      </c>
      <c r="W163">
        <f t="shared" si="27"/>
        <v>1990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103</v>
      </c>
      <c r="F164" t="s">
        <v>100</v>
      </c>
      <c r="G164" t="s">
        <v>75</v>
      </c>
      <c r="L164" t="s">
        <v>74</v>
      </c>
      <c r="M164">
        <v>2101</v>
      </c>
      <c r="N164">
        <f t="shared" si="27"/>
        <v>2101</v>
      </c>
      <c r="O164">
        <f t="shared" si="27"/>
        <v>2101</v>
      </c>
      <c r="P164">
        <f t="shared" si="27"/>
        <v>2101</v>
      </c>
      <c r="Q164">
        <f t="shared" si="27"/>
        <v>2101</v>
      </c>
      <c r="R164">
        <f t="shared" si="27"/>
        <v>2101</v>
      </c>
      <c r="S164">
        <f t="shared" si="27"/>
        <v>2101</v>
      </c>
      <c r="T164">
        <f t="shared" si="27"/>
        <v>2101</v>
      </c>
      <c r="U164">
        <f t="shared" si="27"/>
        <v>2101</v>
      </c>
      <c r="V164">
        <f t="shared" si="27"/>
        <v>2101</v>
      </c>
      <c r="W164">
        <f t="shared" si="27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103</v>
      </c>
      <c r="F165" t="s">
        <v>100</v>
      </c>
      <c r="G165" t="s">
        <v>76</v>
      </c>
      <c r="L165" t="s">
        <v>77</v>
      </c>
      <c r="M165">
        <v>340</v>
      </c>
      <c r="N165">
        <f t="shared" si="27"/>
        <v>340</v>
      </c>
      <c r="O165">
        <f t="shared" si="27"/>
        <v>340</v>
      </c>
      <c r="P165">
        <f t="shared" si="27"/>
        <v>340</v>
      </c>
      <c r="Q165">
        <f t="shared" si="27"/>
        <v>340</v>
      </c>
      <c r="R165">
        <f t="shared" si="27"/>
        <v>340</v>
      </c>
      <c r="S165">
        <f t="shared" si="27"/>
        <v>340</v>
      </c>
      <c r="T165">
        <f t="shared" si="27"/>
        <v>340</v>
      </c>
      <c r="U165">
        <f t="shared" si="27"/>
        <v>340</v>
      </c>
      <c r="V165">
        <f t="shared" si="27"/>
        <v>340</v>
      </c>
      <c r="W165">
        <f t="shared" si="27"/>
        <v>340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103</v>
      </c>
      <c r="F166" t="s">
        <v>100</v>
      </c>
      <c r="G166" t="s">
        <v>78</v>
      </c>
      <c r="L166" t="s">
        <v>70</v>
      </c>
      <c r="M166">
        <v>0.39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103</v>
      </c>
      <c r="F167" t="s">
        <v>100</v>
      </c>
      <c r="G167" t="s">
        <v>79</v>
      </c>
      <c r="L167" t="s">
        <v>53</v>
      </c>
      <c r="M167">
        <v>133</v>
      </c>
      <c r="N167">
        <f t="shared" ref="N167:W171" si="28">M167</f>
        <v>133</v>
      </c>
      <c r="O167">
        <f t="shared" si="28"/>
        <v>133</v>
      </c>
      <c r="P167">
        <f t="shared" si="28"/>
        <v>133</v>
      </c>
      <c r="Q167">
        <f t="shared" si="28"/>
        <v>133</v>
      </c>
      <c r="R167">
        <f t="shared" si="28"/>
        <v>133</v>
      </c>
      <c r="S167">
        <f t="shared" si="28"/>
        <v>133</v>
      </c>
      <c r="T167">
        <f t="shared" si="28"/>
        <v>133</v>
      </c>
      <c r="U167">
        <f t="shared" si="28"/>
        <v>133</v>
      </c>
      <c r="V167">
        <f t="shared" si="28"/>
        <v>133</v>
      </c>
      <c r="W167">
        <f t="shared" si="28"/>
        <v>133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103</v>
      </c>
      <c r="F168" t="s">
        <v>100</v>
      </c>
      <c r="G168" t="s">
        <v>80</v>
      </c>
      <c r="L168" t="s">
        <v>81</v>
      </c>
      <c r="M168">
        <v>1930.24587870199</v>
      </c>
      <c r="N168">
        <f t="shared" si="28"/>
        <v>1930.24587870199</v>
      </c>
      <c r="O168">
        <f t="shared" si="28"/>
        <v>1930.24587870199</v>
      </c>
      <c r="P168">
        <f t="shared" si="28"/>
        <v>1930.24587870199</v>
      </c>
      <c r="Q168">
        <f t="shared" si="28"/>
        <v>1930.24587870199</v>
      </c>
      <c r="R168">
        <f t="shared" si="28"/>
        <v>1930.24587870199</v>
      </c>
      <c r="S168">
        <f t="shared" si="28"/>
        <v>1930.24587870199</v>
      </c>
      <c r="T168">
        <f t="shared" si="28"/>
        <v>1930.24587870199</v>
      </c>
      <c r="U168">
        <f t="shared" si="28"/>
        <v>1930.24587870199</v>
      </c>
      <c r="V168">
        <f t="shared" si="28"/>
        <v>1930.24587870199</v>
      </c>
      <c r="W168">
        <f t="shared" si="28"/>
        <v>1930.24587870199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103</v>
      </c>
      <c r="F169" t="s">
        <v>100</v>
      </c>
      <c r="G169" t="s">
        <v>96</v>
      </c>
      <c r="L169" t="s">
        <v>77</v>
      </c>
      <c r="M169">
        <v>25</v>
      </c>
      <c r="N169">
        <f t="shared" si="28"/>
        <v>25</v>
      </c>
      <c r="O169">
        <f t="shared" si="28"/>
        <v>25</v>
      </c>
      <c r="P169">
        <f t="shared" si="28"/>
        <v>25</v>
      </c>
      <c r="Q169">
        <f t="shared" si="28"/>
        <v>25</v>
      </c>
      <c r="R169">
        <f t="shared" si="28"/>
        <v>25</v>
      </c>
      <c r="S169">
        <f t="shared" si="28"/>
        <v>25</v>
      </c>
      <c r="T169">
        <f t="shared" si="28"/>
        <v>25</v>
      </c>
      <c r="U169">
        <f t="shared" si="28"/>
        <v>25</v>
      </c>
      <c r="V169">
        <f t="shared" si="28"/>
        <v>25</v>
      </c>
      <c r="W169">
        <f t="shared" si="28"/>
        <v>25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103</v>
      </c>
      <c r="F170" t="s">
        <v>100</v>
      </c>
      <c r="G170" t="s">
        <v>17</v>
      </c>
      <c r="J170" t="s">
        <v>97</v>
      </c>
      <c r="L170" t="s">
        <v>82</v>
      </c>
      <c r="M170">
        <f>'[2]Table 33'!$W$31</f>
        <v>0.33310299999999998</v>
      </c>
      <c r="N170">
        <f t="shared" si="28"/>
        <v>0.33310299999999998</v>
      </c>
      <c r="O170">
        <f t="shared" si="28"/>
        <v>0.33310299999999998</v>
      </c>
      <c r="P170">
        <f t="shared" si="28"/>
        <v>0.33310299999999998</v>
      </c>
      <c r="Q170">
        <f t="shared" si="28"/>
        <v>0.33310299999999998</v>
      </c>
      <c r="R170">
        <f t="shared" si="28"/>
        <v>0.33310299999999998</v>
      </c>
      <c r="S170">
        <f t="shared" si="28"/>
        <v>0.33310299999999998</v>
      </c>
      <c r="T170">
        <f t="shared" si="28"/>
        <v>0.33310299999999998</v>
      </c>
      <c r="U170">
        <f t="shared" si="28"/>
        <v>0.33310299999999998</v>
      </c>
      <c r="V170">
        <f t="shared" si="28"/>
        <v>0.33310299999999998</v>
      </c>
      <c r="W170">
        <f t="shared" si="28"/>
        <v>0.33310299999999998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103</v>
      </c>
      <c r="F171" t="s">
        <v>100</v>
      </c>
      <c r="G171" t="s">
        <v>17</v>
      </c>
      <c r="J171" t="s">
        <v>98</v>
      </c>
      <c r="L171" t="s">
        <v>82</v>
      </c>
      <c r="M171">
        <v>4.6746586E-2</v>
      </c>
      <c r="N171">
        <f t="shared" si="28"/>
        <v>4.6746586E-2</v>
      </c>
      <c r="O171">
        <f t="shared" si="28"/>
        <v>4.6746586E-2</v>
      </c>
      <c r="P171">
        <f t="shared" si="28"/>
        <v>4.6746586E-2</v>
      </c>
      <c r="Q171">
        <f t="shared" si="28"/>
        <v>4.6746586E-2</v>
      </c>
      <c r="R171">
        <f t="shared" si="28"/>
        <v>4.6746586E-2</v>
      </c>
      <c r="S171">
        <f t="shared" si="28"/>
        <v>4.6746586E-2</v>
      </c>
      <c r="T171">
        <f t="shared" si="28"/>
        <v>4.6746586E-2</v>
      </c>
      <c r="U171">
        <f t="shared" si="28"/>
        <v>4.6746586E-2</v>
      </c>
      <c r="V171">
        <f t="shared" si="28"/>
        <v>4.6746586E-2</v>
      </c>
      <c r="W171">
        <f t="shared" si="28"/>
        <v>4.6746586E-2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103</v>
      </c>
      <c r="F172" t="s">
        <v>101</v>
      </c>
      <c r="G172" t="s">
        <v>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103</v>
      </c>
      <c r="F173" t="s">
        <v>101</v>
      </c>
      <c r="G173" t="s">
        <v>73</v>
      </c>
      <c r="L173" t="s">
        <v>74</v>
      </c>
      <c r="M173">
        <v>1990</v>
      </c>
      <c r="N173">
        <f t="shared" ref="N173:W175" si="29">M173</f>
        <v>1990</v>
      </c>
      <c r="O173">
        <f t="shared" si="29"/>
        <v>1990</v>
      </c>
      <c r="P173">
        <f t="shared" si="29"/>
        <v>1990</v>
      </c>
      <c r="Q173">
        <f t="shared" si="29"/>
        <v>1990</v>
      </c>
      <c r="R173">
        <f t="shared" si="29"/>
        <v>1990</v>
      </c>
      <c r="S173">
        <f t="shared" si="29"/>
        <v>1990</v>
      </c>
      <c r="T173">
        <f t="shared" si="29"/>
        <v>1990</v>
      </c>
      <c r="U173">
        <f t="shared" si="29"/>
        <v>1990</v>
      </c>
      <c r="V173">
        <f t="shared" si="29"/>
        <v>1990</v>
      </c>
      <c r="W173">
        <f t="shared" si="29"/>
        <v>1990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103</v>
      </c>
      <c r="F174" t="s">
        <v>101</v>
      </c>
      <c r="G174" t="s">
        <v>75</v>
      </c>
      <c r="L174" t="s">
        <v>74</v>
      </c>
      <c r="M174">
        <v>2101</v>
      </c>
      <c r="N174">
        <f t="shared" si="29"/>
        <v>2101</v>
      </c>
      <c r="O174">
        <f t="shared" si="29"/>
        <v>2101</v>
      </c>
      <c r="P174">
        <f t="shared" si="29"/>
        <v>2101</v>
      </c>
      <c r="Q174">
        <f t="shared" si="29"/>
        <v>2101</v>
      </c>
      <c r="R174">
        <f t="shared" si="29"/>
        <v>2101</v>
      </c>
      <c r="S174">
        <f t="shared" si="29"/>
        <v>2101</v>
      </c>
      <c r="T174">
        <f t="shared" si="29"/>
        <v>2101</v>
      </c>
      <c r="U174">
        <f t="shared" si="29"/>
        <v>2101</v>
      </c>
      <c r="V174">
        <f t="shared" si="29"/>
        <v>2101</v>
      </c>
      <c r="W174">
        <f t="shared" si="29"/>
        <v>2101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103</v>
      </c>
      <c r="F175" t="s">
        <v>101</v>
      </c>
      <c r="G175" t="s">
        <v>76</v>
      </c>
      <c r="L175" t="s">
        <v>77</v>
      </c>
      <c r="M175">
        <v>80</v>
      </c>
      <c r="N175">
        <f t="shared" si="29"/>
        <v>80</v>
      </c>
      <c r="O175">
        <f t="shared" si="29"/>
        <v>80</v>
      </c>
      <c r="P175">
        <f t="shared" si="29"/>
        <v>80</v>
      </c>
      <c r="Q175">
        <f t="shared" si="29"/>
        <v>80</v>
      </c>
      <c r="R175">
        <f t="shared" si="29"/>
        <v>80</v>
      </c>
      <c r="S175">
        <f t="shared" si="29"/>
        <v>80</v>
      </c>
      <c r="T175">
        <f t="shared" si="29"/>
        <v>80</v>
      </c>
      <c r="U175">
        <f t="shared" si="29"/>
        <v>80</v>
      </c>
      <c r="V175">
        <f t="shared" si="29"/>
        <v>80</v>
      </c>
      <c r="W175">
        <f t="shared" si="29"/>
        <v>80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103</v>
      </c>
      <c r="F176" t="s">
        <v>101</v>
      </c>
      <c r="G176" t="s">
        <v>78</v>
      </c>
      <c r="L176" t="s">
        <v>70</v>
      </c>
      <c r="M176">
        <v>0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103</v>
      </c>
      <c r="F177" t="s">
        <v>101</v>
      </c>
      <c r="G177" t="s">
        <v>79</v>
      </c>
      <c r="L177" t="s">
        <v>53</v>
      </c>
      <c r="M177">
        <v>133</v>
      </c>
      <c r="N177">
        <f t="shared" ref="N177:W181" si="30">M177</f>
        <v>133</v>
      </c>
      <c r="O177">
        <f t="shared" si="30"/>
        <v>133</v>
      </c>
      <c r="P177">
        <f t="shared" si="30"/>
        <v>133</v>
      </c>
      <c r="Q177">
        <f t="shared" si="30"/>
        <v>133</v>
      </c>
      <c r="R177">
        <f t="shared" si="30"/>
        <v>133</v>
      </c>
      <c r="S177">
        <f t="shared" si="30"/>
        <v>133</v>
      </c>
      <c r="T177">
        <f t="shared" si="30"/>
        <v>133</v>
      </c>
      <c r="U177">
        <f t="shared" si="30"/>
        <v>133</v>
      </c>
      <c r="V177">
        <f t="shared" si="30"/>
        <v>133</v>
      </c>
      <c r="W177">
        <f t="shared" si="30"/>
        <v>133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103</v>
      </c>
      <c r="F178" t="s">
        <v>101</v>
      </c>
      <c r="G178" t="s">
        <v>80</v>
      </c>
      <c r="L178" t="s">
        <v>81</v>
      </c>
      <c r="M178">
        <v>4442.3811146788103</v>
      </c>
      <c r="N178">
        <f t="shared" si="30"/>
        <v>4442.3811146788103</v>
      </c>
      <c r="O178">
        <f t="shared" si="30"/>
        <v>4442.3811146788103</v>
      </c>
      <c r="P178">
        <f t="shared" si="30"/>
        <v>4442.3811146788103</v>
      </c>
      <c r="Q178">
        <f t="shared" si="30"/>
        <v>4442.3811146788103</v>
      </c>
      <c r="R178">
        <f t="shared" si="30"/>
        <v>4442.3811146788103</v>
      </c>
      <c r="S178">
        <f t="shared" si="30"/>
        <v>4442.3811146788103</v>
      </c>
      <c r="T178">
        <f t="shared" si="30"/>
        <v>4442.3811146788103</v>
      </c>
      <c r="U178">
        <f t="shared" si="30"/>
        <v>4442.3811146788103</v>
      </c>
      <c r="V178">
        <f t="shared" si="30"/>
        <v>4442.3811146788103</v>
      </c>
      <c r="W178">
        <f t="shared" si="30"/>
        <v>4442.3811146788103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103</v>
      </c>
      <c r="F179" t="s">
        <v>101</v>
      </c>
      <c r="G179" t="s">
        <v>96</v>
      </c>
      <c r="L179" t="s">
        <v>77</v>
      </c>
      <c r="M179">
        <v>25</v>
      </c>
      <c r="N179">
        <f t="shared" si="30"/>
        <v>25</v>
      </c>
      <c r="O179">
        <f t="shared" si="30"/>
        <v>25</v>
      </c>
      <c r="P179">
        <f t="shared" si="30"/>
        <v>25</v>
      </c>
      <c r="Q179">
        <f t="shared" si="30"/>
        <v>25</v>
      </c>
      <c r="R179">
        <f t="shared" si="30"/>
        <v>25</v>
      </c>
      <c r="S179">
        <f t="shared" si="30"/>
        <v>25</v>
      </c>
      <c r="T179">
        <f t="shared" si="30"/>
        <v>25</v>
      </c>
      <c r="U179">
        <f t="shared" si="30"/>
        <v>25</v>
      </c>
      <c r="V179">
        <f t="shared" si="30"/>
        <v>25</v>
      </c>
      <c r="W179">
        <f t="shared" si="30"/>
        <v>25</v>
      </c>
    </row>
    <row r="180" spans="1:23" x14ac:dyDescent="0.25">
      <c r="A180" t="s">
        <v>90</v>
      </c>
      <c r="B180" t="s">
        <v>5</v>
      </c>
      <c r="C180" t="s">
        <v>15</v>
      </c>
      <c r="D180" t="s">
        <v>16</v>
      </c>
      <c r="E180" t="s">
        <v>103</v>
      </c>
      <c r="F180" t="s">
        <v>101</v>
      </c>
      <c r="G180" t="s">
        <v>17</v>
      </c>
      <c r="J180" t="s">
        <v>97</v>
      </c>
      <c r="L180" t="s">
        <v>82</v>
      </c>
      <c r="M180">
        <f>'[2]Table 33'!$W$35</f>
        <v>0.26244600000000001</v>
      </c>
      <c r="N180">
        <f t="shared" si="30"/>
        <v>0.26244600000000001</v>
      </c>
      <c r="O180">
        <f t="shared" si="30"/>
        <v>0.26244600000000001</v>
      </c>
      <c r="P180">
        <f t="shared" si="30"/>
        <v>0.26244600000000001</v>
      </c>
      <c r="Q180">
        <f t="shared" si="30"/>
        <v>0.26244600000000001</v>
      </c>
      <c r="R180">
        <f t="shared" si="30"/>
        <v>0.26244600000000001</v>
      </c>
      <c r="S180">
        <f t="shared" si="30"/>
        <v>0.26244600000000001</v>
      </c>
      <c r="T180">
        <f t="shared" si="30"/>
        <v>0.26244600000000001</v>
      </c>
      <c r="U180">
        <f t="shared" si="30"/>
        <v>0.26244600000000001</v>
      </c>
      <c r="V180">
        <f t="shared" si="30"/>
        <v>0.26244600000000001</v>
      </c>
      <c r="W180">
        <f t="shared" si="30"/>
        <v>0.26244600000000001</v>
      </c>
    </row>
    <row r="181" spans="1:23" x14ac:dyDescent="0.25">
      <c r="A181" t="s">
        <v>90</v>
      </c>
      <c r="B181" t="s">
        <v>5</v>
      </c>
      <c r="C181" t="s">
        <v>15</v>
      </c>
      <c r="D181" t="s">
        <v>16</v>
      </c>
      <c r="E181" t="s">
        <v>103</v>
      </c>
      <c r="F181" t="s">
        <v>101</v>
      </c>
      <c r="G181" t="s">
        <v>17</v>
      </c>
      <c r="J181" t="s">
        <v>98</v>
      </c>
      <c r="L181" t="s">
        <v>82</v>
      </c>
      <c r="M181">
        <v>3.5527831000000003E-2</v>
      </c>
      <c r="N181">
        <f t="shared" si="30"/>
        <v>3.5527831000000003E-2</v>
      </c>
      <c r="O181">
        <f t="shared" si="30"/>
        <v>3.5527831000000003E-2</v>
      </c>
      <c r="P181">
        <f t="shared" si="30"/>
        <v>3.5527831000000003E-2</v>
      </c>
      <c r="Q181">
        <f t="shared" si="30"/>
        <v>3.5527831000000003E-2</v>
      </c>
      <c r="R181">
        <f t="shared" si="30"/>
        <v>3.5527831000000003E-2</v>
      </c>
      <c r="S181">
        <f t="shared" si="30"/>
        <v>3.5527831000000003E-2</v>
      </c>
      <c r="T181">
        <f t="shared" si="30"/>
        <v>3.5527831000000003E-2</v>
      </c>
      <c r="U181">
        <f t="shared" si="30"/>
        <v>3.5527831000000003E-2</v>
      </c>
      <c r="V181">
        <f t="shared" si="30"/>
        <v>3.5527831000000003E-2</v>
      </c>
      <c r="W181">
        <f t="shared" si="30"/>
        <v>3.5527831000000003E-2</v>
      </c>
    </row>
    <row r="182" spans="1:23" x14ac:dyDescent="0.25">
      <c r="A182" t="s">
        <v>90</v>
      </c>
      <c r="B182" t="s">
        <v>5</v>
      </c>
      <c r="C182" t="s">
        <v>15</v>
      </c>
      <c r="D182" t="s">
        <v>16</v>
      </c>
      <c r="E182" t="s">
        <v>103</v>
      </c>
      <c r="F182" t="s">
        <v>102</v>
      </c>
      <c r="G182" t="s">
        <v>6</v>
      </c>
    </row>
    <row r="183" spans="1:23" x14ac:dyDescent="0.25">
      <c r="A183" t="s">
        <v>90</v>
      </c>
      <c r="B183" t="s">
        <v>5</v>
      </c>
      <c r="C183" t="s">
        <v>15</v>
      </c>
      <c r="D183" t="s">
        <v>16</v>
      </c>
      <c r="E183" t="s">
        <v>103</v>
      </c>
      <c r="F183" t="s">
        <v>102</v>
      </c>
      <c r="G183" t="s">
        <v>73</v>
      </c>
      <c r="L183" t="s">
        <v>74</v>
      </c>
      <c r="M183">
        <v>2010</v>
      </c>
      <c r="N183">
        <f t="shared" ref="N183:W185" si="31">M183</f>
        <v>2010</v>
      </c>
      <c r="O183">
        <f t="shared" si="31"/>
        <v>2010</v>
      </c>
      <c r="P183">
        <f t="shared" si="31"/>
        <v>2010</v>
      </c>
      <c r="Q183">
        <f t="shared" si="31"/>
        <v>2010</v>
      </c>
      <c r="R183">
        <f t="shared" si="31"/>
        <v>2010</v>
      </c>
      <c r="S183">
        <f t="shared" si="31"/>
        <v>2010</v>
      </c>
      <c r="T183">
        <f t="shared" si="31"/>
        <v>2010</v>
      </c>
      <c r="U183">
        <f t="shared" si="31"/>
        <v>2010</v>
      </c>
      <c r="V183">
        <f t="shared" si="31"/>
        <v>2010</v>
      </c>
      <c r="W183">
        <f t="shared" si="31"/>
        <v>2010</v>
      </c>
    </row>
    <row r="184" spans="1:23" x14ac:dyDescent="0.25">
      <c r="A184" t="s">
        <v>90</v>
      </c>
      <c r="B184" t="s">
        <v>5</v>
      </c>
      <c r="C184" t="s">
        <v>15</v>
      </c>
      <c r="D184" t="s">
        <v>16</v>
      </c>
      <c r="E184" t="s">
        <v>103</v>
      </c>
      <c r="F184" t="s">
        <v>102</v>
      </c>
      <c r="G184" t="s">
        <v>75</v>
      </c>
      <c r="L184" t="s">
        <v>74</v>
      </c>
      <c r="M184">
        <v>2101</v>
      </c>
      <c r="N184">
        <f t="shared" si="31"/>
        <v>2101</v>
      </c>
      <c r="O184">
        <f t="shared" si="31"/>
        <v>2101</v>
      </c>
      <c r="P184">
        <f t="shared" si="31"/>
        <v>2101</v>
      </c>
      <c r="Q184">
        <f t="shared" si="31"/>
        <v>2101</v>
      </c>
      <c r="R184">
        <f t="shared" si="31"/>
        <v>2101</v>
      </c>
      <c r="S184">
        <f t="shared" si="31"/>
        <v>2101</v>
      </c>
      <c r="T184">
        <f t="shared" si="31"/>
        <v>2101</v>
      </c>
      <c r="U184">
        <f t="shared" si="31"/>
        <v>2101</v>
      </c>
      <c r="V184">
        <f t="shared" si="31"/>
        <v>2101</v>
      </c>
      <c r="W184">
        <f t="shared" si="31"/>
        <v>2101</v>
      </c>
    </row>
    <row r="185" spans="1:23" x14ac:dyDescent="0.25">
      <c r="A185" t="s">
        <v>90</v>
      </c>
      <c r="B185" t="s">
        <v>5</v>
      </c>
      <c r="C185" t="s">
        <v>15</v>
      </c>
      <c r="D185" t="s">
        <v>16</v>
      </c>
      <c r="E185" t="s">
        <v>103</v>
      </c>
      <c r="F185" t="s">
        <v>102</v>
      </c>
      <c r="G185" t="s">
        <v>76</v>
      </c>
      <c r="L185" t="s">
        <v>77</v>
      </c>
      <c r="M185">
        <v>80</v>
      </c>
      <c r="N185">
        <f t="shared" si="31"/>
        <v>80</v>
      </c>
      <c r="O185">
        <f t="shared" si="31"/>
        <v>80</v>
      </c>
      <c r="P185">
        <f t="shared" si="31"/>
        <v>80</v>
      </c>
      <c r="Q185">
        <f t="shared" si="31"/>
        <v>80</v>
      </c>
      <c r="R185">
        <f t="shared" si="31"/>
        <v>80</v>
      </c>
      <c r="S185">
        <f t="shared" si="31"/>
        <v>80</v>
      </c>
      <c r="T185">
        <f t="shared" si="31"/>
        <v>80</v>
      </c>
      <c r="U185">
        <f t="shared" si="31"/>
        <v>80</v>
      </c>
      <c r="V185">
        <f t="shared" si="31"/>
        <v>80</v>
      </c>
      <c r="W185">
        <f t="shared" si="31"/>
        <v>80</v>
      </c>
    </row>
    <row r="186" spans="1:23" x14ac:dyDescent="0.25">
      <c r="A186" t="s">
        <v>90</v>
      </c>
      <c r="B186" t="s">
        <v>5</v>
      </c>
      <c r="C186" t="s">
        <v>15</v>
      </c>
      <c r="D186" t="s">
        <v>16</v>
      </c>
      <c r="E186" t="s">
        <v>103</v>
      </c>
      <c r="F186" t="s">
        <v>102</v>
      </c>
      <c r="G186" t="s">
        <v>78</v>
      </c>
      <c r="L186" t="s">
        <v>70</v>
      </c>
      <c r="M186">
        <v>0</v>
      </c>
    </row>
    <row r="187" spans="1:23" x14ac:dyDescent="0.25">
      <c r="A187" t="s">
        <v>90</v>
      </c>
      <c r="B187" t="s">
        <v>5</v>
      </c>
      <c r="C187" t="s">
        <v>15</v>
      </c>
      <c r="D187" t="s">
        <v>16</v>
      </c>
      <c r="E187" t="s">
        <v>103</v>
      </c>
      <c r="F187" t="s">
        <v>102</v>
      </c>
      <c r="G187" t="s">
        <v>79</v>
      </c>
      <c r="L187" t="s">
        <v>53</v>
      </c>
      <c r="M187">
        <v>133</v>
      </c>
      <c r="N187">
        <f t="shared" ref="N187:W191" si="32">M187</f>
        <v>133</v>
      </c>
      <c r="O187">
        <f t="shared" si="32"/>
        <v>133</v>
      </c>
      <c r="P187">
        <f t="shared" si="32"/>
        <v>133</v>
      </c>
      <c r="Q187">
        <f t="shared" si="32"/>
        <v>133</v>
      </c>
      <c r="R187">
        <f t="shared" si="32"/>
        <v>133</v>
      </c>
      <c r="S187">
        <f t="shared" si="32"/>
        <v>133</v>
      </c>
      <c r="T187">
        <f t="shared" si="32"/>
        <v>133</v>
      </c>
      <c r="U187">
        <f t="shared" si="32"/>
        <v>133</v>
      </c>
      <c r="V187">
        <f t="shared" si="32"/>
        <v>133</v>
      </c>
      <c r="W187">
        <f t="shared" si="32"/>
        <v>133</v>
      </c>
    </row>
    <row r="188" spans="1:23" x14ac:dyDescent="0.25">
      <c r="A188" t="s">
        <v>90</v>
      </c>
      <c r="B188" t="s">
        <v>5</v>
      </c>
      <c r="C188" t="s">
        <v>15</v>
      </c>
      <c r="D188" t="s">
        <v>16</v>
      </c>
      <c r="E188" t="s">
        <v>103</v>
      </c>
      <c r="F188" t="s">
        <v>102</v>
      </c>
      <c r="G188" t="s">
        <v>80</v>
      </c>
      <c r="L188" t="s">
        <v>81</v>
      </c>
      <c r="M188">
        <v>10949.530916461899</v>
      </c>
      <c r="N188">
        <f t="shared" si="32"/>
        <v>10949.530916461899</v>
      </c>
      <c r="O188">
        <f t="shared" si="32"/>
        <v>10949.530916461899</v>
      </c>
      <c r="P188">
        <f t="shared" si="32"/>
        <v>10949.530916461899</v>
      </c>
      <c r="Q188">
        <f t="shared" si="32"/>
        <v>10949.530916461899</v>
      </c>
      <c r="R188">
        <f t="shared" si="32"/>
        <v>10949.530916461899</v>
      </c>
      <c r="S188">
        <f t="shared" si="32"/>
        <v>10949.530916461899</v>
      </c>
      <c r="T188">
        <f t="shared" si="32"/>
        <v>10949.530916461899</v>
      </c>
      <c r="U188">
        <f t="shared" si="32"/>
        <v>10949.530916461899</v>
      </c>
      <c r="V188">
        <f t="shared" si="32"/>
        <v>10949.530916461899</v>
      </c>
      <c r="W188">
        <f t="shared" si="32"/>
        <v>10949.530916461899</v>
      </c>
    </row>
    <row r="189" spans="1:23" x14ac:dyDescent="0.25">
      <c r="A189" t="s">
        <v>90</v>
      </c>
      <c r="B189" t="s">
        <v>5</v>
      </c>
      <c r="C189" t="s">
        <v>15</v>
      </c>
      <c r="D189" t="s">
        <v>16</v>
      </c>
      <c r="E189" t="s">
        <v>103</v>
      </c>
      <c r="F189" t="s">
        <v>102</v>
      </c>
      <c r="G189" t="s">
        <v>96</v>
      </c>
      <c r="L189" t="s">
        <v>77</v>
      </c>
      <c r="M189">
        <v>25</v>
      </c>
      <c r="N189">
        <f t="shared" si="32"/>
        <v>25</v>
      </c>
      <c r="O189">
        <f t="shared" si="32"/>
        <v>25</v>
      </c>
      <c r="P189">
        <f t="shared" si="32"/>
        <v>25</v>
      </c>
      <c r="Q189">
        <f t="shared" si="32"/>
        <v>25</v>
      </c>
      <c r="R189">
        <f t="shared" si="32"/>
        <v>25</v>
      </c>
      <c r="S189">
        <f t="shared" si="32"/>
        <v>25</v>
      </c>
      <c r="T189">
        <f t="shared" si="32"/>
        <v>25</v>
      </c>
      <c r="U189">
        <f t="shared" si="32"/>
        <v>25</v>
      </c>
      <c r="V189">
        <f t="shared" si="32"/>
        <v>25</v>
      </c>
      <c r="W189">
        <f t="shared" si="32"/>
        <v>25</v>
      </c>
    </row>
    <row r="190" spans="1:23" x14ac:dyDescent="0.25">
      <c r="A190" t="s">
        <v>90</v>
      </c>
      <c r="B190" t="s">
        <v>5</v>
      </c>
      <c r="C190" t="s">
        <v>15</v>
      </c>
      <c r="D190" t="s">
        <v>16</v>
      </c>
      <c r="E190" t="s">
        <v>103</v>
      </c>
      <c r="F190" t="s">
        <v>102</v>
      </c>
      <c r="G190" t="s">
        <v>17</v>
      </c>
      <c r="J190" t="s">
        <v>97</v>
      </c>
      <c r="L190" t="s">
        <v>82</v>
      </c>
      <c r="M190">
        <v>0.12235639199999999</v>
      </c>
      <c r="N190">
        <f t="shared" si="32"/>
        <v>0.12235639199999999</v>
      </c>
      <c r="O190">
        <f t="shared" si="32"/>
        <v>0.12235639199999999</v>
      </c>
      <c r="P190">
        <f t="shared" si="32"/>
        <v>0.12235639199999999</v>
      </c>
      <c r="Q190">
        <f t="shared" si="32"/>
        <v>0.12235639199999999</v>
      </c>
      <c r="R190">
        <f t="shared" si="32"/>
        <v>0.12235639199999999</v>
      </c>
      <c r="S190">
        <f t="shared" si="32"/>
        <v>0.12235639199999999</v>
      </c>
      <c r="T190">
        <f t="shared" si="32"/>
        <v>0.12235639199999999</v>
      </c>
      <c r="U190">
        <f t="shared" si="32"/>
        <v>0.12235639199999999</v>
      </c>
      <c r="V190">
        <f t="shared" si="32"/>
        <v>0.12235639199999999</v>
      </c>
      <c r="W190">
        <f t="shared" si="32"/>
        <v>0.12235639199999999</v>
      </c>
    </row>
    <row r="191" spans="1:23" x14ac:dyDescent="0.25">
      <c r="A191" t="s">
        <v>90</v>
      </c>
      <c r="B191" t="s">
        <v>5</v>
      </c>
      <c r="C191" t="s">
        <v>15</v>
      </c>
      <c r="D191" t="s">
        <v>16</v>
      </c>
      <c r="E191" t="s">
        <v>103</v>
      </c>
      <c r="F191" t="s">
        <v>102</v>
      </c>
      <c r="G191" t="s">
        <v>17</v>
      </c>
      <c r="J191" t="s">
        <v>98</v>
      </c>
      <c r="L191" t="s">
        <v>82</v>
      </c>
      <c r="M191">
        <v>2.3400000000000001E-2</v>
      </c>
      <c r="N191">
        <f t="shared" si="32"/>
        <v>2.3400000000000001E-2</v>
      </c>
      <c r="O191">
        <f t="shared" si="32"/>
        <v>2.3400000000000001E-2</v>
      </c>
      <c r="P191">
        <f t="shared" si="32"/>
        <v>2.3400000000000001E-2</v>
      </c>
      <c r="Q191">
        <f t="shared" si="32"/>
        <v>2.3400000000000001E-2</v>
      </c>
      <c r="R191">
        <f t="shared" si="32"/>
        <v>2.3400000000000001E-2</v>
      </c>
      <c r="S191">
        <f t="shared" si="32"/>
        <v>2.3400000000000001E-2</v>
      </c>
      <c r="T191">
        <f t="shared" si="32"/>
        <v>2.3400000000000001E-2</v>
      </c>
      <c r="U191">
        <f t="shared" si="32"/>
        <v>2.3400000000000001E-2</v>
      </c>
      <c r="V191">
        <f t="shared" si="32"/>
        <v>2.3400000000000001E-2</v>
      </c>
      <c r="W191">
        <f t="shared" si="32"/>
        <v>2.3400000000000001E-2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105</v>
      </c>
      <c r="G192" t="s">
        <v>21</v>
      </c>
      <c r="L192" t="s">
        <v>53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105</v>
      </c>
      <c r="G193" t="s">
        <v>22</v>
      </c>
      <c r="H193" t="s">
        <v>68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105</v>
      </c>
      <c r="G194" t="s">
        <v>69</v>
      </c>
      <c r="L194" t="s">
        <v>70</v>
      </c>
      <c r="M194">
        <v>0.25</v>
      </c>
      <c r="N194">
        <f t="shared" ref="N194:W195" si="33">M194</f>
        <v>0.25</v>
      </c>
      <c r="O194">
        <f t="shared" si="33"/>
        <v>0.25</v>
      </c>
      <c r="P194">
        <f t="shared" si="33"/>
        <v>0.25</v>
      </c>
      <c r="Q194">
        <f t="shared" si="33"/>
        <v>0.25</v>
      </c>
      <c r="R194">
        <f t="shared" si="33"/>
        <v>0.25</v>
      </c>
      <c r="S194">
        <f t="shared" si="33"/>
        <v>0.25</v>
      </c>
      <c r="T194">
        <f t="shared" si="33"/>
        <v>0.25</v>
      </c>
      <c r="U194">
        <f t="shared" si="33"/>
        <v>0.25</v>
      </c>
      <c r="V194">
        <f t="shared" si="33"/>
        <v>0.25</v>
      </c>
      <c r="W194">
        <f t="shared" si="33"/>
        <v>0.25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105</v>
      </c>
      <c r="G195" t="s">
        <v>71</v>
      </c>
      <c r="M195">
        <v>10</v>
      </c>
      <c r="N195">
        <f t="shared" si="33"/>
        <v>10</v>
      </c>
      <c r="O195">
        <f t="shared" si="33"/>
        <v>10</v>
      </c>
      <c r="P195">
        <f t="shared" si="33"/>
        <v>10</v>
      </c>
      <c r="Q195">
        <f t="shared" si="33"/>
        <v>10</v>
      </c>
      <c r="R195">
        <f t="shared" si="33"/>
        <v>10</v>
      </c>
      <c r="S195">
        <f t="shared" si="33"/>
        <v>10</v>
      </c>
      <c r="T195">
        <f t="shared" si="33"/>
        <v>10</v>
      </c>
      <c r="U195">
        <f t="shared" si="33"/>
        <v>10</v>
      </c>
      <c r="V195">
        <f t="shared" si="33"/>
        <v>10</v>
      </c>
      <c r="W195">
        <f t="shared" si="33"/>
        <v>10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105</v>
      </c>
      <c r="F196" t="s">
        <v>104</v>
      </c>
      <c r="G196" t="s">
        <v>6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105</v>
      </c>
      <c r="F197" t="s">
        <v>104</v>
      </c>
      <c r="G197" t="s">
        <v>73</v>
      </c>
      <c r="L197" t="s">
        <v>74</v>
      </c>
      <c r="M197">
        <v>1990</v>
      </c>
      <c r="N197">
        <f t="shared" ref="N197:W199" si="34">M197</f>
        <v>1990</v>
      </c>
      <c r="O197">
        <f t="shared" si="34"/>
        <v>1990</v>
      </c>
      <c r="P197">
        <f t="shared" si="34"/>
        <v>1990</v>
      </c>
      <c r="Q197">
        <f t="shared" si="34"/>
        <v>1990</v>
      </c>
      <c r="R197">
        <f t="shared" si="34"/>
        <v>1990</v>
      </c>
      <c r="S197">
        <f t="shared" si="34"/>
        <v>1990</v>
      </c>
      <c r="T197">
        <f t="shared" si="34"/>
        <v>1990</v>
      </c>
      <c r="U197">
        <f t="shared" si="34"/>
        <v>1990</v>
      </c>
      <c r="V197">
        <f t="shared" si="34"/>
        <v>1990</v>
      </c>
      <c r="W197">
        <f t="shared" si="34"/>
        <v>1990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105</v>
      </c>
      <c r="F198" t="s">
        <v>104</v>
      </c>
      <c r="G198" t="s">
        <v>75</v>
      </c>
      <c r="L198" t="s">
        <v>74</v>
      </c>
      <c r="M198">
        <v>2001</v>
      </c>
      <c r="N198">
        <f t="shared" si="34"/>
        <v>2001</v>
      </c>
      <c r="O198">
        <f t="shared" si="34"/>
        <v>2001</v>
      </c>
      <c r="P198">
        <f t="shared" si="34"/>
        <v>2001</v>
      </c>
      <c r="Q198">
        <f t="shared" si="34"/>
        <v>2001</v>
      </c>
      <c r="R198">
        <f t="shared" si="34"/>
        <v>2001</v>
      </c>
      <c r="S198">
        <f t="shared" si="34"/>
        <v>2001</v>
      </c>
      <c r="T198">
        <f t="shared" si="34"/>
        <v>2001</v>
      </c>
      <c r="U198">
        <f t="shared" si="34"/>
        <v>2001</v>
      </c>
      <c r="V198">
        <f t="shared" si="34"/>
        <v>2001</v>
      </c>
      <c r="W198">
        <f t="shared" si="34"/>
        <v>2001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105</v>
      </c>
      <c r="F199" t="s">
        <v>104</v>
      </c>
      <c r="G199" t="s">
        <v>76</v>
      </c>
      <c r="L199" t="s">
        <v>77</v>
      </c>
      <c r="M199">
        <v>140</v>
      </c>
      <c r="N199">
        <f t="shared" si="34"/>
        <v>140</v>
      </c>
      <c r="O199">
        <f t="shared" si="34"/>
        <v>140</v>
      </c>
      <c r="P199">
        <f t="shared" si="34"/>
        <v>140</v>
      </c>
      <c r="Q199">
        <f t="shared" si="34"/>
        <v>140</v>
      </c>
      <c r="R199">
        <f t="shared" si="34"/>
        <v>140</v>
      </c>
      <c r="S199">
        <f t="shared" si="34"/>
        <v>140</v>
      </c>
      <c r="T199">
        <f t="shared" si="34"/>
        <v>140</v>
      </c>
      <c r="U199">
        <f t="shared" si="34"/>
        <v>140</v>
      </c>
      <c r="V199">
        <f t="shared" si="34"/>
        <v>140</v>
      </c>
      <c r="W199">
        <f t="shared" si="34"/>
        <v>140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105</v>
      </c>
      <c r="F200" t="s">
        <v>104</v>
      </c>
      <c r="G200" t="s">
        <v>78</v>
      </c>
      <c r="L200" t="s">
        <v>70</v>
      </c>
      <c r="M200">
        <v>0.61</v>
      </c>
    </row>
    <row r="201" spans="1:23" x14ac:dyDescent="0.25">
      <c r="A201" t="s">
        <v>91</v>
      </c>
      <c r="B201" t="s">
        <v>5</v>
      </c>
      <c r="C201" t="s">
        <v>15</v>
      </c>
      <c r="D201" t="s">
        <v>16</v>
      </c>
      <c r="E201" t="s">
        <v>105</v>
      </c>
      <c r="F201" t="s">
        <v>104</v>
      </c>
      <c r="G201" t="s">
        <v>79</v>
      </c>
      <c r="L201" t="s">
        <v>53</v>
      </c>
      <c r="M201">
        <v>96</v>
      </c>
      <c r="N201">
        <f t="shared" ref="N201:W204" si="35">M201</f>
        <v>96</v>
      </c>
      <c r="O201">
        <f t="shared" si="35"/>
        <v>96</v>
      </c>
      <c r="P201">
        <f t="shared" si="35"/>
        <v>96</v>
      </c>
      <c r="Q201">
        <f t="shared" si="35"/>
        <v>96</v>
      </c>
      <c r="R201">
        <f t="shared" si="35"/>
        <v>96</v>
      </c>
      <c r="S201">
        <f t="shared" si="35"/>
        <v>96</v>
      </c>
      <c r="T201">
        <f t="shared" si="35"/>
        <v>96</v>
      </c>
      <c r="U201">
        <f t="shared" si="35"/>
        <v>96</v>
      </c>
      <c r="V201">
        <f t="shared" si="35"/>
        <v>96</v>
      </c>
      <c r="W201">
        <f t="shared" si="35"/>
        <v>96</v>
      </c>
    </row>
    <row r="202" spans="1:23" x14ac:dyDescent="0.25">
      <c r="A202" t="s">
        <v>91</v>
      </c>
      <c r="B202" t="s">
        <v>5</v>
      </c>
      <c r="C202" t="s">
        <v>15</v>
      </c>
      <c r="D202" t="s">
        <v>16</v>
      </c>
      <c r="E202" t="s">
        <v>105</v>
      </c>
      <c r="F202" t="s">
        <v>104</v>
      </c>
      <c r="G202" t="s">
        <v>96</v>
      </c>
      <c r="L202" t="s">
        <v>77</v>
      </c>
      <c r="M202">
        <v>25</v>
      </c>
      <c r="N202">
        <f t="shared" si="35"/>
        <v>25</v>
      </c>
      <c r="O202">
        <f t="shared" si="35"/>
        <v>25</v>
      </c>
      <c r="P202">
        <f t="shared" si="35"/>
        <v>25</v>
      </c>
      <c r="Q202">
        <f t="shared" si="35"/>
        <v>25</v>
      </c>
      <c r="R202">
        <f t="shared" si="35"/>
        <v>25</v>
      </c>
      <c r="S202">
        <f t="shared" si="35"/>
        <v>25</v>
      </c>
      <c r="T202">
        <f t="shared" si="35"/>
        <v>25</v>
      </c>
      <c r="U202">
        <f t="shared" si="35"/>
        <v>25</v>
      </c>
      <c r="V202">
        <f t="shared" si="35"/>
        <v>25</v>
      </c>
      <c r="W202">
        <f t="shared" si="35"/>
        <v>25</v>
      </c>
    </row>
    <row r="203" spans="1:23" x14ac:dyDescent="0.25">
      <c r="A203" t="s">
        <v>91</v>
      </c>
      <c r="B203" t="s">
        <v>5</v>
      </c>
      <c r="C203" t="s">
        <v>15</v>
      </c>
      <c r="D203" t="s">
        <v>16</v>
      </c>
      <c r="E203" t="s">
        <v>105</v>
      </c>
      <c r="F203" t="s">
        <v>104</v>
      </c>
      <c r="G203" t="s">
        <v>17</v>
      </c>
      <c r="J203" t="s">
        <v>97</v>
      </c>
      <c r="L203" t="s">
        <v>82</v>
      </c>
      <c r="M203">
        <f>'[2]Table 33'!$W$41</f>
        <v>0.42186800000000002</v>
      </c>
      <c r="N203">
        <f t="shared" si="35"/>
        <v>0.42186800000000002</v>
      </c>
      <c r="O203">
        <f t="shared" si="35"/>
        <v>0.42186800000000002</v>
      </c>
      <c r="P203">
        <f t="shared" si="35"/>
        <v>0.42186800000000002</v>
      </c>
      <c r="Q203">
        <f t="shared" si="35"/>
        <v>0.42186800000000002</v>
      </c>
      <c r="R203">
        <f t="shared" si="35"/>
        <v>0.42186800000000002</v>
      </c>
      <c r="S203">
        <f t="shared" si="35"/>
        <v>0.42186800000000002</v>
      </c>
      <c r="T203">
        <f t="shared" si="35"/>
        <v>0.42186800000000002</v>
      </c>
      <c r="U203">
        <f t="shared" si="35"/>
        <v>0.42186800000000002</v>
      </c>
      <c r="V203">
        <f t="shared" si="35"/>
        <v>0.42186800000000002</v>
      </c>
      <c r="W203">
        <f t="shared" si="35"/>
        <v>0.42186800000000002</v>
      </c>
    </row>
    <row r="204" spans="1:23" x14ac:dyDescent="0.25">
      <c r="A204" t="s">
        <v>91</v>
      </c>
      <c r="B204" t="s">
        <v>5</v>
      </c>
      <c r="C204" t="s">
        <v>15</v>
      </c>
      <c r="D204" t="s">
        <v>16</v>
      </c>
      <c r="E204" t="s">
        <v>105</v>
      </c>
      <c r="F204" t="s">
        <v>104</v>
      </c>
      <c r="G204" t="s">
        <v>17</v>
      </c>
      <c r="J204" t="s">
        <v>98</v>
      </c>
      <c r="L204" t="s">
        <v>82</v>
      </c>
      <c r="M204">
        <v>5.782636E-2</v>
      </c>
      <c r="N204">
        <f t="shared" si="35"/>
        <v>5.782636E-2</v>
      </c>
      <c r="O204">
        <f t="shared" si="35"/>
        <v>5.782636E-2</v>
      </c>
      <c r="P204">
        <f t="shared" si="35"/>
        <v>5.782636E-2</v>
      </c>
      <c r="Q204">
        <f t="shared" si="35"/>
        <v>5.782636E-2</v>
      </c>
      <c r="R204">
        <f t="shared" si="35"/>
        <v>5.782636E-2</v>
      </c>
      <c r="S204">
        <f t="shared" si="35"/>
        <v>5.782636E-2</v>
      </c>
      <c r="T204">
        <f t="shared" si="35"/>
        <v>5.782636E-2</v>
      </c>
      <c r="U204">
        <f t="shared" si="35"/>
        <v>5.782636E-2</v>
      </c>
      <c r="V204">
        <f t="shared" si="35"/>
        <v>5.782636E-2</v>
      </c>
      <c r="W204">
        <f t="shared" si="35"/>
        <v>5.782636E-2</v>
      </c>
    </row>
    <row r="205" spans="1:23" x14ac:dyDescent="0.25">
      <c r="A205" t="s">
        <v>91</v>
      </c>
      <c r="B205" t="s">
        <v>5</v>
      </c>
      <c r="C205" t="s">
        <v>15</v>
      </c>
      <c r="D205" t="s">
        <v>16</v>
      </c>
      <c r="E205" t="s">
        <v>105</v>
      </c>
      <c r="F205" t="s">
        <v>100</v>
      </c>
      <c r="G205" t="s">
        <v>6</v>
      </c>
    </row>
    <row r="206" spans="1:23" x14ac:dyDescent="0.25">
      <c r="A206" t="s">
        <v>91</v>
      </c>
      <c r="B206" t="s">
        <v>5</v>
      </c>
      <c r="C206" t="s">
        <v>15</v>
      </c>
      <c r="D206" t="s">
        <v>16</v>
      </c>
      <c r="E206" t="s">
        <v>105</v>
      </c>
      <c r="F206" t="s">
        <v>100</v>
      </c>
      <c r="G206" t="s">
        <v>73</v>
      </c>
      <c r="L206" t="s">
        <v>74</v>
      </c>
      <c r="M206">
        <v>1990</v>
      </c>
      <c r="N206">
        <f t="shared" ref="N206:W208" si="36">M206</f>
        <v>1990</v>
      </c>
      <c r="O206">
        <f t="shared" si="36"/>
        <v>1990</v>
      </c>
      <c r="P206">
        <f t="shared" si="36"/>
        <v>1990</v>
      </c>
      <c r="Q206">
        <f t="shared" si="36"/>
        <v>1990</v>
      </c>
      <c r="R206">
        <f t="shared" si="36"/>
        <v>1990</v>
      </c>
      <c r="S206">
        <f t="shared" si="36"/>
        <v>1990</v>
      </c>
      <c r="T206">
        <f t="shared" si="36"/>
        <v>1990</v>
      </c>
      <c r="U206">
        <f t="shared" si="36"/>
        <v>1990</v>
      </c>
      <c r="V206">
        <f t="shared" si="36"/>
        <v>1990</v>
      </c>
      <c r="W206">
        <f t="shared" si="36"/>
        <v>1990</v>
      </c>
    </row>
    <row r="207" spans="1:23" x14ac:dyDescent="0.25">
      <c r="A207" t="s">
        <v>91</v>
      </c>
      <c r="B207" t="s">
        <v>5</v>
      </c>
      <c r="C207" t="s">
        <v>15</v>
      </c>
      <c r="D207" t="s">
        <v>16</v>
      </c>
      <c r="E207" t="s">
        <v>105</v>
      </c>
      <c r="F207" t="s">
        <v>100</v>
      </c>
      <c r="G207" t="s">
        <v>75</v>
      </c>
      <c r="L207" t="s">
        <v>74</v>
      </c>
      <c r="M207">
        <v>2101</v>
      </c>
      <c r="N207">
        <f t="shared" si="36"/>
        <v>2101</v>
      </c>
      <c r="O207">
        <f t="shared" si="36"/>
        <v>2101</v>
      </c>
      <c r="P207">
        <f t="shared" si="36"/>
        <v>2101</v>
      </c>
      <c r="Q207">
        <f t="shared" si="36"/>
        <v>2101</v>
      </c>
      <c r="R207">
        <f t="shared" si="36"/>
        <v>2101</v>
      </c>
      <c r="S207">
        <f t="shared" si="36"/>
        <v>2101</v>
      </c>
      <c r="T207">
        <f t="shared" si="36"/>
        <v>2101</v>
      </c>
      <c r="U207">
        <f t="shared" si="36"/>
        <v>2101</v>
      </c>
      <c r="V207">
        <f t="shared" si="36"/>
        <v>2101</v>
      </c>
      <c r="W207">
        <f t="shared" si="36"/>
        <v>2101</v>
      </c>
    </row>
    <row r="208" spans="1:23" x14ac:dyDescent="0.25">
      <c r="A208" t="s">
        <v>91</v>
      </c>
      <c r="B208" t="s">
        <v>5</v>
      </c>
      <c r="C208" t="s">
        <v>15</v>
      </c>
      <c r="D208" t="s">
        <v>16</v>
      </c>
      <c r="E208" t="s">
        <v>105</v>
      </c>
      <c r="F208" t="s">
        <v>100</v>
      </c>
      <c r="G208" t="s">
        <v>76</v>
      </c>
      <c r="L208" t="s">
        <v>77</v>
      </c>
      <c r="M208">
        <v>340</v>
      </c>
      <c r="N208">
        <f t="shared" si="36"/>
        <v>340</v>
      </c>
      <c r="O208">
        <f t="shared" si="36"/>
        <v>340</v>
      </c>
      <c r="P208">
        <f t="shared" si="36"/>
        <v>340</v>
      </c>
      <c r="Q208">
        <f t="shared" si="36"/>
        <v>340</v>
      </c>
      <c r="R208">
        <f t="shared" si="36"/>
        <v>340</v>
      </c>
      <c r="S208">
        <f t="shared" si="36"/>
        <v>340</v>
      </c>
      <c r="T208">
        <f t="shared" si="36"/>
        <v>340</v>
      </c>
      <c r="U208">
        <f t="shared" si="36"/>
        <v>340</v>
      </c>
      <c r="V208">
        <f t="shared" si="36"/>
        <v>340</v>
      </c>
      <c r="W208">
        <f t="shared" si="36"/>
        <v>340</v>
      </c>
    </row>
    <row r="209" spans="1:23" x14ac:dyDescent="0.25">
      <c r="A209" t="s">
        <v>91</v>
      </c>
      <c r="B209" t="s">
        <v>5</v>
      </c>
      <c r="C209" t="s">
        <v>15</v>
      </c>
      <c r="D209" t="s">
        <v>16</v>
      </c>
      <c r="E209" t="s">
        <v>105</v>
      </c>
      <c r="F209" t="s">
        <v>100</v>
      </c>
      <c r="G209" t="s">
        <v>78</v>
      </c>
      <c r="L209" t="s">
        <v>70</v>
      </c>
      <c r="M209">
        <v>0.39</v>
      </c>
    </row>
    <row r="210" spans="1:23" x14ac:dyDescent="0.25">
      <c r="A210" t="s">
        <v>91</v>
      </c>
      <c r="B210" t="s">
        <v>5</v>
      </c>
      <c r="C210" t="s">
        <v>15</v>
      </c>
      <c r="D210" t="s">
        <v>16</v>
      </c>
      <c r="E210" t="s">
        <v>105</v>
      </c>
      <c r="F210" t="s">
        <v>100</v>
      </c>
      <c r="G210" t="s">
        <v>79</v>
      </c>
      <c r="L210" t="s">
        <v>53</v>
      </c>
      <c r="M210">
        <v>96</v>
      </c>
      <c r="N210">
        <f t="shared" ref="N210:W214" si="37">M210</f>
        <v>96</v>
      </c>
      <c r="O210">
        <f t="shared" si="37"/>
        <v>96</v>
      </c>
      <c r="P210">
        <f t="shared" si="37"/>
        <v>96</v>
      </c>
      <c r="Q210">
        <f t="shared" si="37"/>
        <v>96</v>
      </c>
      <c r="R210">
        <f t="shared" si="37"/>
        <v>96</v>
      </c>
      <c r="S210">
        <f t="shared" si="37"/>
        <v>96</v>
      </c>
      <c r="T210">
        <f t="shared" si="37"/>
        <v>96</v>
      </c>
      <c r="U210">
        <f t="shared" si="37"/>
        <v>96</v>
      </c>
      <c r="V210">
        <f t="shared" si="37"/>
        <v>96</v>
      </c>
      <c r="W210">
        <f t="shared" si="37"/>
        <v>96</v>
      </c>
    </row>
    <row r="211" spans="1:23" x14ac:dyDescent="0.25">
      <c r="A211" t="s">
        <v>91</v>
      </c>
      <c r="B211" t="s">
        <v>5</v>
      </c>
      <c r="C211" t="s">
        <v>15</v>
      </c>
      <c r="D211" t="s">
        <v>16</v>
      </c>
      <c r="E211" t="s">
        <v>105</v>
      </c>
      <c r="F211" t="s">
        <v>100</v>
      </c>
      <c r="G211" t="s">
        <v>80</v>
      </c>
      <c r="L211" t="s">
        <v>81</v>
      </c>
      <c r="M211">
        <v>1393.71886379535</v>
      </c>
      <c r="N211">
        <f t="shared" si="37"/>
        <v>1393.71886379535</v>
      </c>
      <c r="O211">
        <f t="shared" si="37"/>
        <v>1393.71886379535</v>
      </c>
      <c r="P211">
        <f t="shared" si="37"/>
        <v>1393.71886379535</v>
      </c>
      <c r="Q211">
        <f t="shared" si="37"/>
        <v>1393.71886379535</v>
      </c>
      <c r="R211">
        <f t="shared" si="37"/>
        <v>1393.71886379535</v>
      </c>
      <c r="S211">
        <f t="shared" si="37"/>
        <v>1393.71886379535</v>
      </c>
      <c r="T211">
        <f t="shared" si="37"/>
        <v>1393.71886379535</v>
      </c>
      <c r="U211">
        <f t="shared" si="37"/>
        <v>1393.71886379535</v>
      </c>
      <c r="V211">
        <f t="shared" si="37"/>
        <v>1393.71886379535</v>
      </c>
      <c r="W211">
        <f t="shared" si="37"/>
        <v>1393.71886379535</v>
      </c>
    </row>
    <row r="212" spans="1:23" x14ac:dyDescent="0.25">
      <c r="A212" t="s">
        <v>91</v>
      </c>
      <c r="B212" t="s">
        <v>5</v>
      </c>
      <c r="C212" t="s">
        <v>15</v>
      </c>
      <c r="D212" t="s">
        <v>16</v>
      </c>
      <c r="E212" t="s">
        <v>105</v>
      </c>
      <c r="F212" t="s">
        <v>100</v>
      </c>
      <c r="G212" t="s">
        <v>96</v>
      </c>
      <c r="L212" t="s">
        <v>77</v>
      </c>
      <c r="M212">
        <v>25</v>
      </c>
      <c r="N212">
        <f t="shared" si="37"/>
        <v>25</v>
      </c>
      <c r="O212">
        <f t="shared" si="37"/>
        <v>25</v>
      </c>
      <c r="P212">
        <f t="shared" si="37"/>
        <v>25</v>
      </c>
      <c r="Q212">
        <f t="shared" si="37"/>
        <v>25</v>
      </c>
      <c r="R212">
        <f t="shared" si="37"/>
        <v>25</v>
      </c>
      <c r="S212">
        <f t="shared" si="37"/>
        <v>25</v>
      </c>
      <c r="T212">
        <f t="shared" si="37"/>
        <v>25</v>
      </c>
      <c r="U212">
        <f t="shared" si="37"/>
        <v>25</v>
      </c>
      <c r="V212">
        <f t="shared" si="37"/>
        <v>25</v>
      </c>
      <c r="W212">
        <f t="shared" si="37"/>
        <v>25</v>
      </c>
    </row>
    <row r="213" spans="1:23" x14ac:dyDescent="0.25">
      <c r="A213" t="s">
        <v>91</v>
      </c>
      <c r="B213" t="s">
        <v>5</v>
      </c>
      <c r="C213" t="s">
        <v>15</v>
      </c>
      <c r="D213" t="s">
        <v>16</v>
      </c>
      <c r="E213" t="s">
        <v>105</v>
      </c>
      <c r="F213" t="s">
        <v>100</v>
      </c>
      <c r="G213" t="s">
        <v>17</v>
      </c>
      <c r="J213" t="s">
        <v>97</v>
      </c>
      <c r="L213" t="s">
        <v>82</v>
      </c>
      <c r="M213">
        <f>'[2]Table 33'!$W$44</f>
        <v>0.25907999999999998</v>
      </c>
      <c r="N213">
        <f t="shared" si="37"/>
        <v>0.25907999999999998</v>
      </c>
      <c r="O213">
        <f t="shared" si="37"/>
        <v>0.25907999999999998</v>
      </c>
      <c r="P213">
        <f t="shared" si="37"/>
        <v>0.25907999999999998</v>
      </c>
      <c r="Q213">
        <f t="shared" si="37"/>
        <v>0.25907999999999998</v>
      </c>
      <c r="R213">
        <f t="shared" si="37"/>
        <v>0.25907999999999998</v>
      </c>
      <c r="S213">
        <f t="shared" si="37"/>
        <v>0.25907999999999998</v>
      </c>
      <c r="T213">
        <f t="shared" si="37"/>
        <v>0.25907999999999998</v>
      </c>
      <c r="U213">
        <f t="shared" si="37"/>
        <v>0.25907999999999998</v>
      </c>
      <c r="V213">
        <f t="shared" si="37"/>
        <v>0.25907999999999998</v>
      </c>
      <c r="W213">
        <f t="shared" si="37"/>
        <v>0.25907999999999998</v>
      </c>
    </row>
    <row r="214" spans="1:23" x14ac:dyDescent="0.25">
      <c r="A214" t="s">
        <v>91</v>
      </c>
      <c r="B214" t="s">
        <v>5</v>
      </c>
      <c r="C214" t="s">
        <v>15</v>
      </c>
      <c r="D214" t="s">
        <v>16</v>
      </c>
      <c r="E214" t="s">
        <v>105</v>
      </c>
      <c r="F214" t="s">
        <v>100</v>
      </c>
      <c r="G214" t="s">
        <v>17</v>
      </c>
      <c r="J214" t="s">
        <v>98</v>
      </c>
      <c r="L214" t="s">
        <v>82</v>
      </c>
      <c r="M214">
        <v>4.5915513999999998E-2</v>
      </c>
      <c r="N214">
        <f t="shared" si="37"/>
        <v>4.5915513999999998E-2</v>
      </c>
      <c r="O214">
        <f t="shared" si="37"/>
        <v>4.5915513999999998E-2</v>
      </c>
      <c r="P214">
        <f t="shared" si="37"/>
        <v>4.5915513999999998E-2</v>
      </c>
      <c r="Q214">
        <f t="shared" si="37"/>
        <v>4.5915513999999998E-2</v>
      </c>
      <c r="R214">
        <f t="shared" si="37"/>
        <v>4.5915513999999998E-2</v>
      </c>
      <c r="S214">
        <f t="shared" si="37"/>
        <v>4.5915513999999998E-2</v>
      </c>
      <c r="T214">
        <f t="shared" si="37"/>
        <v>4.5915513999999998E-2</v>
      </c>
      <c r="U214">
        <f t="shared" si="37"/>
        <v>4.5915513999999998E-2</v>
      </c>
      <c r="V214">
        <f t="shared" si="37"/>
        <v>4.5915513999999998E-2</v>
      </c>
      <c r="W214">
        <f t="shared" si="37"/>
        <v>4.5915513999999998E-2</v>
      </c>
    </row>
    <row r="215" spans="1:23" x14ac:dyDescent="0.25">
      <c r="A215" t="s">
        <v>91</v>
      </c>
      <c r="B215" t="s">
        <v>5</v>
      </c>
      <c r="C215" t="s">
        <v>15</v>
      </c>
      <c r="D215" t="s">
        <v>16</v>
      </c>
      <c r="E215" t="s">
        <v>105</v>
      </c>
      <c r="F215" t="s">
        <v>101</v>
      </c>
      <c r="G215" t="s">
        <v>6</v>
      </c>
    </row>
    <row r="216" spans="1:23" x14ac:dyDescent="0.25">
      <c r="A216" t="s">
        <v>91</v>
      </c>
      <c r="B216" t="s">
        <v>5</v>
      </c>
      <c r="C216" t="s">
        <v>15</v>
      </c>
      <c r="D216" t="s">
        <v>16</v>
      </c>
      <c r="E216" t="s">
        <v>105</v>
      </c>
      <c r="F216" t="s">
        <v>101</v>
      </c>
      <c r="G216" t="s">
        <v>73</v>
      </c>
      <c r="L216" t="s">
        <v>74</v>
      </c>
      <c r="M216">
        <v>1990</v>
      </c>
      <c r="N216">
        <f t="shared" ref="N216:W218" si="38">M216</f>
        <v>1990</v>
      </c>
      <c r="O216">
        <f t="shared" si="38"/>
        <v>1990</v>
      </c>
      <c r="P216">
        <f t="shared" si="38"/>
        <v>1990</v>
      </c>
      <c r="Q216">
        <f t="shared" si="38"/>
        <v>1990</v>
      </c>
      <c r="R216">
        <f t="shared" si="38"/>
        <v>1990</v>
      </c>
      <c r="S216">
        <f t="shared" si="38"/>
        <v>1990</v>
      </c>
      <c r="T216">
        <f t="shared" si="38"/>
        <v>1990</v>
      </c>
      <c r="U216">
        <f t="shared" si="38"/>
        <v>1990</v>
      </c>
      <c r="V216">
        <f t="shared" si="38"/>
        <v>1990</v>
      </c>
      <c r="W216">
        <f t="shared" si="38"/>
        <v>1990</v>
      </c>
    </row>
    <row r="217" spans="1:23" x14ac:dyDescent="0.25">
      <c r="A217" t="s">
        <v>91</v>
      </c>
      <c r="B217" t="s">
        <v>5</v>
      </c>
      <c r="C217" t="s">
        <v>15</v>
      </c>
      <c r="D217" t="s">
        <v>16</v>
      </c>
      <c r="E217" t="s">
        <v>105</v>
      </c>
      <c r="F217" t="s">
        <v>101</v>
      </c>
      <c r="G217" t="s">
        <v>75</v>
      </c>
      <c r="L217" t="s">
        <v>74</v>
      </c>
      <c r="M217">
        <v>2101</v>
      </c>
      <c r="N217">
        <f t="shared" si="38"/>
        <v>2101</v>
      </c>
      <c r="O217">
        <f t="shared" si="38"/>
        <v>2101</v>
      </c>
      <c r="P217">
        <f t="shared" si="38"/>
        <v>2101</v>
      </c>
      <c r="Q217">
        <f t="shared" si="38"/>
        <v>2101</v>
      </c>
      <c r="R217">
        <f t="shared" si="38"/>
        <v>2101</v>
      </c>
      <c r="S217">
        <f t="shared" si="38"/>
        <v>2101</v>
      </c>
      <c r="T217">
        <f t="shared" si="38"/>
        <v>2101</v>
      </c>
      <c r="U217">
        <f t="shared" si="38"/>
        <v>2101</v>
      </c>
      <c r="V217">
        <f t="shared" si="38"/>
        <v>2101</v>
      </c>
      <c r="W217">
        <f t="shared" si="38"/>
        <v>2101</v>
      </c>
    </row>
    <row r="218" spans="1:23" x14ac:dyDescent="0.25">
      <c r="A218" t="s">
        <v>91</v>
      </c>
      <c r="B218" t="s">
        <v>5</v>
      </c>
      <c r="C218" t="s">
        <v>15</v>
      </c>
      <c r="D218" t="s">
        <v>16</v>
      </c>
      <c r="E218" t="s">
        <v>105</v>
      </c>
      <c r="F218" t="s">
        <v>101</v>
      </c>
      <c r="G218" t="s">
        <v>76</v>
      </c>
      <c r="L218" t="s">
        <v>77</v>
      </c>
      <c r="M218">
        <v>80</v>
      </c>
      <c r="N218">
        <f t="shared" si="38"/>
        <v>80</v>
      </c>
      <c r="O218">
        <f t="shared" si="38"/>
        <v>80</v>
      </c>
      <c r="P218">
        <f t="shared" si="38"/>
        <v>80</v>
      </c>
      <c r="Q218">
        <f t="shared" si="38"/>
        <v>80</v>
      </c>
      <c r="R218">
        <f t="shared" si="38"/>
        <v>80</v>
      </c>
      <c r="S218">
        <f t="shared" si="38"/>
        <v>80</v>
      </c>
      <c r="T218">
        <f t="shared" si="38"/>
        <v>80</v>
      </c>
      <c r="U218">
        <f t="shared" si="38"/>
        <v>80</v>
      </c>
      <c r="V218">
        <f t="shared" si="38"/>
        <v>80</v>
      </c>
      <c r="W218">
        <f t="shared" si="38"/>
        <v>80</v>
      </c>
    </row>
    <row r="219" spans="1:23" x14ac:dyDescent="0.25">
      <c r="A219" t="s">
        <v>91</v>
      </c>
      <c r="B219" t="s">
        <v>5</v>
      </c>
      <c r="C219" t="s">
        <v>15</v>
      </c>
      <c r="D219" t="s">
        <v>16</v>
      </c>
      <c r="E219" t="s">
        <v>105</v>
      </c>
      <c r="F219" t="s">
        <v>101</v>
      </c>
      <c r="G219" t="s">
        <v>78</v>
      </c>
      <c r="L219" t="s">
        <v>70</v>
      </c>
      <c r="M219">
        <v>0</v>
      </c>
    </row>
    <row r="220" spans="1:23" x14ac:dyDescent="0.25">
      <c r="A220" t="s">
        <v>91</v>
      </c>
      <c r="B220" t="s">
        <v>5</v>
      </c>
      <c r="C220" t="s">
        <v>15</v>
      </c>
      <c r="D220" t="s">
        <v>16</v>
      </c>
      <c r="E220" t="s">
        <v>105</v>
      </c>
      <c r="F220" t="s">
        <v>101</v>
      </c>
      <c r="G220" t="s">
        <v>79</v>
      </c>
      <c r="L220" t="s">
        <v>53</v>
      </c>
      <c r="M220">
        <v>96</v>
      </c>
      <c r="N220">
        <f t="shared" ref="N220:W224" si="39">M220</f>
        <v>96</v>
      </c>
      <c r="O220">
        <f t="shared" si="39"/>
        <v>96</v>
      </c>
      <c r="P220">
        <f t="shared" si="39"/>
        <v>96</v>
      </c>
      <c r="Q220">
        <f t="shared" si="39"/>
        <v>96</v>
      </c>
      <c r="R220">
        <f t="shared" si="39"/>
        <v>96</v>
      </c>
      <c r="S220">
        <f t="shared" si="39"/>
        <v>96</v>
      </c>
      <c r="T220">
        <f t="shared" si="39"/>
        <v>96</v>
      </c>
      <c r="U220">
        <f t="shared" si="39"/>
        <v>96</v>
      </c>
      <c r="V220">
        <f t="shared" si="39"/>
        <v>96</v>
      </c>
      <c r="W220">
        <f t="shared" si="39"/>
        <v>96</v>
      </c>
    </row>
    <row r="221" spans="1:23" x14ac:dyDescent="0.25">
      <c r="A221" t="s">
        <v>91</v>
      </c>
      <c r="B221" t="s">
        <v>5</v>
      </c>
      <c r="C221" t="s">
        <v>15</v>
      </c>
      <c r="D221" t="s">
        <v>16</v>
      </c>
      <c r="E221" t="s">
        <v>105</v>
      </c>
      <c r="F221" t="s">
        <v>101</v>
      </c>
      <c r="G221" t="s">
        <v>80</v>
      </c>
      <c r="L221" t="s">
        <v>81</v>
      </c>
      <c r="M221">
        <v>2712.35522987784</v>
      </c>
      <c r="N221">
        <f t="shared" si="39"/>
        <v>2712.35522987784</v>
      </c>
      <c r="O221">
        <f t="shared" si="39"/>
        <v>2712.35522987784</v>
      </c>
      <c r="P221">
        <f t="shared" si="39"/>
        <v>2712.35522987784</v>
      </c>
      <c r="Q221">
        <f t="shared" si="39"/>
        <v>2712.35522987784</v>
      </c>
      <c r="R221">
        <f t="shared" si="39"/>
        <v>2712.35522987784</v>
      </c>
      <c r="S221">
        <f t="shared" si="39"/>
        <v>2712.35522987784</v>
      </c>
      <c r="T221">
        <f t="shared" si="39"/>
        <v>2712.35522987784</v>
      </c>
      <c r="U221">
        <f t="shared" si="39"/>
        <v>2712.35522987784</v>
      </c>
      <c r="V221">
        <f t="shared" si="39"/>
        <v>2712.35522987784</v>
      </c>
      <c r="W221">
        <f t="shared" si="39"/>
        <v>2712.35522987784</v>
      </c>
    </row>
    <row r="222" spans="1:23" x14ac:dyDescent="0.25">
      <c r="A222" t="s">
        <v>91</v>
      </c>
      <c r="B222" t="s">
        <v>5</v>
      </c>
      <c r="C222" t="s">
        <v>15</v>
      </c>
      <c r="D222" t="s">
        <v>16</v>
      </c>
      <c r="E222" t="s">
        <v>105</v>
      </c>
      <c r="F222" t="s">
        <v>101</v>
      </c>
      <c r="G222" t="s">
        <v>96</v>
      </c>
      <c r="L222" t="s">
        <v>77</v>
      </c>
      <c r="M222">
        <v>25</v>
      </c>
      <c r="N222">
        <f t="shared" si="39"/>
        <v>25</v>
      </c>
      <c r="O222">
        <f t="shared" si="39"/>
        <v>25</v>
      </c>
      <c r="P222">
        <f t="shared" si="39"/>
        <v>25</v>
      </c>
      <c r="Q222">
        <f t="shared" si="39"/>
        <v>25</v>
      </c>
      <c r="R222">
        <f t="shared" si="39"/>
        <v>25</v>
      </c>
      <c r="S222">
        <f t="shared" si="39"/>
        <v>25</v>
      </c>
      <c r="T222">
        <f t="shared" si="39"/>
        <v>25</v>
      </c>
      <c r="U222">
        <f t="shared" si="39"/>
        <v>25</v>
      </c>
      <c r="V222">
        <f t="shared" si="39"/>
        <v>25</v>
      </c>
      <c r="W222">
        <f t="shared" si="39"/>
        <v>25</v>
      </c>
    </row>
    <row r="223" spans="1:23" x14ac:dyDescent="0.25">
      <c r="A223" t="s">
        <v>91</v>
      </c>
      <c r="B223" t="s">
        <v>5</v>
      </c>
      <c r="C223" t="s">
        <v>15</v>
      </c>
      <c r="D223" t="s">
        <v>16</v>
      </c>
      <c r="E223" t="s">
        <v>105</v>
      </c>
      <c r="F223" t="s">
        <v>101</v>
      </c>
      <c r="G223" t="s">
        <v>17</v>
      </c>
      <c r="J223" t="s">
        <v>97</v>
      </c>
      <c r="L223" t="s">
        <v>82</v>
      </c>
      <c r="M223">
        <f>'[2]Table 33'!$W$48</f>
        <v>0.204124</v>
      </c>
      <c r="N223">
        <f t="shared" si="39"/>
        <v>0.204124</v>
      </c>
      <c r="O223">
        <f t="shared" si="39"/>
        <v>0.204124</v>
      </c>
      <c r="P223">
        <f t="shared" si="39"/>
        <v>0.204124</v>
      </c>
      <c r="Q223">
        <f t="shared" si="39"/>
        <v>0.204124</v>
      </c>
      <c r="R223">
        <f t="shared" si="39"/>
        <v>0.204124</v>
      </c>
      <c r="S223">
        <f t="shared" si="39"/>
        <v>0.204124</v>
      </c>
      <c r="T223">
        <f t="shared" si="39"/>
        <v>0.204124</v>
      </c>
      <c r="U223">
        <f t="shared" si="39"/>
        <v>0.204124</v>
      </c>
      <c r="V223">
        <f t="shared" si="39"/>
        <v>0.204124</v>
      </c>
      <c r="W223">
        <f t="shared" si="39"/>
        <v>0.204124</v>
      </c>
    </row>
    <row r="224" spans="1:23" x14ac:dyDescent="0.25">
      <c r="A224" t="s">
        <v>91</v>
      </c>
      <c r="B224" t="s">
        <v>5</v>
      </c>
      <c r="C224" t="s">
        <v>15</v>
      </c>
      <c r="D224" t="s">
        <v>16</v>
      </c>
      <c r="E224" t="s">
        <v>105</v>
      </c>
      <c r="F224" t="s">
        <v>101</v>
      </c>
      <c r="G224" t="s">
        <v>17</v>
      </c>
      <c r="J224" t="s">
        <v>98</v>
      </c>
      <c r="L224" t="s">
        <v>82</v>
      </c>
      <c r="M224">
        <v>3.7345231999999999E-2</v>
      </c>
      <c r="N224">
        <f t="shared" si="39"/>
        <v>3.7345231999999999E-2</v>
      </c>
      <c r="O224">
        <f t="shared" si="39"/>
        <v>3.7345231999999999E-2</v>
      </c>
      <c r="P224">
        <f t="shared" si="39"/>
        <v>3.7345231999999999E-2</v>
      </c>
      <c r="Q224">
        <f t="shared" si="39"/>
        <v>3.7345231999999999E-2</v>
      </c>
      <c r="R224">
        <f t="shared" si="39"/>
        <v>3.7345231999999999E-2</v>
      </c>
      <c r="S224">
        <f t="shared" si="39"/>
        <v>3.7345231999999999E-2</v>
      </c>
      <c r="T224">
        <f t="shared" si="39"/>
        <v>3.7345231999999999E-2</v>
      </c>
      <c r="U224">
        <f t="shared" si="39"/>
        <v>3.7345231999999999E-2</v>
      </c>
      <c r="V224">
        <f t="shared" si="39"/>
        <v>3.7345231999999999E-2</v>
      </c>
      <c r="W224">
        <f t="shared" si="39"/>
        <v>3.7345231999999999E-2</v>
      </c>
    </row>
    <row r="225" spans="1:23" x14ac:dyDescent="0.25">
      <c r="A225" t="s">
        <v>91</v>
      </c>
      <c r="B225" t="s">
        <v>5</v>
      </c>
      <c r="C225" t="s">
        <v>15</v>
      </c>
      <c r="D225" t="s">
        <v>16</v>
      </c>
      <c r="E225" t="s">
        <v>105</v>
      </c>
      <c r="F225" t="s">
        <v>102</v>
      </c>
      <c r="G225" t="s">
        <v>6</v>
      </c>
    </row>
    <row r="226" spans="1:23" x14ac:dyDescent="0.25">
      <c r="A226" t="s">
        <v>91</v>
      </c>
      <c r="B226" t="s">
        <v>5</v>
      </c>
      <c r="C226" t="s">
        <v>15</v>
      </c>
      <c r="D226" t="s">
        <v>16</v>
      </c>
      <c r="E226" t="s">
        <v>105</v>
      </c>
      <c r="F226" t="s">
        <v>102</v>
      </c>
      <c r="G226" t="s">
        <v>73</v>
      </c>
      <c r="L226" t="s">
        <v>74</v>
      </c>
      <c r="M226">
        <v>2010</v>
      </c>
      <c r="N226">
        <f t="shared" ref="N226:W228" si="40">M226</f>
        <v>2010</v>
      </c>
      <c r="O226">
        <f t="shared" si="40"/>
        <v>2010</v>
      </c>
      <c r="P226">
        <f t="shared" si="40"/>
        <v>2010</v>
      </c>
      <c r="Q226">
        <f t="shared" si="40"/>
        <v>2010</v>
      </c>
      <c r="R226">
        <f t="shared" si="40"/>
        <v>2010</v>
      </c>
      <c r="S226">
        <f t="shared" si="40"/>
        <v>2010</v>
      </c>
      <c r="T226">
        <f t="shared" si="40"/>
        <v>2010</v>
      </c>
      <c r="U226">
        <f t="shared" si="40"/>
        <v>2010</v>
      </c>
      <c r="V226">
        <f t="shared" si="40"/>
        <v>2010</v>
      </c>
      <c r="W226">
        <f t="shared" si="40"/>
        <v>2010</v>
      </c>
    </row>
    <row r="227" spans="1:23" x14ac:dyDescent="0.25">
      <c r="A227" t="s">
        <v>91</v>
      </c>
      <c r="B227" t="s">
        <v>5</v>
      </c>
      <c r="C227" t="s">
        <v>15</v>
      </c>
      <c r="D227" t="s">
        <v>16</v>
      </c>
      <c r="E227" t="s">
        <v>105</v>
      </c>
      <c r="F227" t="s">
        <v>102</v>
      </c>
      <c r="G227" t="s">
        <v>75</v>
      </c>
      <c r="L227" t="s">
        <v>74</v>
      </c>
      <c r="M227">
        <v>2101</v>
      </c>
      <c r="N227">
        <f t="shared" si="40"/>
        <v>2101</v>
      </c>
      <c r="O227">
        <f t="shared" si="40"/>
        <v>2101</v>
      </c>
      <c r="P227">
        <f t="shared" si="40"/>
        <v>2101</v>
      </c>
      <c r="Q227">
        <f t="shared" si="40"/>
        <v>2101</v>
      </c>
      <c r="R227">
        <f t="shared" si="40"/>
        <v>2101</v>
      </c>
      <c r="S227">
        <f t="shared" si="40"/>
        <v>2101</v>
      </c>
      <c r="T227">
        <f t="shared" si="40"/>
        <v>2101</v>
      </c>
      <c r="U227">
        <f t="shared" si="40"/>
        <v>2101</v>
      </c>
      <c r="V227">
        <f t="shared" si="40"/>
        <v>2101</v>
      </c>
      <c r="W227">
        <f t="shared" si="40"/>
        <v>2101</v>
      </c>
    </row>
    <row r="228" spans="1:23" x14ac:dyDescent="0.25">
      <c r="A228" t="s">
        <v>91</v>
      </c>
      <c r="B228" t="s">
        <v>5</v>
      </c>
      <c r="C228" t="s">
        <v>15</v>
      </c>
      <c r="D228" t="s">
        <v>16</v>
      </c>
      <c r="E228" t="s">
        <v>105</v>
      </c>
      <c r="F228" t="s">
        <v>102</v>
      </c>
      <c r="G228" t="s">
        <v>76</v>
      </c>
      <c r="L228" t="s">
        <v>77</v>
      </c>
      <c r="M228">
        <v>80</v>
      </c>
      <c r="N228">
        <f t="shared" si="40"/>
        <v>80</v>
      </c>
      <c r="O228">
        <f t="shared" si="40"/>
        <v>80</v>
      </c>
      <c r="P228">
        <f t="shared" si="40"/>
        <v>80</v>
      </c>
      <c r="Q228">
        <f t="shared" si="40"/>
        <v>80</v>
      </c>
      <c r="R228">
        <f t="shared" si="40"/>
        <v>80</v>
      </c>
      <c r="S228">
        <f t="shared" si="40"/>
        <v>80</v>
      </c>
      <c r="T228">
        <f t="shared" si="40"/>
        <v>80</v>
      </c>
      <c r="U228">
        <f t="shared" si="40"/>
        <v>80</v>
      </c>
      <c r="V228">
        <f t="shared" si="40"/>
        <v>80</v>
      </c>
      <c r="W228">
        <f t="shared" si="40"/>
        <v>80</v>
      </c>
    </row>
    <row r="229" spans="1:23" x14ac:dyDescent="0.25">
      <c r="A229" t="s">
        <v>91</v>
      </c>
      <c r="B229" t="s">
        <v>5</v>
      </c>
      <c r="C229" t="s">
        <v>15</v>
      </c>
      <c r="D229" t="s">
        <v>16</v>
      </c>
      <c r="E229" t="s">
        <v>105</v>
      </c>
      <c r="F229" t="s">
        <v>102</v>
      </c>
      <c r="G229" t="s">
        <v>78</v>
      </c>
      <c r="L229" t="s">
        <v>70</v>
      </c>
      <c r="M229">
        <v>0</v>
      </c>
    </row>
    <row r="230" spans="1:23" x14ac:dyDescent="0.25">
      <c r="A230" t="s">
        <v>91</v>
      </c>
      <c r="B230" t="s">
        <v>5</v>
      </c>
      <c r="C230" t="s">
        <v>15</v>
      </c>
      <c r="D230" t="s">
        <v>16</v>
      </c>
      <c r="E230" t="s">
        <v>105</v>
      </c>
      <c r="F230" t="s">
        <v>102</v>
      </c>
      <c r="G230" t="s">
        <v>79</v>
      </c>
      <c r="L230" t="s">
        <v>53</v>
      </c>
      <c r="M230">
        <v>96</v>
      </c>
      <c r="N230">
        <f t="shared" ref="N230:W234" si="41">M230</f>
        <v>96</v>
      </c>
      <c r="O230">
        <f t="shared" si="41"/>
        <v>96</v>
      </c>
      <c r="P230">
        <f t="shared" si="41"/>
        <v>96</v>
      </c>
      <c r="Q230">
        <f t="shared" si="41"/>
        <v>96</v>
      </c>
      <c r="R230">
        <f t="shared" si="41"/>
        <v>96</v>
      </c>
      <c r="S230">
        <f t="shared" si="41"/>
        <v>96</v>
      </c>
      <c r="T230">
        <f t="shared" si="41"/>
        <v>96</v>
      </c>
      <c r="U230">
        <f t="shared" si="41"/>
        <v>96</v>
      </c>
      <c r="V230">
        <f t="shared" si="41"/>
        <v>96</v>
      </c>
      <c r="W230">
        <f t="shared" si="41"/>
        <v>96</v>
      </c>
    </row>
    <row r="231" spans="1:23" x14ac:dyDescent="0.25">
      <c r="A231" t="s">
        <v>91</v>
      </c>
      <c r="B231" t="s">
        <v>5</v>
      </c>
      <c r="C231" t="s">
        <v>15</v>
      </c>
      <c r="D231" t="s">
        <v>16</v>
      </c>
      <c r="E231" t="s">
        <v>105</v>
      </c>
      <c r="F231" t="s">
        <v>102</v>
      </c>
      <c r="G231" t="s">
        <v>80</v>
      </c>
      <c r="L231" t="s">
        <v>81</v>
      </c>
      <c r="M231">
        <v>6256.8748094067896</v>
      </c>
      <c r="N231">
        <f t="shared" si="41"/>
        <v>6256.8748094067896</v>
      </c>
      <c r="O231">
        <f t="shared" si="41"/>
        <v>6256.8748094067896</v>
      </c>
      <c r="P231">
        <f t="shared" si="41"/>
        <v>6256.8748094067896</v>
      </c>
      <c r="Q231">
        <f t="shared" si="41"/>
        <v>6256.8748094067896</v>
      </c>
      <c r="R231">
        <f t="shared" si="41"/>
        <v>6256.8748094067896</v>
      </c>
      <c r="S231">
        <f t="shared" si="41"/>
        <v>6256.8748094067896</v>
      </c>
      <c r="T231">
        <f t="shared" si="41"/>
        <v>6256.8748094067896</v>
      </c>
      <c r="U231">
        <f t="shared" si="41"/>
        <v>6256.8748094067896</v>
      </c>
      <c r="V231">
        <f t="shared" si="41"/>
        <v>6256.8748094067896</v>
      </c>
      <c r="W231">
        <f t="shared" si="41"/>
        <v>6256.8748094067896</v>
      </c>
    </row>
    <row r="232" spans="1:23" x14ac:dyDescent="0.25">
      <c r="A232" t="s">
        <v>91</v>
      </c>
      <c r="B232" t="s">
        <v>5</v>
      </c>
      <c r="C232" t="s">
        <v>15</v>
      </c>
      <c r="D232" t="s">
        <v>16</v>
      </c>
      <c r="E232" t="s">
        <v>105</v>
      </c>
      <c r="F232" t="s">
        <v>102</v>
      </c>
      <c r="G232" t="s">
        <v>96</v>
      </c>
      <c r="L232" t="s">
        <v>77</v>
      </c>
      <c r="M232">
        <v>25</v>
      </c>
      <c r="N232">
        <f t="shared" si="41"/>
        <v>25</v>
      </c>
      <c r="O232">
        <f t="shared" si="41"/>
        <v>25</v>
      </c>
      <c r="P232">
        <f t="shared" si="41"/>
        <v>25</v>
      </c>
      <c r="Q232">
        <f t="shared" si="41"/>
        <v>25</v>
      </c>
      <c r="R232">
        <f t="shared" si="41"/>
        <v>25</v>
      </c>
      <c r="S232">
        <f t="shared" si="41"/>
        <v>25</v>
      </c>
      <c r="T232">
        <f t="shared" si="41"/>
        <v>25</v>
      </c>
      <c r="U232">
        <f t="shared" si="41"/>
        <v>25</v>
      </c>
      <c r="V232">
        <f t="shared" si="41"/>
        <v>25</v>
      </c>
      <c r="W232">
        <f t="shared" si="41"/>
        <v>25</v>
      </c>
    </row>
    <row r="233" spans="1:23" x14ac:dyDescent="0.25">
      <c r="A233" t="s">
        <v>91</v>
      </c>
      <c r="B233" t="s">
        <v>5</v>
      </c>
      <c r="C233" t="s">
        <v>15</v>
      </c>
      <c r="D233" t="s">
        <v>16</v>
      </c>
      <c r="E233" t="s">
        <v>105</v>
      </c>
      <c r="F233" t="s">
        <v>102</v>
      </c>
      <c r="G233" t="s">
        <v>17</v>
      </c>
      <c r="J233" t="s">
        <v>97</v>
      </c>
      <c r="L233" t="s">
        <v>82</v>
      </c>
      <c r="M233">
        <v>0.11468585100000001</v>
      </c>
      <c r="N233">
        <f t="shared" si="41"/>
        <v>0.11468585100000001</v>
      </c>
      <c r="O233">
        <f t="shared" si="41"/>
        <v>0.11468585100000001</v>
      </c>
      <c r="P233">
        <f t="shared" si="41"/>
        <v>0.11468585100000001</v>
      </c>
      <c r="Q233">
        <f t="shared" si="41"/>
        <v>0.11468585100000001</v>
      </c>
      <c r="R233">
        <f t="shared" si="41"/>
        <v>0.11468585100000001</v>
      </c>
      <c r="S233">
        <f t="shared" si="41"/>
        <v>0.11468585100000001</v>
      </c>
      <c r="T233">
        <f t="shared" si="41"/>
        <v>0.11468585100000001</v>
      </c>
      <c r="U233">
        <f t="shared" si="41"/>
        <v>0.11468585100000001</v>
      </c>
      <c r="V233">
        <f t="shared" si="41"/>
        <v>0.11468585100000001</v>
      </c>
      <c r="W233">
        <f t="shared" si="41"/>
        <v>0.11468585100000001</v>
      </c>
    </row>
    <row r="234" spans="1:23" x14ac:dyDescent="0.25">
      <c r="A234" t="s">
        <v>91</v>
      </c>
      <c r="B234" t="s">
        <v>5</v>
      </c>
      <c r="C234" t="s">
        <v>15</v>
      </c>
      <c r="D234" t="s">
        <v>16</v>
      </c>
      <c r="E234" t="s">
        <v>105</v>
      </c>
      <c r="F234" t="s">
        <v>102</v>
      </c>
      <c r="G234" t="s">
        <v>17</v>
      </c>
      <c r="J234" t="s">
        <v>98</v>
      </c>
      <c r="L234" t="s">
        <v>82</v>
      </c>
      <c r="M234">
        <v>2.75E-2</v>
      </c>
      <c r="N234">
        <f t="shared" si="41"/>
        <v>2.75E-2</v>
      </c>
      <c r="O234">
        <f t="shared" si="41"/>
        <v>2.75E-2</v>
      </c>
      <c r="P234">
        <f t="shared" si="41"/>
        <v>2.75E-2</v>
      </c>
      <c r="Q234">
        <f t="shared" si="41"/>
        <v>2.75E-2</v>
      </c>
      <c r="R234">
        <f t="shared" si="41"/>
        <v>2.75E-2</v>
      </c>
      <c r="S234">
        <f t="shared" si="41"/>
        <v>2.75E-2</v>
      </c>
      <c r="T234">
        <f t="shared" si="41"/>
        <v>2.75E-2</v>
      </c>
      <c r="U234">
        <f t="shared" si="41"/>
        <v>2.75E-2</v>
      </c>
      <c r="V234">
        <f t="shared" si="41"/>
        <v>2.75E-2</v>
      </c>
      <c r="W234">
        <f t="shared" si="41"/>
        <v>2.75E-2</v>
      </c>
    </row>
    <row r="235" spans="1:23" x14ac:dyDescent="0.25">
      <c r="A235" t="s">
        <v>92</v>
      </c>
      <c r="B235" t="s">
        <v>5</v>
      </c>
      <c r="C235" t="s">
        <v>15</v>
      </c>
      <c r="D235" t="s">
        <v>16</v>
      </c>
      <c r="E235" t="s">
        <v>106</v>
      </c>
      <c r="G235" t="s">
        <v>21</v>
      </c>
      <c r="L235" t="s">
        <v>53</v>
      </c>
    </row>
    <row r="236" spans="1:23" x14ac:dyDescent="0.25">
      <c r="A236" t="s">
        <v>92</v>
      </c>
      <c r="B236" t="s">
        <v>5</v>
      </c>
      <c r="C236" t="s">
        <v>15</v>
      </c>
      <c r="D236" t="s">
        <v>16</v>
      </c>
      <c r="E236" t="s">
        <v>106</v>
      </c>
      <c r="G236" t="s">
        <v>22</v>
      </c>
      <c r="H236" t="s">
        <v>68</v>
      </c>
    </row>
    <row r="237" spans="1:23" x14ac:dyDescent="0.25">
      <c r="A237" t="s">
        <v>92</v>
      </c>
      <c r="B237" t="s">
        <v>5</v>
      </c>
      <c r="C237" t="s">
        <v>15</v>
      </c>
      <c r="D237" t="s">
        <v>16</v>
      </c>
      <c r="E237" t="s">
        <v>106</v>
      </c>
      <c r="G237" t="s">
        <v>69</v>
      </c>
      <c r="L237" t="s">
        <v>70</v>
      </c>
      <c r="M237">
        <v>0.25</v>
      </c>
      <c r="N237">
        <f t="shared" ref="N237:W238" si="42">M237</f>
        <v>0.25</v>
      </c>
      <c r="O237">
        <f t="shared" si="42"/>
        <v>0.25</v>
      </c>
      <c r="P237">
        <f t="shared" si="42"/>
        <v>0.25</v>
      </c>
      <c r="Q237">
        <f t="shared" si="42"/>
        <v>0.25</v>
      </c>
      <c r="R237">
        <f t="shared" si="42"/>
        <v>0.25</v>
      </c>
      <c r="S237">
        <f t="shared" si="42"/>
        <v>0.25</v>
      </c>
      <c r="T237">
        <f t="shared" si="42"/>
        <v>0.25</v>
      </c>
      <c r="U237">
        <f t="shared" si="42"/>
        <v>0.25</v>
      </c>
      <c r="V237">
        <f t="shared" si="42"/>
        <v>0.25</v>
      </c>
      <c r="W237">
        <f t="shared" si="42"/>
        <v>0.25</v>
      </c>
    </row>
    <row r="238" spans="1:23" x14ac:dyDescent="0.25">
      <c r="A238" t="s">
        <v>92</v>
      </c>
      <c r="B238" t="s">
        <v>5</v>
      </c>
      <c r="C238" t="s">
        <v>15</v>
      </c>
      <c r="D238" t="s">
        <v>16</v>
      </c>
      <c r="E238" t="s">
        <v>106</v>
      </c>
      <c r="G238" t="s">
        <v>71</v>
      </c>
      <c r="M238">
        <v>10</v>
      </c>
      <c r="N238">
        <f t="shared" si="42"/>
        <v>10</v>
      </c>
      <c r="O238">
        <f t="shared" si="42"/>
        <v>10</v>
      </c>
      <c r="P238">
        <f t="shared" si="42"/>
        <v>10</v>
      </c>
      <c r="Q238">
        <f t="shared" si="42"/>
        <v>10</v>
      </c>
      <c r="R238">
        <f t="shared" si="42"/>
        <v>10</v>
      </c>
      <c r="S238">
        <f t="shared" si="42"/>
        <v>10</v>
      </c>
      <c r="T238">
        <f t="shared" si="42"/>
        <v>10</v>
      </c>
      <c r="U238">
        <f t="shared" si="42"/>
        <v>10</v>
      </c>
      <c r="V238">
        <f t="shared" si="42"/>
        <v>10</v>
      </c>
      <c r="W238">
        <f t="shared" si="42"/>
        <v>10</v>
      </c>
    </row>
    <row r="239" spans="1:23" x14ac:dyDescent="0.25">
      <c r="A239" t="s">
        <v>92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6</v>
      </c>
    </row>
    <row r="240" spans="1:23" x14ac:dyDescent="0.25">
      <c r="A240" t="s">
        <v>92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73</v>
      </c>
      <c r="L240" t="s">
        <v>74</v>
      </c>
      <c r="M240">
        <v>1990</v>
      </c>
      <c r="N240">
        <f t="shared" ref="N240:W242" si="43">M240</f>
        <v>1990</v>
      </c>
      <c r="O240">
        <f t="shared" si="43"/>
        <v>1990</v>
      </c>
      <c r="P240">
        <f t="shared" si="43"/>
        <v>1990</v>
      </c>
      <c r="Q240">
        <f t="shared" si="43"/>
        <v>1990</v>
      </c>
      <c r="R240">
        <f t="shared" si="43"/>
        <v>1990</v>
      </c>
      <c r="S240">
        <f t="shared" si="43"/>
        <v>1990</v>
      </c>
      <c r="T240">
        <f t="shared" si="43"/>
        <v>1990</v>
      </c>
      <c r="U240">
        <f t="shared" si="43"/>
        <v>1990</v>
      </c>
      <c r="V240">
        <f t="shared" si="43"/>
        <v>1990</v>
      </c>
      <c r="W240">
        <f t="shared" si="43"/>
        <v>1990</v>
      </c>
    </row>
    <row r="241" spans="1:23" x14ac:dyDescent="0.25">
      <c r="A241" t="s">
        <v>92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75</v>
      </c>
      <c r="L241" t="s">
        <v>74</v>
      </c>
      <c r="M241">
        <v>2001</v>
      </c>
      <c r="N241">
        <f t="shared" si="43"/>
        <v>2001</v>
      </c>
      <c r="O241">
        <f t="shared" si="43"/>
        <v>2001</v>
      </c>
      <c r="P241">
        <f t="shared" si="43"/>
        <v>2001</v>
      </c>
      <c r="Q241">
        <f t="shared" si="43"/>
        <v>2001</v>
      </c>
      <c r="R241">
        <f t="shared" si="43"/>
        <v>2001</v>
      </c>
      <c r="S241">
        <f t="shared" si="43"/>
        <v>2001</v>
      </c>
      <c r="T241">
        <f t="shared" si="43"/>
        <v>2001</v>
      </c>
      <c r="U241">
        <f t="shared" si="43"/>
        <v>2001</v>
      </c>
      <c r="V241">
        <f t="shared" si="43"/>
        <v>2001</v>
      </c>
      <c r="W241">
        <f t="shared" si="43"/>
        <v>2001</v>
      </c>
    </row>
    <row r="242" spans="1:23" x14ac:dyDescent="0.25">
      <c r="A242" t="s">
        <v>92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L242" t="s">
        <v>77</v>
      </c>
      <c r="M242">
        <v>70</v>
      </c>
      <c r="N242">
        <f t="shared" si="43"/>
        <v>70</v>
      </c>
      <c r="O242">
        <f t="shared" si="43"/>
        <v>70</v>
      </c>
      <c r="P242">
        <f t="shared" si="43"/>
        <v>70</v>
      </c>
      <c r="Q242">
        <f t="shared" si="43"/>
        <v>70</v>
      </c>
      <c r="R242">
        <f t="shared" si="43"/>
        <v>70</v>
      </c>
      <c r="S242">
        <f t="shared" si="43"/>
        <v>70</v>
      </c>
      <c r="T242">
        <f t="shared" si="43"/>
        <v>70</v>
      </c>
      <c r="U242">
        <f t="shared" si="43"/>
        <v>70</v>
      </c>
      <c r="V242">
        <f t="shared" si="43"/>
        <v>70</v>
      </c>
      <c r="W242">
        <f t="shared" si="43"/>
        <v>70</v>
      </c>
    </row>
    <row r="243" spans="1:23" x14ac:dyDescent="0.25">
      <c r="A243" t="s">
        <v>92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78</v>
      </c>
      <c r="L243" t="s">
        <v>70</v>
      </c>
      <c r="M243">
        <v>0.61</v>
      </c>
    </row>
    <row r="244" spans="1:23" x14ac:dyDescent="0.25">
      <c r="A244" t="s">
        <v>92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79</v>
      </c>
      <c r="L244" t="s">
        <v>53</v>
      </c>
      <c r="M244">
        <v>114</v>
      </c>
      <c r="N244">
        <f t="shared" ref="N244:W247" si="44">M244</f>
        <v>114</v>
      </c>
      <c r="O244">
        <f t="shared" si="44"/>
        <v>114</v>
      </c>
      <c r="P244">
        <f t="shared" si="44"/>
        <v>114</v>
      </c>
      <c r="Q244">
        <f t="shared" si="44"/>
        <v>114</v>
      </c>
      <c r="R244">
        <f t="shared" si="44"/>
        <v>114</v>
      </c>
      <c r="S244">
        <f t="shared" si="44"/>
        <v>114</v>
      </c>
      <c r="T244">
        <f t="shared" si="44"/>
        <v>114</v>
      </c>
      <c r="U244">
        <f t="shared" si="44"/>
        <v>114</v>
      </c>
      <c r="V244">
        <f t="shared" si="44"/>
        <v>114</v>
      </c>
      <c r="W244">
        <f t="shared" si="44"/>
        <v>114</v>
      </c>
    </row>
    <row r="245" spans="1:23" x14ac:dyDescent="0.25">
      <c r="A245" t="s">
        <v>92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96</v>
      </c>
      <c r="L245" t="s">
        <v>77</v>
      </c>
      <c r="M245">
        <v>25</v>
      </c>
      <c r="N245">
        <f t="shared" si="44"/>
        <v>25</v>
      </c>
      <c r="O245">
        <f t="shared" si="44"/>
        <v>25</v>
      </c>
      <c r="P245">
        <f t="shared" si="44"/>
        <v>25</v>
      </c>
      <c r="Q245">
        <f t="shared" si="44"/>
        <v>25</v>
      </c>
      <c r="R245">
        <f t="shared" si="44"/>
        <v>25</v>
      </c>
      <c r="S245">
        <f t="shared" si="44"/>
        <v>25</v>
      </c>
      <c r="T245">
        <f t="shared" si="44"/>
        <v>25</v>
      </c>
      <c r="U245">
        <f t="shared" si="44"/>
        <v>25</v>
      </c>
      <c r="V245">
        <f t="shared" si="44"/>
        <v>25</v>
      </c>
      <c r="W245">
        <f t="shared" si="44"/>
        <v>25</v>
      </c>
    </row>
    <row r="246" spans="1:23" x14ac:dyDescent="0.25">
      <c r="A246" t="s">
        <v>92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97</v>
      </c>
      <c r="L246" t="s">
        <v>82</v>
      </c>
      <c r="M246">
        <v>0.64107250800000004</v>
      </c>
      <c r="N246">
        <f t="shared" si="44"/>
        <v>0.64107250800000004</v>
      </c>
      <c r="O246">
        <f t="shared" si="44"/>
        <v>0.64107250800000004</v>
      </c>
      <c r="P246">
        <f t="shared" si="44"/>
        <v>0.64107250800000004</v>
      </c>
      <c r="Q246">
        <f t="shared" si="44"/>
        <v>0.64107250800000004</v>
      </c>
      <c r="R246">
        <f t="shared" si="44"/>
        <v>0.64107250800000004</v>
      </c>
      <c r="S246">
        <f t="shared" si="44"/>
        <v>0.64107250800000004</v>
      </c>
      <c r="T246">
        <f t="shared" si="44"/>
        <v>0.64107250800000004</v>
      </c>
      <c r="U246">
        <f t="shared" si="44"/>
        <v>0.64107250800000004</v>
      </c>
      <c r="V246">
        <f t="shared" si="44"/>
        <v>0.64107250800000004</v>
      </c>
      <c r="W246">
        <f t="shared" si="44"/>
        <v>0.64107250800000004</v>
      </c>
    </row>
    <row r="247" spans="1:23" x14ac:dyDescent="0.25">
      <c r="A247" t="s">
        <v>92</v>
      </c>
      <c r="B247" t="s">
        <v>5</v>
      </c>
      <c r="C247" t="s">
        <v>15</v>
      </c>
      <c r="D247" t="s">
        <v>16</v>
      </c>
      <c r="E247" t="s">
        <v>106</v>
      </c>
      <c r="F247" t="s">
        <v>104</v>
      </c>
      <c r="G247" t="s">
        <v>17</v>
      </c>
      <c r="J247" t="s">
        <v>98</v>
      </c>
      <c r="L247" t="s">
        <v>82</v>
      </c>
      <c r="M247">
        <v>9.7385014000000006E-2</v>
      </c>
      <c r="N247">
        <f t="shared" si="44"/>
        <v>9.7385014000000006E-2</v>
      </c>
      <c r="O247">
        <f t="shared" si="44"/>
        <v>9.7385014000000006E-2</v>
      </c>
      <c r="P247">
        <f t="shared" si="44"/>
        <v>9.7385014000000006E-2</v>
      </c>
      <c r="Q247">
        <f t="shared" si="44"/>
        <v>9.7385014000000006E-2</v>
      </c>
      <c r="R247">
        <f t="shared" si="44"/>
        <v>9.7385014000000006E-2</v>
      </c>
      <c r="S247">
        <f t="shared" si="44"/>
        <v>9.7385014000000006E-2</v>
      </c>
      <c r="T247">
        <f t="shared" si="44"/>
        <v>9.7385014000000006E-2</v>
      </c>
      <c r="U247">
        <f t="shared" si="44"/>
        <v>9.7385014000000006E-2</v>
      </c>
      <c r="V247">
        <f t="shared" si="44"/>
        <v>9.7385014000000006E-2</v>
      </c>
      <c r="W247">
        <f t="shared" si="44"/>
        <v>9.7385014000000006E-2</v>
      </c>
    </row>
    <row r="248" spans="1:23" x14ac:dyDescent="0.25">
      <c r="A248" t="s">
        <v>92</v>
      </c>
      <c r="B248" t="s">
        <v>5</v>
      </c>
      <c r="C248" t="s">
        <v>15</v>
      </c>
      <c r="D248" t="s">
        <v>16</v>
      </c>
      <c r="E248" t="s">
        <v>106</v>
      </c>
      <c r="F248" t="s">
        <v>100</v>
      </c>
      <c r="G248" t="s">
        <v>6</v>
      </c>
    </row>
    <row r="249" spans="1:23" x14ac:dyDescent="0.25">
      <c r="A249" t="s">
        <v>92</v>
      </c>
      <c r="B249" t="s">
        <v>5</v>
      </c>
      <c r="C249" t="s">
        <v>15</v>
      </c>
      <c r="D249" t="s">
        <v>16</v>
      </c>
      <c r="E249" t="s">
        <v>106</v>
      </c>
      <c r="F249" t="s">
        <v>100</v>
      </c>
      <c r="G249" t="s">
        <v>73</v>
      </c>
      <c r="L249" t="s">
        <v>74</v>
      </c>
      <c r="M249">
        <v>1990</v>
      </c>
      <c r="N249">
        <f t="shared" ref="N249:W251" si="45">M249</f>
        <v>1990</v>
      </c>
      <c r="O249">
        <f t="shared" si="45"/>
        <v>1990</v>
      </c>
      <c r="P249">
        <f t="shared" si="45"/>
        <v>1990</v>
      </c>
      <c r="Q249">
        <f t="shared" si="45"/>
        <v>1990</v>
      </c>
      <c r="R249">
        <f t="shared" si="45"/>
        <v>1990</v>
      </c>
      <c r="S249">
        <f t="shared" si="45"/>
        <v>1990</v>
      </c>
      <c r="T249">
        <f t="shared" si="45"/>
        <v>1990</v>
      </c>
      <c r="U249">
        <f t="shared" si="45"/>
        <v>1990</v>
      </c>
      <c r="V249">
        <f t="shared" si="45"/>
        <v>1990</v>
      </c>
      <c r="W249">
        <f t="shared" si="45"/>
        <v>1990</v>
      </c>
    </row>
    <row r="250" spans="1:23" x14ac:dyDescent="0.25">
      <c r="A250" t="s">
        <v>92</v>
      </c>
      <c r="B250" t="s">
        <v>5</v>
      </c>
      <c r="C250" t="s">
        <v>15</v>
      </c>
      <c r="D250" t="s">
        <v>16</v>
      </c>
      <c r="E250" t="s">
        <v>106</v>
      </c>
      <c r="F250" t="s">
        <v>100</v>
      </c>
      <c r="G250" t="s">
        <v>75</v>
      </c>
      <c r="L250" t="s">
        <v>74</v>
      </c>
      <c r="M250">
        <v>2101</v>
      </c>
      <c r="N250">
        <f t="shared" si="45"/>
        <v>2101</v>
      </c>
      <c r="O250">
        <f t="shared" si="45"/>
        <v>2101</v>
      </c>
      <c r="P250">
        <f t="shared" si="45"/>
        <v>2101</v>
      </c>
      <c r="Q250">
        <f t="shared" si="45"/>
        <v>2101</v>
      </c>
      <c r="R250">
        <f t="shared" si="45"/>
        <v>2101</v>
      </c>
      <c r="S250">
        <f t="shared" si="45"/>
        <v>2101</v>
      </c>
      <c r="T250">
        <f t="shared" si="45"/>
        <v>2101</v>
      </c>
      <c r="U250">
        <f t="shared" si="45"/>
        <v>2101</v>
      </c>
      <c r="V250">
        <f t="shared" si="45"/>
        <v>2101</v>
      </c>
      <c r="W250">
        <f t="shared" si="45"/>
        <v>2101</v>
      </c>
    </row>
    <row r="251" spans="1:23" x14ac:dyDescent="0.25">
      <c r="A251" t="s">
        <v>92</v>
      </c>
      <c r="B251" t="s">
        <v>5</v>
      </c>
      <c r="C251" t="s">
        <v>15</v>
      </c>
      <c r="D251" t="s">
        <v>16</v>
      </c>
      <c r="E251" t="s">
        <v>106</v>
      </c>
      <c r="F251" t="s">
        <v>100</v>
      </c>
      <c r="G251" t="s">
        <v>76</v>
      </c>
      <c r="L251" t="s">
        <v>77</v>
      </c>
      <c r="M251">
        <v>60</v>
      </c>
      <c r="N251">
        <f t="shared" si="45"/>
        <v>60</v>
      </c>
      <c r="O251">
        <f t="shared" si="45"/>
        <v>60</v>
      </c>
      <c r="P251">
        <f t="shared" si="45"/>
        <v>60</v>
      </c>
      <c r="Q251">
        <f t="shared" si="45"/>
        <v>60</v>
      </c>
      <c r="R251">
        <f t="shared" si="45"/>
        <v>60</v>
      </c>
      <c r="S251">
        <f t="shared" si="45"/>
        <v>60</v>
      </c>
      <c r="T251">
        <f t="shared" si="45"/>
        <v>60</v>
      </c>
      <c r="U251">
        <f t="shared" si="45"/>
        <v>60</v>
      </c>
      <c r="V251">
        <f t="shared" si="45"/>
        <v>60</v>
      </c>
      <c r="W251">
        <f t="shared" si="45"/>
        <v>60</v>
      </c>
    </row>
    <row r="252" spans="1:23" x14ac:dyDescent="0.25">
      <c r="A252" t="s">
        <v>92</v>
      </c>
      <c r="B252" t="s">
        <v>5</v>
      </c>
      <c r="C252" t="s">
        <v>15</v>
      </c>
      <c r="D252" t="s">
        <v>16</v>
      </c>
      <c r="E252" t="s">
        <v>106</v>
      </c>
      <c r="F252" t="s">
        <v>100</v>
      </c>
      <c r="G252" t="s">
        <v>78</v>
      </c>
      <c r="L252" t="s">
        <v>70</v>
      </c>
      <c r="M252">
        <v>0.39</v>
      </c>
    </row>
    <row r="253" spans="1:23" x14ac:dyDescent="0.25">
      <c r="A253" t="s">
        <v>92</v>
      </c>
      <c r="B253" t="s">
        <v>5</v>
      </c>
      <c r="C253" t="s">
        <v>15</v>
      </c>
      <c r="D253" t="s">
        <v>16</v>
      </c>
      <c r="E253" t="s">
        <v>106</v>
      </c>
      <c r="F253" t="s">
        <v>100</v>
      </c>
      <c r="G253" t="s">
        <v>79</v>
      </c>
      <c r="L253" t="s">
        <v>53</v>
      </c>
      <c r="M253">
        <v>114</v>
      </c>
      <c r="N253">
        <f t="shared" ref="N253:W257" si="46">M253</f>
        <v>114</v>
      </c>
      <c r="O253">
        <f t="shared" si="46"/>
        <v>114</v>
      </c>
      <c r="P253">
        <f t="shared" si="46"/>
        <v>114</v>
      </c>
      <c r="Q253">
        <f t="shared" si="46"/>
        <v>114</v>
      </c>
      <c r="R253">
        <f t="shared" si="46"/>
        <v>114</v>
      </c>
      <c r="S253">
        <f t="shared" si="46"/>
        <v>114</v>
      </c>
      <c r="T253">
        <f t="shared" si="46"/>
        <v>114</v>
      </c>
      <c r="U253">
        <f t="shared" si="46"/>
        <v>114</v>
      </c>
      <c r="V253">
        <f t="shared" si="46"/>
        <v>114</v>
      </c>
      <c r="W253">
        <f t="shared" si="46"/>
        <v>114</v>
      </c>
    </row>
    <row r="254" spans="1:23" x14ac:dyDescent="0.25">
      <c r="A254" t="s">
        <v>92</v>
      </c>
      <c r="B254" t="s">
        <v>5</v>
      </c>
      <c r="C254" t="s">
        <v>15</v>
      </c>
      <c r="D254" t="s">
        <v>16</v>
      </c>
      <c r="E254" t="s">
        <v>106</v>
      </c>
      <c r="F254" t="s">
        <v>100</v>
      </c>
      <c r="G254" t="s">
        <v>80</v>
      </c>
      <c r="L254" t="s">
        <v>81</v>
      </c>
      <c r="M254">
        <v>1654.94338708809</v>
      </c>
      <c r="N254">
        <f t="shared" si="46"/>
        <v>1654.94338708809</v>
      </c>
      <c r="O254">
        <f t="shared" si="46"/>
        <v>1654.94338708809</v>
      </c>
      <c r="P254">
        <f t="shared" si="46"/>
        <v>1654.94338708809</v>
      </c>
      <c r="Q254">
        <f t="shared" si="46"/>
        <v>1654.94338708809</v>
      </c>
      <c r="R254">
        <f t="shared" si="46"/>
        <v>1654.94338708809</v>
      </c>
      <c r="S254">
        <f t="shared" si="46"/>
        <v>1654.94338708809</v>
      </c>
      <c r="T254">
        <f t="shared" si="46"/>
        <v>1654.94338708809</v>
      </c>
      <c r="U254">
        <f t="shared" si="46"/>
        <v>1654.94338708809</v>
      </c>
      <c r="V254">
        <f t="shared" si="46"/>
        <v>1654.94338708809</v>
      </c>
      <c r="W254">
        <f t="shared" si="46"/>
        <v>1654.94338708809</v>
      </c>
    </row>
    <row r="255" spans="1:23" x14ac:dyDescent="0.25">
      <c r="A255" t="s">
        <v>92</v>
      </c>
      <c r="B255" t="s">
        <v>5</v>
      </c>
      <c r="C255" t="s">
        <v>15</v>
      </c>
      <c r="D255" t="s">
        <v>16</v>
      </c>
      <c r="E255" t="s">
        <v>106</v>
      </c>
      <c r="F255" t="s">
        <v>100</v>
      </c>
      <c r="G255" t="s">
        <v>96</v>
      </c>
      <c r="L255" t="s">
        <v>77</v>
      </c>
      <c r="M255">
        <v>25</v>
      </c>
      <c r="N255">
        <f t="shared" si="46"/>
        <v>25</v>
      </c>
      <c r="O255">
        <f t="shared" si="46"/>
        <v>25</v>
      </c>
      <c r="P255">
        <f t="shared" si="46"/>
        <v>25</v>
      </c>
      <c r="Q255">
        <f t="shared" si="46"/>
        <v>25</v>
      </c>
      <c r="R255">
        <f t="shared" si="46"/>
        <v>25</v>
      </c>
      <c r="S255">
        <f t="shared" si="46"/>
        <v>25</v>
      </c>
      <c r="T255">
        <f t="shared" si="46"/>
        <v>25</v>
      </c>
      <c r="U255">
        <f t="shared" si="46"/>
        <v>25</v>
      </c>
      <c r="V255">
        <f t="shared" si="46"/>
        <v>25</v>
      </c>
      <c r="W255">
        <f t="shared" si="46"/>
        <v>25</v>
      </c>
    </row>
    <row r="256" spans="1:23" x14ac:dyDescent="0.25">
      <c r="A256" t="s">
        <v>92</v>
      </c>
      <c r="B256" t="s">
        <v>5</v>
      </c>
      <c r="C256" t="s">
        <v>15</v>
      </c>
      <c r="D256" t="s">
        <v>16</v>
      </c>
      <c r="E256" t="s">
        <v>106</v>
      </c>
      <c r="F256" t="s">
        <v>100</v>
      </c>
      <c r="G256" t="s">
        <v>17</v>
      </c>
      <c r="J256" t="s">
        <v>97</v>
      </c>
      <c r="L256" t="s">
        <v>82</v>
      </c>
      <c r="M256">
        <v>0.39698542799999997</v>
      </c>
      <c r="N256">
        <f t="shared" si="46"/>
        <v>0.39698542799999997</v>
      </c>
      <c r="O256">
        <f t="shared" si="46"/>
        <v>0.39698542799999997</v>
      </c>
      <c r="P256">
        <f t="shared" si="46"/>
        <v>0.39698542799999997</v>
      </c>
      <c r="Q256">
        <f t="shared" si="46"/>
        <v>0.39698542799999997</v>
      </c>
      <c r="R256">
        <f t="shared" si="46"/>
        <v>0.39698542799999997</v>
      </c>
      <c r="S256">
        <f t="shared" si="46"/>
        <v>0.39698542799999997</v>
      </c>
      <c r="T256">
        <f t="shared" si="46"/>
        <v>0.39698542799999997</v>
      </c>
      <c r="U256">
        <f t="shared" si="46"/>
        <v>0.39698542799999997</v>
      </c>
      <c r="V256">
        <f t="shared" si="46"/>
        <v>0.39698542799999997</v>
      </c>
      <c r="W256">
        <f t="shared" si="46"/>
        <v>0.39698542799999997</v>
      </c>
    </row>
    <row r="257" spans="1:23" x14ac:dyDescent="0.25">
      <c r="A257" t="s">
        <v>92</v>
      </c>
      <c r="B257" t="s">
        <v>5</v>
      </c>
      <c r="C257" t="s">
        <v>15</v>
      </c>
      <c r="D257" t="s">
        <v>16</v>
      </c>
      <c r="E257" t="s">
        <v>106</v>
      </c>
      <c r="F257" t="s">
        <v>100</v>
      </c>
      <c r="G257" t="s">
        <v>17</v>
      </c>
      <c r="J257" t="s">
        <v>98</v>
      </c>
      <c r="L257" t="s">
        <v>82</v>
      </c>
      <c r="M257">
        <v>6.8729325999999993E-2</v>
      </c>
      <c r="N257">
        <f t="shared" si="46"/>
        <v>6.8729325999999993E-2</v>
      </c>
      <c r="O257">
        <f t="shared" si="46"/>
        <v>6.8729325999999993E-2</v>
      </c>
      <c r="P257">
        <f t="shared" si="46"/>
        <v>6.8729325999999993E-2</v>
      </c>
      <c r="Q257">
        <f t="shared" si="46"/>
        <v>6.8729325999999993E-2</v>
      </c>
      <c r="R257">
        <f t="shared" si="46"/>
        <v>6.8729325999999993E-2</v>
      </c>
      <c r="S257">
        <f t="shared" si="46"/>
        <v>6.8729325999999993E-2</v>
      </c>
      <c r="T257">
        <f t="shared" si="46"/>
        <v>6.8729325999999993E-2</v>
      </c>
      <c r="U257">
        <f t="shared" si="46"/>
        <v>6.8729325999999993E-2</v>
      </c>
      <c r="V257">
        <f t="shared" si="46"/>
        <v>6.8729325999999993E-2</v>
      </c>
      <c r="W257">
        <f t="shared" si="46"/>
        <v>6.8729325999999993E-2</v>
      </c>
    </row>
    <row r="258" spans="1:23" x14ac:dyDescent="0.25">
      <c r="A258" t="s">
        <v>54</v>
      </c>
      <c r="B258" t="s">
        <v>5</v>
      </c>
      <c r="C258" t="s">
        <v>15</v>
      </c>
      <c r="D258" t="s">
        <v>16</v>
      </c>
      <c r="E258" t="s">
        <v>107</v>
      </c>
      <c r="G258" t="s">
        <v>21</v>
      </c>
      <c r="L258" t="s">
        <v>55</v>
      </c>
    </row>
    <row r="259" spans="1:23" x14ac:dyDescent="0.25">
      <c r="A259" t="s">
        <v>54</v>
      </c>
      <c r="B259" t="s">
        <v>5</v>
      </c>
      <c r="C259" t="s">
        <v>15</v>
      </c>
      <c r="D259" t="s">
        <v>16</v>
      </c>
      <c r="E259" t="s">
        <v>107</v>
      </c>
      <c r="G259" t="s">
        <v>22</v>
      </c>
      <c r="H259" t="s">
        <v>68</v>
      </c>
    </row>
    <row r="260" spans="1:23" x14ac:dyDescent="0.25">
      <c r="A260" t="s">
        <v>54</v>
      </c>
      <c r="B260" t="s">
        <v>5</v>
      </c>
      <c r="C260" t="s">
        <v>15</v>
      </c>
      <c r="D260" t="s">
        <v>16</v>
      </c>
      <c r="E260" t="s">
        <v>107</v>
      </c>
      <c r="G260" t="s">
        <v>69</v>
      </c>
      <c r="L260" t="s">
        <v>70</v>
      </c>
      <c r="M260">
        <v>0.25</v>
      </c>
      <c r="N260">
        <f t="shared" ref="N260:W261" si="47">M260</f>
        <v>0.25</v>
      </c>
      <c r="O260">
        <f t="shared" si="47"/>
        <v>0.25</v>
      </c>
      <c r="P260">
        <f t="shared" si="47"/>
        <v>0.25</v>
      </c>
      <c r="Q260">
        <f t="shared" si="47"/>
        <v>0.25</v>
      </c>
      <c r="R260">
        <f t="shared" si="47"/>
        <v>0.25</v>
      </c>
      <c r="S260">
        <f t="shared" si="47"/>
        <v>0.25</v>
      </c>
      <c r="T260">
        <f t="shared" si="47"/>
        <v>0.25</v>
      </c>
      <c r="U260">
        <f t="shared" si="47"/>
        <v>0.25</v>
      </c>
      <c r="V260">
        <f t="shared" si="47"/>
        <v>0.25</v>
      </c>
      <c r="W260">
        <f t="shared" si="47"/>
        <v>0.25</v>
      </c>
    </row>
    <row r="261" spans="1:23" x14ac:dyDescent="0.25">
      <c r="A261" t="s">
        <v>54</v>
      </c>
      <c r="B261" t="s">
        <v>5</v>
      </c>
      <c r="C261" t="s">
        <v>15</v>
      </c>
      <c r="D261" t="s">
        <v>16</v>
      </c>
      <c r="E261" t="s">
        <v>107</v>
      </c>
      <c r="G261" t="s">
        <v>71</v>
      </c>
      <c r="M261">
        <v>10</v>
      </c>
      <c r="N261">
        <f t="shared" si="47"/>
        <v>10</v>
      </c>
      <c r="O261">
        <f t="shared" si="47"/>
        <v>10</v>
      </c>
      <c r="P261">
        <f t="shared" si="47"/>
        <v>10</v>
      </c>
      <c r="Q261">
        <f t="shared" si="47"/>
        <v>10</v>
      </c>
      <c r="R261">
        <f t="shared" si="47"/>
        <v>10</v>
      </c>
      <c r="S261">
        <f t="shared" si="47"/>
        <v>10</v>
      </c>
      <c r="T261">
        <f t="shared" si="47"/>
        <v>10</v>
      </c>
      <c r="U261">
        <f t="shared" si="47"/>
        <v>10</v>
      </c>
      <c r="V261">
        <f t="shared" si="47"/>
        <v>10</v>
      </c>
      <c r="W261">
        <f t="shared" si="47"/>
        <v>10</v>
      </c>
    </row>
    <row r="262" spans="1:23" x14ac:dyDescent="0.25">
      <c r="A262" t="s">
        <v>54</v>
      </c>
      <c r="B262" t="s">
        <v>5</v>
      </c>
      <c r="C262" t="s">
        <v>15</v>
      </c>
      <c r="D262" t="s">
        <v>16</v>
      </c>
      <c r="E262" t="s">
        <v>107</v>
      </c>
      <c r="F262" t="s">
        <v>104</v>
      </c>
      <c r="G262" t="s">
        <v>6</v>
      </c>
    </row>
    <row r="263" spans="1:23" x14ac:dyDescent="0.25">
      <c r="A263" t="s">
        <v>54</v>
      </c>
      <c r="B263" t="s">
        <v>5</v>
      </c>
      <c r="C263" t="s">
        <v>15</v>
      </c>
      <c r="D263" t="s">
        <v>16</v>
      </c>
      <c r="E263" t="s">
        <v>107</v>
      </c>
      <c r="F263" t="s">
        <v>104</v>
      </c>
      <c r="G263" t="s">
        <v>73</v>
      </c>
      <c r="L263" t="s">
        <v>74</v>
      </c>
      <c r="M263">
        <v>1985</v>
      </c>
      <c r="N263">
        <f t="shared" ref="N263:W265" si="48">M263</f>
        <v>1985</v>
      </c>
      <c r="O263">
        <f t="shared" si="48"/>
        <v>1985</v>
      </c>
      <c r="P263">
        <f t="shared" si="48"/>
        <v>1985</v>
      </c>
      <c r="Q263">
        <f t="shared" si="48"/>
        <v>1985</v>
      </c>
      <c r="R263">
        <f t="shared" si="48"/>
        <v>1985</v>
      </c>
      <c r="S263">
        <f t="shared" si="48"/>
        <v>1985</v>
      </c>
      <c r="T263">
        <f t="shared" si="48"/>
        <v>1985</v>
      </c>
      <c r="U263">
        <f t="shared" si="48"/>
        <v>1985</v>
      </c>
      <c r="V263">
        <f t="shared" si="48"/>
        <v>1985</v>
      </c>
      <c r="W263">
        <f t="shared" si="48"/>
        <v>1985</v>
      </c>
    </row>
    <row r="264" spans="1:23" x14ac:dyDescent="0.25">
      <c r="A264" t="s">
        <v>54</v>
      </c>
      <c r="B264" t="s">
        <v>5</v>
      </c>
      <c r="C264" t="s">
        <v>15</v>
      </c>
      <c r="D264" t="s">
        <v>16</v>
      </c>
      <c r="E264" t="s">
        <v>107</v>
      </c>
      <c r="F264" t="s">
        <v>104</v>
      </c>
      <c r="G264" t="s">
        <v>75</v>
      </c>
      <c r="L264" t="s">
        <v>74</v>
      </c>
      <c r="M264">
        <v>2001</v>
      </c>
      <c r="N264">
        <f t="shared" si="48"/>
        <v>2001</v>
      </c>
      <c r="O264">
        <f t="shared" si="48"/>
        <v>2001</v>
      </c>
      <c r="P264">
        <f t="shared" si="48"/>
        <v>2001</v>
      </c>
      <c r="Q264">
        <f t="shared" si="48"/>
        <v>2001</v>
      </c>
      <c r="R264">
        <f t="shared" si="48"/>
        <v>2001</v>
      </c>
      <c r="S264">
        <f t="shared" si="48"/>
        <v>2001</v>
      </c>
      <c r="T264">
        <f t="shared" si="48"/>
        <v>2001</v>
      </c>
      <c r="U264">
        <f t="shared" si="48"/>
        <v>2001</v>
      </c>
      <c r="V264">
        <f t="shared" si="48"/>
        <v>2001</v>
      </c>
      <c r="W264">
        <f t="shared" si="48"/>
        <v>2001</v>
      </c>
    </row>
    <row r="265" spans="1:23" x14ac:dyDescent="0.25">
      <c r="A265" t="s">
        <v>54</v>
      </c>
      <c r="B265" t="s">
        <v>5</v>
      </c>
      <c r="C265" t="s">
        <v>15</v>
      </c>
      <c r="D265" t="s">
        <v>16</v>
      </c>
      <c r="E265" t="s">
        <v>107</v>
      </c>
      <c r="F265" t="s">
        <v>104</v>
      </c>
      <c r="G265" t="s">
        <v>76</v>
      </c>
      <c r="L265" t="s">
        <v>77</v>
      </c>
      <c r="M265">
        <v>17</v>
      </c>
      <c r="N265">
        <f t="shared" si="48"/>
        <v>17</v>
      </c>
      <c r="O265">
        <f t="shared" si="48"/>
        <v>17</v>
      </c>
      <c r="P265">
        <f t="shared" si="48"/>
        <v>17</v>
      </c>
      <c r="Q265">
        <f t="shared" si="48"/>
        <v>17</v>
      </c>
      <c r="R265">
        <f t="shared" si="48"/>
        <v>17</v>
      </c>
      <c r="S265">
        <f t="shared" si="48"/>
        <v>17</v>
      </c>
      <c r="T265">
        <f t="shared" si="48"/>
        <v>17</v>
      </c>
      <c r="U265">
        <f t="shared" si="48"/>
        <v>17</v>
      </c>
      <c r="V265">
        <f t="shared" si="48"/>
        <v>17</v>
      </c>
      <c r="W265">
        <f t="shared" si="48"/>
        <v>17</v>
      </c>
    </row>
    <row r="266" spans="1:23" x14ac:dyDescent="0.25">
      <c r="A266" t="s">
        <v>54</v>
      </c>
      <c r="B266" t="s">
        <v>5</v>
      </c>
      <c r="C266" t="s">
        <v>15</v>
      </c>
      <c r="D266" t="s">
        <v>16</v>
      </c>
      <c r="E266" t="s">
        <v>107</v>
      </c>
      <c r="F266" t="s">
        <v>104</v>
      </c>
      <c r="G266" t="s">
        <v>78</v>
      </c>
      <c r="L266" t="s">
        <v>70</v>
      </c>
      <c r="M266">
        <v>1</v>
      </c>
    </row>
    <row r="267" spans="1:23" x14ac:dyDescent="0.25">
      <c r="A267" t="s">
        <v>54</v>
      </c>
      <c r="B267" t="s">
        <v>5</v>
      </c>
      <c r="C267" t="s">
        <v>15</v>
      </c>
      <c r="D267" t="s">
        <v>16</v>
      </c>
      <c r="E267" t="s">
        <v>107</v>
      </c>
      <c r="F267" t="s">
        <v>104</v>
      </c>
      <c r="G267" t="s">
        <v>79</v>
      </c>
      <c r="L267" t="s">
        <v>55</v>
      </c>
      <c r="M267">
        <v>1</v>
      </c>
      <c r="N267">
        <f t="shared" ref="N267:W270" si="49">M267</f>
        <v>1</v>
      </c>
      <c r="O267">
        <f t="shared" si="49"/>
        <v>1</v>
      </c>
      <c r="P267">
        <f t="shared" si="49"/>
        <v>1</v>
      </c>
      <c r="Q267">
        <f t="shared" si="49"/>
        <v>1</v>
      </c>
      <c r="R267">
        <f t="shared" si="49"/>
        <v>1</v>
      </c>
      <c r="S267">
        <f t="shared" si="49"/>
        <v>1</v>
      </c>
      <c r="T267">
        <f t="shared" si="49"/>
        <v>1</v>
      </c>
      <c r="U267">
        <f t="shared" si="49"/>
        <v>1</v>
      </c>
      <c r="V267">
        <f t="shared" si="49"/>
        <v>1</v>
      </c>
      <c r="W267">
        <f t="shared" si="49"/>
        <v>1</v>
      </c>
    </row>
    <row r="268" spans="1:23" x14ac:dyDescent="0.25">
      <c r="A268" t="s">
        <v>54</v>
      </c>
      <c r="B268" t="s">
        <v>5</v>
      </c>
      <c r="C268" t="s">
        <v>15</v>
      </c>
      <c r="D268" t="s">
        <v>16</v>
      </c>
      <c r="E268" t="s">
        <v>107</v>
      </c>
      <c r="F268" t="s">
        <v>104</v>
      </c>
      <c r="G268" t="s">
        <v>80</v>
      </c>
      <c r="L268" t="s">
        <v>81</v>
      </c>
      <c r="M268">
        <v>1027.2579125108</v>
      </c>
      <c r="N268">
        <f t="shared" si="49"/>
        <v>1027.2579125108</v>
      </c>
      <c r="O268">
        <f t="shared" si="49"/>
        <v>1027.2579125108</v>
      </c>
      <c r="P268">
        <f t="shared" si="49"/>
        <v>1027.2579125108</v>
      </c>
      <c r="Q268">
        <f t="shared" si="49"/>
        <v>1027.2579125108</v>
      </c>
      <c r="R268">
        <f t="shared" si="49"/>
        <v>1027.2579125108</v>
      </c>
      <c r="S268">
        <f t="shared" si="49"/>
        <v>1027.2579125108</v>
      </c>
      <c r="T268">
        <f t="shared" si="49"/>
        <v>1027.2579125108</v>
      </c>
      <c r="U268">
        <f t="shared" si="49"/>
        <v>1027.2579125108</v>
      </c>
      <c r="V268">
        <f t="shared" si="49"/>
        <v>1027.2579125108</v>
      </c>
      <c r="W268">
        <f t="shared" si="49"/>
        <v>1027.2579125108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107</v>
      </c>
      <c r="F269" t="s">
        <v>104</v>
      </c>
      <c r="G269" t="s">
        <v>108</v>
      </c>
      <c r="L269" t="s">
        <v>81</v>
      </c>
      <c r="M269">
        <v>6.4015060864081503</v>
      </c>
      <c r="N269">
        <f t="shared" si="49"/>
        <v>6.4015060864081503</v>
      </c>
      <c r="O269">
        <f t="shared" si="49"/>
        <v>6.4015060864081503</v>
      </c>
      <c r="P269">
        <f t="shared" si="49"/>
        <v>6.4015060864081503</v>
      </c>
      <c r="Q269">
        <f t="shared" si="49"/>
        <v>6.4015060864081503</v>
      </c>
      <c r="R269">
        <f t="shared" si="49"/>
        <v>6.4015060864081503</v>
      </c>
      <c r="S269">
        <f t="shared" si="49"/>
        <v>6.4015060864081503</v>
      </c>
      <c r="T269">
        <f t="shared" si="49"/>
        <v>6.4015060864081503</v>
      </c>
      <c r="U269">
        <f t="shared" si="49"/>
        <v>6.4015060864081503</v>
      </c>
      <c r="V269">
        <f t="shared" si="49"/>
        <v>6.4015060864081503</v>
      </c>
      <c r="W269">
        <f t="shared" si="49"/>
        <v>6.4015060864081503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107</v>
      </c>
      <c r="F270" t="s">
        <v>104</v>
      </c>
      <c r="G270" t="s">
        <v>17</v>
      </c>
      <c r="J270" t="s">
        <v>31</v>
      </c>
      <c r="L270" t="s">
        <v>82</v>
      </c>
      <c r="M270">
        <v>2.8</v>
      </c>
      <c r="N270">
        <f t="shared" si="49"/>
        <v>2.8</v>
      </c>
      <c r="O270">
        <f t="shared" si="49"/>
        <v>2.8</v>
      </c>
      <c r="P270">
        <f t="shared" si="49"/>
        <v>2.8</v>
      </c>
      <c r="Q270">
        <f t="shared" si="49"/>
        <v>2.8</v>
      </c>
      <c r="R270">
        <f t="shared" si="49"/>
        <v>2.8</v>
      </c>
      <c r="S270">
        <f t="shared" si="49"/>
        <v>2.8</v>
      </c>
      <c r="T270">
        <f t="shared" si="49"/>
        <v>2.8</v>
      </c>
      <c r="U270">
        <f t="shared" si="49"/>
        <v>2.8</v>
      </c>
      <c r="V270">
        <f t="shared" si="49"/>
        <v>2.8</v>
      </c>
      <c r="W270">
        <f t="shared" si="49"/>
        <v>2.8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107</v>
      </c>
      <c r="F271" t="s">
        <v>100</v>
      </c>
      <c r="G271" t="s">
        <v>6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107</v>
      </c>
      <c r="F272" t="s">
        <v>100</v>
      </c>
      <c r="G272" t="s">
        <v>73</v>
      </c>
      <c r="L272" t="s">
        <v>74</v>
      </c>
      <c r="M272">
        <v>2000</v>
      </c>
      <c r="N272">
        <f t="shared" ref="N272:W274" si="50">M272</f>
        <v>2000</v>
      </c>
      <c r="O272">
        <f t="shared" si="50"/>
        <v>2000</v>
      </c>
      <c r="P272">
        <f t="shared" si="50"/>
        <v>2000</v>
      </c>
      <c r="Q272">
        <f t="shared" si="50"/>
        <v>2000</v>
      </c>
      <c r="R272">
        <f t="shared" si="50"/>
        <v>2000</v>
      </c>
      <c r="S272">
        <f t="shared" si="50"/>
        <v>2000</v>
      </c>
      <c r="T272">
        <f t="shared" si="50"/>
        <v>2000</v>
      </c>
      <c r="U272">
        <f t="shared" si="50"/>
        <v>2000</v>
      </c>
      <c r="V272">
        <f t="shared" si="50"/>
        <v>2000</v>
      </c>
      <c r="W272">
        <f t="shared" si="50"/>
        <v>2000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107</v>
      </c>
      <c r="F273" t="s">
        <v>100</v>
      </c>
      <c r="G273" t="s">
        <v>75</v>
      </c>
      <c r="L273" t="s">
        <v>74</v>
      </c>
      <c r="M273">
        <v>2101</v>
      </c>
      <c r="N273">
        <f t="shared" si="50"/>
        <v>2101</v>
      </c>
      <c r="O273">
        <f t="shared" si="50"/>
        <v>2101</v>
      </c>
      <c r="P273">
        <f t="shared" si="50"/>
        <v>2101</v>
      </c>
      <c r="Q273">
        <f t="shared" si="50"/>
        <v>2101</v>
      </c>
      <c r="R273">
        <f t="shared" si="50"/>
        <v>2101</v>
      </c>
      <c r="S273">
        <f t="shared" si="50"/>
        <v>2101</v>
      </c>
      <c r="T273">
        <f t="shared" si="50"/>
        <v>2101</v>
      </c>
      <c r="U273">
        <f t="shared" si="50"/>
        <v>2101</v>
      </c>
      <c r="V273">
        <f t="shared" si="50"/>
        <v>2101</v>
      </c>
      <c r="W273">
        <f t="shared" si="50"/>
        <v>2101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107</v>
      </c>
      <c r="F274" t="s">
        <v>100</v>
      </c>
      <c r="G274" t="s">
        <v>76</v>
      </c>
      <c r="L274" t="s">
        <v>77</v>
      </c>
      <c r="M274">
        <v>17</v>
      </c>
      <c r="N274">
        <f t="shared" si="50"/>
        <v>17</v>
      </c>
      <c r="O274">
        <f t="shared" si="50"/>
        <v>17</v>
      </c>
      <c r="P274">
        <f t="shared" si="50"/>
        <v>17</v>
      </c>
      <c r="Q274">
        <f t="shared" si="50"/>
        <v>17</v>
      </c>
      <c r="R274">
        <f t="shared" si="50"/>
        <v>17</v>
      </c>
      <c r="S274">
        <f t="shared" si="50"/>
        <v>17</v>
      </c>
      <c r="T274">
        <f t="shared" si="50"/>
        <v>17</v>
      </c>
      <c r="U274">
        <f t="shared" si="50"/>
        <v>17</v>
      </c>
      <c r="V274">
        <f t="shared" si="50"/>
        <v>17</v>
      </c>
      <c r="W274">
        <f t="shared" si="50"/>
        <v>17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107</v>
      </c>
      <c r="F275" t="s">
        <v>100</v>
      </c>
      <c r="G275" t="s">
        <v>78</v>
      </c>
      <c r="L275" t="s">
        <v>70</v>
      </c>
      <c r="M275">
        <v>0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107</v>
      </c>
      <c r="F276" t="s">
        <v>100</v>
      </c>
      <c r="G276" t="s">
        <v>79</v>
      </c>
      <c r="L276" t="s">
        <v>55</v>
      </c>
      <c r="M276">
        <v>1</v>
      </c>
      <c r="N276">
        <f t="shared" ref="N276:W279" si="51">M276</f>
        <v>1</v>
      </c>
      <c r="O276">
        <f t="shared" si="51"/>
        <v>1</v>
      </c>
      <c r="P276">
        <f t="shared" si="51"/>
        <v>1</v>
      </c>
      <c r="Q276">
        <f t="shared" si="51"/>
        <v>1</v>
      </c>
      <c r="R276">
        <f t="shared" si="51"/>
        <v>1</v>
      </c>
      <c r="S276">
        <f t="shared" si="51"/>
        <v>1</v>
      </c>
      <c r="T276">
        <f t="shared" si="51"/>
        <v>1</v>
      </c>
      <c r="U276">
        <f t="shared" si="51"/>
        <v>1</v>
      </c>
      <c r="V276">
        <f t="shared" si="51"/>
        <v>1</v>
      </c>
      <c r="W276">
        <f t="shared" si="51"/>
        <v>1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107</v>
      </c>
      <c r="F277" t="s">
        <v>100</v>
      </c>
      <c r="G277" t="s">
        <v>80</v>
      </c>
      <c r="L277" t="s">
        <v>81</v>
      </c>
      <c r="M277">
        <v>1027.2579125108</v>
      </c>
      <c r="N277">
        <f t="shared" si="51"/>
        <v>1027.2579125108</v>
      </c>
      <c r="O277">
        <f t="shared" si="51"/>
        <v>1027.2579125108</v>
      </c>
      <c r="P277">
        <f t="shared" si="51"/>
        <v>1027.2579125108</v>
      </c>
      <c r="Q277">
        <f t="shared" si="51"/>
        <v>1027.2579125108</v>
      </c>
      <c r="R277">
        <f t="shared" si="51"/>
        <v>1027.2579125108</v>
      </c>
      <c r="S277">
        <f t="shared" si="51"/>
        <v>1027.2579125108</v>
      </c>
      <c r="T277">
        <f t="shared" si="51"/>
        <v>1027.2579125108</v>
      </c>
      <c r="U277">
        <f t="shared" si="51"/>
        <v>1027.2579125108</v>
      </c>
      <c r="V277">
        <f t="shared" si="51"/>
        <v>1027.2579125108</v>
      </c>
      <c r="W277">
        <f t="shared" si="51"/>
        <v>1027.2579125108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107</v>
      </c>
      <c r="F278" t="s">
        <v>100</v>
      </c>
      <c r="G278" t="s">
        <v>108</v>
      </c>
      <c r="L278" t="s">
        <v>81</v>
      </c>
      <c r="M278">
        <v>6.4015060864081503</v>
      </c>
      <c r="N278">
        <f t="shared" si="51"/>
        <v>6.4015060864081503</v>
      </c>
      <c r="O278">
        <f t="shared" si="51"/>
        <v>6.4015060864081503</v>
      </c>
      <c r="P278">
        <f t="shared" si="51"/>
        <v>6.4015060864081503</v>
      </c>
      <c r="Q278">
        <f t="shared" si="51"/>
        <v>6.4015060864081503</v>
      </c>
      <c r="R278">
        <f t="shared" si="51"/>
        <v>6.4015060864081503</v>
      </c>
      <c r="S278">
        <f t="shared" si="51"/>
        <v>6.4015060864081503</v>
      </c>
      <c r="T278">
        <f t="shared" si="51"/>
        <v>6.4015060864081503</v>
      </c>
      <c r="U278">
        <f t="shared" si="51"/>
        <v>6.4015060864081503</v>
      </c>
      <c r="V278">
        <f t="shared" si="51"/>
        <v>6.4015060864081503</v>
      </c>
      <c r="W278">
        <f t="shared" si="51"/>
        <v>6.4015060864081503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107</v>
      </c>
      <c r="F279" t="s">
        <v>100</v>
      </c>
      <c r="G279" t="s">
        <v>17</v>
      </c>
      <c r="J279" t="s">
        <v>31</v>
      </c>
      <c r="L279" t="s">
        <v>82</v>
      </c>
      <c r="M279">
        <v>1.746828</v>
      </c>
      <c r="N279">
        <f t="shared" si="51"/>
        <v>1.746828</v>
      </c>
      <c r="O279">
        <f t="shared" si="51"/>
        <v>1.746828</v>
      </c>
      <c r="P279">
        <f t="shared" si="51"/>
        <v>1.746828</v>
      </c>
      <c r="Q279">
        <f t="shared" si="51"/>
        <v>1.746828</v>
      </c>
      <c r="R279">
        <f t="shared" si="51"/>
        <v>1.746828</v>
      </c>
      <c r="S279">
        <f t="shared" si="51"/>
        <v>1.746828</v>
      </c>
      <c r="T279">
        <f t="shared" si="51"/>
        <v>1.746828</v>
      </c>
      <c r="U279">
        <f t="shared" si="51"/>
        <v>1.746828</v>
      </c>
      <c r="V279">
        <f t="shared" si="51"/>
        <v>1.746828</v>
      </c>
      <c r="W279">
        <f t="shared" si="51"/>
        <v>1.746828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107</v>
      </c>
      <c r="F280" t="s">
        <v>109</v>
      </c>
      <c r="G280" t="s">
        <v>6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107</v>
      </c>
      <c r="F281" t="s">
        <v>109</v>
      </c>
      <c r="G281" t="s">
        <v>73</v>
      </c>
      <c r="L281" t="s">
        <v>74</v>
      </c>
      <c r="M281">
        <v>2000</v>
      </c>
      <c r="N281">
        <f t="shared" ref="N281:W283" si="52">M281</f>
        <v>2000</v>
      </c>
      <c r="O281">
        <f t="shared" si="52"/>
        <v>2000</v>
      </c>
      <c r="P281">
        <f t="shared" si="52"/>
        <v>2000</v>
      </c>
      <c r="Q281">
        <f t="shared" si="52"/>
        <v>2000</v>
      </c>
      <c r="R281">
        <f t="shared" si="52"/>
        <v>2000</v>
      </c>
      <c r="S281">
        <f t="shared" si="52"/>
        <v>2000</v>
      </c>
      <c r="T281">
        <f t="shared" si="52"/>
        <v>2000</v>
      </c>
      <c r="U281">
        <f t="shared" si="52"/>
        <v>2000</v>
      </c>
      <c r="V281">
        <f t="shared" si="52"/>
        <v>2000</v>
      </c>
      <c r="W281">
        <f t="shared" si="52"/>
        <v>2000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107</v>
      </c>
      <c r="F282" t="s">
        <v>109</v>
      </c>
      <c r="G282" t="s">
        <v>75</v>
      </c>
      <c r="L282" t="s">
        <v>74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107</v>
      </c>
      <c r="F283" t="s">
        <v>109</v>
      </c>
      <c r="G283" t="s">
        <v>76</v>
      </c>
      <c r="L283" t="s">
        <v>77</v>
      </c>
      <c r="M283">
        <v>17</v>
      </c>
      <c r="N283">
        <f t="shared" si="52"/>
        <v>17</v>
      </c>
      <c r="O283">
        <f t="shared" si="52"/>
        <v>17</v>
      </c>
      <c r="P283">
        <f t="shared" si="52"/>
        <v>17</v>
      </c>
      <c r="Q283">
        <f t="shared" si="52"/>
        <v>17</v>
      </c>
      <c r="R283">
        <f t="shared" si="52"/>
        <v>17</v>
      </c>
      <c r="S283">
        <f t="shared" si="52"/>
        <v>17</v>
      </c>
      <c r="T283">
        <f t="shared" si="52"/>
        <v>17</v>
      </c>
      <c r="U283">
        <f t="shared" si="52"/>
        <v>17</v>
      </c>
      <c r="V283">
        <f t="shared" si="52"/>
        <v>17</v>
      </c>
      <c r="W283">
        <f t="shared" si="52"/>
        <v>17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107</v>
      </c>
      <c r="F284" t="s">
        <v>109</v>
      </c>
      <c r="G284" t="s">
        <v>78</v>
      </c>
      <c r="L284" t="s">
        <v>70</v>
      </c>
      <c r="M284">
        <v>0</v>
      </c>
    </row>
    <row r="285" spans="1:23" x14ac:dyDescent="0.25">
      <c r="A285" t="s">
        <v>54</v>
      </c>
      <c r="B285" t="s">
        <v>5</v>
      </c>
      <c r="C285" t="s">
        <v>15</v>
      </c>
      <c r="D285" t="s">
        <v>16</v>
      </c>
      <c r="E285" t="s">
        <v>107</v>
      </c>
      <c r="F285" t="s">
        <v>109</v>
      </c>
      <c r="G285" t="s">
        <v>79</v>
      </c>
      <c r="L285" t="s">
        <v>55</v>
      </c>
      <c r="M285">
        <v>1</v>
      </c>
      <c r="N285">
        <f t="shared" ref="N285:W288" si="53">M285</f>
        <v>1</v>
      </c>
      <c r="O285">
        <f t="shared" si="53"/>
        <v>1</v>
      </c>
      <c r="P285">
        <f t="shared" si="53"/>
        <v>1</v>
      </c>
      <c r="Q285">
        <f t="shared" si="53"/>
        <v>1</v>
      </c>
      <c r="R285">
        <f t="shared" si="53"/>
        <v>1</v>
      </c>
      <c r="S285">
        <f t="shared" si="53"/>
        <v>1</v>
      </c>
      <c r="T285">
        <f t="shared" si="53"/>
        <v>1</v>
      </c>
      <c r="U285">
        <f t="shared" si="53"/>
        <v>1</v>
      </c>
      <c r="V285">
        <f t="shared" si="53"/>
        <v>1</v>
      </c>
      <c r="W285">
        <f t="shared" si="53"/>
        <v>1</v>
      </c>
    </row>
    <row r="286" spans="1:23" x14ac:dyDescent="0.25">
      <c r="A286" t="s">
        <v>54</v>
      </c>
      <c r="B286" t="s">
        <v>5</v>
      </c>
      <c r="C286" t="s">
        <v>15</v>
      </c>
      <c r="D286" t="s">
        <v>16</v>
      </c>
      <c r="E286" t="s">
        <v>107</v>
      </c>
      <c r="F286" t="s">
        <v>109</v>
      </c>
      <c r="G286" t="s">
        <v>80</v>
      </c>
      <c r="L286" t="s">
        <v>81</v>
      </c>
      <c r="M286">
        <v>1263.8887115001701</v>
      </c>
      <c r="N286">
        <f t="shared" si="53"/>
        <v>1263.8887115001701</v>
      </c>
      <c r="O286">
        <f t="shared" si="53"/>
        <v>1263.8887115001701</v>
      </c>
      <c r="P286">
        <f t="shared" si="53"/>
        <v>1263.8887115001701</v>
      </c>
      <c r="Q286">
        <f t="shared" si="53"/>
        <v>1263.8887115001701</v>
      </c>
      <c r="R286">
        <f t="shared" si="53"/>
        <v>1263.8887115001701</v>
      </c>
      <c r="S286">
        <f t="shared" si="53"/>
        <v>1263.8887115001701</v>
      </c>
      <c r="T286">
        <f t="shared" si="53"/>
        <v>1263.8887115001701</v>
      </c>
      <c r="U286">
        <f t="shared" si="53"/>
        <v>1263.8887115001701</v>
      </c>
      <c r="V286">
        <f t="shared" si="53"/>
        <v>1263.8887115001701</v>
      </c>
      <c r="W286">
        <f t="shared" si="53"/>
        <v>1263.8887115001701</v>
      </c>
    </row>
    <row r="287" spans="1:23" x14ac:dyDescent="0.25">
      <c r="A287" t="s">
        <v>54</v>
      </c>
      <c r="B287" t="s">
        <v>5</v>
      </c>
      <c r="C287" t="s">
        <v>15</v>
      </c>
      <c r="D287" t="s">
        <v>16</v>
      </c>
      <c r="E287" t="s">
        <v>107</v>
      </c>
      <c r="F287" t="s">
        <v>109</v>
      </c>
      <c r="G287" t="s">
        <v>108</v>
      </c>
      <c r="L287" t="s">
        <v>81</v>
      </c>
      <c r="M287">
        <v>6.4015060864081503</v>
      </c>
      <c r="N287">
        <f t="shared" si="53"/>
        <v>6.4015060864081503</v>
      </c>
      <c r="O287">
        <f t="shared" si="53"/>
        <v>6.4015060864081503</v>
      </c>
      <c r="P287">
        <f t="shared" si="53"/>
        <v>6.4015060864081503</v>
      </c>
      <c r="Q287">
        <f t="shared" si="53"/>
        <v>6.4015060864081503</v>
      </c>
      <c r="R287">
        <f t="shared" si="53"/>
        <v>6.4015060864081503</v>
      </c>
      <c r="S287">
        <f t="shared" si="53"/>
        <v>6.4015060864081503</v>
      </c>
      <c r="T287">
        <f t="shared" si="53"/>
        <v>6.4015060864081503</v>
      </c>
      <c r="U287">
        <f t="shared" si="53"/>
        <v>6.4015060864081503</v>
      </c>
      <c r="V287">
        <f t="shared" si="53"/>
        <v>6.4015060864081503</v>
      </c>
      <c r="W287">
        <f t="shared" si="53"/>
        <v>6.4015060864081503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107</v>
      </c>
      <c r="F288" t="s">
        <v>109</v>
      </c>
      <c r="G288" t="s">
        <v>17</v>
      </c>
      <c r="J288" t="s">
        <v>31</v>
      </c>
      <c r="L288" t="s">
        <v>82</v>
      </c>
      <c r="M288">
        <v>1.5668280000000001</v>
      </c>
      <c r="N288">
        <f t="shared" si="53"/>
        <v>1.5668280000000001</v>
      </c>
      <c r="O288">
        <f t="shared" si="53"/>
        <v>1.5668280000000001</v>
      </c>
      <c r="P288">
        <f t="shared" si="53"/>
        <v>1.5668280000000001</v>
      </c>
      <c r="Q288">
        <f t="shared" si="53"/>
        <v>1.5668280000000001</v>
      </c>
      <c r="R288">
        <f t="shared" si="53"/>
        <v>1.5668280000000001</v>
      </c>
      <c r="S288">
        <f t="shared" si="53"/>
        <v>1.5668280000000001</v>
      </c>
      <c r="T288">
        <f t="shared" si="53"/>
        <v>1.5668280000000001</v>
      </c>
      <c r="U288">
        <f t="shared" si="53"/>
        <v>1.5668280000000001</v>
      </c>
      <c r="V288">
        <f t="shared" si="53"/>
        <v>1.5668280000000001</v>
      </c>
      <c r="W288">
        <f t="shared" si="53"/>
        <v>1.5668280000000001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6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73</v>
      </c>
      <c r="L290" t="s">
        <v>74</v>
      </c>
      <c r="M290">
        <v>2000</v>
      </c>
      <c r="N290">
        <f t="shared" ref="N290:W292" si="54">M290</f>
        <v>2000</v>
      </c>
      <c r="O290">
        <f t="shared" si="54"/>
        <v>2000</v>
      </c>
      <c r="P290">
        <f t="shared" si="54"/>
        <v>2000</v>
      </c>
      <c r="Q290">
        <f t="shared" si="54"/>
        <v>2000</v>
      </c>
      <c r="R290">
        <f t="shared" si="54"/>
        <v>2000</v>
      </c>
      <c r="S290">
        <f t="shared" si="54"/>
        <v>2000</v>
      </c>
      <c r="T290">
        <f t="shared" si="54"/>
        <v>2000</v>
      </c>
      <c r="U290">
        <f t="shared" si="54"/>
        <v>2000</v>
      </c>
      <c r="V290">
        <f t="shared" si="54"/>
        <v>2000</v>
      </c>
      <c r="W290">
        <f t="shared" si="54"/>
        <v>2000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75</v>
      </c>
      <c r="L291" t="s">
        <v>74</v>
      </c>
      <c r="M291">
        <v>2101</v>
      </c>
      <c r="N291">
        <f t="shared" si="54"/>
        <v>2101</v>
      </c>
      <c r="O291">
        <f t="shared" si="54"/>
        <v>2101</v>
      </c>
      <c r="P291">
        <f t="shared" si="54"/>
        <v>2101</v>
      </c>
      <c r="Q291">
        <f t="shared" si="54"/>
        <v>2101</v>
      </c>
      <c r="R291">
        <f t="shared" si="54"/>
        <v>2101</v>
      </c>
      <c r="S291">
        <f t="shared" si="54"/>
        <v>2101</v>
      </c>
      <c r="T291">
        <f t="shared" si="54"/>
        <v>2101</v>
      </c>
      <c r="U291">
        <f t="shared" si="54"/>
        <v>2101</v>
      </c>
      <c r="V291">
        <f t="shared" si="54"/>
        <v>2101</v>
      </c>
      <c r="W291">
        <f t="shared" si="54"/>
        <v>2101</v>
      </c>
    </row>
    <row r="292" spans="1:23" x14ac:dyDescent="0.25">
      <c r="A292" t="s">
        <v>54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76</v>
      </c>
      <c r="L292" t="s">
        <v>77</v>
      </c>
      <c r="M292">
        <v>17</v>
      </c>
      <c r="N292">
        <f t="shared" si="54"/>
        <v>17</v>
      </c>
      <c r="O292">
        <f t="shared" si="54"/>
        <v>17</v>
      </c>
      <c r="P292">
        <f t="shared" si="54"/>
        <v>17</v>
      </c>
      <c r="Q292">
        <f t="shared" si="54"/>
        <v>17</v>
      </c>
      <c r="R292">
        <f t="shared" si="54"/>
        <v>17</v>
      </c>
      <c r="S292">
        <f t="shared" si="54"/>
        <v>17</v>
      </c>
      <c r="T292">
        <f t="shared" si="54"/>
        <v>17</v>
      </c>
      <c r="U292">
        <f t="shared" si="54"/>
        <v>17</v>
      </c>
      <c r="V292">
        <f t="shared" si="54"/>
        <v>17</v>
      </c>
      <c r="W292">
        <f t="shared" si="54"/>
        <v>17</v>
      </c>
    </row>
    <row r="293" spans="1:23" x14ac:dyDescent="0.25">
      <c r="A293" t="s">
        <v>54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78</v>
      </c>
      <c r="L293" t="s">
        <v>70</v>
      </c>
      <c r="M293">
        <v>0</v>
      </c>
    </row>
    <row r="294" spans="1:23" x14ac:dyDescent="0.25">
      <c r="A294" t="s">
        <v>54</v>
      </c>
      <c r="B294" t="s">
        <v>5</v>
      </c>
      <c r="C294" t="s">
        <v>15</v>
      </c>
      <c r="D294" t="s">
        <v>16</v>
      </c>
      <c r="E294" t="s">
        <v>107</v>
      </c>
      <c r="F294" t="s">
        <v>110</v>
      </c>
      <c r="G294" t="s">
        <v>79</v>
      </c>
      <c r="L294" t="s">
        <v>55</v>
      </c>
      <c r="M294">
        <v>1</v>
      </c>
      <c r="N294">
        <f t="shared" ref="N294:W297" si="55">M294</f>
        <v>1</v>
      </c>
      <c r="O294">
        <f t="shared" si="55"/>
        <v>1</v>
      </c>
      <c r="P294">
        <f t="shared" si="55"/>
        <v>1</v>
      </c>
      <c r="Q294">
        <f t="shared" si="55"/>
        <v>1</v>
      </c>
      <c r="R294">
        <f t="shared" si="55"/>
        <v>1</v>
      </c>
      <c r="S294">
        <f t="shared" si="55"/>
        <v>1</v>
      </c>
      <c r="T294">
        <f t="shared" si="55"/>
        <v>1</v>
      </c>
      <c r="U294">
        <f t="shared" si="55"/>
        <v>1</v>
      </c>
      <c r="V294">
        <f t="shared" si="55"/>
        <v>1</v>
      </c>
      <c r="W294">
        <f t="shared" si="55"/>
        <v>1</v>
      </c>
    </row>
    <row r="295" spans="1:23" x14ac:dyDescent="0.25">
      <c r="A295" t="s">
        <v>54</v>
      </c>
      <c r="B295" t="s">
        <v>5</v>
      </c>
      <c r="C295" t="s">
        <v>15</v>
      </c>
      <c r="D295" t="s">
        <v>16</v>
      </c>
      <c r="E295" t="s">
        <v>107</v>
      </c>
      <c r="F295" t="s">
        <v>110</v>
      </c>
      <c r="G295" t="s">
        <v>80</v>
      </c>
      <c r="L295" t="s">
        <v>81</v>
      </c>
      <c r="M295">
        <v>1161.5821571507099</v>
      </c>
      <c r="N295">
        <f t="shared" si="55"/>
        <v>1161.5821571507099</v>
      </c>
      <c r="O295">
        <f t="shared" si="55"/>
        <v>1161.5821571507099</v>
      </c>
      <c r="P295">
        <f t="shared" si="55"/>
        <v>1161.5821571507099</v>
      </c>
      <c r="Q295">
        <f t="shared" si="55"/>
        <v>1161.5821571507099</v>
      </c>
      <c r="R295">
        <f t="shared" si="55"/>
        <v>1161.5821571507099</v>
      </c>
      <c r="S295">
        <f t="shared" si="55"/>
        <v>1161.5821571507099</v>
      </c>
      <c r="T295">
        <f t="shared" si="55"/>
        <v>1161.5821571507099</v>
      </c>
      <c r="U295">
        <f t="shared" si="55"/>
        <v>1161.5821571507099</v>
      </c>
      <c r="V295">
        <f t="shared" si="55"/>
        <v>1161.5821571507099</v>
      </c>
      <c r="W295">
        <f t="shared" si="55"/>
        <v>1161.5821571507099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107</v>
      </c>
      <c r="F296" t="s">
        <v>110</v>
      </c>
      <c r="G296" t="s">
        <v>108</v>
      </c>
      <c r="L296" t="s">
        <v>81</v>
      </c>
      <c r="M296">
        <v>6.4015060864081503</v>
      </c>
      <c r="N296">
        <f t="shared" si="55"/>
        <v>6.4015060864081503</v>
      </c>
      <c r="O296">
        <f t="shared" si="55"/>
        <v>6.4015060864081503</v>
      </c>
      <c r="P296">
        <f t="shared" si="55"/>
        <v>6.4015060864081503</v>
      </c>
      <c r="Q296">
        <f t="shared" si="55"/>
        <v>6.4015060864081503</v>
      </c>
      <c r="R296">
        <f t="shared" si="55"/>
        <v>6.4015060864081503</v>
      </c>
      <c r="S296">
        <f t="shared" si="55"/>
        <v>6.4015060864081503</v>
      </c>
      <c r="T296">
        <f t="shared" si="55"/>
        <v>6.4015060864081503</v>
      </c>
      <c r="U296">
        <f t="shared" si="55"/>
        <v>6.4015060864081503</v>
      </c>
      <c r="V296">
        <f t="shared" si="55"/>
        <v>6.4015060864081503</v>
      </c>
      <c r="W296">
        <f t="shared" si="55"/>
        <v>6.4015060864081503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107</v>
      </c>
      <c r="F297" t="s">
        <v>110</v>
      </c>
      <c r="G297" t="s">
        <v>17</v>
      </c>
      <c r="J297" t="s">
        <v>31</v>
      </c>
      <c r="L297" t="s">
        <v>82</v>
      </c>
      <c r="M297">
        <v>1.22207523387096</v>
      </c>
      <c r="N297">
        <f t="shared" si="55"/>
        <v>1.22207523387096</v>
      </c>
      <c r="O297">
        <f t="shared" si="55"/>
        <v>1.22207523387096</v>
      </c>
      <c r="P297">
        <f t="shared" si="55"/>
        <v>1.22207523387096</v>
      </c>
      <c r="Q297">
        <f t="shared" si="55"/>
        <v>1.22207523387096</v>
      </c>
      <c r="R297">
        <f t="shared" si="55"/>
        <v>1.22207523387096</v>
      </c>
      <c r="S297">
        <f t="shared" si="55"/>
        <v>1.22207523387096</v>
      </c>
      <c r="T297">
        <f t="shared" si="55"/>
        <v>1.22207523387096</v>
      </c>
      <c r="U297">
        <f t="shared" si="55"/>
        <v>1.22207523387096</v>
      </c>
      <c r="V297">
        <f t="shared" si="55"/>
        <v>1.22207523387096</v>
      </c>
      <c r="W297">
        <f t="shared" si="55"/>
        <v>1.22207523387096</v>
      </c>
    </row>
    <row r="298" spans="1:23" x14ac:dyDescent="0.25">
      <c r="A298" t="s">
        <v>56</v>
      </c>
      <c r="B298" t="s">
        <v>5</v>
      </c>
      <c r="C298" t="s">
        <v>15</v>
      </c>
      <c r="D298" t="s">
        <v>16</v>
      </c>
      <c r="E298" t="s">
        <v>111</v>
      </c>
      <c r="G298" t="s">
        <v>21</v>
      </c>
      <c r="L298" t="s">
        <v>55</v>
      </c>
    </row>
    <row r="299" spans="1:23" x14ac:dyDescent="0.25">
      <c r="A299" t="s">
        <v>56</v>
      </c>
      <c r="B299" t="s">
        <v>5</v>
      </c>
      <c r="C299" t="s">
        <v>15</v>
      </c>
      <c r="D299" t="s">
        <v>16</v>
      </c>
      <c r="E299" t="s">
        <v>111</v>
      </c>
      <c r="G299" t="s">
        <v>22</v>
      </c>
      <c r="H299" t="s">
        <v>68</v>
      </c>
    </row>
    <row r="300" spans="1:23" x14ac:dyDescent="0.25">
      <c r="A300" t="s">
        <v>56</v>
      </c>
      <c r="B300" t="s">
        <v>5</v>
      </c>
      <c r="C300" t="s">
        <v>15</v>
      </c>
      <c r="D300" t="s">
        <v>16</v>
      </c>
      <c r="E300" t="s">
        <v>111</v>
      </c>
      <c r="G300" t="s">
        <v>69</v>
      </c>
      <c r="L300" t="s">
        <v>70</v>
      </c>
      <c r="M300">
        <v>0.25</v>
      </c>
      <c r="N300">
        <f t="shared" ref="N300:W301" si="56">M300</f>
        <v>0.25</v>
      </c>
      <c r="O300">
        <f t="shared" si="56"/>
        <v>0.25</v>
      </c>
      <c r="P300">
        <f t="shared" si="56"/>
        <v>0.25</v>
      </c>
      <c r="Q300">
        <f t="shared" si="56"/>
        <v>0.25</v>
      </c>
      <c r="R300">
        <f t="shared" si="56"/>
        <v>0.25</v>
      </c>
      <c r="S300">
        <f t="shared" si="56"/>
        <v>0.25</v>
      </c>
      <c r="T300">
        <f t="shared" si="56"/>
        <v>0.25</v>
      </c>
      <c r="U300">
        <f t="shared" si="56"/>
        <v>0.25</v>
      </c>
      <c r="V300">
        <f t="shared" si="56"/>
        <v>0.25</v>
      </c>
      <c r="W300">
        <f t="shared" si="56"/>
        <v>0.25</v>
      </c>
    </row>
    <row r="301" spans="1:23" x14ac:dyDescent="0.25">
      <c r="A301" t="s">
        <v>56</v>
      </c>
      <c r="B301" t="s">
        <v>5</v>
      </c>
      <c r="C301" t="s">
        <v>15</v>
      </c>
      <c r="D301" t="s">
        <v>16</v>
      </c>
      <c r="E301" t="s">
        <v>111</v>
      </c>
      <c r="G301" t="s">
        <v>71</v>
      </c>
      <c r="M301">
        <v>10</v>
      </c>
      <c r="N301">
        <f t="shared" si="56"/>
        <v>10</v>
      </c>
      <c r="O301">
        <f t="shared" si="56"/>
        <v>10</v>
      </c>
      <c r="P301">
        <f t="shared" si="56"/>
        <v>10</v>
      </c>
      <c r="Q301">
        <f t="shared" si="56"/>
        <v>10</v>
      </c>
      <c r="R301">
        <f t="shared" si="56"/>
        <v>10</v>
      </c>
      <c r="S301">
        <f t="shared" si="56"/>
        <v>10</v>
      </c>
      <c r="T301">
        <f t="shared" si="56"/>
        <v>10</v>
      </c>
      <c r="U301">
        <f t="shared" si="56"/>
        <v>10</v>
      </c>
      <c r="V301">
        <f t="shared" si="56"/>
        <v>10</v>
      </c>
      <c r="W301">
        <f t="shared" si="56"/>
        <v>10</v>
      </c>
    </row>
    <row r="302" spans="1:23" x14ac:dyDescent="0.25">
      <c r="A302" t="s">
        <v>56</v>
      </c>
      <c r="B302" t="s">
        <v>5</v>
      </c>
      <c r="C302" t="s">
        <v>15</v>
      </c>
      <c r="D302" t="s">
        <v>16</v>
      </c>
      <c r="E302" t="s">
        <v>111</v>
      </c>
      <c r="F302" t="s">
        <v>104</v>
      </c>
      <c r="G302" t="s">
        <v>6</v>
      </c>
    </row>
    <row r="303" spans="1:23" x14ac:dyDescent="0.25">
      <c r="A303" t="s">
        <v>56</v>
      </c>
      <c r="B303" t="s">
        <v>5</v>
      </c>
      <c r="C303" t="s">
        <v>15</v>
      </c>
      <c r="D303" t="s">
        <v>16</v>
      </c>
      <c r="E303" t="s">
        <v>111</v>
      </c>
      <c r="F303" t="s">
        <v>104</v>
      </c>
      <c r="G303" t="s">
        <v>73</v>
      </c>
      <c r="L303" t="s">
        <v>74</v>
      </c>
      <c r="M303">
        <v>1982</v>
      </c>
      <c r="N303">
        <f t="shared" ref="N303:W305" si="57">M303</f>
        <v>1982</v>
      </c>
      <c r="O303">
        <f t="shared" si="57"/>
        <v>1982</v>
      </c>
      <c r="P303">
        <f t="shared" si="57"/>
        <v>1982</v>
      </c>
      <c r="Q303">
        <f t="shared" si="57"/>
        <v>1982</v>
      </c>
      <c r="R303">
        <f t="shared" si="57"/>
        <v>1982</v>
      </c>
      <c r="S303">
        <f t="shared" si="57"/>
        <v>1982</v>
      </c>
      <c r="T303">
        <f t="shared" si="57"/>
        <v>1982</v>
      </c>
      <c r="U303">
        <f t="shared" si="57"/>
        <v>1982</v>
      </c>
      <c r="V303">
        <f t="shared" si="57"/>
        <v>1982</v>
      </c>
      <c r="W303">
        <f t="shared" si="57"/>
        <v>1982</v>
      </c>
    </row>
    <row r="304" spans="1:23" x14ac:dyDescent="0.25">
      <c r="A304" t="s">
        <v>56</v>
      </c>
      <c r="B304" t="s">
        <v>5</v>
      </c>
      <c r="C304" t="s">
        <v>15</v>
      </c>
      <c r="D304" t="s">
        <v>16</v>
      </c>
      <c r="E304" t="s">
        <v>111</v>
      </c>
      <c r="F304" t="s">
        <v>104</v>
      </c>
      <c r="G304" t="s">
        <v>75</v>
      </c>
      <c r="L304" t="s">
        <v>74</v>
      </c>
      <c r="M304">
        <v>1991</v>
      </c>
      <c r="N304">
        <f t="shared" si="57"/>
        <v>1991</v>
      </c>
      <c r="O304">
        <f t="shared" si="57"/>
        <v>1991</v>
      </c>
      <c r="P304">
        <f t="shared" si="57"/>
        <v>1991</v>
      </c>
      <c r="Q304">
        <f t="shared" si="57"/>
        <v>1991</v>
      </c>
      <c r="R304">
        <f t="shared" si="57"/>
        <v>1991</v>
      </c>
      <c r="S304">
        <f t="shared" si="57"/>
        <v>1991</v>
      </c>
      <c r="T304">
        <f t="shared" si="57"/>
        <v>1991</v>
      </c>
      <c r="U304">
        <f t="shared" si="57"/>
        <v>1991</v>
      </c>
      <c r="V304">
        <f t="shared" si="57"/>
        <v>1991</v>
      </c>
      <c r="W304">
        <f t="shared" si="57"/>
        <v>1991</v>
      </c>
    </row>
    <row r="305" spans="1:23" x14ac:dyDescent="0.25">
      <c r="A305" t="s">
        <v>56</v>
      </c>
      <c r="B305" t="s">
        <v>5</v>
      </c>
      <c r="C305" t="s">
        <v>15</v>
      </c>
      <c r="D305" t="s">
        <v>16</v>
      </c>
      <c r="E305" t="s">
        <v>111</v>
      </c>
      <c r="F305" t="s">
        <v>104</v>
      </c>
      <c r="G305" t="s">
        <v>76</v>
      </c>
      <c r="L305" t="s">
        <v>77</v>
      </c>
      <c r="M305">
        <v>15</v>
      </c>
      <c r="N305">
        <f t="shared" si="57"/>
        <v>15</v>
      </c>
      <c r="O305">
        <f t="shared" si="57"/>
        <v>15</v>
      </c>
      <c r="P305">
        <f t="shared" si="57"/>
        <v>15</v>
      </c>
      <c r="Q305">
        <f t="shared" si="57"/>
        <v>15</v>
      </c>
      <c r="R305">
        <f t="shared" si="57"/>
        <v>15</v>
      </c>
      <c r="S305">
        <f t="shared" si="57"/>
        <v>15</v>
      </c>
      <c r="T305">
        <f t="shared" si="57"/>
        <v>15</v>
      </c>
      <c r="U305">
        <f t="shared" si="57"/>
        <v>15</v>
      </c>
      <c r="V305">
        <f t="shared" si="57"/>
        <v>15</v>
      </c>
      <c r="W305">
        <f t="shared" si="57"/>
        <v>15</v>
      </c>
    </row>
    <row r="306" spans="1:23" x14ac:dyDescent="0.25">
      <c r="A306" t="s">
        <v>56</v>
      </c>
      <c r="B306" t="s">
        <v>5</v>
      </c>
      <c r="C306" t="s">
        <v>15</v>
      </c>
      <c r="D306" t="s">
        <v>16</v>
      </c>
      <c r="E306" t="s">
        <v>111</v>
      </c>
      <c r="F306" t="s">
        <v>104</v>
      </c>
      <c r="G306" t="s">
        <v>78</v>
      </c>
      <c r="L306" t="s">
        <v>70</v>
      </c>
      <c r="M306">
        <v>1</v>
      </c>
    </row>
    <row r="307" spans="1:23" x14ac:dyDescent="0.25">
      <c r="A307" t="s">
        <v>56</v>
      </c>
      <c r="B307" t="s">
        <v>5</v>
      </c>
      <c r="C307" t="s">
        <v>15</v>
      </c>
      <c r="D307" t="s">
        <v>16</v>
      </c>
      <c r="E307" t="s">
        <v>111</v>
      </c>
      <c r="F307" t="s">
        <v>104</v>
      </c>
      <c r="G307" t="s">
        <v>79</v>
      </c>
      <c r="L307" t="s">
        <v>55</v>
      </c>
      <c r="M307">
        <v>1</v>
      </c>
      <c r="N307">
        <f t="shared" ref="N307:W310" si="58">M307</f>
        <v>1</v>
      </c>
      <c r="O307">
        <f t="shared" si="58"/>
        <v>1</v>
      </c>
      <c r="P307">
        <f t="shared" si="58"/>
        <v>1</v>
      </c>
      <c r="Q307">
        <f t="shared" si="58"/>
        <v>1</v>
      </c>
      <c r="R307">
        <f t="shared" si="58"/>
        <v>1</v>
      </c>
      <c r="S307">
        <f t="shared" si="58"/>
        <v>1</v>
      </c>
      <c r="T307">
        <f t="shared" si="58"/>
        <v>1</v>
      </c>
      <c r="U307">
        <f t="shared" si="58"/>
        <v>1</v>
      </c>
      <c r="V307">
        <f t="shared" si="58"/>
        <v>1</v>
      </c>
      <c r="W307">
        <f t="shared" si="58"/>
        <v>1</v>
      </c>
    </row>
    <row r="308" spans="1:23" x14ac:dyDescent="0.25">
      <c r="A308" t="s">
        <v>56</v>
      </c>
      <c r="B308" t="s">
        <v>5</v>
      </c>
      <c r="C308" t="s">
        <v>15</v>
      </c>
      <c r="D308" t="s">
        <v>16</v>
      </c>
      <c r="E308" t="s">
        <v>111</v>
      </c>
      <c r="F308" t="s">
        <v>104</v>
      </c>
      <c r="G308" t="s">
        <v>80</v>
      </c>
      <c r="L308" t="s">
        <v>81</v>
      </c>
      <c r="M308">
        <v>619.68684733679095</v>
      </c>
      <c r="N308">
        <f t="shared" si="58"/>
        <v>619.68684733679095</v>
      </c>
      <c r="O308">
        <f t="shared" si="58"/>
        <v>619.68684733679095</v>
      </c>
      <c r="P308">
        <f t="shared" si="58"/>
        <v>619.68684733679095</v>
      </c>
      <c r="Q308">
        <f t="shared" si="58"/>
        <v>619.68684733679095</v>
      </c>
      <c r="R308">
        <f t="shared" si="58"/>
        <v>619.68684733679095</v>
      </c>
      <c r="S308">
        <f t="shared" si="58"/>
        <v>619.68684733679095</v>
      </c>
      <c r="T308">
        <f t="shared" si="58"/>
        <v>619.68684733679095</v>
      </c>
      <c r="U308">
        <f t="shared" si="58"/>
        <v>619.68684733679095</v>
      </c>
      <c r="V308">
        <f t="shared" si="58"/>
        <v>619.68684733679095</v>
      </c>
      <c r="W308">
        <f t="shared" si="58"/>
        <v>619.68684733679095</v>
      </c>
    </row>
    <row r="309" spans="1:23" x14ac:dyDescent="0.25">
      <c r="A309" t="s">
        <v>56</v>
      </c>
      <c r="B309" t="s">
        <v>5</v>
      </c>
      <c r="C309" t="s">
        <v>15</v>
      </c>
      <c r="D309" t="s">
        <v>16</v>
      </c>
      <c r="E309" t="s">
        <v>111</v>
      </c>
      <c r="F309" t="s">
        <v>104</v>
      </c>
      <c r="G309" t="s">
        <v>108</v>
      </c>
      <c r="L309" t="s">
        <v>81</v>
      </c>
      <c r="M309">
        <v>16.003765216020401</v>
      </c>
      <c r="N309">
        <f t="shared" si="58"/>
        <v>16.003765216020401</v>
      </c>
      <c r="O309">
        <f t="shared" si="58"/>
        <v>16.003765216020401</v>
      </c>
      <c r="P309">
        <f t="shared" si="58"/>
        <v>16.003765216020401</v>
      </c>
      <c r="Q309">
        <f t="shared" si="58"/>
        <v>16.003765216020401</v>
      </c>
      <c r="R309">
        <f t="shared" si="58"/>
        <v>16.003765216020401</v>
      </c>
      <c r="S309">
        <f t="shared" si="58"/>
        <v>16.003765216020401</v>
      </c>
      <c r="T309">
        <f t="shared" si="58"/>
        <v>16.003765216020401</v>
      </c>
      <c r="U309">
        <f t="shared" si="58"/>
        <v>16.003765216020401</v>
      </c>
      <c r="V309">
        <f t="shared" si="58"/>
        <v>16.003765216020401</v>
      </c>
      <c r="W309">
        <f t="shared" si="58"/>
        <v>16.003765216020401</v>
      </c>
    </row>
    <row r="310" spans="1:23" x14ac:dyDescent="0.25">
      <c r="A310" t="s">
        <v>56</v>
      </c>
      <c r="B310" t="s">
        <v>5</v>
      </c>
      <c r="C310" t="s">
        <v>15</v>
      </c>
      <c r="D310" t="s">
        <v>16</v>
      </c>
      <c r="E310" t="s">
        <v>111</v>
      </c>
      <c r="F310" t="s">
        <v>104</v>
      </c>
      <c r="G310" t="s">
        <v>17</v>
      </c>
      <c r="J310" t="s">
        <v>31</v>
      </c>
      <c r="L310" t="s">
        <v>82</v>
      </c>
      <c r="M310">
        <f>2.760448799*0.75</f>
        <v>2.07033659925</v>
      </c>
      <c r="N310">
        <f t="shared" si="58"/>
        <v>2.07033659925</v>
      </c>
      <c r="O310">
        <f t="shared" si="58"/>
        <v>2.07033659925</v>
      </c>
      <c r="P310">
        <f t="shared" si="58"/>
        <v>2.07033659925</v>
      </c>
      <c r="Q310">
        <f t="shared" si="58"/>
        <v>2.07033659925</v>
      </c>
      <c r="R310">
        <f t="shared" si="58"/>
        <v>2.07033659925</v>
      </c>
      <c r="S310">
        <f t="shared" si="58"/>
        <v>2.07033659925</v>
      </c>
      <c r="T310">
        <f t="shared" si="58"/>
        <v>2.07033659925</v>
      </c>
      <c r="U310">
        <f t="shared" si="58"/>
        <v>2.07033659925</v>
      </c>
      <c r="V310">
        <f t="shared" si="58"/>
        <v>2.07033659925</v>
      </c>
      <c r="W310">
        <f t="shared" si="58"/>
        <v>2.07033659925</v>
      </c>
    </row>
    <row r="311" spans="1:23" x14ac:dyDescent="0.25">
      <c r="A311" t="s">
        <v>56</v>
      </c>
      <c r="B311" t="s">
        <v>5</v>
      </c>
      <c r="C311" t="s">
        <v>15</v>
      </c>
      <c r="D311" t="s">
        <v>16</v>
      </c>
      <c r="E311" t="s">
        <v>111</v>
      </c>
      <c r="F311" t="s">
        <v>100</v>
      </c>
      <c r="G311" t="s">
        <v>6</v>
      </c>
    </row>
    <row r="312" spans="1:23" x14ac:dyDescent="0.25">
      <c r="A312" t="s">
        <v>56</v>
      </c>
      <c r="B312" t="s">
        <v>5</v>
      </c>
      <c r="C312" t="s">
        <v>15</v>
      </c>
      <c r="D312" t="s">
        <v>16</v>
      </c>
      <c r="E312" t="s">
        <v>111</v>
      </c>
      <c r="F312" t="s">
        <v>100</v>
      </c>
      <c r="G312" t="s">
        <v>73</v>
      </c>
      <c r="L312" t="s">
        <v>74</v>
      </c>
      <c r="M312">
        <v>1988</v>
      </c>
      <c r="N312">
        <f t="shared" ref="N312:W314" si="59">M312</f>
        <v>1988</v>
      </c>
      <c r="O312">
        <f t="shared" si="59"/>
        <v>1988</v>
      </c>
      <c r="P312">
        <f t="shared" si="59"/>
        <v>1988</v>
      </c>
      <c r="Q312">
        <f t="shared" si="59"/>
        <v>1988</v>
      </c>
      <c r="R312">
        <f t="shared" si="59"/>
        <v>1988</v>
      </c>
      <c r="S312">
        <f t="shared" si="59"/>
        <v>1988</v>
      </c>
      <c r="T312">
        <f t="shared" si="59"/>
        <v>1988</v>
      </c>
      <c r="U312">
        <f t="shared" si="59"/>
        <v>1988</v>
      </c>
      <c r="V312">
        <f t="shared" si="59"/>
        <v>1988</v>
      </c>
      <c r="W312">
        <f t="shared" si="59"/>
        <v>1988</v>
      </c>
    </row>
    <row r="313" spans="1:23" x14ac:dyDescent="0.25">
      <c r="A313" t="s">
        <v>56</v>
      </c>
      <c r="B313" t="s">
        <v>5</v>
      </c>
      <c r="C313" t="s">
        <v>15</v>
      </c>
      <c r="D313" t="s">
        <v>16</v>
      </c>
      <c r="E313" t="s">
        <v>111</v>
      </c>
      <c r="F313" t="s">
        <v>100</v>
      </c>
      <c r="G313" t="s">
        <v>75</v>
      </c>
      <c r="L313" t="s">
        <v>74</v>
      </c>
      <c r="M313">
        <v>2101</v>
      </c>
      <c r="N313">
        <f t="shared" si="59"/>
        <v>2101</v>
      </c>
      <c r="O313">
        <f t="shared" si="59"/>
        <v>2101</v>
      </c>
      <c r="P313">
        <f t="shared" si="59"/>
        <v>2101</v>
      </c>
      <c r="Q313">
        <f t="shared" si="59"/>
        <v>2101</v>
      </c>
      <c r="R313">
        <f t="shared" si="59"/>
        <v>2101</v>
      </c>
      <c r="S313">
        <f t="shared" si="59"/>
        <v>2101</v>
      </c>
      <c r="T313">
        <f t="shared" si="59"/>
        <v>2101</v>
      </c>
      <c r="U313">
        <f t="shared" si="59"/>
        <v>2101</v>
      </c>
      <c r="V313">
        <f t="shared" si="59"/>
        <v>2101</v>
      </c>
      <c r="W313">
        <f t="shared" si="59"/>
        <v>2101</v>
      </c>
    </row>
    <row r="314" spans="1:23" x14ac:dyDescent="0.25">
      <c r="A314" t="s">
        <v>56</v>
      </c>
      <c r="B314" t="s">
        <v>5</v>
      </c>
      <c r="C314" t="s">
        <v>15</v>
      </c>
      <c r="D314" t="s">
        <v>16</v>
      </c>
      <c r="E314" t="s">
        <v>111</v>
      </c>
      <c r="F314" t="s">
        <v>100</v>
      </c>
      <c r="G314" t="s">
        <v>76</v>
      </c>
      <c r="L314" t="s">
        <v>77</v>
      </c>
      <c r="M314">
        <v>15</v>
      </c>
      <c r="N314">
        <f t="shared" si="59"/>
        <v>15</v>
      </c>
      <c r="O314">
        <f t="shared" si="59"/>
        <v>15</v>
      </c>
      <c r="P314">
        <f t="shared" si="59"/>
        <v>15</v>
      </c>
      <c r="Q314">
        <f t="shared" si="59"/>
        <v>15</v>
      </c>
      <c r="R314">
        <f t="shared" si="59"/>
        <v>15</v>
      </c>
      <c r="S314">
        <f t="shared" si="59"/>
        <v>15</v>
      </c>
      <c r="T314">
        <f t="shared" si="59"/>
        <v>15</v>
      </c>
      <c r="U314">
        <f t="shared" si="59"/>
        <v>15</v>
      </c>
      <c r="V314">
        <f t="shared" si="59"/>
        <v>15</v>
      </c>
      <c r="W314">
        <f t="shared" si="59"/>
        <v>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111</v>
      </c>
      <c r="F315" t="s">
        <v>100</v>
      </c>
      <c r="G315" t="s">
        <v>78</v>
      </c>
      <c r="L315" t="s">
        <v>70</v>
      </c>
      <c r="M315">
        <v>0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111</v>
      </c>
      <c r="F316" t="s">
        <v>100</v>
      </c>
      <c r="G316" t="s">
        <v>79</v>
      </c>
      <c r="L316" t="s">
        <v>55</v>
      </c>
      <c r="M316">
        <v>1</v>
      </c>
      <c r="N316">
        <f t="shared" ref="N316:W319" si="60">M316</f>
        <v>1</v>
      </c>
      <c r="O316">
        <f t="shared" si="60"/>
        <v>1</v>
      </c>
      <c r="P316">
        <f t="shared" si="60"/>
        <v>1</v>
      </c>
      <c r="Q316">
        <f t="shared" si="60"/>
        <v>1</v>
      </c>
      <c r="R316">
        <f t="shared" si="60"/>
        <v>1</v>
      </c>
      <c r="S316">
        <f t="shared" si="60"/>
        <v>1</v>
      </c>
      <c r="T316">
        <f t="shared" si="60"/>
        <v>1</v>
      </c>
      <c r="U316">
        <f t="shared" si="60"/>
        <v>1</v>
      </c>
      <c r="V316">
        <f t="shared" si="60"/>
        <v>1</v>
      </c>
      <c r="W316">
        <f t="shared" si="60"/>
        <v>1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111</v>
      </c>
      <c r="F317" t="s">
        <v>100</v>
      </c>
      <c r="G317" t="s">
        <v>80</v>
      </c>
      <c r="L317" t="s">
        <v>81</v>
      </c>
      <c r="M317">
        <v>619.68684733679095</v>
      </c>
      <c r="N317">
        <f t="shared" si="60"/>
        <v>619.68684733679095</v>
      </c>
      <c r="O317">
        <f t="shared" si="60"/>
        <v>619.68684733679095</v>
      </c>
      <c r="P317">
        <f t="shared" si="60"/>
        <v>619.68684733679095</v>
      </c>
      <c r="Q317">
        <f t="shared" si="60"/>
        <v>619.68684733679095</v>
      </c>
      <c r="R317">
        <f t="shared" si="60"/>
        <v>619.68684733679095</v>
      </c>
      <c r="S317">
        <f t="shared" si="60"/>
        <v>619.68684733679095</v>
      </c>
      <c r="T317">
        <f t="shared" si="60"/>
        <v>619.68684733679095</v>
      </c>
      <c r="U317">
        <f t="shared" si="60"/>
        <v>619.68684733679095</v>
      </c>
      <c r="V317">
        <f t="shared" si="60"/>
        <v>619.68684733679095</v>
      </c>
      <c r="W317">
        <f t="shared" si="60"/>
        <v>619.68684733679095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111</v>
      </c>
      <c r="F318" t="s">
        <v>100</v>
      </c>
      <c r="G318" t="s">
        <v>108</v>
      </c>
      <c r="L318" t="s">
        <v>81</v>
      </c>
      <c r="M318">
        <v>16.003765216020401</v>
      </c>
      <c r="N318">
        <f t="shared" si="60"/>
        <v>16.003765216020401</v>
      </c>
      <c r="O318">
        <f t="shared" si="60"/>
        <v>16.003765216020401</v>
      </c>
      <c r="P318">
        <f t="shared" si="60"/>
        <v>16.003765216020401</v>
      </c>
      <c r="Q318">
        <f t="shared" si="60"/>
        <v>16.003765216020401</v>
      </c>
      <c r="R318">
        <f t="shared" si="60"/>
        <v>16.003765216020401</v>
      </c>
      <c r="S318">
        <f t="shared" si="60"/>
        <v>16.003765216020401</v>
      </c>
      <c r="T318">
        <f t="shared" si="60"/>
        <v>16.003765216020401</v>
      </c>
      <c r="U318">
        <f t="shared" si="60"/>
        <v>16.003765216020401</v>
      </c>
      <c r="V318">
        <f t="shared" si="60"/>
        <v>16.003765216020401</v>
      </c>
      <c r="W318">
        <f t="shared" si="60"/>
        <v>16.003765216020401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111</v>
      </c>
      <c r="F319" t="s">
        <v>100</v>
      </c>
      <c r="G319" t="s">
        <v>17</v>
      </c>
      <c r="J319" t="s">
        <v>31</v>
      </c>
      <c r="L319" t="s">
        <v>82</v>
      </c>
      <c r="M319">
        <f>1.36656*0.75</f>
        <v>1.0249200000000001</v>
      </c>
      <c r="N319">
        <f t="shared" si="60"/>
        <v>1.0249200000000001</v>
      </c>
      <c r="O319">
        <f t="shared" si="60"/>
        <v>1.0249200000000001</v>
      </c>
      <c r="P319">
        <f t="shared" si="60"/>
        <v>1.0249200000000001</v>
      </c>
      <c r="Q319">
        <f t="shared" si="60"/>
        <v>1.0249200000000001</v>
      </c>
      <c r="R319">
        <f t="shared" si="60"/>
        <v>1.0249200000000001</v>
      </c>
      <c r="S319">
        <f t="shared" si="60"/>
        <v>1.0249200000000001</v>
      </c>
      <c r="T319">
        <f t="shared" si="60"/>
        <v>1.0249200000000001</v>
      </c>
      <c r="U319">
        <f t="shared" si="60"/>
        <v>1.0249200000000001</v>
      </c>
      <c r="V319">
        <f t="shared" si="60"/>
        <v>1.0249200000000001</v>
      </c>
      <c r="W319">
        <f t="shared" si="60"/>
        <v>1.0249200000000001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111</v>
      </c>
      <c r="F320" t="s">
        <v>110</v>
      </c>
      <c r="G320" t="s">
        <v>6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111</v>
      </c>
      <c r="F321" t="s">
        <v>110</v>
      </c>
      <c r="G321" t="s">
        <v>73</v>
      </c>
      <c r="L321" t="s">
        <v>74</v>
      </c>
      <c r="M321">
        <v>1988</v>
      </c>
      <c r="N321">
        <f t="shared" ref="N321:W323" si="61">M321</f>
        <v>1988</v>
      </c>
      <c r="O321">
        <f t="shared" si="61"/>
        <v>1988</v>
      </c>
      <c r="P321">
        <f t="shared" si="61"/>
        <v>1988</v>
      </c>
      <c r="Q321">
        <f t="shared" si="61"/>
        <v>1988</v>
      </c>
      <c r="R321">
        <f t="shared" si="61"/>
        <v>1988</v>
      </c>
      <c r="S321">
        <f t="shared" si="61"/>
        <v>1988</v>
      </c>
      <c r="T321">
        <f t="shared" si="61"/>
        <v>1988</v>
      </c>
      <c r="U321">
        <f t="shared" si="61"/>
        <v>1988</v>
      </c>
      <c r="V321">
        <f t="shared" si="61"/>
        <v>1988</v>
      </c>
      <c r="W321">
        <f t="shared" si="61"/>
        <v>1988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111</v>
      </c>
      <c r="F322" t="s">
        <v>110</v>
      </c>
      <c r="G322" t="s">
        <v>75</v>
      </c>
      <c r="L322" t="s">
        <v>74</v>
      </c>
      <c r="M322">
        <v>2101</v>
      </c>
      <c r="N322">
        <f t="shared" si="61"/>
        <v>2101</v>
      </c>
      <c r="O322">
        <f t="shared" si="61"/>
        <v>2101</v>
      </c>
      <c r="P322">
        <f t="shared" si="61"/>
        <v>2101</v>
      </c>
      <c r="Q322">
        <f t="shared" si="61"/>
        <v>2101</v>
      </c>
      <c r="R322">
        <f t="shared" si="61"/>
        <v>2101</v>
      </c>
      <c r="S322">
        <f t="shared" si="61"/>
        <v>2101</v>
      </c>
      <c r="T322">
        <f t="shared" si="61"/>
        <v>2101</v>
      </c>
      <c r="U322">
        <f t="shared" si="61"/>
        <v>2101</v>
      </c>
      <c r="V322">
        <f t="shared" si="61"/>
        <v>2101</v>
      </c>
      <c r="W322">
        <f t="shared" si="61"/>
        <v>2101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111</v>
      </c>
      <c r="F323" t="s">
        <v>110</v>
      </c>
      <c r="G323" t="s">
        <v>76</v>
      </c>
      <c r="L323" t="s">
        <v>77</v>
      </c>
      <c r="M323">
        <v>15</v>
      </c>
      <c r="N323">
        <f t="shared" si="61"/>
        <v>15</v>
      </c>
      <c r="O323">
        <f t="shared" si="61"/>
        <v>15</v>
      </c>
      <c r="P323">
        <f t="shared" si="61"/>
        <v>15</v>
      </c>
      <c r="Q323">
        <f t="shared" si="61"/>
        <v>15</v>
      </c>
      <c r="R323">
        <f t="shared" si="61"/>
        <v>15</v>
      </c>
      <c r="S323">
        <f t="shared" si="61"/>
        <v>15</v>
      </c>
      <c r="T323">
        <f t="shared" si="61"/>
        <v>15</v>
      </c>
      <c r="U323">
        <f t="shared" si="61"/>
        <v>15</v>
      </c>
      <c r="V323">
        <f t="shared" si="61"/>
        <v>15</v>
      </c>
      <c r="W323">
        <f t="shared" si="61"/>
        <v>15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111</v>
      </c>
      <c r="F324" t="s">
        <v>110</v>
      </c>
      <c r="G324" t="s">
        <v>78</v>
      </c>
      <c r="L324" t="s">
        <v>70</v>
      </c>
      <c r="M324">
        <v>0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111</v>
      </c>
      <c r="F325" t="s">
        <v>110</v>
      </c>
      <c r="G325" t="s">
        <v>79</v>
      </c>
      <c r="L325" t="s">
        <v>55</v>
      </c>
      <c r="M325">
        <v>1</v>
      </c>
      <c r="N325">
        <f t="shared" ref="N325:W328" si="62">M325</f>
        <v>1</v>
      </c>
      <c r="O325">
        <f t="shared" si="62"/>
        <v>1</v>
      </c>
      <c r="P325">
        <f t="shared" si="62"/>
        <v>1</v>
      </c>
      <c r="Q325">
        <f t="shared" si="62"/>
        <v>1</v>
      </c>
      <c r="R325">
        <f t="shared" si="62"/>
        <v>1</v>
      </c>
      <c r="S325">
        <f t="shared" si="62"/>
        <v>1</v>
      </c>
      <c r="T325">
        <f t="shared" si="62"/>
        <v>1</v>
      </c>
      <c r="U325">
        <f t="shared" si="62"/>
        <v>1</v>
      </c>
      <c r="V325">
        <f t="shared" si="62"/>
        <v>1</v>
      </c>
      <c r="W325">
        <f t="shared" si="62"/>
        <v>1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111</v>
      </c>
      <c r="F326" t="s">
        <v>110</v>
      </c>
      <c r="G326" t="s">
        <v>80</v>
      </c>
      <c r="L326" t="s">
        <v>81</v>
      </c>
      <c r="M326">
        <v>789.93044468760604</v>
      </c>
      <c r="N326">
        <f t="shared" si="62"/>
        <v>789.93044468760604</v>
      </c>
      <c r="O326">
        <f t="shared" si="62"/>
        <v>789.93044468760604</v>
      </c>
      <c r="P326">
        <f t="shared" si="62"/>
        <v>789.93044468760604</v>
      </c>
      <c r="Q326">
        <f t="shared" si="62"/>
        <v>789.93044468760604</v>
      </c>
      <c r="R326">
        <f t="shared" si="62"/>
        <v>789.93044468760604</v>
      </c>
      <c r="S326">
        <f t="shared" si="62"/>
        <v>789.93044468760604</v>
      </c>
      <c r="T326">
        <f t="shared" si="62"/>
        <v>789.93044468760604</v>
      </c>
      <c r="U326">
        <f t="shared" si="62"/>
        <v>789.93044468760604</v>
      </c>
      <c r="V326">
        <f t="shared" si="62"/>
        <v>789.93044468760604</v>
      </c>
      <c r="W326">
        <f t="shared" si="62"/>
        <v>789.93044468760604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111</v>
      </c>
      <c r="F327" t="s">
        <v>110</v>
      </c>
      <c r="G327" t="s">
        <v>108</v>
      </c>
      <c r="L327" t="s">
        <v>81</v>
      </c>
      <c r="M327">
        <v>16.003765216020401</v>
      </c>
      <c r="N327">
        <f t="shared" si="62"/>
        <v>16.003765216020401</v>
      </c>
      <c r="O327">
        <f t="shared" si="62"/>
        <v>16.003765216020401</v>
      </c>
      <c r="P327">
        <f t="shared" si="62"/>
        <v>16.003765216020401</v>
      </c>
      <c r="Q327">
        <f t="shared" si="62"/>
        <v>16.003765216020401</v>
      </c>
      <c r="R327">
        <f t="shared" si="62"/>
        <v>16.003765216020401</v>
      </c>
      <c r="S327">
        <f t="shared" si="62"/>
        <v>16.003765216020401</v>
      </c>
      <c r="T327">
        <f t="shared" si="62"/>
        <v>16.003765216020401</v>
      </c>
      <c r="U327">
        <f t="shared" si="62"/>
        <v>16.003765216020401</v>
      </c>
      <c r="V327">
        <f t="shared" si="62"/>
        <v>16.003765216020401</v>
      </c>
      <c r="W327">
        <f t="shared" si="62"/>
        <v>16.003765216020401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111</v>
      </c>
      <c r="F328" t="s">
        <v>110</v>
      </c>
      <c r="G328" t="s">
        <v>17</v>
      </c>
      <c r="J328" t="s">
        <v>31</v>
      </c>
      <c r="L328" t="s">
        <v>82</v>
      </c>
      <c r="M328">
        <f>1.140999201*0.75</f>
        <v>0.85574940075000006</v>
      </c>
      <c r="N328">
        <f t="shared" si="62"/>
        <v>0.85574940075000006</v>
      </c>
      <c r="O328">
        <f t="shared" si="62"/>
        <v>0.85574940075000006</v>
      </c>
      <c r="P328">
        <f t="shared" si="62"/>
        <v>0.85574940075000006</v>
      </c>
      <c r="Q328">
        <f t="shared" si="62"/>
        <v>0.85574940075000006</v>
      </c>
      <c r="R328">
        <f t="shared" si="62"/>
        <v>0.85574940075000006</v>
      </c>
      <c r="S328">
        <f t="shared" si="62"/>
        <v>0.85574940075000006</v>
      </c>
      <c r="T328">
        <f t="shared" si="62"/>
        <v>0.85574940075000006</v>
      </c>
      <c r="U328">
        <f t="shared" si="62"/>
        <v>0.85574940075000006</v>
      </c>
      <c r="V328">
        <f t="shared" si="62"/>
        <v>0.85574940075000006</v>
      </c>
      <c r="W328">
        <f t="shared" si="62"/>
        <v>0.85574940075000006</v>
      </c>
    </row>
    <row r="329" spans="1:23" x14ac:dyDescent="0.25">
      <c r="A329" t="s">
        <v>57</v>
      </c>
      <c r="B329" t="s">
        <v>5</v>
      </c>
      <c r="C329" t="s">
        <v>15</v>
      </c>
      <c r="D329" t="s">
        <v>16</v>
      </c>
      <c r="E329" t="s">
        <v>112</v>
      </c>
      <c r="G329" t="s">
        <v>21</v>
      </c>
      <c r="L329" t="s">
        <v>55</v>
      </c>
    </row>
    <row r="330" spans="1:23" x14ac:dyDescent="0.25">
      <c r="A330" t="s">
        <v>57</v>
      </c>
      <c r="B330" t="s">
        <v>5</v>
      </c>
      <c r="C330" t="s">
        <v>15</v>
      </c>
      <c r="D330" t="s">
        <v>16</v>
      </c>
      <c r="E330" t="s">
        <v>112</v>
      </c>
      <c r="G330" t="s">
        <v>22</v>
      </c>
      <c r="H330" t="s">
        <v>68</v>
      </c>
    </row>
    <row r="331" spans="1:23" x14ac:dyDescent="0.25">
      <c r="A331" t="s">
        <v>57</v>
      </c>
      <c r="B331" t="s">
        <v>5</v>
      </c>
      <c r="C331" t="s">
        <v>15</v>
      </c>
      <c r="D331" t="s">
        <v>16</v>
      </c>
      <c r="E331" t="s">
        <v>112</v>
      </c>
      <c r="G331" t="s">
        <v>69</v>
      </c>
      <c r="L331" t="s">
        <v>70</v>
      </c>
      <c r="M331">
        <v>0.25</v>
      </c>
      <c r="N331">
        <f t="shared" ref="N331:W332" si="63">M331</f>
        <v>0.25</v>
      </c>
      <c r="O331">
        <f t="shared" si="63"/>
        <v>0.25</v>
      </c>
      <c r="P331">
        <f t="shared" si="63"/>
        <v>0.25</v>
      </c>
      <c r="Q331">
        <f t="shared" si="63"/>
        <v>0.25</v>
      </c>
      <c r="R331">
        <f t="shared" si="63"/>
        <v>0.25</v>
      </c>
      <c r="S331">
        <f t="shared" si="63"/>
        <v>0.25</v>
      </c>
      <c r="T331">
        <f t="shared" si="63"/>
        <v>0.25</v>
      </c>
      <c r="U331">
        <f t="shared" si="63"/>
        <v>0.25</v>
      </c>
      <c r="V331">
        <f t="shared" si="63"/>
        <v>0.25</v>
      </c>
      <c r="W331">
        <f t="shared" si="63"/>
        <v>0.25</v>
      </c>
    </row>
    <row r="332" spans="1:23" x14ac:dyDescent="0.25">
      <c r="A332" t="s">
        <v>57</v>
      </c>
      <c r="B332" t="s">
        <v>5</v>
      </c>
      <c r="C332" t="s">
        <v>15</v>
      </c>
      <c r="D332" t="s">
        <v>16</v>
      </c>
      <c r="E332" t="s">
        <v>112</v>
      </c>
      <c r="G332" t="s">
        <v>71</v>
      </c>
      <c r="M332">
        <v>10</v>
      </c>
      <c r="N332">
        <f t="shared" si="63"/>
        <v>10</v>
      </c>
      <c r="O332">
        <f t="shared" si="63"/>
        <v>10</v>
      </c>
      <c r="P332">
        <f t="shared" si="63"/>
        <v>10</v>
      </c>
      <c r="Q332">
        <f t="shared" si="63"/>
        <v>10</v>
      </c>
      <c r="R332">
        <f t="shared" si="63"/>
        <v>10</v>
      </c>
      <c r="S332">
        <f t="shared" si="63"/>
        <v>10</v>
      </c>
      <c r="T332">
        <f t="shared" si="63"/>
        <v>10</v>
      </c>
      <c r="U332">
        <f t="shared" si="63"/>
        <v>10</v>
      </c>
      <c r="V332">
        <f t="shared" si="63"/>
        <v>10</v>
      </c>
      <c r="W332">
        <f t="shared" si="63"/>
        <v>10</v>
      </c>
    </row>
    <row r="333" spans="1:23" x14ac:dyDescent="0.25">
      <c r="A333" t="s">
        <v>57</v>
      </c>
      <c r="B333" t="s">
        <v>5</v>
      </c>
      <c r="C333" t="s">
        <v>15</v>
      </c>
      <c r="D333" t="s">
        <v>16</v>
      </c>
      <c r="E333" t="s">
        <v>112</v>
      </c>
      <c r="F333" t="s">
        <v>113</v>
      </c>
      <c r="G333" t="s">
        <v>6</v>
      </c>
    </row>
    <row r="334" spans="1:23" x14ac:dyDescent="0.25">
      <c r="A334" t="s">
        <v>57</v>
      </c>
      <c r="B334" t="s">
        <v>5</v>
      </c>
      <c r="C334" t="s">
        <v>15</v>
      </c>
      <c r="D334" t="s">
        <v>16</v>
      </c>
      <c r="E334" t="s">
        <v>112</v>
      </c>
      <c r="F334" t="s">
        <v>113</v>
      </c>
      <c r="G334" t="s">
        <v>73</v>
      </c>
      <c r="L334" t="s">
        <v>74</v>
      </c>
      <c r="M334">
        <v>1980</v>
      </c>
      <c r="N334">
        <f t="shared" ref="N334:W336" si="64">M334</f>
        <v>1980</v>
      </c>
      <c r="O334">
        <f t="shared" si="64"/>
        <v>1980</v>
      </c>
      <c r="P334">
        <f t="shared" si="64"/>
        <v>1980</v>
      </c>
      <c r="Q334">
        <f t="shared" si="64"/>
        <v>1980</v>
      </c>
      <c r="R334">
        <f t="shared" si="64"/>
        <v>1980</v>
      </c>
      <c r="S334">
        <f t="shared" si="64"/>
        <v>1980</v>
      </c>
      <c r="T334">
        <f t="shared" si="64"/>
        <v>1980</v>
      </c>
      <c r="U334">
        <f t="shared" si="64"/>
        <v>1980</v>
      </c>
      <c r="V334">
        <f t="shared" si="64"/>
        <v>1980</v>
      </c>
      <c r="W334">
        <f t="shared" si="64"/>
        <v>1980</v>
      </c>
    </row>
    <row r="335" spans="1:23" x14ac:dyDescent="0.25">
      <c r="A335" t="s">
        <v>57</v>
      </c>
      <c r="B335" t="s">
        <v>5</v>
      </c>
      <c r="C335" t="s">
        <v>15</v>
      </c>
      <c r="D335" t="s">
        <v>16</v>
      </c>
      <c r="E335" t="s">
        <v>112</v>
      </c>
      <c r="F335" t="s">
        <v>113</v>
      </c>
      <c r="G335" t="s">
        <v>75</v>
      </c>
      <c r="L335" t="s">
        <v>74</v>
      </c>
      <c r="M335">
        <v>2001</v>
      </c>
      <c r="N335">
        <f t="shared" si="64"/>
        <v>2001</v>
      </c>
      <c r="O335">
        <f t="shared" si="64"/>
        <v>2001</v>
      </c>
      <c r="P335">
        <f t="shared" si="64"/>
        <v>2001</v>
      </c>
      <c r="Q335">
        <f t="shared" si="64"/>
        <v>2001</v>
      </c>
      <c r="R335">
        <f t="shared" si="64"/>
        <v>2001</v>
      </c>
      <c r="S335">
        <f t="shared" si="64"/>
        <v>2001</v>
      </c>
      <c r="T335">
        <f t="shared" si="64"/>
        <v>2001</v>
      </c>
      <c r="U335">
        <f t="shared" si="64"/>
        <v>2001</v>
      </c>
      <c r="V335">
        <f t="shared" si="64"/>
        <v>2001</v>
      </c>
      <c r="W335">
        <f t="shared" si="64"/>
        <v>2001</v>
      </c>
    </row>
    <row r="336" spans="1:23" x14ac:dyDescent="0.25">
      <c r="A336" t="s">
        <v>57</v>
      </c>
      <c r="B336" t="s">
        <v>5</v>
      </c>
      <c r="C336" t="s">
        <v>15</v>
      </c>
      <c r="D336" t="s">
        <v>16</v>
      </c>
      <c r="E336" t="s">
        <v>112</v>
      </c>
      <c r="F336" t="s">
        <v>113</v>
      </c>
      <c r="G336" t="s">
        <v>76</v>
      </c>
      <c r="L336" t="s">
        <v>77</v>
      </c>
      <c r="M336">
        <v>20</v>
      </c>
      <c r="N336">
        <f t="shared" si="64"/>
        <v>20</v>
      </c>
      <c r="O336">
        <f t="shared" si="64"/>
        <v>20</v>
      </c>
      <c r="P336">
        <f t="shared" si="64"/>
        <v>20</v>
      </c>
      <c r="Q336">
        <f t="shared" si="64"/>
        <v>20</v>
      </c>
      <c r="R336">
        <f t="shared" si="64"/>
        <v>20</v>
      </c>
      <c r="S336">
        <f t="shared" si="64"/>
        <v>20</v>
      </c>
      <c r="T336">
        <f t="shared" si="64"/>
        <v>20</v>
      </c>
      <c r="U336">
        <f t="shared" si="64"/>
        <v>20</v>
      </c>
      <c r="V336">
        <f t="shared" si="64"/>
        <v>20</v>
      </c>
      <c r="W336">
        <f t="shared" si="64"/>
        <v>20</v>
      </c>
    </row>
    <row r="337" spans="1:23" x14ac:dyDescent="0.25">
      <c r="A337" t="s">
        <v>57</v>
      </c>
      <c r="B337" t="s">
        <v>5</v>
      </c>
      <c r="C337" t="s">
        <v>15</v>
      </c>
      <c r="D337" t="s">
        <v>16</v>
      </c>
      <c r="E337" t="s">
        <v>112</v>
      </c>
      <c r="F337" t="s">
        <v>113</v>
      </c>
      <c r="G337" t="s">
        <v>78</v>
      </c>
      <c r="L337" t="s">
        <v>70</v>
      </c>
      <c r="M337">
        <v>0.93400000000000005</v>
      </c>
    </row>
    <row r="338" spans="1:23" x14ac:dyDescent="0.25">
      <c r="A338" t="s">
        <v>57</v>
      </c>
      <c r="B338" t="s">
        <v>5</v>
      </c>
      <c r="C338" t="s">
        <v>15</v>
      </c>
      <c r="D338" t="s">
        <v>16</v>
      </c>
      <c r="E338" t="s">
        <v>112</v>
      </c>
      <c r="F338" t="s">
        <v>113</v>
      </c>
      <c r="G338" t="s">
        <v>79</v>
      </c>
      <c r="L338" t="s">
        <v>55</v>
      </c>
      <c r="M338">
        <v>1</v>
      </c>
      <c r="N338">
        <f t="shared" ref="N338:W341" si="65">M338</f>
        <v>1</v>
      </c>
      <c r="O338">
        <f t="shared" si="65"/>
        <v>1</v>
      </c>
      <c r="P338">
        <f t="shared" si="65"/>
        <v>1</v>
      </c>
      <c r="Q338">
        <f t="shared" si="65"/>
        <v>1</v>
      </c>
      <c r="R338">
        <f t="shared" si="65"/>
        <v>1</v>
      </c>
      <c r="S338">
        <f t="shared" si="65"/>
        <v>1</v>
      </c>
      <c r="T338">
        <f t="shared" si="65"/>
        <v>1</v>
      </c>
      <c r="U338">
        <f t="shared" si="65"/>
        <v>1</v>
      </c>
      <c r="V338">
        <f t="shared" si="65"/>
        <v>1</v>
      </c>
      <c r="W338">
        <f t="shared" si="65"/>
        <v>1</v>
      </c>
    </row>
    <row r="339" spans="1:23" x14ac:dyDescent="0.25">
      <c r="A339" t="s">
        <v>57</v>
      </c>
      <c r="B339" t="s">
        <v>5</v>
      </c>
      <c r="C339" t="s">
        <v>15</v>
      </c>
      <c r="D339" t="s">
        <v>16</v>
      </c>
      <c r="E339" t="s">
        <v>112</v>
      </c>
      <c r="F339" t="s">
        <v>113</v>
      </c>
      <c r="G339" t="s">
        <v>80</v>
      </c>
      <c r="L339" t="s">
        <v>81</v>
      </c>
      <c r="M339">
        <v>966.68715805334796</v>
      </c>
      <c r="N339">
        <f t="shared" si="65"/>
        <v>966.68715805334796</v>
      </c>
      <c r="O339">
        <f t="shared" si="65"/>
        <v>966.68715805334796</v>
      </c>
      <c r="P339">
        <f t="shared" si="65"/>
        <v>966.68715805334796</v>
      </c>
      <c r="Q339">
        <f t="shared" si="65"/>
        <v>966.68715805334796</v>
      </c>
      <c r="R339">
        <f t="shared" si="65"/>
        <v>966.68715805334796</v>
      </c>
      <c r="S339">
        <f t="shared" si="65"/>
        <v>966.68715805334796</v>
      </c>
      <c r="T339">
        <f t="shared" si="65"/>
        <v>966.68715805334796</v>
      </c>
      <c r="U339">
        <f t="shared" si="65"/>
        <v>966.68715805334796</v>
      </c>
      <c r="V339">
        <f t="shared" si="65"/>
        <v>966.68715805334796</v>
      </c>
      <c r="W339">
        <f t="shared" si="65"/>
        <v>966.68715805334796</v>
      </c>
    </row>
    <row r="340" spans="1:23" x14ac:dyDescent="0.25">
      <c r="A340" t="s">
        <v>57</v>
      </c>
      <c r="B340" t="s">
        <v>5</v>
      </c>
      <c r="C340" t="s">
        <v>15</v>
      </c>
      <c r="D340" t="s">
        <v>16</v>
      </c>
      <c r="E340" t="s">
        <v>112</v>
      </c>
      <c r="F340" t="s">
        <v>113</v>
      </c>
      <c r="G340" t="s">
        <v>108</v>
      </c>
      <c r="L340" t="s">
        <v>81</v>
      </c>
      <c r="M340">
        <v>16.003765216020401</v>
      </c>
      <c r="N340">
        <f t="shared" si="65"/>
        <v>16.003765216020401</v>
      </c>
      <c r="O340">
        <f t="shared" si="65"/>
        <v>16.003765216020401</v>
      </c>
      <c r="P340">
        <f t="shared" si="65"/>
        <v>16.003765216020401</v>
      </c>
      <c r="Q340">
        <f t="shared" si="65"/>
        <v>16.003765216020401</v>
      </c>
      <c r="R340">
        <f t="shared" si="65"/>
        <v>16.003765216020401</v>
      </c>
      <c r="S340">
        <f t="shared" si="65"/>
        <v>16.003765216020401</v>
      </c>
      <c r="T340">
        <f t="shared" si="65"/>
        <v>16.003765216020401</v>
      </c>
      <c r="U340">
        <f t="shared" si="65"/>
        <v>16.003765216020401</v>
      </c>
      <c r="V340">
        <f t="shared" si="65"/>
        <v>16.003765216020401</v>
      </c>
      <c r="W340">
        <f t="shared" si="65"/>
        <v>16.003765216020401</v>
      </c>
    </row>
    <row r="341" spans="1:23" x14ac:dyDescent="0.25">
      <c r="A341" t="s">
        <v>57</v>
      </c>
      <c r="B341" t="s">
        <v>5</v>
      </c>
      <c r="C341" t="s">
        <v>15</v>
      </c>
      <c r="D341" t="s">
        <v>16</v>
      </c>
      <c r="E341" t="s">
        <v>112</v>
      </c>
      <c r="F341" t="s">
        <v>113</v>
      </c>
      <c r="G341" t="s">
        <v>17</v>
      </c>
      <c r="J341" t="s">
        <v>31</v>
      </c>
      <c r="L341" t="s">
        <v>82</v>
      </c>
      <c r="M341">
        <v>2.8066770069999998</v>
      </c>
      <c r="N341">
        <f t="shared" si="65"/>
        <v>2.8066770069999998</v>
      </c>
      <c r="O341">
        <f t="shared" si="65"/>
        <v>2.8066770069999998</v>
      </c>
      <c r="P341">
        <f t="shared" si="65"/>
        <v>2.8066770069999998</v>
      </c>
      <c r="Q341">
        <f t="shared" si="65"/>
        <v>2.8066770069999998</v>
      </c>
      <c r="R341">
        <f t="shared" si="65"/>
        <v>2.8066770069999998</v>
      </c>
      <c r="S341">
        <f t="shared" si="65"/>
        <v>2.8066770069999998</v>
      </c>
      <c r="T341">
        <f t="shared" si="65"/>
        <v>2.8066770069999998</v>
      </c>
      <c r="U341">
        <f t="shared" si="65"/>
        <v>2.8066770069999998</v>
      </c>
      <c r="V341">
        <f t="shared" si="65"/>
        <v>2.8066770069999998</v>
      </c>
      <c r="W341">
        <f t="shared" si="65"/>
        <v>2.8066770069999998</v>
      </c>
    </row>
    <row r="342" spans="1:23" x14ac:dyDescent="0.25">
      <c r="A342" t="s">
        <v>57</v>
      </c>
      <c r="B342" t="s">
        <v>5</v>
      </c>
      <c r="C342" t="s">
        <v>15</v>
      </c>
      <c r="D342" t="s">
        <v>16</v>
      </c>
      <c r="E342" t="s">
        <v>112</v>
      </c>
      <c r="F342" t="s">
        <v>114</v>
      </c>
      <c r="G342" t="s">
        <v>6</v>
      </c>
    </row>
    <row r="343" spans="1:23" x14ac:dyDescent="0.25">
      <c r="A343" t="s">
        <v>57</v>
      </c>
      <c r="B343" t="s">
        <v>5</v>
      </c>
      <c r="C343" t="s">
        <v>15</v>
      </c>
      <c r="D343" t="s">
        <v>16</v>
      </c>
      <c r="E343" t="s">
        <v>112</v>
      </c>
      <c r="F343" t="s">
        <v>114</v>
      </c>
      <c r="G343" t="s">
        <v>73</v>
      </c>
      <c r="L343" t="s">
        <v>74</v>
      </c>
      <c r="M343">
        <v>2000</v>
      </c>
      <c r="N343">
        <f t="shared" ref="N343:W345" si="66">M343</f>
        <v>2000</v>
      </c>
      <c r="O343">
        <f t="shared" si="66"/>
        <v>2000</v>
      </c>
      <c r="P343">
        <f t="shared" si="66"/>
        <v>2000</v>
      </c>
      <c r="Q343">
        <f t="shared" si="66"/>
        <v>2000</v>
      </c>
      <c r="R343">
        <f t="shared" si="66"/>
        <v>2000</v>
      </c>
      <c r="S343">
        <f t="shared" si="66"/>
        <v>2000</v>
      </c>
      <c r="T343">
        <f t="shared" si="66"/>
        <v>2000</v>
      </c>
      <c r="U343">
        <f t="shared" si="66"/>
        <v>2000</v>
      </c>
      <c r="V343">
        <f t="shared" si="66"/>
        <v>2000</v>
      </c>
      <c r="W343">
        <f t="shared" si="66"/>
        <v>2000</v>
      </c>
    </row>
    <row r="344" spans="1:23" x14ac:dyDescent="0.25">
      <c r="A344" t="s">
        <v>57</v>
      </c>
      <c r="B344" t="s">
        <v>5</v>
      </c>
      <c r="C344" t="s">
        <v>15</v>
      </c>
      <c r="D344" t="s">
        <v>16</v>
      </c>
      <c r="E344" t="s">
        <v>112</v>
      </c>
      <c r="F344" t="s">
        <v>114</v>
      </c>
      <c r="G344" t="s">
        <v>75</v>
      </c>
      <c r="L344" t="s">
        <v>74</v>
      </c>
      <c r="M344">
        <v>2101</v>
      </c>
      <c r="N344">
        <f t="shared" si="66"/>
        <v>2101</v>
      </c>
      <c r="O344">
        <f t="shared" si="66"/>
        <v>2101</v>
      </c>
      <c r="P344">
        <f t="shared" si="66"/>
        <v>2101</v>
      </c>
      <c r="Q344">
        <f t="shared" si="66"/>
        <v>2101</v>
      </c>
      <c r="R344">
        <f t="shared" si="66"/>
        <v>2101</v>
      </c>
      <c r="S344">
        <f t="shared" si="66"/>
        <v>2101</v>
      </c>
      <c r="T344">
        <f t="shared" si="66"/>
        <v>2101</v>
      </c>
      <c r="U344">
        <f t="shared" si="66"/>
        <v>2101</v>
      </c>
      <c r="V344">
        <f t="shared" si="66"/>
        <v>2101</v>
      </c>
      <c r="W344">
        <f t="shared" si="66"/>
        <v>2101</v>
      </c>
    </row>
    <row r="345" spans="1:23" x14ac:dyDescent="0.25">
      <c r="A345" t="s">
        <v>57</v>
      </c>
      <c r="B345" t="s">
        <v>5</v>
      </c>
      <c r="C345" t="s">
        <v>15</v>
      </c>
      <c r="D345" t="s">
        <v>16</v>
      </c>
      <c r="E345" t="s">
        <v>112</v>
      </c>
      <c r="F345" t="s">
        <v>114</v>
      </c>
      <c r="G345" t="s">
        <v>76</v>
      </c>
      <c r="L345" t="s">
        <v>77</v>
      </c>
      <c r="M345">
        <v>20</v>
      </c>
      <c r="N345">
        <f t="shared" si="66"/>
        <v>20</v>
      </c>
      <c r="O345">
        <f t="shared" si="66"/>
        <v>20</v>
      </c>
      <c r="P345">
        <f t="shared" si="66"/>
        <v>20</v>
      </c>
      <c r="Q345">
        <f t="shared" si="66"/>
        <v>20</v>
      </c>
      <c r="R345">
        <f t="shared" si="66"/>
        <v>20</v>
      </c>
      <c r="S345">
        <f t="shared" si="66"/>
        <v>20</v>
      </c>
      <c r="T345">
        <f t="shared" si="66"/>
        <v>20</v>
      </c>
      <c r="U345">
        <f t="shared" si="66"/>
        <v>20</v>
      </c>
      <c r="V345">
        <f t="shared" si="66"/>
        <v>20</v>
      </c>
      <c r="W345">
        <f t="shared" si="66"/>
        <v>20</v>
      </c>
    </row>
    <row r="346" spans="1:23" x14ac:dyDescent="0.25">
      <c r="A346" t="s">
        <v>57</v>
      </c>
      <c r="B346" t="s">
        <v>5</v>
      </c>
      <c r="C346" t="s">
        <v>15</v>
      </c>
      <c r="D346" t="s">
        <v>16</v>
      </c>
      <c r="E346" t="s">
        <v>112</v>
      </c>
      <c r="F346" t="s">
        <v>114</v>
      </c>
      <c r="G346" t="s">
        <v>78</v>
      </c>
      <c r="L346" t="s">
        <v>70</v>
      </c>
      <c r="M346">
        <v>0</v>
      </c>
    </row>
    <row r="347" spans="1:23" x14ac:dyDescent="0.25">
      <c r="A347" t="s">
        <v>57</v>
      </c>
      <c r="B347" t="s">
        <v>5</v>
      </c>
      <c r="C347" t="s">
        <v>15</v>
      </c>
      <c r="D347" t="s">
        <v>16</v>
      </c>
      <c r="E347" t="s">
        <v>112</v>
      </c>
      <c r="F347" t="s">
        <v>114</v>
      </c>
      <c r="G347" t="s">
        <v>79</v>
      </c>
      <c r="L347" t="s">
        <v>55</v>
      </c>
      <c r="M347">
        <v>1</v>
      </c>
      <c r="N347">
        <f t="shared" ref="N347:W350" si="67">M347</f>
        <v>1</v>
      </c>
      <c r="O347">
        <f t="shared" si="67"/>
        <v>1</v>
      </c>
      <c r="P347">
        <f t="shared" si="67"/>
        <v>1</v>
      </c>
      <c r="Q347">
        <f t="shared" si="67"/>
        <v>1</v>
      </c>
      <c r="R347">
        <f t="shared" si="67"/>
        <v>1</v>
      </c>
      <c r="S347">
        <f t="shared" si="67"/>
        <v>1</v>
      </c>
      <c r="T347">
        <f t="shared" si="67"/>
        <v>1</v>
      </c>
      <c r="U347">
        <f t="shared" si="67"/>
        <v>1</v>
      </c>
      <c r="V347">
        <f t="shared" si="67"/>
        <v>1</v>
      </c>
      <c r="W347">
        <f t="shared" si="67"/>
        <v>1</v>
      </c>
    </row>
    <row r="348" spans="1:23" x14ac:dyDescent="0.25">
      <c r="A348" t="s">
        <v>57</v>
      </c>
      <c r="B348" t="s">
        <v>5</v>
      </c>
      <c r="C348" t="s">
        <v>15</v>
      </c>
      <c r="D348" t="s">
        <v>16</v>
      </c>
      <c r="E348" t="s">
        <v>112</v>
      </c>
      <c r="F348" t="s">
        <v>114</v>
      </c>
      <c r="G348" t="s">
        <v>80</v>
      </c>
      <c r="L348" t="s">
        <v>81</v>
      </c>
      <c r="M348">
        <v>966.68715805334796</v>
      </c>
      <c r="N348">
        <f t="shared" si="67"/>
        <v>966.68715805334796</v>
      </c>
      <c r="O348">
        <f t="shared" si="67"/>
        <v>966.68715805334796</v>
      </c>
      <c r="P348">
        <f t="shared" si="67"/>
        <v>966.68715805334796</v>
      </c>
      <c r="Q348">
        <f t="shared" si="67"/>
        <v>966.68715805334796</v>
      </c>
      <c r="R348">
        <f t="shared" si="67"/>
        <v>966.68715805334796</v>
      </c>
      <c r="S348">
        <f t="shared" si="67"/>
        <v>966.68715805334796</v>
      </c>
      <c r="T348">
        <f t="shared" si="67"/>
        <v>966.68715805334796</v>
      </c>
      <c r="U348">
        <f t="shared" si="67"/>
        <v>966.68715805334796</v>
      </c>
      <c r="V348">
        <f t="shared" si="67"/>
        <v>966.68715805334796</v>
      </c>
      <c r="W348">
        <f t="shared" si="67"/>
        <v>966.68715805334796</v>
      </c>
    </row>
    <row r="349" spans="1:23" x14ac:dyDescent="0.25">
      <c r="A349" t="s">
        <v>57</v>
      </c>
      <c r="B349" t="s">
        <v>5</v>
      </c>
      <c r="C349" t="s">
        <v>15</v>
      </c>
      <c r="D349" t="s">
        <v>16</v>
      </c>
      <c r="E349" t="s">
        <v>112</v>
      </c>
      <c r="F349" t="s">
        <v>114</v>
      </c>
      <c r="G349" t="s">
        <v>108</v>
      </c>
      <c r="L349" t="s">
        <v>81</v>
      </c>
      <c r="M349">
        <v>16.003765216020401</v>
      </c>
      <c r="N349">
        <f t="shared" si="67"/>
        <v>16.003765216020401</v>
      </c>
      <c r="O349">
        <f t="shared" si="67"/>
        <v>16.003765216020401</v>
      </c>
      <c r="P349">
        <f t="shared" si="67"/>
        <v>16.003765216020401</v>
      </c>
      <c r="Q349">
        <f t="shared" si="67"/>
        <v>16.003765216020401</v>
      </c>
      <c r="R349">
        <f t="shared" si="67"/>
        <v>16.003765216020401</v>
      </c>
      <c r="S349">
        <f t="shared" si="67"/>
        <v>16.003765216020401</v>
      </c>
      <c r="T349">
        <f t="shared" si="67"/>
        <v>16.003765216020401</v>
      </c>
      <c r="U349">
        <f t="shared" si="67"/>
        <v>16.003765216020401</v>
      </c>
      <c r="V349">
        <f t="shared" si="67"/>
        <v>16.003765216020401</v>
      </c>
      <c r="W349">
        <f t="shared" si="67"/>
        <v>16.003765216020401</v>
      </c>
    </row>
    <row r="350" spans="1:23" x14ac:dyDescent="0.25">
      <c r="A350" t="s">
        <v>57</v>
      </c>
      <c r="B350" t="s">
        <v>5</v>
      </c>
      <c r="C350" t="s">
        <v>15</v>
      </c>
      <c r="D350" t="s">
        <v>16</v>
      </c>
      <c r="E350" t="s">
        <v>112</v>
      </c>
      <c r="F350" t="s">
        <v>114</v>
      </c>
      <c r="G350" t="s">
        <v>17</v>
      </c>
      <c r="J350" t="s">
        <v>31</v>
      </c>
      <c r="L350" t="s">
        <v>82</v>
      </c>
      <c r="M350">
        <v>1.9339200000000001</v>
      </c>
      <c r="N350">
        <f t="shared" si="67"/>
        <v>1.9339200000000001</v>
      </c>
      <c r="O350">
        <f t="shared" si="67"/>
        <v>1.9339200000000001</v>
      </c>
      <c r="P350">
        <f t="shared" si="67"/>
        <v>1.9339200000000001</v>
      </c>
      <c r="Q350">
        <f t="shared" si="67"/>
        <v>1.9339200000000001</v>
      </c>
      <c r="R350">
        <f t="shared" si="67"/>
        <v>1.9339200000000001</v>
      </c>
      <c r="S350">
        <f t="shared" si="67"/>
        <v>1.9339200000000001</v>
      </c>
      <c r="T350">
        <f t="shared" si="67"/>
        <v>1.9339200000000001</v>
      </c>
      <c r="U350">
        <f t="shared" si="67"/>
        <v>1.9339200000000001</v>
      </c>
      <c r="V350">
        <f t="shared" si="67"/>
        <v>1.9339200000000001</v>
      </c>
      <c r="W350">
        <f t="shared" si="67"/>
        <v>1.9339200000000001</v>
      </c>
    </row>
    <row r="351" spans="1:23" x14ac:dyDescent="0.25">
      <c r="A351" t="s">
        <v>57</v>
      </c>
      <c r="B351" t="s">
        <v>5</v>
      </c>
      <c r="C351" t="s">
        <v>15</v>
      </c>
      <c r="D351" t="s">
        <v>16</v>
      </c>
      <c r="E351" t="s">
        <v>112</v>
      </c>
      <c r="F351" t="s">
        <v>115</v>
      </c>
      <c r="G351" t="s">
        <v>6</v>
      </c>
    </row>
    <row r="352" spans="1:23" x14ac:dyDescent="0.25">
      <c r="A352" t="s">
        <v>57</v>
      </c>
      <c r="B352" t="s">
        <v>5</v>
      </c>
      <c r="C352" t="s">
        <v>15</v>
      </c>
      <c r="D352" t="s">
        <v>16</v>
      </c>
      <c r="E352" t="s">
        <v>112</v>
      </c>
      <c r="F352" t="s">
        <v>115</v>
      </c>
      <c r="G352" t="s">
        <v>73</v>
      </c>
      <c r="L352" t="s">
        <v>74</v>
      </c>
      <c r="M352">
        <v>2010</v>
      </c>
      <c r="N352">
        <f t="shared" ref="N352:W354" si="68">M352</f>
        <v>2010</v>
      </c>
      <c r="O352">
        <f t="shared" si="68"/>
        <v>2010</v>
      </c>
      <c r="P352">
        <f t="shared" si="68"/>
        <v>2010</v>
      </c>
      <c r="Q352">
        <f t="shared" si="68"/>
        <v>2010</v>
      </c>
      <c r="R352">
        <f t="shared" si="68"/>
        <v>2010</v>
      </c>
      <c r="S352">
        <f t="shared" si="68"/>
        <v>2010</v>
      </c>
      <c r="T352">
        <f t="shared" si="68"/>
        <v>2010</v>
      </c>
      <c r="U352">
        <f t="shared" si="68"/>
        <v>2010</v>
      </c>
      <c r="V352">
        <f t="shared" si="68"/>
        <v>2010</v>
      </c>
      <c r="W352">
        <f t="shared" si="68"/>
        <v>2010</v>
      </c>
    </row>
    <row r="353" spans="1:23" x14ac:dyDescent="0.25">
      <c r="A353" t="s">
        <v>57</v>
      </c>
      <c r="B353" t="s">
        <v>5</v>
      </c>
      <c r="C353" t="s">
        <v>15</v>
      </c>
      <c r="D353" t="s">
        <v>16</v>
      </c>
      <c r="E353" t="s">
        <v>112</v>
      </c>
      <c r="F353" t="s">
        <v>115</v>
      </c>
      <c r="G353" t="s">
        <v>75</v>
      </c>
      <c r="L353" t="s">
        <v>74</v>
      </c>
      <c r="M353">
        <v>2101</v>
      </c>
      <c r="N353">
        <f t="shared" si="68"/>
        <v>2101</v>
      </c>
      <c r="O353">
        <f t="shared" si="68"/>
        <v>2101</v>
      </c>
      <c r="P353">
        <f t="shared" si="68"/>
        <v>2101</v>
      </c>
      <c r="Q353">
        <f t="shared" si="68"/>
        <v>2101</v>
      </c>
      <c r="R353">
        <f t="shared" si="68"/>
        <v>2101</v>
      </c>
      <c r="S353">
        <f t="shared" si="68"/>
        <v>2101</v>
      </c>
      <c r="T353">
        <f t="shared" si="68"/>
        <v>2101</v>
      </c>
      <c r="U353">
        <f t="shared" si="68"/>
        <v>2101</v>
      </c>
      <c r="V353">
        <f t="shared" si="68"/>
        <v>2101</v>
      </c>
      <c r="W353">
        <f t="shared" si="68"/>
        <v>2101</v>
      </c>
    </row>
    <row r="354" spans="1:23" x14ac:dyDescent="0.25">
      <c r="A354" t="s">
        <v>57</v>
      </c>
      <c r="B354" t="s">
        <v>5</v>
      </c>
      <c r="C354" t="s">
        <v>15</v>
      </c>
      <c r="D354" t="s">
        <v>16</v>
      </c>
      <c r="E354" t="s">
        <v>112</v>
      </c>
      <c r="F354" t="s">
        <v>115</v>
      </c>
      <c r="G354" t="s">
        <v>76</v>
      </c>
      <c r="L354" t="s">
        <v>77</v>
      </c>
      <c r="M354">
        <v>20</v>
      </c>
      <c r="N354">
        <f t="shared" si="68"/>
        <v>20</v>
      </c>
      <c r="O354">
        <f t="shared" si="68"/>
        <v>20</v>
      </c>
      <c r="P354">
        <f t="shared" si="68"/>
        <v>20</v>
      </c>
      <c r="Q354">
        <f t="shared" si="68"/>
        <v>20</v>
      </c>
      <c r="R354">
        <f t="shared" si="68"/>
        <v>20</v>
      </c>
      <c r="S354">
        <f t="shared" si="68"/>
        <v>20</v>
      </c>
      <c r="T354">
        <f t="shared" si="68"/>
        <v>20</v>
      </c>
      <c r="U354">
        <f t="shared" si="68"/>
        <v>20</v>
      </c>
      <c r="V354">
        <f t="shared" si="68"/>
        <v>20</v>
      </c>
      <c r="W354">
        <f t="shared" si="68"/>
        <v>20</v>
      </c>
    </row>
    <row r="355" spans="1:23" x14ac:dyDescent="0.25">
      <c r="A355" t="s">
        <v>57</v>
      </c>
      <c r="B355" t="s">
        <v>5</v>
      </c>
      <c r="C355" t="s">
        <v>15</v>
      </c>
      <c r="D355" t="s">
        <v>16</v>
      </c>
      <c r="E355" t="s">
        <v>112</v>
      </c>
      <c r="F355" t="s">
        <v>115</v>
      </c>
      <c r="G355" t="s">
        <v>78</v>
      </c>
      <c r="L355" t="s">
        <v>70</v>
      </c>
      <c r="M355">
        <v>0</v>
      </c>
    </row>
    <row r="356" spans="1:23" x14ac:dyDescent="0.25">
      <c r="A356" t="s">
        <v>57</v>
      </c>
      <c r="B356" t="s">
        <v>5</v>
      </c>
      <c r="C356" t="s">
        <v>15</v>
      </c>
      <c r="D356" t="s">
        <v>16</v>
      </c>
      <c r="E356" t="s">
        <v>112</v>
      </c>
      <c r="F356" t="s">
        <v>115</v>
      </c>
      <c r="G356" t="s">
        <v>79</v>
      </c>
      <c r="L356" t="s">
        <v>55</v>
      </c>
      <c r="M356">
        <v>1</v>
      </c>
      <c r="N356">
        <f t="shared" ref="N356:W359" si="69">M356</f>
        <v>1</v>
      </c>
      <c r="O356">
        <f t="shared" si="69"/>
        <v>1</v>
      </c>
      <c r="P356">
        <f t="shared" si="69"/>
        <v>1</v>
      </c>
      <c r="Q356">
        <f t="shared" si="69"/>
        <v>1</v>
      </c>
      <c r="R356">
        <f t="shared" si="69"/>
        <v>1</v>
      </c>
      <c r="S356">
        <f t="shared" si="69"/>
        <v>1</v>
      </c>
      <c r="T356">
        <f t="shared" si="69"/>
        <v>1</v>
      </c>
      <c r="U356">
        <f t="shared" si="69"/>
        <v>1</v>
      </c>
      <c r="V356">
        <f t="shared" si="69"/>
        <v>1</v>
      </c>
      <c r="W356">
        <f t="shared" si="69"/>
        <v>1</v>
      </c>
    </row>
    <row r="357" spans="1:23" x14ac:dyDescent="0.25">
      <c r="A357" t="s">
        <v>57</v>
      </c>
      <c r="B357" t="s">
        <v>5</v>
      </c>
      <c r="C357" t="s">
        <v>15</v>
      </c>
      <c r="D357" t="s">
        <v>16</v>
      </c>
      <c r="E357" t="s">
        <v>112</v>
      </c>
      <c r="F357" t="s">
        <v>115</v>
      </c>
      <c r="G357" t="s">
        <v>80</v>
      </c>
      <c r="L357" t="s">
        <v>81</v>
      </c>
      <c r="M357">
        <v>4692.6561070550897</v>
      </c>
      <c r="N357">
        <f t="shared" si="69"/>
        <v>4692.6561070550897</v>
      </c>
      <c r="O357">
        <f t="shared" si="69"/>
        <v>4692.6561070550897</v>
      </c>
      <c r="P357">
        <f t="shared" si="69"/>
        <v>4692.6561070550897</v>
      </c>
      <c r="Q357">
        <f t="shared" si="69"/>
        <v>4692.6561070550897</v>
      </c>
      <c r="R357">
        <f t="shared" si="69"/>
        <v>4692.6561070550897</v>
      </c>
      <c r="S357">
        <f t="shared" si="69"/>
        <v>4692.6561070550897</v>
      </c>
      <c r="T357">
        <f t="shared" si="69"/>
        <v>4692.6561070550897</v>
      </c>
      <c r="U357">
        <f t="shared" si="69"/>
        <v>4692.6561070550897</v>
      </c>
      <c r="V357">
        <f t="shared" si="69"/>
        <v>4692.6561070550897</v>
      </c>
      <c r="W357">
        <f t="shared" si="69"/>
        <v>4692.6561070550897</v>
      </c>
    </row>
    <row r="358" spans="1:23" x14ac:dyDescent="0.25">
      <c r="A358" t="s">
        <v>57</v>
      </c>
      <c r="B358" t="s">
        <v>5</v>
      </c>
      <c r="C358" t="s">
        <v>15</v>
      </c>
      <c r="D358" t="s">
        <v>16</v>
      </c>
      <c r="E358" t="s">
        <v>112</v>
      </c>
      <c r="F358" t="s">
        <v>115</v>
      </c>
      <c r="G358" t="s">
        <v>108</v>
      </c>
      <c r="L358" t="s">
        <v>81</v>
      </c>
      <c r="M358">
        <v>16.003765216020401</v>
      </c>
      <c r="N358">
        <f t="shared" si="69"/>
        <v>16.003765216020401</v>
      </c>
      <c r="O358">
        <f t="shared" si="69"/>
        <v>16.003765216020401</v>
      </c>
      <c r="P358">
        <f t="shared" si="69"/>
        <v>16.003765216020401</v>
      </c>
      <c r="Q358">
        <f t="shared" si="69"/>
        <v>16.003765216020401</v>
      </c>
      <c r="R358">
        <f t="shared" si="69"/>
        <v>16.003765216020401</v>
      </c>
      <c r="S358">
        <f t="shared" si="69"/>
        <v>16.003765216020401</v>
      </c>
      <c r="T358">
        <f t="shared" si="69"/>
        <v>16.003765216020401</v>
      </c>
      <c r="U358">
        <f t="shared" si="69"/>
        <v>16.003765216020401</v>
      </c>
      <c r="V358">
        <f t="shared" si="69"/>
        <v>16.003765216020401</v>
      </c>
      <c r="W358">
        <f t="shared" si="69"/>
        <v>16.003765216020401</v>
      </c>
    </row>
    <row r="359" spans="1:23" x14ac:dyDescent="0.25">
      <c r="A359" t="s">
        <v>57</v>
      </c>
      <c r="B359" t="s">
        <v>5</v>
      </c>
      <c r="C359" t="s">
        <v>15</v>
      </c>
      <c r="D359" t="s">
        <v>16</v>
      </c>
      <c r="E359" t="s">
        <v>112</v>
      </c>
      <c r="F359" t="s">
        <v>115</v>
      </c>
      <c r="G359" t="s">
        <v>17</v>
      </c>
      <c r="J359" t="s">
        <v>31</v>
      </c>
      <c r="L359" t="s">
        <v>82</v>
      </c>
      <c r="M359">
        <v>0.96696000000000004</v>
      </c>
      <c r="N359">
        <f t="shared" si="69"/>
        <v>0.96696000000000004</v>
      </c>
      <c r="O359">
        <f t="shared" si="69"/>
        <v>0.96696000000000004</v>
      </c>
      <c r="P359">
        <f t="shared" si="69"/>
        <v>0.96696000000000004</v>
      </c>
      <c r="Q359">
        <f t="shared" si="69"/>
        <v>0.96696000000000004</v>
      </c>
      <c r="R359">
        <f t="shared" si="69"/>
        <v>0.96696000000000004</v>
      </c>
      <c r="S359">
        <f t="shared" si="69"/>
        <v>0.96696000000000004</v>
      </c>
      <c r="T359">
        <f t="shared" si="69"/>
        <v>0.96696000000000004</v>
      </c>
      <c r="U359">
        <f t="shared" si="69"/>
        <v>0.96696000000000004</v>
      </c>
      <c r="V359">
        <f t="shared" si="69"/>
        <v>0.96696000000000004</v>
      </c>
      <c r="W359">
        <f t="shared" si="69"/>
        <v>0.96696000000000004</v>
      </c>
    </row>
    <row r="360" spans="1:23" x14ac:dyDescent="0.25">
      <c r="A360" t="s">
        <v>57</v>
      </c>
      <c r="B360" t="s">
        <v>5</v>
      </c>
      <c r="C360" t="s">
        <v>15</v>
      </c>
      <c r="D360" t="s">
        <v>16</v>
      </c>
      <c r="E360" t="s">
        <v>112</v>
      </c>
      <c r="F360" t="s">
        <v>116</v>
      </c>
      <c r="G360" t="s">
        <v>6</v>
      </c>
    </row>
    <row r="361" spans="1:23" x14ac:dyDescent="0.25">
      <c r="A361" t="s">
        <v>57</v>
      </c>
      <c r="B361" t="s">
        <v>5</v>
      </c>
      <c r="C361" t="s">
        <v>15</v>
      </c>
      <c r="D361" t="s">
        <v>16</v>
      </c>
      <c r="E361" t="s">
        <v>112</v>
      </c>
      <c r="F361" t="s">
        <v>116</v>
      </c>
      <c r="G361" t="s">
        <v>73</v>
      </c>
      <c r="L361" t="s">
        <v>74</v>
      </c>
      <c r="M361">
        <v>1980</v>
      </c>
      <c r="N361">
        <f t="shared" ref="N361:W363" si="70">M361</f>
        <v>1980</v>
      </c>
      <c r="O361">
        <f t="shared" si="70"/>
        <v>1980</v>
      </c>
      <c r="P361">
        <f t="shared" si="70"/>
        <v>1980</v>
      </c>
      <c r="Q361">
        <f t="shared" si="70"/>
        <v>1980</v>
      </c>
      <c r="R361">
        <f t="shared" si="70"/>
        <v>1980</v>
      </c>
      <c r="S361">
        <f t="shared" si="70"/>
        <v>1980</v>
      </c>
      <c r="T361">
        <f t="shared" si="70"/>
        <v>1980</v>
      </c>
      <c r="U361">
        <f t="shared" si="70"/>
        <v>1980</v>
      </c>
      <c r="V361">
        <f t="shared" si="70"/>
        <v>1980</v>
      </c>
      <c r="W361">
        <f t="shared" si="70"/>
        <v>1980</v>
      </c>
    </row>
    <row r="362" spans="1:23" x14ac:dyDescent="0.25">
      <c r="A362" t="s">
        <v>57</v>
      </c>
      <c r="B362" t="s">
        <v>5</v>
      </c>
      <c r="C362" t="s">
        <v>15</v>
      </c>
      <c r="D362" t="s">
        <v>16</v>
      </c>
      <c r="E362" t="s">
        <v>112</v>
      </c>
      <c r="F362" t="s">
        <v>116</v>
      </c>
      <c r="G362" t="s">
        <v>75</v>
      </c>
      <c r="L362" t="s">
        <v>74</v>
      </c>
      <c r="M362">
        <v>2001</v>
      </c>
      <c r="N362">
        <f t="shared" si="70"/>
        <v>2001</v>
      </c>
      <c r="O362">
        <f t="shared" si="70"/>
        <v>2001</v>
      </c>
      <c r="P362">
        <f t="shared" si="70"/>
        <v>2001</v>
      </c>
      <c r="Q362">
        <f t="shared" si="70"/>
        <v>2001</v>
      </c>
      <c r="R362">
        <f t="shared" si="70"/>
        <v>2001</v>
      </c>
      <c r="S362">
        <f t="shared" si="70"/>
        <v>2001</v>
      </c>
      <c r="T362">
        <f t="shared" si="70"/>
        <v>2001</v>
      </c>
      <c r="U362">
        <f t="shared" si="70"/>
        <v>2001</v>
      </c>
      <c r="V362">
        <f t="shared" si="70"/>
        <v>2001</v>
      </c>
      <c r="W362">
        <f t="shared" si="70"/>
        <v>2001</v>
      </c>
    </row>
    <row r="363" spans="1:23" x14ac:dyDescent="0.25">
      <c r="A363" t="s">
        <v>57</v>
      </c>
      <c r="B363" t="s">
        <v>5</v>
      </c>
      <c r="C363" t="s">
        <v>15</v>
      </c>
      <c r="D363" t="s">
        <v>16</v>
      </c>
      <c r="E363" t="s">
        <v>112</v>
      </c>
      <c r="F363" t="s">
        <v>116</v>
      </c>
      <c r="G363" t="s">
        <v>76</v>
      </c>
      <c r="L363" t="s">
        <v>77</v>
      </c>
      <c r="M363">
        <v>20</v>
      </c>
      <c r="N363">
        <f t="shared" si="70"/>
        <v>20</v>
      </c>
      <c r="O363">
        <f t="shared" si="70"/>
        <v>20</v>
      </c>
      <c r="P363">
        <f t="shared" si="70"/>
        <v>20</v>
      </c>
      <c r="Q363">
        <f t="shared" si="70"/>
        <v>20</v>
      </c>
      <c r="R363">
        <f t="shared" si="70"/>
        <v>20</v>
      </c>
      <c r="S363">
        <f t="shared" si="70"/>
        <v>20</v>
      </c>
      <c r="T363">
        <f t="shared" si="70"/>
        <v>20</v>
      </c>
      <c r="U363">
        <f t="shared" si="70"/>
        <v>20</v>
      </c>
      <c r="V363">
        <f t="shared" si="70"/>
        <v>20</v>
      </c>
      <c r="W363">
        <f t="shared" si="70"/>
        <v>20</v>
      </c>
    </row>
    <row r="364" spans="1:23" x14ac:dyDescent="0.25">
      <c r="A364" t="s">
        <v>57</v>
      </c>
      <c r="B364" t="s">
        <v>5</v>
      </c>
      <c r="C364" t="s">
        <v>15</v>
      </c>
      <c r="D364" t="s">
        <v>16</v>
      </c>
      <c r="E364" t="s">
        <v>112</v>
      </c>
      <c r="F364" t="s">
        <v>116</v>
      </c>
      <c r="G364" t="s">
        <v>78</v>
      </c>
      <c r="L364" t="s">
        <v>70</v>
      </c>
      <c r="M364">
        <v>6.6000000000000003E-2</v>
      </c>
    </row>
    <row r="365" spans="1:23" x14ac:dyDescent="0.25">
      <c r="A365" t="s">
        <v>57</v>
      </c>
      <c r="B365" t="s">
        <v>5</v>
      </c>
      <c r="C365" t="s">
        <v>15</v>
      </c>
      <c r="D365" t="s">
        <v>16</v>
      </c>
      <c r="E365" t="s">
        <v>112</v>
      </c>
      <c r="F365" t="s">
        <v>116</v>
      </c>
      <c r="G365" t="s">
        <v>79</v>
      </c>
      <c r="L365" t="s">
        <v>55</v>
      </c>
      <c r="M365">
        <v>1</v>
      </c>
      <c r="N365">
        <f t="shared" ref="N365:W368" si="71">M365</f>
        <v>1</v>
      </c>
      <c r="O365">
        <f t="shared" si="71"/>
        <v>1</v>
      </c>
      <c r="P365">
        <f t="shared" si="71"/>
        <v>1</v>
      </c>
      <c r="Q365">
        <f t="shared" si="71"/>
        <v>1</v>
      </c>
      <c r="R365">
        <f t="shared" si="71"/>
        <v>1</v>
      </c>
      <c r="S365">
        <f t="shared" si="71"/>
        <v>1</v>
      </c>
      <c r="T365">
        <f t="shared" si="71"/>
        <v>1</v>
      </c>
      <c r="U365">
        <f t="shared" si="71"/>
        <v>1</v>
      </c>
      <c r="V365">
        <f t="shared" si="71"/>
        <v>1</v>
      </c>
      <c r="W365">
        <f t="shared" si="71"/>
        <v>1</v>
      </c>
    </row>
    <row r="366" spans="1:23" x14ac:dyDescent="0.25">
      <c r="A366" t="s">
        <v>57</v>
      </c>
      <c r="B366" t="s">
        <v>5</v>
      </c>
      <c r="C366" t="s">
        <v>15</v>
      </c>
      <c r="D366" t="s">
        <v>16</v>
      </c>
      <c r="E366" t="s">
        <v>112</v>
      </c>
      <c r="F366" t="s">
        <v>116</v>
      </c>
      <c r="G366" t="s">
        <v>80</v>
      </c>
      <c r="L366" t="s">
        <v>81</v>
      </c>
      <c r="M366">
        <v>2054.51582502159</v>
      </c>
      <c r="N366">
        <f t="shared" si="71"/>
        <v>2054.51582502159</v>
      </c>
      <c r="O366">
        <f t="shared" si="71"/>
        <v>2054.51582502159</v>
      </c>
      <c r="P366">
        <f t="shared" si="71"/>
        <v>2054.51582502159</v>
      </c>
      <c r="Q366">
        <f t="shared" si="71"/>
        <v>2054.51582502159</v>
      </c>
      <c r="R366">
        <f t="shared" si="71"/>
        <v>2054.51582502159</v>
      </c>
      <c r="S366">
        <f t="shared" si="71"/>
        <v>2054.51582502159</v>
      </c>
      <c r="T366">
        <f t="shared" si="71"/>
        <v>2054.51582502159</v>
      </c>
      <c r="U366">
        <f t="shared" si="71"/>
        <v>2054.51582502159</v>
      </c>
      <c r="V366">
        <f t="shared" si="71"/>
        <v>2054.51582502159</v>
      </c>
      <c r="W366">
        <f t="shared" si="71"/>
        <v>2054.51582502159</v>
      </c>
    </row>
    <row r="367" spans="1:23" x14ac:dyDescent="0.25">
      <c r="A367" t="s">
        <v>57</v>
      </c>
      <c r="B367" t="s">
        <v>5</v>
      </c>
      <c r="C367" t="s">
        <v>15</v>
      </c>
      <c r="D367" t="s">
        <v>16</v>
      </c>
      <c r="E367" t="s">
        <v>112</v>
      </c>
      <c r="F367" t="s">
        <v>116</v>
      </c>
      <c r="G367" t="s">
        <v>108</v>
      </c>
      <c r="L367" t="s">
        <v>81</v>
      </c>
      <c r="M367">
        <v>16.003765216020401</v>
      </c>
      <c r="N367">
        <f t="shared" si="71"/>
        <v>16.003765216020401</v>
      </c>
      <c r="O367">
        <f t="shared" si="71"/>
        <v>16.003765216020401</v>
      </c>
      <c r="P367">
        <f t="shared" si="71"/>
        <v>16.003765216020401</v>
      </c>
      <c r="Q367">
        <f t="shared" si="71"/>
        <v>16.003765216020401</v>
      </c>
      <c r="R367">
        <f t="shared" si="71"/>
        <v>16.003765216020401</v>
      </c>
      <c r="S367">
        <f t="shared" si="71"/>
        <v>16.003765216020401</v>
      </c>
      <c r="T367">
        <f t="shared" si="71"/>
        <v>16.003765216020401</v>
      </c>
      <c r="U367">
        <f t="shared" si="71"/>
        <v>16.003765216020401</v>
      </c>
      <c r="V367">
        <f t="shared" si="71"/>
        <v>16.003765216020401</v>
      </c>
      <c r="W367">
        <f t="shared" si="71"/>
        <v>16.003765216020401</v>
      </c>
    </row>
    <row r="368" spans="1:23" x14ac:dyDescent="0.25">
      <c r="A368" t="s">
        <v>57</v>
      </c>
      <c r="B368" t="s">
        <v>5</v>
      </c>
      <c r="C368" t="s">
        <v>15</v>
      </c>
      <c r="D368" t="s">
        <v>16</v>
      </c>
      <c r="E368" t="s">
        <v>112</v>
      </c>
      <c r="F368" t="s">
        <v>116</v>
      </c>
      <c r="G368" t="s">
        <v>17</v>
      </c>
      <c r="J368" t="s">
        <v>40</v>
      </c>
      <c r="L368" t="s">
        <v>82</v>
      </c>
      <c r="M368">
        <v>4.7748098629999998</v>
      </c>
      <c r="N368">
        <f t="shared" si="71"/>
        <v>4.7748098629999998</v>
      </c>
      <c r="O368">
        <f t="shared" si="71"/>
        <v>4.7748098629999998</v>
      </c>
      <c r="P368">
        <f t="shared" si="71"/>
        <v>4.7748098629999998</v>
      </c>
      <c r="Q368">
        <f t="shared" si="71"/>
        <v>4.7748098629999998</v>
      </c>
      <c r="R368">
        <f t="shared" si="71"/>
        <v>4.7748098629999998</v>
      </c>
      <c r="S368">
        <f t="shared" si="71"/>
        <v>4.7748098629999998</v>
      </c>
      <c r="T368">
        <f t="shared" si="71"/>
        <v>4.7748098629999998</v>
      </c>
      <c r="U368">
        <f t="shared" si="71"/>
        <v>4.7748098629999998</v>
      </c>
      <c r="V368">
        <f t="shared" si="71"/>
        <v>4.7748098629999998</v>
      </c>
      <c r="W368">
        <f t="shared" si="71"/>
        <v>4.7748098629999998</v>
      </c>
    </row>
    <row r="369" spans="1:23" x14ac:dyDescent="0.25">
      <c r="A369" t="s">
        <v>57</v>
      </c>
      <c r="B369" t="s">
        <v>5</v>
      </c>
      <c r="C369" t="s">
        <v>15</v>
      </c>
      <c r="D369" t="s">
        <v>16</v>
      </c>
      <c r="E369" t="s">
        <v>112</v>
      </c>
      <c r="F369" t="s">
        <v>117</v>
      </c>
      <c r="G369" t="s">
        <v>6</v>
      </c>
    </row>
    <row r="370" spans="1:23" x14ac:dyDescent="0.25">
      <c r="A370" t="s">
        <v>57</v>
      </c>
      <c r="B370" t="s">
        <v>5</v>
      </c>
      <c r="C370" t="s">
        <v>15</v>
      </c>
      <c r="D370" t="s">
        <v>16</v>
      </c>
      <c r="E370" t="s">
        <v>112</v>
      </c>
      <c r="F370" t="s">
        <v>117</v>
      </c>
      <c r="G370" t="s">
        <v>73</v>
      </c>
      <c r="L370" t="s">
        <v>74</v>
      </c>
      <c r="M370">
        <v>2000</v>
      </c>
      <c r="N370">
        <f t="shared" ref="N370:W372" si="72">M370</f>
        <v>2000</v>
      </c>
      <c r="O370">
        <f t="shared" si="72"/>
        <v>2000</v>
      </c>
      <c r="P370">
        <f t="shared" si="72"/>
        <v>2000</v>
      </c>
      <c r="Q370">
        <f t="shared" si="72"/>
        <v>2000</v>
      </c>
      <c r="R370">
        <f t="shared" si="72"/>
        <v>2000</v>
      </c>
      <c r="S370">
        <f t="shared" si="72"/>
        <v>2000</v>
      </c>
      <c r="T370">
        <f t="shared" si="72"/>
        <v>2000</v>
      </c>
      <c r="U370">
        <f t="shared" si="72"/>
        <v>2000</v>
      </c>
      <c r="V370">
        <f t="shared" si="72"/>
        <v>2000</v>
      </c>
      <c r="W370">
        <f t="shared" si="72"/>
        <v>2000</v>
      </c>
    </row>
    <row r="371" spans="1:23" x14ac:dyDescent="0.25">
      <c r="A371" t="s">
        <v>57</v>
      </c>
      <c r="B371" t="s">
        <v>5</v>
      </c>
      <c r="C371" t="s">
        <v>15</v>
      </c>
      <c r="D371" t="s">
        <v>16</v>
      </c>
      <c r="E371" t="s">
        <v>112</v>
      </c>
      <c r="F371" t="s">
        <v>117</v>
      </c>
      <c r="G371" t="s">
        <v>75</v>
      </c>
      <c r="L371" t="s">
        <v>74</v>
      </c>
      <c r="M371">
        <v>2101</v>
      </c>
      <c r="N371">
        <f t="shared" si="72"/>
        <v>2101</v>
      </c>
      <c r="O371">
        <f t="shared" si="72"/>
        <v>2101</v>
      </c>
      <c r="P371">
        <f t="shared" si="72"/>
        <v>2101</v>
      </c>
      <c r="Q371">
        <f t="shared" si="72"/>
        <v>2101</v>
      </c>
      <c r="R371">
        <f t="shared" si="72"/>
        <v>2101</v>
      </c>
      <c r="S371">
        <f t="shared" si="72"/>
        <v>2101</v>
      </c>
      <c r="T371">
        <f t="shared" si="72"/>
        <v>2101</v>
      </c>
      <c r="U371">
        <f t="shared" si="72"/>
        <v>2101</v>
      </c>
      <c r="V371">
        <f t="shared" si="72"/>
        <v>2101</v>
      </c>
      <c r="W371">
        <f t="shared" si="72"/>
        <v>2101</v>
      </c>
    </row>
    <row r="372" spans="1:23" x14ac:dyDescent="0.25">
      <c r="A372" t="s">
        <v>57</v>
      </c>
      <c r="B372" t="s">
        <v>5</v>
      </c>
      <c r="C372" t="s">
        <v>15</v>
      </c>
      <c r="D372" t="s">
        <v>16</v>
      </c>
      <c r="E372" t="s">
        <v>112</v>
      </c>
      <c r="F372" t="s">
        <v>117</v>
      </c>
      <c r="G372" t="s">
        <v>76</v>
      </c>
      <c r="L372" t="s">
        <v>77</v>
      </c>
      <c r="M372">
        <v>20</v>
      </c>
      <c r="N372">
        <f t="shared" si="72"/>
        <v>20</v>
      </c>
      <c r="O372">
        <f t="shared" si="72"/>
        <v>20</v>
      </c>
      <c r="P372">
        <f t="shared" si="72"/>
        <v>20</v>
      </c>
      <c r="Q372">
        <f t="shared" si="72"/>
        <v>20</v>
      </c>
      <c r="R372">
        <f t="shared" si="72"/>
        <v>20</v>
      </c>
      <c r="S372">
        <f t="shared" si="72"/>
        <v>20</v>
      </c>
      <c r="T372">
        <f t="shared" si="72"/>
        <v>20</v>
      </c>
      <c r="U372">
        <f t="shared" si="72"/>
        <v>20</v>
      </c>
      <c r="V372">
        <f t="shared" si="72"/>
        <v>20</v>
      </c>
      <c r="W372">
        <f t="shared" si="72"/>
        <v>20</v>
      </c>
    </row>
    <row r="373" spans="1:23" x14ac:dyDescent="0.25">
      <c r="A373" t="s">
        <v>57</v>
      </c>
      <c r="B373" t="s">
        <v>5</v>
      </c>
      <c r="C373" t="s">
        <v>15</v>
      </c>
      <c r="D373" t="s">
        <v>16</v>
      </c>
      <c r="E373" t="s">
        <v>112</v>
      </c>
      <c r="F373" t="s">
        <v>117</v>
      </c>
      <c r="G373" t="s">
        <v>78</v>
      </c>
      <c r="L373" t="s">
        <v>70</v>
      </c>
      <c r="M373">
        <v>0</v>
      </c>
    </row>
    <row r="374" spans="1:23" x14ac:dyDescent="0.25">
      <c r="A374" t="s">
        <v>57</v>
      </c>
      <c r="B374" t="s">
        <v>5</v>
      </c>
      <c r="C374" t="s">
        <v>15</v>
      </c>
      <c r="D374" t="s">
        <v>16</v>
      </c>
      <c r="E374" t="s">
        <v>112</v>
      </c>
      <c r="F374" t="s">
        <v>117</v>
      </c>
      <c r="G374" t="s">
        <v>79</v>
      </c>
      <c r="L374" t="s">
        <v>55</v>
      </c>
      <c r="M374">
        <v>1</v>
      </c>
      <c r="N374">
        <f t="shared" ref="N374:W377" si="73">M374</f>
        <v>1</v>
      </c>
      <c r="O374">
        <f t="shared" si="73"/>
        <v>1</v>
      </c>
      <c r="P374">
        <f t="shared" si="73"/>
        <v>1</v>
      </c>
      <c r="Q374">
        <f t="shared" si="73"/>
        <v>1</v>
      </c>
      <c r="R374">
        <f t="shared" si="73"/>
        <v>1</v>
      </c>
      <c r="S374">
        <f t="shared" si="73"/>
        <v>1</v>
      </c>
      <c r="T374">
        <f t="shared" si="73"/>
        <v>1</v>
      </c>
      <c r="U374">
        <f t="shared" si="73"/>
        <v>1</v>
      </c>
      <c r="V374">
        <f t="shared" si="73"/>
        <v>1</v>
      </c>
      <c r="W374">
        <f t="shared" si="73"/>
        <v>1</v>
      </c>
    </row>
    <row r="375" spans="1:23" x14ac:dyDescent="0.25">
      <c r="A375" t="s">
        <v>57</v>
      </c>
      <c r="B375" t="s">
        <v>5</v>
      </c>
      <c r="C375" t="s">
        <v>15</v>
      </c>
      <c r="D375" t="s">
        <v>16</v>
      </c>
      <c r="E375" t="s">
        <v>112</v>
      </c>
      <c r="F375" t="s">
        <v>117</v>
      </c>
      <c r="G375" t="s">
        <v>80</v>
      </c>
      <c r="L375" t="s">
        <v>81</v>
      </c>
      <c r="M375">
        <v>2054.51582502159</v>
      </c>
      <c r="N375">
        <f t="shared" si="73"/>
        <v>2054.51582502159</v>
      </c>
      <c r="O375">
        <f t="shared" si="73"/>
        <v>2054.51582502159</v>
      </c>
      <c r="P375">
        <f t="shared" si="73"/>
        <v>2054.51582502159</v>
      </c>
      <c r="Q375">
        <f t="shared" si="73"/>
        <v>2054.51582502159</v>
      </c>
      <c r="R375">
        <f t="shared" si="73"/>
        <v>2054.51582502159</v>
      </c>
      <c r="S375">
        <f t="shared" si="73"/>
        <v>2054.51582502159</v>
      </c>
      <c r="T375">
        <f t="shared" si="73"/>
        <v>2054.51582502159</v>
      </c>
      <c r="U375">
        <f t="shared" si="73"/>
        <v>2054.51582502159</v>
      </c>
      <c r="V375">
        <f t="shared" si="73"/>
        <v>2054.51582502159</v>
      </c>
      <c r="W375">
        <f t="shared" si="73"/>
        <v>2054.51582502159</v>
      </c>
    </row>
    <row r="376" spans="1:23" x14ac:dyDescent="0.25">
      <c r="A376" t="s">
        <v>57</v>
      </c>
      <c r="B376" t="s">
        <v>5</v>
      </c>
      <c r="C376" t="s">
        <v>15</v>
      </c>
      <c r="D376" t="s">
        <v>16</v>
      </c>
      <c r="E376" t="s">
        <v>112</v>
      </c>
      <c r="F376" t="s">
        <v>117</v>
      </c>
      <c r="G376" t="s">
        <v>108</v>
      </c>
      <c r="L376" t="s">
        <v>81</v>
      </c>
      <c r="M376">
        <v>16.003765216020401</v>
      </c>
      <c r="N376">
        <f t="shared" si="73"/>
        <v>16.003765216020401</v>
      </c>
      <c r="O376">
        <f t="shared" si="73"/>
        <v>16.003765216020401</v>
      </c>
      <c r="P376">
        <f t="shared" si="73"/>
        <v>16.003765216020401</v>
      </c>
      <c r="Q376">
        <f t="shared" si="73"/>
        <v>16.003765216020401</v>
      </c>
      <c r="R376">
        <f t="shared" si="73"/>
        <v>16.003765216020401</v>
      </c>
      <c r="S376">
        <f t="shared" si="73"/>
        <v>16.003765216020401</v>
      </c>
      <c r="T376">
        <f t="shared" si="73"/>
        <v>16.003765216020401</v>
      </c>
      <c r="U376">
        <f t="shared" si="73"/>
        <v>16.003765216020401</v>
      </c>
      <c r="V376">
        <f t="shared" si="73"/>
        <v>16.003765216020401</v>
      </c>
      <c r="W376">
        <f t="shared" si="73"/>
        <v>16.003765216020401</v>
      </c>
    </row>
    <row r="377" spans="1:23" x14ac:dyDescent="0.25">
      <c r="A377" t="s">
        <v>57</v>
      </c>
      <c r="B377" t="s">
        <v>5</v>
      </c>
      <c r="C377" t="s">
        <v>15</v>
      </c>
      <c r="D377" t="s">
        <v>16</v>
      </c>
      <c r="E377" t="s">
        <v>112</v>
      </c>
      <c r="F377" t="s">
        <v>117</v>
      </c>
      <c r="G377" t="s">
        <v>17</v>
      </c>
      <c r="J377" t="s">
        <v>40</v>
      </c>
      <c r="L377" t="s">
        <v>82</v>
      </c>
      <c r="M377">
        <v>4.4135999999999997</v>
      </c>
      <c r="N377">
        <f t="shared" si="73"/>
        <v>4.4135999999999997</v>
      </c>
      <c r="O377">
        <f t="shared" si="73"/>
        <v>4.4135999999999997</v>
      </c>
      <c r="P377">
        <f t="shared" si="73"/>
        <v>4.4135999999999997</v>
      </c>
      <c r="Q377">
        <f t="shared" si="73"/>
        <v>4.4135999999999997</v>
      </c>
      <c r="R377">
        <f t="shared" si="73"/>
        <v>4.4135999999999997</v>
      </c>
      <c r="S377">
        <f t="shared" si="73"/>
        <v>4.4135999999999997</v>
      </c>
      <c r="T377">
        <f t="shared" si="73"/>
        <v>4.4135999999999997</v>
      </c>
      <c r="U377">
        <f t="shared" si="73"/>
        <v>4.4135999999999997</v>
      </c>
      <c r="V377">
        <f t="shared" si="73"/>
        <v>4.4135999999999997</v>
      </c>
      <c r="W377">
        <f t="shared" si="73"/>
        <v>4.4135999999999997</v>
      </c>
    </row>
    <row r="378" spans="1:23" x14ac:dyDescent="0.25">
      <c r="A378" t="s">
        <v>58</v>
      </c>
      <c r="B378" t="s">
        <v>5</v>
      </c>
      <c r="C378" t="s">
        <v>15</v>
      </c>
      <c r="D378" t="s">
        <v>16</v>
      </c>
      <c r="E378" t="s">
        <v>118</v>
      </c>
      <c r="G378" t="s">
        <v>21</v>
      </c>
      <c r="L378" t="s">
        <v>55</v>
      </c>
    </row>
    <row r="379" spans="1:23" x14ac:dyDescent="0.25">
      <c r="A379" t="s">
        <v>58</v>
      </c>
      <c r="B379" t="s">
        <v>5</v>
      </c>
      <c r="C379" t="s">
        <v>15</v>
      </c>
      <c r="D379" t="s">
        <v>16</v>
      </c>
      <c r="E379" t="s">
        <v>118</v>
      </c>
      <c r="G379" t="s">
        <v>22</v>
      </c>
      <c r="H379" t="s">
        <v>51</v>
      </c>
    </row>
    <row r="380" spans="1:23" x14ac:dyDescent="0.25">
      <c r="A380" t="s">
        <v>58</v>
      </c>
      <c r="B380" t="s">
        <v>5</v>
      </c>
      <c r="C380" t="s">
        <v>15</v>
      </c>
      <c r="D380" t="s">
        <v>16</v>
      </c>
      <c r="E380" t="s">
        <v>118</v>
      </c>
      <c r="G380" t="s">
        <v>17</v>
      </c>
      <c r="J380" t="s">
        <v>119</v>
      </c>
      <c r="L380" t="s">
        <v>55</v>
      </c>
      <c r="M380">
        <v>0.47461799999999998</v>
      </c>
      <c r="N380">
        <v>0.53770799999999996</v>
      </c>
      <c r="O380">
        <v>0.57555306699999997</v>
      </c>
      <c r="P380">
        <v>0.61798347799999997</v>
      </c>
      <c r="Q380">
        <v>0.65739041200000004</v>
      </c>
      <c r="R380">
        <v>0.69334048299999995</v>
      </c>
      <c r="S380">
        <v>0.72560569100000005</v>
      </c>
      <c r="T380">
        <v>0.75414204500000004</v>
      </c>
      <c r="U380">
        <v>0.77905488700000003</v>
      </c>
      <c r="V380">
        <v>0.77905488700000003</v>
      </c>
      <c r="W380">
        <v>0.77905488700000003</v>
      </c>
    </row>
    <row r="381" spans="1:23" x14ac:dyDescent="0.25">
      <c r="A381" t="s">
        <v>58</v>
      </c>
      <c r="B381" t="s">
        <v>5</v>
      </c>
      <c r="C381" t="s">
        <v>15</v>
      </c>
      <c r="D381" t="s">
        <v>16</v>
      </c>
      <c r="E381" t="s">
        <v>118</v>
      </c>
      <c r="G381" t="s">
        <v>17</v>
      </c>
      <c r="J381" t="s">
        <v>120</v>
      </c>
      <c r="L381" t="s">
        <v>55</v>
      </c>
      <c r="M381">
        <v>0.52538200000000002</v>
      </c>
      <c r="N381">
        <v>0.46229199999999998</v>
      </c>
      <c r="O381">
        <v>0.42444693300000003</v>
      </c>
      <c r="P381">
        <v>0.38201652200000003</v>
      </c>
      <c r="Q381">
        <v>0.34260958800000002</v>
      </c>
      <c r="R381">
        <v>0.30665951699999999</v>
      </c>
      <c r="S381">
        <v>0.274394309</v>
      </c>
      <c r="T381">
        <v>0.24585795499999999</v>
      </c>
      <c r="U381">
        <v>0.220945113</v>
      </c>
      <c r="V381">
        <v>0.220945113</v>
      </c>
      <c r="W381">
        <v>0.220945113</v>
      </c>
    </row>
    <row r="382" spans="1:23" x14ac:dyDescent="0.25">
      <c r="A382" t="s">
        <v>119</v>
      </c>
      <c r="B382" t="s">
        <v>5</v>
      </c>
      <c r="C382" t="s">
        <v>15</v>
      </c>
      <c r="D382" t="s">
        <v>16</v>
      </c>
      <c r="E382" t="s">
        <v>121</v>
      </c>
      <c r="G382" t="s">
        <v>21</v>
      </c>
      <c r="L382" t="s">
        <v>55</v>
      </c>
    </row>
    <row r="383" spans="1:23" x14ac:dyDescent="0.25">
      <c r="A383" t="s">
        <v>119</v>
      </c>
      <c r="B383" t="s">
        <v>5</v>
      </c>
      <c r="C383" t="s">
        <v>15</v>
      </c>
      <c r="D383" t="s">
        <v>16</v>
      </c>
      <c r="E383" t="s">
        <v>121</v>
      </c>
      <c r="G383" t="s">
        <v>22</v>
      </c>
      <c r="H383" t="s">
        <v>68</v>
      </c>
    </row>
    <row r="384" spans="1:23" x14ac:dyDescent="0.25">
      <c r="A384" t="s">
        <v>119</v>
      </c>
      <c r="B384" t="s">
        <v>5</v>
      </c>
      <c r="C384" t="s">
        <v>15</v>
      </c>
      <c r="D384" t="s">
        <v>16</v>
      </c>
      <c r="E384" t="s">
        <v>121</v>
      </c>
      <c r="G384" t="s">
        <v>69</v>
      </c>
      <c r="L384" t="s">
        <v>70</v>
      </c>
      <c r="M384">
        <v>0.25</v>
      </c>
      <c r="N384">
        <f t="shared" ref="N384:W385" si="74">M384</f>
        <v>0.25</v>
      </c>
      <c r="O384">
        <f t="shared" si="74"/>
        <v>0.25</v>
      </c>
      <c r="P384">
        <f t="shared" si="74"/>
        <v>0.25</v>
      </c>
      <c r="Q384">
        <f t="shared" si="74"/>
        <v>0.25</v>
      </c>
      <c r="R384">
        <f t="shared" si="74"/>
        <v>0.25</v>
      </c>
      <c r="S384">
        <f t="shared" si="74"/>
        <v>0.25</v>
      </c>
      <c r="T384">
        <f t="shared" si="74"/>
        <v>0.25</v>
      </c>
      <c r="U384">
        <f t="shared" si="74"/>
        <v>0.25</v>
      </c>
      <c r="V384">
        <f t="shared" si="74"/>
        <v>0.25</v>
      </c>
      <c r="W384">
        <f t="shared" si="74"/>
        <v>0.25</v>
      </c>
    </row>
    <row r="385" spans="1:23" x14ac:dyDescent="0.25">
      <c r="A385" t="s">
        <v>119</v>
      </c>
      <c r="B385" t="s">
        <v>5</v>
      </c>
      <c r="C385" t="s">
        <v>15</v>
      </c>
      <c r="D385" t="s">
        <v>16</v>
      </c>
      <c r="E385" t="s">
        <v>121</v>
      </c>
      <c r="G385" t="s">
        <v>71</v>
      </c>
      <c r="M385">
        <v>10</v>
      </c>
      <c r="N385">
        <f t="shared" si="74"/>
        <v>10</v>
      </c>
      <c r="O385">
        <f t="shared" si="74"/>
        <v>10</v>
      </c>
      <c r="P385">
        <f t="shared" si="74"/>
        <v>10</v>
      </c>
      <c r="Q385">
        <f t="shared" si="74"/>
        <v>10</v>
      </c>
      <c r="R385">
        <f t="shared" si="74"/>
        <v>10</v>
      </c>
      <c r="S385">
        <f t="shared" si="74"/>
        <v>10</v>
      </c>
      <c r="T385">
        <f t="shared" si="74"/>
        <v>10</v>
      </c>
      <c r="U385">
        <f t="shared" si="74"/>
        <v>10</v>
      </c>
      <c r="V385">
        <f t="shared" si="74"/>
        <v>10</v>
      </c>
      <c r="W385">
        <f t="shared" si="74"/>
        <v>10</v>
      </c>
    </row>
    <row r="386" spans="1:23" x14ac:dyDescent="0.25">
      <c r="A386" t="s">
        <v>119</v>
      </c>
      <c r="B386" t="s">
        <v>5</v>
      </c>
      <c r="C386" t="s">
        <v>15</v>
      </c>
      <c r="D386" t="s">
        <v>16</v>
      </c>
      <c r="E386" t="s">
        <v>121</v>
      </c>
      <c r="F386" t="s">
        <v>104</v>
      </c>
      <c r="G386" t="s">
        <v>6</v>
      </c>
    </row>
    <row r="387" spans="1:23" x14ac:dyDescent="0.25">
      <c r="A387" t="s">
        <v>119</v>
      </c>
      <c r="B387" t="s">
        <v>5</v>
      </c>
      <c r="C387" t="s">
        <v>15</v>
      </c>
      <c r="D387" t="s">
        <v>16</v>
      </c>
      <c r="E387" t="s">
        <v>121</v>
      </c>
      <c r="F387" t="s">
        <v>104</v>
      </c>
      <c r="G387" t="s">
        <v>73</v>
      </c>
      <c r="L387" t="s">
        <v>74</v>
      </c>
      <c r="M387">
        <v>1987</v>
      </c>
      <c r="N387">
        <f t="shared" ref="N387:W389" si="75">M387</f>
        <v>1987</v>
      </c>
      <c r="O387">
        <f t="shared" si="75"/>
        <v>1987</v>
      </c>
      <c r="P387">
        <f t="shared" si="75"/>
        <v>1987</v>
      </c>
      <c r="Q387">
        <f t="shared" si="75"/>
        <v>1987</v>
      </c>
      <c r="R387">
        <f t="shared" si="75"/>
        <v>1987</v>
      </c>
      <c r="S387">
        <f t="shared" si="75"/>
        <v>1987</v>
      </c>
      <c r="T387">
        <f t="shared" si="75"/>
        <v>1987</v>
      </c>
      <c r="U387">
        <f t="shared" si="75"/>
        <v>1987</v>
      </c>
      <c r="V387">
        <f t="shared" si="75"/>
        <v>1987</v>
      </c>
      <c r="W387">
        <f t="shared" si="75"/>
        <v>1987</v>
      </c>
    </row>
    <row r="388" spans="1:23" x14ac:dyDescent="0.25">
      <c r="A388" t="s">
        <v>119</v>
      </c>
      <c r="B388" t="s">
        <v>5</v>
      </c>
      <c r="C388" t="s">
        <v>15</v>
      </c>
      <c r="D388" t="s">
        <v>16</v>
      </c>
      <c r="E388" t="s">
        <v>121</v>
      </c>
      <c r="F388" t="s">
        <v>104</v>
      </c>
      <c r="G388" t="s">
        <v>75</v>
      </c>
      <c r="L388" t="s">
        <v>74</v>
      </c>
      <c r="M388">
        <v>2001</v>
      </c>
      <c r="N388">
        <f t="shared" si="75"/>
        <v>2001</v>
      </c>
      <c r="O388">
        <f t="shared" si="75"/>
        <v>2001</v>
      </c>
      <c r="P388">
        <f t="shared" si="75"/>
        <v>2001</v>
      </c>
      <c r="Q388">
        <f t="shared" si="75"/>
        <v>2001</v>
      </c>
      <c r="R388">
        <f t="shared" si="75"/>
        <v>2001</v>
      </c>
      <c r="S388">
        <f t="shared" si="75"/>
        <v>2001</v>
      </c>
      <c r="T388">
        <f t="shared" si="75"/>
        <v>2001</v>
      </c>
      <c r="U388">
        <f t="shared" si="75"/>
        <v>2001</v>
      </c>
      <c r="V388">
        <f t="shared" si="75"/>
        <v>2001</v>
      </c>
      <c r="W388">
        <f t="shared" si="75"/>
        <v>2001</v>
      </c>
    </row>
    <row r="389" spans="1:23" x14ac:dyDescent="0.25">
      <c r="A389" t="s">
        <v>119</v>
      </c>
      <c r="B389" t="s">
        <v>5</v>
      </c>
      <c r="C389" t="s">
        <v>15</v>
      </c>
      <c r="D389" t="s">
        <v>16</v>
      </c>
      <c r="E389" t="s">
        <v>121</v>
      </c>
      <c r="F389" t="s">
        <v>104</v>
      </c>
      <c r="G389" t="s">
        <v>76</v>
      </c>
      <c r="L389" t="s">
        <v>77</v>
      </c>
      <c r="M389">
        <v>13</v>
      </c>
      <c r="N389">
        <f t="shared" si="75"/>
        <v>13</v>
      </c>
      <c r="O389">
        <f t="shared" si="75"/>
        <v>13</v>
      </c>
      <c r="P389">
        <f t="shared" si="75"/>
        <v>13</v>
      </c>
      <c r="Q389">
        <f t="shared" si="75"/>
        <v>13</v>
      </c>
      <c r="R389">
        <f t="shared" si="75"/>
        <v>13</v>
      </c>
      <c r="S389">
        <f t="shared" si="75"/>
        <v>13</v>
      </c>
      <c r="T389">
        <f t="shared" si="75"/>
        <v>13</v>
      </c>
      <c r="U389">
        <f t="shared" si="75"/>
        <v>13</v>
      </c>
      <c r="V389">
        <f t="shared" si="75"/>
        <v>13</v>
      </c>
      <c r="W389">
        <f t="shared" si="75"/>
        <v>13</v>
      </c>
    </row>
    <row r="390" spans="1:23" x14ac:dyDescent="0.25">
      <c r="A390" t="s">
        <v>119</v>
      </c>
      <c r="B390" t="s">
        <v>5</v>
      </c>
      <c r="C390" t="s">
        <v>15</v>
      </c>
      <c r="D390" t="s">
        <v>16</v>
      </c>
      <c r="E390" t="s">
        <v>121</v>
      </c>
      <c r="F390" t="s">
        <v>104</v>
      </c>
      <c r="G390" t="s">
        <v>78</v>
      </c>
      <c r="L390" t="s">
        <v>70</v>
      </c>
      <c r="M390">
        <v>1</v>
      </c>
    </row>
    <row r="391" spans="1:23" x14ac:dyDescent="0.25">
      <c r="A391" t="s">
        <v>119</v>
      </c>
      <c r="B391" t="s">
        <v>5</v>
      </c>
      <c r="C391" t="s">
        <v>15</v>
      </c>
      <c r="D391" t="s">
        <v>16</v>
      </c>
      <c r="E391" t="s">
        <v>121</v>
      </c>
      <c r="F391" t="s">
        <v>104</v>
      </c>
      <c r="G391" t="s">
        <v>79</v>
      </c>
      <c r="L391" t="s">
        <v>55</v>
      </c>
      <c r="M391">
        <v>1</v>
      </c>
      <c r="N391">
        <f t="shared" ref="N391:W395" si="76">M391</f>
        <v>1</v>
      </c>
      <c r="O391">
        <f t="shared" si="76"/>
        <v>1</v>
      </c>
      <c r="P391">
        <f t="shared" si="76"/>
        <v>1</v>
      </c>
      <c r="Q391">
        <f t="shared" si="76"/>
        <v>1</v>
      </c>
      <c r="R391">
        <f t="shared" si="76"/>
        <v>1</v>
      </c>
      <c r="S391">
        <f t="shared" si="76"/>
        <v>1</v>
      </c>
      <c r="T391">
        <f t="shared" si="76"/>
        <v>1</v>
      </c>
      <c r="U391">
        <f t="shared" si="76"/>
        <v>1</v>
      </c>
      <c r="V391">
        <f t="shared" si="76"/>
        <v>1</v>
      </c>
      <c r="W391">
        <f t="shared" si="76"/>
        <v>1</v>
      </c>
    </row>
    <row r="392" spans="1:23" x14ac:dyDescent="0.25">
      <c r="A392" t="s">
        <v>119</v>
      </c>
      <c r="B392" t="s">
        <v>5</v>
      </c>
      <c r="C392" t="s">
        <v>15</v>
      </c>
      <c r="D392" t="s">
        <v>16</v>
      </c>
      <c r="E392" t="s">
        <v>121</v>
      </c>
      <c r="F392" t="s">
        <v>104</v>
      </c>
      <c r="G392" t="s">
        <v>80</v>
      </c>
      <c r="L392" t="s">
        <v>81</v>
      </c>
      <c r="M392">
        <v>955.728107331101</v>
      </c>
      <c r="N392">
        <f t="shared" si="76"/>
        <v>955.728107331101</v>
      </c>
      <c r="O392">
        <f t="shared" si="76"/>
        <v>955.728107331101</v>
      </c>
      <c r="P392">
        <f t="shared" si="76"/>
        <v>955.728107331101</v>
      </c>
      <c r="Q392">
        <f t="shared" si="76"/>
        <v>955.728107331101</v>
      </c>
      <c r="R392">
        <f t="shared" si="76"/>
        <v>955.728107331101</v>
      </c>
      <c r="S392">
        <f t="shared" si="76"/>
        <v>955.728107331101</v>
      </c>
      <c r="T392">
        <f t="shared" si="76"/>
        <v>955.728107331101</v>
      </c>
      <c r="U392">
        <f t="shared" si="76"/>
        <v>955.728107331101</v>
      </c>
      <c r="V392">
        <f t="shared" si="76"/>
        <v>955.728107331101</v>
      </c>
      <c r="W392">
        <f t="shared" si="76"/>
        <v>955.728107331101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121</v>
      </c>
      <c r="F393" t="s">
        <v>104</v>
      </c>
      <c r="G393" t="s">
        <v>108</v>
      </c>
      <c r="L393" t="s">
        <v>81</v>
      </c>
      <c r="M393">
        <v>14.4033886944183</v>
      </c>
      <c r="N393">
        <f t="shared" si="76"/>
        <v>14.4033886944183</v>
      </c>
      <c r="O393">
        <f t="shared" si="76"/>
        <v>14.4033886944183</v>
      </c>
      <c r="P393">
        <f t="shared" si="76"/>
        <v>14.4033886944183</v>
      </c>
      <c r="Q393">
        <f t="shared" si="76"/>
        <v>14.4033886944183</v>
      </c>
      <c r="R393">
        <f t="shared" si="76"/>
        <v>14.4033886944183</v>
      </c>
      <c r="S393">
        <f t="shared" si="76"/>
        <v>14.4033886944183</v>
      </c>
      <c r="T393">
        <f t="shared" si="76"/>
        <v>14.4033886944183</v>
      </c>
      <c r="U393">
        <f t="shared" si="76"/>
        <v>14.4033886944183</v>
      </c>
      <c r="V393">
        <f t="shared" si="76"/>
        <v>14.4033886944183</v>
      </c>
      <c r="W393">
        <f t="shared" si="76"/>
        <v>14.4033886944183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121</v>
      </c>
      <c r="F394" t="s">
        <v>104</v>
      </c>
      <c r="G394" t="s">
        <v>17</v>
      </c>
      <c r="J394" t="s">
        <v>31</v>
      </c>
      <c r="L394" t="s">
        <v>82</v>
      </c>
      <c r="M394">
        <v>0.67524581800000005</v>
      </c>
      <c r="N394">
        <f t="shared" si="76"/>
        <v>0.67524581800000005</v>
      </c>
      <c r="O394">
        <f t="shared" si="76"/>
        <v>0.67524581800000005</v>
      </c>
      <c r="P394">
        <f t="shared" si="76"/>
        <v>0.67524581800000005</v>
      </c>
      <c r="Q394">
        <f t="shared" si="76"/>
        <v>0.67524581800000005</v>
      </c>
      <c r="R394">
        <f t="shared" si="76"/>
        <v>0.67524581800000005</v>
      </c>
      <c r="S394">
        <f t="shared" si="76"/>
        <v>0.67524581800000005</v>
      </c>
      <c r="T394">
        <f t="shared" si="76"/>
        <v>0.67524581800000005</v>
      </c>
      <c r="U394">
        <f t="shared" si="76"/>
        <v>0.67524581800000005</v>
      </c>
      <c r="V394">
        <f t="shared" si="76"/>
        <v>0.67524581800000005</v>
      </c>
      <c r="W394">
        <f t="shared" si="76"/>
        <v>0.67524581800000005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121</v>
      </c>
      <c r="F395" t="s">
        <v>104</v>
      </c>
      <c r="G395" t="s">
        <v>17</v>
      </c>
      <c r="J395" t="s">
        <v>122</v>
      </c>
      <c r="L395" t="s">
        <v>123</v>
      </c>
      <c r="M395">
        <v>9.4283940810000004</v>
      </c>
      <c r="N395">
        <f t="shared" si="76"/>
        <v>9.4283940810000004</v>
      </c>
      <c r="O395">
        <f t="shared" si="76"/>
        <v>9.4283940810000004</v>
      </c>
      <c r="P395">
        <f t="shared" si="76"/>
        <v>9.4283940810000004</v>
      </c>
      <c r="Q395">
        <f t="shared" si="76"/>
        <v>9.4283940810000004</v>
      </c>
      <c r="R395">
        <f t="shared" si="76"/>
        <v>9.4283940810000004</v>
      </c>
      <c r="S395">
        <f t="shared" si="76"/>
        <v>9.4283940810000004</v>
      </c>
      <c r="T395">
        <f t="shared" si="76"/>
        <v>9.4283940810000004</v>
      </c>
      <c r="U395">
        <f t="shared" si="76"/>
        <v>9.4283940810000004</v>
      </c>
      <c r="V395">
        <f t="shared" si="76"/>
        <v>9.4283940810000004</v>
      </c>
      <c r="W395">
        <f t="shared" si="76"/>
        <v>9.4283940810000004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121</v>
      </c>
      <c r="F396" t="s">
        <v>124</v>
      </c>
      <c r="G396" t="s">
        <v>6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121</v>
      </c>
      <c r="F397" t="s">
        <v>124</v>
      </c>
      <c r="G397" t="s">
        <v>73</v>
      </c>
      <c r="L397" t="s">
        <v>74</v>
      </c>
      <c r="M397">
        <v>2000</v>
      </c>
      <c r="N397">
        <f t="shared" ref="N397:W399" si="77">M397</f>
        <v>2000</v>
      </c>
      <c r="O397">
        <f t="shared" si="77"/>
        <v>2000</v>
      </c>
      <c r="P397">
        <f t="shared" si="77"/>
        <v>2000</v>
      </c>
      <c r="Q397">
        <f t="shared" si="77"/>
        <v>2000</v>
      </c>
      <c r="R397">
        <f t="shared" si="77"/>
        <v>2000</v>
      </c>
      <c r="S397">
        <f t="shared" si="77"/>
        <v>2000</v>
      </c>
      <c r="T397">
        <f t="shared" si="77"/>
        <v>2000</v>
      </c>
      <c r="U397">
        <f t="shared" si="77"/>
        <v>2000</v>
      </c>
      <c r="V397">
        <f t="shared" si="77"/>
        <v>2000</v>
      </c>
      <c r="W397">
        <f t="shared" si="77"/>
        <v>2000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121</v>
      </c>
      <c r="F398" t="s">
        <v>124</v>
      </c>
      <c r="G398" t="s">
        <v>75</v>
      </c>
      <c r="L398" t="s">
        <v>74</v>
      </c>
      <c r="M398">
        <v>2101</v>
      </c>
      <c r="N398">
        <f t="shared" si="77"/>
        <v>2101</v>
      </c>
      <c r="O398">
        <f t="shared" si="77"/>
        <v>2101</v>
      </c>
      <c r="P398">
        <f t="shared" si="77"/>
        <v>2101</v>
      </c>
      <c r="Q398">
        <f t="shared" si="77"/>
        <v>2101</v>
      </c>
      <c r="R398">
        <f t="shared" si="77"/>
        <v>2101</v>
      </c>
      <c r="S398">
        <f t="shared" si="77"/>
        <v>2101</v>
      </c>
      <c r="T398">
        <f t="shared" si="77"/>
        <v>2101</v>
      </c>
      <c r="U398">
        <f t="shared" si="77"/>
        <v>2101</v>
      </c>
      <c r="V398">
        <f t="shared" si="77"/>
        <v>2101</v>
      </c>
      <c r="W398">
        <f t="shared" si="77"/>
        <v>2101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121</v>
      </c>
      <c r="F399" t="s">
        <v>124</v>
      </c>
      <c r="G399" t="s">
        <v>76</v>
      </c>
      <c r="L399" t="s">
        <v>77</v>
      </c>
      <c r="M399">
        <v>13</v>
      </c>
      <c r="N399">
        <f t="shared" si="77"/>
        <v>13</v>
      </c>
      <c r="O399">
        <f t="shared" si="77"/>
        <v>13</v>
      </c>
      <c r="P399">
        <f t="shared" si="77"/>
        <v>13</v>
      </c>
      <c r="Q399">
        <f t="shared" si="77"/>
        <v>13</v>
      </c>
      <c r="R399">
        <f t="shared" si="77"/>
        <v>13</v>
      </c>
      <c r="S399">
        <f t="shared" si="77"/>
        <v>13</v>
      </c>
      <c r="T399">
        <f t="shared" si="77"/>
        <v>13</v>
      </c>
      <c r="U399">
        <f t="shared" si="77"/>
        <v>13</v>
      </c>
      <c r="V399">
        <f t="shared" si="77"/>
        <v>13</v>
      </c>
      <c r="W399">
        <f t="shared" si="77"/>
        <v>13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121</v>
      </c>
      <c r="F400" t="s">
        <v>124</v>
      </c>
      <c r="G400" t="s">
        <v>78</v>
      </c>
      <c r="L400" t="s">
        <v>70</v>
      </c>
      <c r="M400">
        <v>0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121</v>
      </c>
      <c r="F401" t="s">
        <v>124</v>
      </c>
      <c r="G401" t="s">
        <v>79</v>
      </c>
      <c r="L401" t="s">
        <v>55</v>
      </c>
      <c r="M401">
        <v>1</v>
      </c>
      <c r="N401">
        <f t="shared" ref="N401:W405" si="78">M401</f>
        <v>1</v>
      </c>
      <c r="O401">
        <f t="shared" si="78"/>
        <v>1</v>
      </c>
      <c r="P401">
        <f t="shared" si="78"/>
        <v>1</v>
      </c>
      <c r="Q401">
        <f t="shared" si="78"/>
        <v>1</v>
      </c>
      <c r="R401">
        <f t="shared" si="78"/>
        <v>1</v>
      </c>
      <c r="S401">
        <f t="shared" si="78"/>
        <v>1</v>
      </c>
      <c r="T401">
        <f t="shared" si="78"/>
        <v>1</v>
      </c>
      <c r="U401">
        <f t="shared" si="78"/>
        <v>1</v>
      </c>
      <c r="V401">
        <f t="shared" si="78"/>
        <v>1</v>
      </c>
      <c r="W401">
        <f t="shared" si="78"/>
        <v>1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121</v>
      </c>
      <c r="F402" t="s">
        <v>124</v>
      </c>
      <c r="G402" t="s">
        <v>80</v>
      </c>
      <c r="L402" t="s">
        <v>81</v>
      </c>
      <c r="M402">
        <v>955.728107331101</v>
      </c>
      <c r="N402">
        <f t="shared" si="78"/>
        <v>955.728107331101</v>
      </c>
      <c r="O402">
        <f t="shared" si="78"/>
        <v>955.728107331101</v>
      </c>
      <c r="P402">
        <f t="shared" si="78"/>
        <v>955.728107331101</v>
      </c>
      <c r="Q402">
        <f t="shared" si="78"/>
        <v>955.728107331101</v>
      </c>
      <c r="R402">
        <f t="shared" si="78"/>
        <v>955.728107331101</v>
      </c>
      <c r="S402">
        <f t="shared" si="78"/>
        <v>955.728107331101</v>
      </c>
      <c r="T402">
        <f t="shared" si="78"/>
        <v>955.728107331101</v>
      </c>
      <c r="U402">
        <f t="shared" si="78"/>
        <v>955.728107331101</v>
      </c>
      <c r="V402">
        <f t="shared" si="78"/>
        <v>955.728107331101</v>
      </c>
      <c r="W402">
        <f t="shared" si="78"/>
        <v>955.728107331101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121</v>
      </c>
      <c r="F403" t="s">
        <v>124</v>
      </c>
      <c r="G403" t="s">
        <v>108</v>
      </c>
      <c r="L403" t="s">
        <v>81</v>
      </c>
      <c r="M403">
        <v>14.4033886944183</v>
      </c>
      <c r="N403">
        <f t="shared" si="78"/>
        <v>14.4033886944183</v>
      </c>
      <c r="O403">
        <f t="shared" si="78"/>
        <v>14.4033886944183</v>
      </c>
      <c r="P403">
        <f t="shared" si="78"/>
        <v>14.4033886944183</v>
      </c>
      <c r="Q403">
        <f t="shared" si="78"/>
        <v>14.4033886944183</v>
      </c>
      <c r="R403">
        <f t="shared" si="78"/>
        <v>14.4033886944183</v>
      </c>
      <c r="S403">
        <f t="shared" si="78"/>
        <v>14.4033886944183</v>
      </c>
      <c r="T403">
        <f t="shared" si="78"/>
        <v>14.4033886944183</v>
      </c>
      <c r="U403">
        <f t="shared" si="78"/>
        <v>14.4033886944183</v>
      </c>
      <c r="V403">
        <f t="shared" si="78"/>
        <v>14.4033886944183</v>
      </c>
      <c r="W403">
        <f t="shared" si="78"/>
        <v>14.4033886944183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121</v>
      </c>
      <c r="F404" t="s">
        <v>124</v>
      </c>
      <c r="G404" t="s">
        <v>17</v>
      </c>
      <c r="J404" t="s">
        <v>31</v>
      </c>
      <c r="L404" t="s">
        <v>82</v>
      </c>
      <c r="M404">
        <v>0.27231176499999998</v>
      </c>
      <c r="N404">
        <f t="shared" si="78"/>
        <v>0.27231176499999998</v>
      </c>
      <c r="O404">
        <f t="shared" si="78"/>
        <v>0.27231176499999998</v>
      </c>
      <c r="P404">
        <f t="shared" si="78"/>
        <v>0.27231176499999998</v>
      </c>
      <c r="Q404">
        <f t="shared" si="78"/>
        <v>0.27231176499999998</v>
      </c>
      <c r="R404">
        <f t="shared" si="78"/>
        <v>0.27231176499999998</v>
      </c>
      <c r="S404">
        <f t="shared" si="78"/>
        <v>0.27231176499999998</v>
      </c>
      <c r="T404">
        <f t="shared" si="78"/>
        <v>0.27231176499999998</v>
      </c>
      <c r="U404">
        <f t="shared" si="78"/>
        <v>0.27231176499999998</v>
      </c>
      <c r="V404">
        <f t="shared" si="78"/>
        <v>0.27231176499999998</v>
      </c>
      <c r="W404">
        <f t="shared" si="78"/>
        <v>0.27231176499999998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121</v>
      </c>
      <c r="F405" t="s">
        <v>124</v>
      </c>
      <c r="G405" t="s">
        <v>17</v>
      </c>
      <c r="J405" t="s">
        <v>122</v>
      </c>
      <c r="L405" t="s">
        <v>123</v>
      </c>
      <c r="M405">
        <v>5.4712489169999996</v>
      </c>
      <c r="N405">
        <f t="shared" si="78"/>
        <v>5.4712489169999996</v>
      </c>
      <c r="O405">
        <f t="shared" si="78"/>
        <v>5.4712489169999996</v>
      </c>
      <c r="P405">
        <f t="shared" si="78"/>
        <v>5.4712489169999996</v>
      </c>
      <c r="Q405">
        <f t="shared" si="78"/>
        <v>5.4712489169999996</v>
      </c>
      <c r="R405">
        <f t="shared" si="78"/>
        <v>5.4712489169999996</v>
      </c>
      <c r="S405">
        <f t="shared" si="78"/>
        <v>5.4712489169999996</v>
      </c>
      <c r="T405">
        <f t="shared" si="78"/>
        <v>5.4712489169999996</v>
      </c>
      <c r="U405">
        <f t="shared" si="78"/>
        <v>5.4712489169999996</v>
      </c>
      <c r="V405">
        <f t="shared" si="78"/>
        <v>5.4712489169999996</v>
      </c>
      <c r="W405">
        <f t="shared" si="78"/>
        <v>5.4712489169999996</v>
      </c>
    </row>
    <row r="406" spans="1:23" x14ac:dyDescent="0.25">
      <c r="A406" t="s">
        <v>119</v>
      </c>
      <c r="B406" t="s">
        <v>5</v>
      </c>
      <c r="C406" t="s">
        <v>15</v>
      </c>
      <c r="D406" t="s">
        <v>16</v>
      </c>
      <c r="E406" t="s">
        <v>121</v>
      </c>
      <c r="F406" t="s">
        <v>125</v>
      </c>
      <c r="G406" t="s">
        <v>6</v>
      </c>
    </row>
    <row r="407" spans="1:23" x14ac:dyDescent="0.25">
      <c r="A407" t="s">
        <v>119</v>
      </c>
      <c r="B407" t="s">
        <v>5</v>
      </c>
      <c r="C407" t="s">
        <v>15</v>
      </c>
      <c r="D407" t="s">
        <v>16</v>
      </c>
      <c r="E407" t="s">
        <v>121</v>
      </c>
      <c r="F407" t="s">
        <v>125</v>
      </c>
      <c r="G407" t="s">
        <v>73</v>
      </c>
      <c r="L407" t="s">
        <v>74</v>
      </c>
      <c r="M407">
        <v>2000</v>
      </c>
      <c r="N407">
        <f t="shared" ref="N407:W409" si="79">M407</f>
        <v>2000</v>
      </c>
      <c r="O407">
        <f t="shared" si="79"/>
        <v>2000</v>
      </c>
      <c r="P407">
        <f t="shared" si="79"/>
        <v>2000</v>
      </c>
      <c r="Q407">
        <f t="shared" si="79"/>
        <v>2000</v>
      </c>
      <c r="R407">
        <f t="shared" si="79"/>
        <v>2000</v>
      </c>
      <c r="S407">
        <f t="shared" si="79"/>
        <v>2000</v>
      </c>
      <c r="T407">
        <f t="shared" si="79"/>
        <v>2000</v>
      </c>
      <c r="U407">
        <f t="shared" si="79"/>
        <v>2000</v>
      </c>
      <c r="V407">
        <f t="shared" si="79"/>
        <v>2000</v>
      </c>
      <c r="W407">
        <f t="shared" si="79"/>
        <v>2000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121</v>
      </c>
      <c r="F408" t="s">
        <v>125</v>
      </c>
      <c r="G408" t="s">
        <v>75</v>
      </c>
      <c r="L408" t="s">
        <v>74</v>
      </c>
      <c r="M408">
        <v>2101</v>
      </c>
      <c r="N408">
        <f t="shared" si="79"/>
        <v>2101</v>
      </c>
      <c r="O408">
        <f t="shared" si="79"/>
        <v>2101</v>
      </c>
      <c r="P408">
        <f t="shared" si="79"/>
        <v>2101</v>
      </c>
      <c r="Q408">
        <f t="shared" si="79"/>
        <v>2101</v>
      </c>
      <c r="R408">
        <f t="shared" si="79"/>
        <v>2101</v>
      </c>
      <c r="S408">
        <f t="shared" si="79"/>
        <v>2101</v>
      </c>
      <c r="T408">
        <f t="shared" si="79"/>
        <v>2101</v>
      </c>
      <c r="U408">
        <f t="shared" si="79"/>
        <v>2101</v>
      </c>
      <c r="V408">
        <f t="shared" si="79"/>
        <v>2101</v>
      </c>
      <c r="W408">
        <f t="shared" si="79"/>
        <v>2101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121</v>
      </c>
      <c r="F409" t="s">
        <v>125</v>
      </c>
      <c r="G409" t="s">
        <v>76</v>
      </c>
      <c r="L409" t="s">
        <v>77</v>
      </c>
      <c r="M409">
        <v>13</v>
      </c>
      <c r="N409">
        <f t="shared" si="79"/>
        <v>13</v>
      </c>
      <c r="O409">
        <f t="shared" si="79"/>
        <v>13</v>
      </c>
      <c r="P409">
        <f t="shared" si="79"/>
        <v>13</v>
      </c>
      <c r="Q409">
        <f t="shared" si="79"/>
        <v>13</v>
      </c>
      <c r="R409">
        <f t="shared" si="79"/>
        <v>13</v>
      </c>
      <c r="S409">
        <f t="shared" si="79"/>
        <v>13</v>
      </c>
      <c r="T409">
        <f t="shared" si="79"/>
        <v>13</v>
      </c>
      <c r="U409">
        <f t="shared" si="79"/>
        <v>13</v>
      </c>
      <c r="V409">
        <f t="shared" si="79"/>
        <v>13</v>
      </c>
      <c r="W409">
        <f t="shared" si="79"/>
        <v>13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121</v>
      </c>
      <c r="F410" t="s">
        <v>125</v>
      </c>
      <c r="G410" t="s">
        <v>78</v>
      </c>
      <c r="L410" t="s">
        <v>70</v>
      </c>
      <c r="M410">
        <v>0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121</v>
      </c>
      <c r="F411" t="s">
        <v>125</v>
      </c>
      <c r="G411" t="s">
        <v>79</v>
      </c>
      <c r="L411" t="s">
        <v>55</v>
      </c>
      <c r="M411">
        <v>1</v>
      </c>
      <c r="N411">
        <f t="shared" ref="N411:W415" si="80">M411</f>
        <v>1</v>
      </c>
      <c r="O411">
        <f t="shared" si="80"/>
        <v>1</v>
      </c>
      <c r="P411">
        <f t="shared" si="80"/>
        <v>1</v>
      </c>
      <c r="Q411">
        <f t="shared" si="80"/>
        <v>1</v>
      </c>
      <c r="R411">
        <f t="shared" si="80"/>
        <v>1</v>
      </c>
      <c r="S411">
        <f t="shared" si="80"/>
        <v>1</v>
      </c>
      <c r="T411">
        <f t="shared" si="80"/>
        <v>1</v>
      </c>
      <c r="U411">
        <f t="shared" si="80"/>
        <v>1</v>
      </c>
      <c r="V411">
        <f t="shared" si="80"/>
        <v>1</v>
      </c>
      <c r="W411">
        <f t="shared" si="80"/>
        <v>1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121</v>
      </c>
      <c r="F412" t="s">
        <v>125</v>
      </c>
      <c r="G412" t="s">
        <v>80</v>
      </c>
      <c r="L412" t="s">
        <v>81</v>
      </c>
      <c r="M412">
        <v>967.95490614557195</v>
      </c>
      <c r="N412">
        <f t="shared" si="80"/>
        <v>967.95490614557195</v>
      </c>
      <c r="O412">
        <f t="shared" si="80"/>
        <v>967.95490614557195</v>
      </c>
      <c r="P412">
        <f t="shared" si="80"/>
        <v>967.95490614557195</v>
      </c>
      <c r="Q412">
        <f t="shared" si="80"/>
        <v>967.95490614557195</v>
      </c>
      <c r="R412">
        <f t="shared" si="80"/>
        <v>967.95490614557195</v>
      </c>
      <c r="S412">
        <f t="shared" si="80"/>
        <v>967.95490614557195</v>
      </c>
      <c r="T412">
        <f t="shared" si="80"/>
        <v>967.95490614557195</v>
      </c>
      <c r="U412">
        <f t="shared" si="80"/>
        <v>967.95490614557195</v>
      </c>
      <c r="V412">
        <f t="shared" si="80"/>
        <v>967.95490614557195</v>
      </c>
      <c r="W412">
        <f t="shared" si="80"/>
        <v>967.95490614557195</v>
      </c>
    </row>
    <row r="413" spans="1:23" x14ac:dyDescent="0.25">
      <c r="A413" t="s">
        <v>119</v>
      </c>
      <c r="B413" t="s">
        <v>5</v>
      </c>
      <c r="C413" t="s">
        <v>15</v>
      </c>
      <c r="D413" t="s">
        <v>16</v>
      </c>
      <c r="E413" t="s">
        <v>121</v>
      </c>
      <c r="F413" t="s">
        <v>125</v>
      </c>
      <c r="G413" t="s">
        <v>108</v>
      </c>
      <c r="L413" t="s">
        <v>81</v>
      </c>
      <c r="M413">
        <v>14.4033886944183</v>
      </c>
      <c r="N413">
        <f t="shared" si="80"/>
        <v>14.4033886944183</v>
      </c>
      <c r="O413">
        <f t="shared" si="80"/>
        <v>14.4033886944183</v>
      </c>
      <c r="P413">
        <f t="shared" si="80"/>
        <v>14.4033886944183</v>
      </c>
      <c r="Q413">
        <f t="shared" si="80"/>
        <v>14.4033886944183</v>
      </c>
      <c r="R413">
        <f t="shared" si="80"/>
        <v>14.4033886944183</v>
      </c>
      <c r="S413">
        <f t="shared" si="80"/>
        <v>14.4033886944183</v>
      </c>
      <c r="T413">
        <f t="shared" si="80"/>
        <v>14.4033886944183</v>
      </c>
      <c r="U413">
        <f t="shared" si="80"/>
        <v>14.4033886944183</v>
      </c>
      <c r="V413">
        <f t="shared" si="80"/>
        <v>14.4033886944183</v>
      </c>
      <c r="W413">
        <f t="shared" si="80"/>
        <v>14.4033886944183</v>
      </c>
    </row>
    <row r="414" spans="1:23" x14ac:dyDescent="0.25">
      <c r="A414" t="s">
        <v>119</v>
      </c>
      <c r="B414" t="s">
        <v>5</v>
      </c>
      <c r="C414" t="s">
        <v>15</v>
      </c>
      <c r="D414" t="s">
        <v>16</v>
      </c>
      <c r="E414" t="s">
        <v>121</v>
      </c>
      <c r="F414" t="s">
        <v>125</v>
      </c>
      <c r="G414" t="s">
        <v>17</v>
      </c>
      <c r="J414" t="s">
        <v>31</v>
      </c>
      <c r="L414" t="s">
        <v>82</v>
      </c>
      <c r="M414">
        <v>0.202710849</v>
      </c>
      <c r="N414">
        <f t="shared" si="80"/>
        <v>0.202710849</v>
      </c>
      <c r="O414">
        <f t="shared" si="80"/>
        <v>0.202710849</v>
      </c>
      <c r="P414">
        <f t="shared" si="80"/>
        <v>0.202710849</v>
      </c>
      <c r="Q414">
        <f t="shared" si="80"/>
        <v>0.202710849</v>
      </c>
      <c r="R414">
        <f t="shared" si="80"/>
        <v>0.202710849</v>
      </c>
      <c r="S414">
        <f t="shared" si="80"/>
        <v>0.202710849</v>
      </c>
      <c r="T414">
        <f t="shared" si="80"/>
        <v>0.202710849</v>
      </c>
      <c r="U414">
        <f t="shared" si="80"/>
        <v>0.202710849</v>
      </c>
      <c r="V414">
        <f t="shared" si="80"/>
        <v>0.202710849</v>
      </c>
      <c r="W414">
        <f t="shared" si="80"/>
        <v>0.202710849</v>
      </c>
    </row>
    <row r="415" spans="1:23" x14ac:dyDescent="0.25">
      <c r="A415" t="s">
        <v>119</v>
      </c>
      <c r="B415" t="s">
        <v>5</v>
      </c>
      <c r="C415" t="s">
        <v>15</v>
      </c>
      <c r="D415" t="s">
        <v>16</v>
      </c>
      <c r="E415" t="s">
        <v>121</v>
      </c>
      <c r="F415" t="s">
        <v>125</v>
      </c>
      <c r="G415" t="s">
        <v>17</v>
      </c>
      <c r="J415" t="s">
        <v>122</v>
      </c>
      <c r="L415" t="s">
        <v>123</v>
      </c>
      <c r="M415">
        <v>4.0527769759999996</v>
      </c>
      <c r="N415">
        <f t="shared" si="80"/>
        <v>4.0527769759999996</v>
      </c>
      <c r="O415">
        <f t="shared" si="80"/>
        <v>4.0527769759999996</v>
      </c>
      <c r="P415">
        <f t="shared" si="80"/>
        <v>4.0527769759999996</v>
      </c>
      <c r="Q415">
        <f t="shared" si="80"/>
        <v>4.0527769759999996</v>
      </c>
      <c r="R415">
        <f t="shared" si="80"/>
        <v>4.0527769759999996</v>
      </c>
      <c r="S415">
        <f t="shared" si="80"/>
        <v>4.0527769759999996</v>
      </c>
      <c r="T415">
        <f t="shared" si="80"/>
        <v>4.0527769759999996</v>
      </c>
      <c r="U415">
        <f t="shared" si="80"/>
        <v>4.0527769759999996</v>
      </c>
      <c r="V415">
        <f t="shared" si="80"/>
        <v>4.0527769759999996</v>
      </c>
      <c r="W415">
        <f t="shared" si="80"/>
        <v>4.0527769759999996</v>
      </c>
    </row>
    <row r="416" spans="1:23" x14ac:dyDescent="0.25">
      <c r="A416" t="s">
        <v>119</v>
      </c>
      <c r="B416" t="s">
        <v>5</v>
      </c>
      <c r="C416" t="s">
        <v>15</v>
      </c>
      <c r="D416" t="s">
        <v>16</v>
      </c>
      <c r="E416" t="s">
        <v>121</v>
      </c>
      <c r="F416" t="s">
        <v>126</v>
      </c>
      <c r="G416" t="s">
        <v>6</v>
      </c>
    </row>
    <row r="417" spans="1:23" x14ac:dyDescent="0.25">
      <c r="A417" t="s">
        <v>119</v>
      </c>
      <c r="B417" t="s">
        <v>5</v>
      </c>
      <c r="C417" t="s">
        <v>15</v>
      </c>
      <c r="D417" t="s">
        <v>16</v>
      </c>
      <c r="E417" t="s">
        <v>121</v>
      </c>
      <c r="F417" t="s">
        <v>126</v>
      </c>
      <c r="G417" t="s">
        <v>73</v>
      </c>
      <c r="L417" t="s">
        <v>74</v>
      </c>
      <c r="M417">
        <v>2000</v>
      </c>
      <c r="N417">
        <f t="shared" ref="N417:W419" si="81">M417</f>
        <v>2000</v>
      </c>
      <c r="O417">
        <f t="shared" si="81"/>
        <v>2000</v>
      </c>
      <c r="P417">
        <f t="shared" si="81"/>
        <v>2000</v>
      </c>
      <c r="Q417">
        <f t="shared" si="81"/>
        <v>2000</v>
      </c>
      <c r="R417">
        <f t="shared" si="81"/>
        <v>2000</v>
      </c>
      <c r="S417">
        <f t="shared" si="81"/>
        <v>2000</v>
      </c>
      <c r="T417">
        <f t="shared" si="81"/>
        <v>2000</v>
      </c>
      <c r="U417">
        <f t="shared" si="81"/>
        <v>2000</v>
      </c>
      <c r="V417">
        <f t="shared" si="81"/>
        <v>2000</v>
      </c>
      <c r="W417">
        <f t="shared" si="81"/>
        <v>2000</v>
      </c>
    </row>
    <row r="418" spans="1:23" x14ac:dyDescent="0.25">
      <c r="A418" t="s">
        <v>119</v>
      </c>
      <c r="B418" t="s">
        <v>5</v>
      </c>
      <c r="C418" t="s">
        <v>15</v>
      </c>
      <c r="D418" t="s">
        <v>16</v>
      </c>
      <c r="E418" t="s">
        <v>121</v>
      </c>
      <c r="F418" t="s">
        <v>126</v>
      </c>
      <c r="G418" t="s">
        <v>75</v>
      </c>
      <c r="L418" t="s">
        <v>74</v>
      </c>
      <c r="M418">
        <v>2001</v>
      </c>
      <c r="N418">
        <f t="shared" si="81"/>
        <v>2001</v>
      </c>
      <c r="O418">
        <f t="shared" si="81"/>
        <v>2001</v>
      </c>
      <c r="P418">
        <f t="shared" si="81"/>
        <v>2001</v>
      </c>
      <c r="Q418">
        <f t="shared" si="81"/>
        <v>2001</v>
      </c>
      <c r="R418">
        <f t="shared" si="81"/>
        <v>2001</v>
      </c>
      <c r="S418">
        <f t="shared" si="81"/>
        <v>2001</v>
      </c>
      <c r="T418">
        <f t="shared" si="81"/>
        <v>2001</v>
      </c>
      <c r="U418">
        <f t="shared" si="81"/>
        <v>2001</v>
      </c>
      <c r="V418">
        <f t="shared" si="81"/>
        <v>2001</v>
      </c>
      <c r="W418">
        <f t="shared" si="81"/>
        <v>2001</v>
      </c>
    </row>
    <row r="419" spans="1:23" x14ac:dyDescent="0.25">
      <c r="A419" t="s">
        <v>119</v>
      </c>
      <c r="B419" t="s">
        <v>5</v>
      </c>
      <c r="C419" t="s">
        <v>15</v>
      </c>
      <c r="D419" t="s">
        <v>16</v>
      </c>
      <c r="E419" t="s">
        <v>121</v>
      </c>
      <c r="F419" t="s">
        <v>126</v>
      </c>
      <c r="G419" t="s">
        <v>76</v>
      </c>
      <c r="L419" t="s">
        <v>77</v>
      </c>
      <c r="M419">
        <v>13</v>
      </c>
      <c r="N419">
        <f t="shared" si="81"/>
        <v>13</v>
      </c>
      <c r="O419">
        <f t="shared" si="81"/>
        <v>13</v>
      </c>
      <c r="P419">
        <f t="shared" si="81"/>
        <v>13</v>
      </c>
      <c r="Q419">
        <f t="shared" si="81"/>
        <v>13</v>
      </c>
      <c r="R419">
        <f t="shared" si="81"/>
        <v>13</v>
      </c>
      <c r="S419">
        <f t="shared" si="81"/>
        <v>13</v>
      </c>
      <c r="T419">
        <f t="shared" si="81"/>
        <v>13</v>
      </c>
      <c r="U419">
        <f t="shared" si="81"/>
        <v>13</v>
      </c>
      <c r="V419">
        <f t="shared" si="81"/>
        <v>13</v>
      </c>
      <c r="W419">
        <f t="shared" si="81"/>
        <v>13</v>
      </c>
    </row>
    <row r="420" spans="1:23" x14ac:dyDescent="0.25">
      <c r="A420" t="s">
        <v>119</v>
      </c>
      <c r="B420" t="s">
        <v>5</v>
      </c>
      <c r="C420" t="s">
        <v>15</v>
      </c>
      <c r="D420" t="s">
        <v>16</v>
      </c>
      <c r="E420" t="s">
        <v>121</v>
      </c>
      <c r="F420" t="s">
        <v>126</v>
      </c>
      <c r="G420" t="s">
        <v>78</v>
      </c>
      <c r="L420" t="s">
        <v>70</v>
      </c>
      <c r="M420">
        <v>0</v>
      </c>
    </row>
    <row r="421" spans="1:23" x14ac:dyDescent="0.25">
      <c r="A421" t="s">
        <v>119</v>
      </c>
      <c r="B421" t="s">
        <v>5</v>
      </c>
      <c r="C421" t="s">
        <v>15</v>
      </c>
      <c r="D421" t="s">
        <v>16</v>
      </c>
      <c r="E421" t="s">
        <v>121</v>
      </c>
      <c r="F421" t="s">
        <v>126</v>
      </c>
      <c r="G421" t="s">
        <v>79</v>
      </c>
      <c r="L421" t="s">
        <v>55</v>
      </c>
      <c r="M421">
        <v>1</v>
      </c>
      <c r="N421">
        <f t="shared" ref="N421:W425" si="82">M421</f>
        <v>1</v>
      </c>
      <c r="O421">
        <f t="shared" si="82"/>
        <v>1</v>
      </c>
      <c r="P421">
        <f t="shared" si="82"/>
        <v>1</v>
      </c>
      <c r="Q421">
        <f t="shared" si="82"/>
        <v>1</v>
      </c>
      <c r="R421">
        <f t="shared" si="82"/>
        <v>1</v>
      </c>
      <c r="S421">
        <f t="shared" si="82"/>
        <v>1</v>
      </c>
      <c r="T421">
        <f t="shared" si="82"/>
        <v>1</v>
      </c>
      <c r="U421">
        <f t="shared" si="82"/>
        <v>1</v>
      </c>
      <c r="V421">
        <f t="shared" si="82"/>
        <v>1</v>
      </c>
      <c r="W421">
        <f t="shared" si="82"/>
        <v>1</v>
      </c>
    </row>
    <row r="422" spans="1:23" x14ac:dyDescent="0.25">
      <c r="A422" t="s">
        <v>119</v>
      </c>
      <c r="B422" t="s">
        <v>5</v>
      </c>
      <c r="C422" t="s">
        <v>15</v>
      </c>
      <c r="D422" t="s">
        <v>16</v>
      </c>
      <c r="E422" t="s">
        <v>121</v>
      </c>
      <c r="F422" t="s">
        <v>126</v>
      </c>
      <c r="G422" t="s">
        <v>80</v>
      </c>
      <c r="L422" t="s">
        <v>81</v>
      </c>
      <c r="M422">
        <v>2186.5591879877802</v>
      </c>
      <c r="N422">
        <f t="shared" si="82"/>
        <v>2186.5591879877802</v>
      </c>
      <c r="O422">
        <f t="shared" si="82"/>
        <v>2186.5591879877802</v>
      </c>
      <c r="P422">
        <f t="shared" si="82"/>
        <v>2186.5591879877802</v>
      </c>
      <c r="Q422">
        <f t="shared" si="82"/>
        <v>2186.5591879877802</v>
      </c>
      <c r="R422">
        <f t="shared" si="82"/>
        <v>2186.5591879877802</v>
      </c>
      <c r="S422">
        <f t="shared" si="82"/>
        <v>2186.5591879877802</v>
      </c>
      <c r="T422">
        <f t="shared" si="82"/>
        <v>2186.5591879877802</v>
      </c>
      <c r="U422">
        <f t="shared" si="82"/>
        <v>2186.5591879877802</v>
      </c>
      <c r="V422">
        <f t="shared" si="82"/>
        <v>2186.5591879877802</v>
      </c>
      <c r="W422">
        <f t="shared" si="82"/>
        <v>2186.5591879877802</v>
      </c>
    </row>
    <row r="423" spans="1:23" x14ac:dyDescent="0.25">
      <c r="A423" t="s">
        <v>119</v>
      </c>
      <c r="B423" t="s">
        <v>5</v>
      </c>
      <c r="C423" t="s">
        <v>15</v>
      </c>
      <c r="D423" t="s">
        <v>16</v>
      </c>
      <c r="E423" t="s">
        <v>121</v>
      </c>
      <c r="F423" t="s">
        <v>126</v>
      </c>
      <c r="G423" t="s">
        <v>108</v>
      </c>
      <c r="L423" t="s">
        <v>81</v>
      </c>
      <c r="M423">
        <v>14.4033886944183</v>
      </c>
      <c r="N423">
        <f t="shared" si="82"/>
        <v>14.4033886944183</v>
      </c>
      <c r="O423">
        <f t="shared" si="82"/>
        <v>14.4033886944183</v>
      </c>
      <c r="P423">
        <f t="shared" si="82"/>
        <v>14.4033886944183</v>
      </c>
      <c r="Q423">
        <f t="shared" si="82"/>
        <v>14.4033886944183</v>
      </c>
      <c r="R423">
        <f t="shared" si="82"/>
        <v>14.4033886944183</v>
      </c>
      <c r="S423">
        <f t="shared" si="82"/>
        <v>14.4033886944183</v>
      </c>
      <c r="T423">
        <f t="shared" si="82"/>
        <v>14.4033886944183</v>
      </c>
      <c r="U423">
        <f t="shared" si="82"/>
        <v>14.4033886944183</v>
      </c>
      <c r="V423">
        <f t="shared" si="82"/>
        <v>14.4033886944183</v>
      </c>
      <c r="W423">
        <f t="shared" si="82"/>
        <v>14.4033886944183</v>
      </c>
    </row>
    <row r="424" spans="1:23" x14ac:dyDescent="0.25">
      <c r="A424" t="s">
        <v>119</v>
      </c>
      <c r="B424" t="s">
        <v>5</v>
      </c>
      <c r="C424" t="s">
        <v>15</v>
      </c>
      <c r="D424" t="s">
        <v>16</v>
      </c>
      <c r="E424" t="s">
        <v>121</v>
      </c>
      <c r="F424" t="s">
        <v>126</v>
      </c>
      <c r="G424" t="s">
        <v>17</v>
      </c>
      <c r="J424" t="s">
        <v>31</v>
      </c>
      <c r="L424" t="s">
        <v>82</v>
      </c>
      <c r="M424">
        <v>6.7671130999999995E-2</v>
      </c>
      <c r="N424">
        <f t="shared" si="82"/>
        <v>6.7671130999999995E-2</v>
      </c>
      <c r="O424">
        <f t="shared" si="82"/>
        <v>6.7671130999999995E-2</v>
      </c>
      <c r="P424">
        <f t="shared" si="82"/>
        <v>6.7671130999999995E-2</v>
      </c>
      <c r="Q424">
        <f t="shared" si="82"/>
        <v>6.7671130999999995E-2</v>
      </c>
      <c r="R424">
        <f t="shared" si="82"/>
        <v>6.7671130999999995E-2</v>
      </c>
      <c r="S424">
        <f t="shared" si="82"/>
        <v>6.7671130999999995E-2</v>
      </c>
      <c r="T424">
        <f t="shared" si="82"/>
        <v>6.7671130999999995E-2</v>
      </c>
      <c r="U424">
        <f t="shared" si="82"/>
        <v>6.7671130999999995E-2</v>
      </c>
      <c r="V424">
        <f t="shared" si="82"/>
        <v>6.7671130999999995E-2</v>
      </c>
      <c r="W424">
        <f t="shared" si="82"/>
        <v>6.7671130999999995E-2</v>
      </c>
    </row>
    <row r="425" spans="1:23" x14ac:dyDescent="0.25">
      <c r="A425" t="s">
        <v>119</v>
      </c>
      <c r="B425" t="s">
        <v>5</v>
      </c>
      <c r="C425" t="s">
        <v>15</v>
      </c>
      <c r="D425" t="s">
        <v>16</v>
      </c>
      <c r="E425" t="s">
        <v>121</v>
      </c>
      <c r="F425" t="s">
        <v>126</v>
      </c>
      <c r="G425" t="s">
        <v>17</v>
      </c>
      <c r="J425" t="s">
        <v>122</v>
      </c>
      <c r="L425" t="s">
        <v>123</v>
      </c>
      <c r="M425">
        <v>4.6606935229999999</v>
      </c>
      <c r="N425">
        <f t="shared" si="82"/>
        <v>4.6606935229999999</v>
      </c>
      <c r="O425">
        <f t="shared" si="82"/>
        <v>4.6606935229999999</v>
      </c>
      <c r="P425">
        <f t="shared" si="82"/>
        <v>4.6606935229999999</v>
      </c>
      <c r="Q425">
        <f t="shared" si="82"/>
        <v>4.6606935229999999</v>
      </c>
      <c r="R425">
        <f t="shared" si="82"/>
        <v>4.6606935229999999</v>
      </c>
      <c r="S425">
        <f t="shared" si="82"/>
        <v>4.6606935229999999</v>
      </c>
      <c r="T425">
        <f t="shared" si="82"/>
        <v>4.6606935229999999</v>
      </c>
      <c r="U425">
        <f t="shared" si="82"/>
        <v>4.6606935229999999</v>
      </c>
      <c r="V425">
        <f t="shared" si="82"/>
        <v>4.6606935229999999</v>
      </c>
      <c r="W425">
        <f t="shared" si="82"/>
        <v>4.6606935229999999</v>
      </c>
    </row>
    <row r="426" spans="1:23" x14ac:dyDescent="0.25">
      <c r="A426" t="s">
        <v>120</v>
      </c>
      <c r="B426" t="s">
        <v>5</v>
      </c>
      <c r="C426" t="s">
        <v>15</v>
      </c>
      <c r="D426" t="s">
        <v>16</v>
      </c>
      <c r="E426" t="s">
        <v>127</v>
      </c>
      <c r="G426" t="s">
        <v>21</v>
      </c>
      <c r="L426" t="s">
        <v>55</v>
      </c>
    </row>
    <row r="427" spans="1:23" x14ac:dyDescent="0.25">
      <c r="A427" t="s">
        <v>120</v>
      </c>
      <c r="B427" t="s">
        <v>5</v>
      </c>
      <c r="C427" t="s">
        <v>15</v>
      </c>
      <c r="D427" t="s">
        <v>16</v>
      </c>
      <c r="E427" t="s">
        <v>127</v>
      </c>
      <c r="G427" t="s">
        <v>22</v>
      </c>
      <c r="H427" t="s">
        <v>68</v>
      </c>
    </row>
    <row r="428" spans="1:23" x14ac:dyDescent="0.25">
      <c r="A428" t="s">
        <v>120</v>
      </c>
      <c r="B428" t="s">
        <v>5</v>
      </c>
      <c r="C428" t="s">
        <v>15</v>
      </c>
      <c r="D428" t="s">
        <v>16</v>
      </c>
      <c r="E428" t="s">
        <v>127</v>
      </c>
      <c r="G428" t="s">
        <v>69</v>
      </c>
      <c r="L428" t="s">
        <v>70</v>
      </c>
      <c r="M428">
        <v>0.25</v>
      </c>
      <c r="N428">
        <f t="shared" ref="N428:W429" si="83">M428</f>
        <v>0.25</v>
      </c>
      <c r="O428">
        <f t="shared" si="83"/>
        <v>0.25</v>
      </c>
      <c r="P428">
        <f t="shared" si="83"/>
        <v>0.25</v>
      </c>
      <c r="Q428">
        <f t="shared" si="83"/>
        <v>0.25</v>
      </c>
      <c r="R428">
        <f t="shared" si="83"/>
        <v>0.25</v>
      </c>
      <c r="S428">
        <f t="shared" si="83"/>
        <v>0.25</v>
      </c>
      <c r="T428">
        <f t="shared" si="83"/>
        <v>0.25</v>
      </c>
      <c r="U428">
        <f t="shared" si="83"/>
        <v>0.25</v>
      </c>
      <c r="V428">
        <f t="shared" si="83"/>
        <v>0.25</v>
      </c>
      <c r="W428">
        <f t="shared" si="83"/>
        <v>0.25</v>
      </c>
    </row>
    <row r="429" spans="1:23" x14ac:dyDescent="0.25">
      <c r="A429" t="s">
        <v>120</v>
      </c>
      <c r="B429" t="s">
        <v>5</v>
      </c>
      <c r="C429" t="s">
        <v>15</v>
      </c>
      <c r="D429" t="s">
        <v>16</v>
      </c>
      <c r="E429" t="s">
        <v>127</v>
      </c>
      <c r="G429" t="s">
        <v>71</v>
      </c>
      <c r="M429">
        <v>10</v>
      </c>
      <c r="N429">
        <f t="shared" si="83"/>
        <v>10</v>
      </c>
      <c r="O429">
        <f t="shared" si="83"/>
        <v>10</v>
      </c>
      <c r="P429">
        <f t="shared" si="83"/>
        <v>10</v>
      </c>
      <c r="Q429">
        <f t="shared" si="83"/>
        <v>10</v>
      </c>
      <c r="R429">
        <f t="shared" si="83"/>
        <v>10</v>
      </c>
      <c r="S429">
        <f t="shared" si="83"/>
        <v>10</v>
      </c>
      <c r="T429">
        <f t="shared" si="83"/>
        <v>10</v>
      </c>
      <c r="U429">
        <f t="shared" si="83"/>
        <v>10</v>
      </c>
      <c r="V429">
        <f t="shared" si="83"/>
        <v>10</v>
      </c>
      <c r="W429">
        <f t="shared" si="83"/>
        <v>10</v>
      </c>
    </row>
    <row r="430" spans="1:23" x14ac:dyDescent="0.25">
      <c r="A430" t="s">
        <v>120</v>
      </c>
      <c r="B430" t="s">
        <v>5</v>
      </c>
      <c r="C430" t="s">
        <v>15</v>
      </c>
      <c r="D430" t="s">
        <v>16</v>
      </c>
      <c r="E430" t="s">
        <v>127</v>
      </c>
      <c r="F430" t="s">
        <v>128</v>
      </c>
      <c r="G430" t="s">
        <v>6</v>
      </c>
    </row>
    <row r="431" spans="1:23" x14ac:dyDescent="0.25">
      <c r="A431" t="s">
        <v>120</v>
      </c>
      <c r="B431" t="s">
        <v>5</v>
      </c>
      <c r="C431" t="s">
        <v>15</v>
      </c>
      <c r="D431" t="s">
        <v>16</v>
      </c>
      <c r="E431" t="s">
        <v>127</v>
      </c>
      <c r="F431" t="s">
        <v>128</v>
      </c>
      <c r="G431" t="s">
        <v>73</v>
      </c>
      <c r="L431" t="s">
        <v>74</v>
      </c>
      <c r="M431">
        <v>1990</v>
      </c>
      <c r="N431">
        <f t="shared" ref="N431:W433" si="84">M431</f>
        <v>1990</v>
      </c>
      <c r="O431">
        <f t="shared" si="84"/>
        <v>1990</v>
      </c>
      <c r="P431">
        <f t="shared" si="84"/>
        <v>1990</v>
      </c>
      <c r="Q431">
        <f t="shared" si="84"/>
        <v>1990</v>
      </c>
      <c r="R431">
        <f t="shared" si="84"/>
        <v>1990</v>
      </c>
      <c r="S431">
        <f t="shared" si="84"/>
        <v>1990</v>
      </c>
      <c r="T431">
        <f t="shared" si="84"/>
        <v>1990</v>
      </c>
      <c r="U431">
        <f t="shared" si="84"/>
        <v>1990</v>
      </c>
      <c r="V431">
        <f t="shared" si="84"/>
        <v>1990</v>
      </c>
      <c r="W431">
        <f t="shared" si="84"/>
        <v>1990</v>
      </c>
    </row>
    <row r="432" spans="1:23" x14ac:dyDescent="0.25">
      <c r="A432" t="s">
        <v>120</v>
      </c>
      <c r="B432" t="s">
        <v>5</v>
      </c>
      <c r="C432" t="s">
        <v>15</v>
      </c>
      <c r="D432" t="s">
        <v>16</v>
      </c>
      <c r="E432" t="s">
        <v>127</v>
      </c>
      <c r="F432" t="s">
        <v>128</v>
      </c>
      <c r="G432" t="s">
        <v>75</v>
      </c>
      <c r="L432" t="s">
        <v>74</v>
      </c>
      <c r="M432">
        <v>2101</v>
      </c>
      <c r="N432">
        <f t="shared" si="84"/>
        <v>2101</v>
      </c>
      <c r="O432">
        <f t="shared" si="84"/>
        <v>2101</v>
      </c>
      <c r="P432">
        <f t="shared" si="84"/>
        <v>2101</v>
      </c>
      <c r="Q432">
        <f t="shared" si="84"/>
        <v>2101</v>
      </c>
      <c r="R432">
        <f t="shared" si="84"/>
        <v>2101</v>
      </c>
      <c r="S432">
        <f t="shared" si="84"/>
        <v>2101</v>
      </c>
      <c r="T432">
        <f t="shared" si="84"/>
        <v>2101</v>
      </c>
      <c r="U432">
        <f t="shared" si="84"/>
        <v>2101</v>
      </c>
      <c r="V432">
        <f t="shared" si="84"/>
        <v>2101</v>
      </c>
      <c r="W432">
        <f t="shared" si="84"/>
        <v>2101</v>
      </c>
    </row>
    <row r="433" spans="1:23" x14ac:dyDescent="0.25">
      <c r="A433" t="s">
        <v>120</v>
      </c>
      <c r="B433" t="s">
        <v>5</v>
      </c>
      <c r="C433" t="s">
        <v>15</v>
      </c>
      <c r="D433" t="s">
        <v>16</v>
      </c>
      <c r="E433" t="s">
        <v>127</v>
      </c>
      <c r="F433" t="s">
        <v>128</v>
      </c>
      <c r="G433" t="s">
        <v>76</v>
      </c>
      <c r="L433" t="s">
        <v>77</v>
      </c>
      <c r="M433">
        <v>20</v>
      </c>
      <c r="N433">
        <f t="shared" si="84"/>
        <v>20</v>
      </c>
      <c r="O433">
        <f t="shared" si="84"/>
        <v>20</v>
      </c>
      <c r="P433">
        <f t="shared" si="84"/>
        <v>20</v>
      </c>
      <c r="Q433">
        <f t="shared" si="84"/>
        <v>20</v>
      </c>
      <c r="R433">
        <f t="shared" si="84"/>
        <v>20</v>
      </c>
      <c r="S433">
        <f t="shared" si="84"/>
        <v>20</v>
      </c>
      <c r="T433">
        <f t="shared" si="84"/>
        <v>20</v>
      </c>
      <c r="U433">
        <f t="shared" si="84"/>
        <v>20</v>
      </c>
      <c r="V433">
        <f t="shared" si="84"/>
        <v>20</v>
      </c>
      <c r="W433">
        <f t="shared" si="84"/>
        <v>20</v>
      </c>
    </row>
    <row r="434" spans="1:23" x14ac:dyDescent="0.25">
      <c r="A434" t="s">
        <v>120</v>
      </c>
      <c r="B434" t="s">
        <v>5</v>
      </c>
      <c r="C434" t="s">
        <v>15</v>
      </c>
      <c r="D434" t="s">
        <v>16</v>
      </c>
      <c r="E434" t="s">
        <v>127</v>
      </c>
      <c r="F434" t="s">
        <v>128</v>
      </c>
      <c r="G434" t="s">
        <v>78</v>
      </c>
      <c r="L434" t="s">
        <v>70</v>
      </c>
      <c r="M434">
        <v>1</v>
      </c>
    </row>
    <row r="435" spans="1:23" x14ac:dyDescent="0.25">
      <c r="A435" t="s">
        <v>120</v>
      </c>
      <c r="B435" t="s">
        <v>5</v>
      </c>
      <c r="C435" t="s">
        <v>15</v>
      </c>
      <c r="D435" t="s">
        <v>16</v>
      </c>
      <c r="E435" t="s">
        <v>127</v>
      </c>
      <c r="F435" t="s">
        <v>128</v>
      </c>
      <c r="G435" t="s">
        <v>79</v>
      </c>
      <c r="L435" t="s">
        <v>55</v>
      </c>
      <c r="M435">
        <v>1</v>
      </c>
      <c r="N435">
        <f t="shared" ref="N435:W438" si="85">M435</f>
        <v>1</v>
      </c>
      <c r="O435">
        <f t="shared" si="85"/>
        <v>1</v>
      </c>
      <c r="P435">
        <f t="shared" si="85"/>
        <v>1</v>
      </c>
      <c r="Q435">
        <f t="shared" si="85"/>
        <v>1</v>
      </c>
      <c r="R435">
        <f t="shared" si="85"/>
        <v>1</v>
      </c>
      <c r="S435">
        <f t="shared" si="85"/>
        <v>1</v>
      </c>
      <c r="T435">
        <f t="shared" si="85"/>
        <v>1</v>
      </c>
      <c r="U435">
        <f t="shared" si="85"/>
        <v>1</v>
      </c>
      <c r="V435">
        <f t="shared" si="85"/>
        <v>1</v>
      </c>
      <c r="W435">
        <f t="shared" si="85"/>
        <v>1</v>
      </c>
    </row>
    <row r="436" spans="1:23" x14ac:dyDescent="0.25">
      <c r="A436" t="s">
        <v>120</v>
      </c>
      <c r="B436" t="s">
        <v>5</v>
      </c>
      <c r="C436" t="s">
        <v>15</v>
      </c>
      <c r="D436" t="s">
        <v>16</v>
      </c>
      <c r="E436" t="s">
        <v>127</v>
      </c>
      <c r="F436" t="s">
        <v>128</v>
      </c>
      <c r="G436" t="s">
        <v>80</v>
      </c>
      <c r="L436" t="s">
        <v>81</v>
      </c>
      <c r="M436">
        <v>1.5642187023517</v>
      </c>
      <c r="N436">
        <f t="shared" si="85"/>
        <v>1.5642187023517</v>
      </c>
      <c r="O436">
        <f t="shared" si="85"/>
        <v>1.5642187023517</v>
      </c>
      <c r="P436">
        <f t="shared" si="85"/>
        <v>1.5642187023517</v>
      </c>
      <c r="Q436">
        <f t="shared" si="85"/>
        <v>1.5642187023517</v>
      </c>
      <c r="R436">
        <f t="shared" si="85"/>
        <v>1.5642187023517</v>
      </c>
      <c r="S436">
        <f t="shared" si="85"/>
        <v>1.5642187023517</v>
      </c>
      <c r="T436">
        <f t="shared" si="85"/>
        <v>1.5642187023517</v>
      </c>
      <c r="U436">
        <f t="shared" si="85"/>
        <v>1.5642187023517</v>
      </c>
      <c r="V436">
        <f t="shared" si="85"/>
        <v>1.5642187023517</v>
      </c>
      <c r="W436">
        <f t="shared" si="85"/>
        <v>1.5642187023517</v>
      </c>
    </row>
    <row r="437" spans="1:23" x14ac:dyDescent="0.25">
      <c r="A437" t="s">
        <v>120</v>
      </c>
      <c r="B437" t="s">
        <v>5</v>
      </c>
      <c r="C437" t="s">
        <v>15</v>
      </c>
      <c r="D437" t="s">
        <v>16</v>
      </c>
      <c r="E437" t="s">
        <v>127</v>
      </c>
      <c r="F437" t="s">
        <v>128</v>
      </c>
      <c r="G437" t="s">
        <v>108</v>
      </c>
      <c r="L437" t="s">
        <v>81</v>
      </c>
      <c r="M437">
        <v>0.80018826072897198</v>
      </c>
      <c r="N437">
        <f t="shared" si="85"/>
        <v>0.80018826072897198</v>
      </c>
      <c r="O437">
        <f t="shared" si="85"/>
        <v>0.80018826072897198</v>
      </c>
      <c r="P437">
        <f t="shared" si="85"/>
        <v>0.80018826072897198</v>
      </c>
      <c r="Q437">
        <f t="shared" si="85"/>
        <v>0.80018826072897198</v>
      </c>
      <c r="R437">
        <f t="shared" si="85"/>
        <v>0.80018826072897198</v>
      </c>
      <c r="S437">
        <f t="shared" si="85"/>
        <v>0.80018826072897198</v>
      </c>
      <c r="T437">
        <f t="shared" si="85"/>
        <v>0.80018826072897198</v>
      </c>
      <c r="U437">
        <f t="shared" si="85"/>
        <v>0.80018826072897198</v>
      </c>
      <c r="V437">
        <f t="shared" si="85"/>
        <v>0.80018826072897198</v>
      </c>
      <c r="W437">
        <f t="shared" si="85"/>
        <v>0.80018826072897198</v>
      </c>
    </row>
    <row r="438" spans="1:23" x14ac:dyDescent="0.25">
      <c r="A438" t="s">
        <v>120</v>
      </c>
      <c r="B438" t="s">
        <v>5</v>
      </c>
      <c r="C438" t="s">
        <v>15</v>
      </c>
      <c r="D438" t="s">
        <v>16</v>
      </c>
      <c r="E438" t="s">
        <v>127</v>
      </c>
      <c r="F438" t="s">
        <v>128</v>
      </c>
      <c r="G438" t="s">
        <v>17</v>
      </c>
      <c r="J438" t="s">
        <v>122</v>
      </c>
      <c r="L438" t="s">
        <v>123</v>
      </c>
      <c r="M438">
        <v>12.60997455</v>
      </c>
      <c r="N438">
        <f t="shared" si="85"/>
        <v>12.60997455</v>
      </c>
      <c r="O438">
        <f t="shared" si="85"/>
        <v>12.60997455</v>
      </c>
      <c r="P438">
        <f t="shared" si="85"/>
        <v>12.60997455</v>
      </c>
      <c r="Q438">
        <f t="shared" si="85"/>
        <v>12.60997455</v>
      </c>
      <c r="R438">
        <f t="shared" si="85"/>
        <v>12.60997455</v>
      </c>
      <c r="S438">
        <f t="shared" si="85"/>
        <v>12.60997455</v>
      </c>
      <c r="T438">
        <f t="shared" si="85"/>
        <v>12.60997455</v>
      </c>
      <c r="U438">
        <f t="shared" si="85"/>
        <v>12.60997455</v>
      </c>
      <c r="V438">
        <f t="shared" si="85"/>
        <v>12.60997455</v>
      </c>
      <c r="W438">
        <f t="shared" si="85"/>
        <v>12.60997455</v>
      </c>
    </row>
    <row r="439" spans="1:23" x14ac:dyDescent="0.25">
      <c r="A439" t="s">
        <v>120</v>
      </c>
      <c r="B439" t="s">
        <v>5</v>
      </c>
      <c r="C439" t="s">
        <v>15</v>
      </c>
      <c r="D439" t="s">
        <v>16</v>
      </c>
      <c r="E439" t="s">
        <v>127</v>
      </c>
      <c r="F439" t="s">
        <v>129</v>
      </c>
      <c r="G439" t="s">
        <v>6</v>
      </c>
    </row>
    <row r="440" spans="1:23" x14ac:dyDescent="0.25">
      <c r="A440" t="s">
        <v>120</v>
      </c>
      <c r="B440" t="s">
        <v>5</v>
      </c>
      <c r="C440" t="s">
        <v>15</v>
      </c>
      <c r="D440" t="s">
        <v>16</v>
      </c>
      <c r="E440" t="s">
        <v>127</v>
      </c>
      <c r="F440" t="s">
        <v>129</v>
      </c>
      <c r="G440" t="s">
        <v>73</v>
      </c>
      <c r="L440" t="s">
        <v>74</v>
      </c>
      <c r="M440">
        <v>1990</v>
      </c>
      <c r="N440">
        <f t="shared" ref="N440:W442" si="86">M440</f>
        <v>1990</v>
      </c>
      <c r="O440">
        <f t="shared" si="86"/>
        <v>1990</v>
      </c>
      <c r="P440">
        <f t="shared" si="86"/>
        <v>1990</v>
      </c>
      <c r="Q440">
        <f t="shared" si="86"/>
        <v>1990</v>
      </c>
      <c r="R440">
        <f t="shared" si="86"/>
        <v>1990</v>
      </c>
      <c r="S440">
        <f t="shared" si="86"/>
        <v>1990</v>
      </c>
      <c r="T440">
        <f t="shared" si="86"/>
        <v>1990</v>
      </c>
      <c r="U440">
        <f t="shared" si="86"/>
        <v>1990</v>
      </c>
      <c r="V440">
        <f t="shared" si="86"/>
        <v>1990</v>
      </c>
      <c r="W440">
        <f t="shared" si="86"/>
        <v>1990</v>
      </c>
    </row>
    <row r="441" spans="1:23" x14ac:dyDescent="0.25">
      <c r="A441" t="s">
        <v>120</v>
      </c>
      <c r="B441" t="s">
        <v>5</v>
      </c>
      <c r="C441" t="s">
        <v>15</v>
      </c>
      <c r="D441" t="s">
        <v>16</v>
      </c>
      <c r="E441" t="s">
        <v>127</v>
      </c>
      <c r="F441" t="s">
        <v>129</v>
      </c>
      <c r="G441" t="s">
        <v>75</v>
      </c>
      <c r="L441" t="s">
        <v>74</v>
      </c>
      <c r="M441">
        <v>2101</v>
      </c>
      <c r="N441">
        <f t="shared" si="86"/>
        <v>2101</v>
      </c>
      <c r="O441">
        <f t="shared" si="86"/>
        <v>2101</v>
      </c>
      <c r="P441">
        <f t="shared" si="86"/>
        <v>2101</v>
      </c>
      <c r="Q441">
        <f t="shared" si="86"/>
        <v>2101</v>
      </c>
      <c r="R441">
        <f t="shared" si="86"/>
        <v>2101</v>
      </c>
      <c r="S441">
        <f t="shared" si="86"/>
        <v>2101</v>
      </c>
      <c r="T441">
        <f t="shared" si="86"/>
        <v>2101</v>
      </c>
      <c r="U441">
        <f t="shared" si="86"/>
        <v>2101</v>
      </c>
      <c r="V441">
        <f t="shared" si="86"/>
        <v>2101</v>
      </c>
      <c r="W441">
        <f t="shared" si="86"/>
        <v>2101</v>
      </c>
    </row>
    <row r="442" spans="1:23" x14ac:dyDescent="0.25">
      <c r="A442" t="s">
        <v>120</v>
      </c>
      <c r="B442" t="s">
        <v>5</v>
      </c>
      <c r="C442" t="s">
        <v>15</v>
      </c>
      <c r="D442" t="s">
        <v>16</v>
      </c>
      <c r="E442" t="s">
        <v>127</v>
      </c>
      <c r="F442" t="s">
        <v>129</v>
      </c>
      <c r="G442" t="s">
        <v>76</v>
      </c>
      <c r="L442" t="s">
        <v>77</v>
      </c>
      <c r="M442">
        <v>20</v>
      </c>
      <c r="N442">
        <f t="shared" si="86"/>
        <v>20</v>
      </c>
      <c r="O442">
        <f t="shared" si="86"/>
        <v>20</v>
      </c>
      <c r="P442">
        <f t="shared" si="86"/>
        <v>20</v>
      </c>
      <c r="Q442">
        <f t="shared" si="86"/>
        <v>20</v>
      </c>
      <c r="R442">
        <f t="shared" si="86"/>
        <v>20</v>
      </c>
      <c r="S442">
        <f t="shared" si="86"/>
        <v>20</v>
      </c>
      <c r="T442">
        <f t="shared" si="86"/>
        <v>20</v>
      </c>
      <c r="U442">
        <f t="shared" si="86"/>
        <v>20</v>
      </c>
      <c r="V442">
        <f t="shared" si="86"/>
        <v>20</v>
      </c>
      <c r="W442">
        <f t="shared" si="86"/>
        <v>20</v>
      </c>
    </row>
    <row r="443" spans="1:23" x14ac:dyDescent="0.25">
      <c r="A443" t="s">
        <v>120</v>
      </c>
      <c r="B443" t="s">
        <v>5</v>
      </c>
      <c r="C443" t="s">
        <v>15</v>
      </c>
      <c r="D443" t="s">
        <v>16</v>
      </c>
      <c r="E443" t="s">
        <v>127</v>
      </c>
      <c r="F443" t="s">
        <v>129</v>
      </c>
      <c r="G443" t="s">
        <v>78</v>
      </c>
      <c r="L443" t="s">
        <v>70</v>
      </c>
      <c r="M443">
        <v>0</v>
      </c>
    </row>
    <row r="444" spans="1:23" x14ac:dyDescent="0.25">
      <c r="A444" t="s">
        <v>120</v>
      </c>
      <c r="B444" t="s">
        <v>5</v>
      </c>
      <c r="C444" t="s">
        <v>15</v>
      </c>
      <c r="D444" t="s">
        <v>16</v>
      </c>
      <c r="E444" t="s">
        <v>127</v>
      </c>
      <c r="F444" t="s">
        <v>129</v>
      </c>
      <c r="G444" t="s">
        <v>79</v>
      </c>
      <c r="L444" t="s">
        <v>55</v>
      </c>
      <c r="M444">
        <v>1</v>
      </c>
      <c r="N444">
        <f t="shared" ref="N444:W447" si="87">M444</f>
        <v>1</v>
      </c>
      <c r="O444">
        <f t="shared" si="87"/>
        <v>1</v>
      </c>
      <c r="P444">
        <f t="shared" si="87"/>
        <v>1</v>
      </c>
      <c r="Q444">
        <f t="shared" si="87"/>
        <v>1</v>
      </c>
      <c r="R444">
        <f t="shared" si="87"/>
        <v>1</v>
      </c>
      <c r="S444">
        <f t="shared" si="87"/>
        <v>1</v>
      </c>
      <c r="T444">
        <f t="shared" si="87"/>
        <v>1</v>
      </c>
      <c r="U444">
        <f t="shared" si="87"/>
        <v>1</v>
      </c>
      <c r="V444">
        <f t="shared" si="87"/>
        <v>1</v>
      </c>
      <c r="W444">
        <f t="shared" si="87"/>
        <v>1</v>
      </c>
    </row>
    <row r="445" spans="1:23" x14ac:dyDescent="0.25">
      <c r="A445" t="s">
        <v>120</v>
      </c>
      <c r="B445" t="s">
        <v>5</v>
      </c>
      <c r="C445" t="s">
        <v>15</v>
      </c>
      <c r="D445" t="s">
        <v>16</v>
      </c>
      <c r="E445" t="s">
        <v>127</v>
      </c>
      <c r="F445" t="s">
        <v>129</v>
      </c>
      <c r="G445" t="s">
        <v>80</v>
      </c>
      <c r="L445" t="s">
        <v>81</v>
      </c>
      <c r="M445">
        <v>11.0971721304519</v>
      </c>
      <c r="N445">
        <f t="shared" si="87"/>
        <v>11.0971721304519</v>
      </c>
      <c r="O445">
        <f t="shared" si="87"/>
        <v>11.0971721304519</v>
      </c>
      <c r="P445">
        <f t="shared" si="87"/>
        <v>11.0971721304519</v>
      </c>
      <c r="Q445">
        <f t="shared" si="87"/>
        <v>11.0971721304519</v>
      </c>
      <c r="R445">
        <f t="shared" si="87"/>
        <v>11.0971721304519</v>
      </c>
      <c r="S445">
        <f t="shared" si="87"/>
        <v>11.0971721304519</v>
      </c>
      <c r="T445">
        <f t="shared" si="87"/>
        <v>11.0971721304519</v>
      </c>
      <c r="U445">
        <f t="shared" si="87"/>
        <v>11.0971721304519</v>
      </c>
      <c r="V445">
        <f t="shared" si="87"/>
        <v>11.0971721304519</v>
      </c>
      <c r="W445">
        <f t="shared" si="87"/>
        <v>11.0971721304519</v>
      </c>
    </row>
    <row r="446" spans="1:23" x14ac:dyDescent="0.25">
      <c r="A446" t="s">
        <v>120</v>
      </c>
      <c r="B446" t="s">
        <v>5</v>
      </c>
      <c r="C446" t="s">
        <v>15</v>
      </c>
      <c r="D446" t="s">
        <v>16</v>
      </c>
      <c r="E446" t="s">
        <v>127</v>
      </c>
      <c r="F446" t="s">
        <v>129</v>
      </c>
      <c r="G446" t="s">
        <v>108</v>
      </c>
      <c r="L446" t="s">
        <v>81</v>
      </c>
      <c r="M446">
        <v>0.80018826072897198</v>
      </c>
      <c r="N446">
        <f t="shared" si="87"/>
        <v>0.80018826072897198</v>
      </c>
      <c r="O446">
        <f t="shared" si="87"/>
        <v>0.80018826072897198</v>
      </c>
      <c r="P446">
        <f t="shared" si="87"/>
        <v>0.80018826072897198</v>
      </c>
      <c r="Q446">
        <f t="shared" si="87"/>
        <v>0.80018826072897198</v>
      </c>
      <c r="R446">
        <f t="shared" si="87"/>
        <v>0.80018826072897198</v>
      </c>
      <c r="S446">
        <f t="shared" si="87"/>
        <v>0.80018826072897198</v>
      </c>
      <c r="T446">
        <f t="shared" si="87"/>
        <v>0.80018826072897198</v>
      </c>
      <c r="U446">
        <f t="shared" si="87"/>
        <v>0.80018826072897198</v>
      </c>
      <c r="V446">
        <f t="shared" si="87"/>
        <v>0.80018826072897198</v>
      </c>
      <c r="W446">
        <f t="shared" si="87"/>
        <v>0.80018826072897198</v>
      </c>
    </row>
    <row r="447" spans="1:23" x14ac:dyDescent="0.25">
      <c r="A447" t="s">
        <v>120</v>
      </c>
      <c r="B447" t="s">
        <v>5</v>
      </c>
      <c r="C447" t="s">
        <v>15</v>
      </c>
      <c r="D447" t="s">
        <v>16</v>
      </c>
      <c r="E447" t="s">
        <v>127</v>
      </c>
      <c r="F447" t="s">
        <v>129</v>
      </c>
      <c r="G447" t="s">
        <v>17</v>
      </c>
      <c r="J447" t="s">
        <v>122</v>
      </c>
      <c r="L447" t="s">
        <v>123</v>
      </c>
      <c r="M447">
        <v>11.853376069999999</v>
      </c>
      <c r="N447">
        <f t="shared" si="87"/>
        <v>11.853376069999999</v>
      </c>
      <c r="O447">
        <f t="shared" si="87"/>
        <v>11.853376069999999</v>
      </c>
      <c r="P447">
        <f t="shared" si="87"/>
        <v>11.853376069999999</v>
      </c>
      <c r="Q447">
        <f t="shared" si="87"/>
        <v>11.853376069999999</v>
      </c>
      <c r="R447">
        <f t="shared" si="87"/>
        <v>11.853376069999999</v>
      </c>
      <c r="S447">
        <f t="shared" si="87"/>
        <v>11.853376069999999</v>
      </c>
      <c r="T447">
        <f t="shared" si="87"/>
        <v>11.853376069999999</v>
      </c>
      <c r="U447">
        <f t="shared" si="87"/>
        <v>11.853376069999999</v>
      </c>
      <c r="V447">
        <f t="shared" si="87"/>
        <v>11.853376069999999</v>
      </c>
      <c r="W447">
        <f t="shared" si="87"/>
        <v>11.853376069999999</v>
      </c>
    </row>
    <row r="448" spans="1:23" x14ac:dyDescent="0.25">
      <c r="A448" t="s">
        <v>59</v>
      </c>
      <c r="B448" t="s">
        <v>5</v>
      </c>
      <c r="C448" t="s">
        <v>15</v>
      </c>
      <c r="D448" t="s">
        <v>16</v>
      </c>
      <c r="E448" t="s">
        <v>130</v>
      </c>
      <c r="G448" t="s">
        <v>21</v>
      </c>
      <c r="L448" t="s">
        <v>55</v>
      </c>
    </row>
    <row r="449" spans="1:23" x14ac:dyDescent="0.25">
      <c r="A449" t="s">
        <v>59</v>
      </c>
      <c r="B449" t="s">
        <v>5</v>
      </c>
      <c r="C449" t="s">
        <v>15</v>
      </c>
      <c r="D449" t="s">
        <v>16</v>
      </c>
      <c r="E449" t="s">
        <v>130</v>
      </c>
      <c r="G449" t="s">
        <v>22</v>
      </c>
      <c r="H449" t="s">
        <v>68</v>
      </c>
    </row>
    <row r="450" spans="1:23" x14ac:dyDescent="0.25">
      <c r="A450" t="s">
        <v>59</v>
      </c>
      <c r="B450" t="s">
        <v>5</v>
      </c>
      <c r="C450" t="s">
        <v>15</v>
      </c>
      <c r="D450" t="s">
        <v>16</v>
      </c>
      <c r="E450" t="s">
        <v>130</v>
      </c>
      <c r="G450" t="s">
        <v>69</v>
      </c>
      <c r="L450" t="s">
        <v>70</v>
      </c>
      <c r="M450">
        <v>0.25</v>
      </c>
      <c r="N450">
        <f t="shared" ref="N450:W451" si="88">M450</f>
        <v>0.25</v>
      </c>
      <c r="O450">
        <f t="shared" si="88"/>
        <v>0.25</v>
      </c>
      <c r="P450">
        <f t="shared" si="88"/>
        <v>0.25</v>
      </c>
      <c r="Q450">
        <f t="shared" si="88"/>
        <v>0.25</v>
      </c>
      <c r="R450">
        <f t="shared" si="88"/>
        <v>0.25</v>
      </c>
      <c r="S450">
        <f t="shared" si="88"/>
        <v>0.25</v>
      </c>
      <c r="T450">
        <f t="shared" si="88"/>
        <v>0.25</v>
      </c>
      <c r="U450">
        <f t="shared" si="88"/>
        <v>0.25</v>
      </c>
      <c r="V450">
        <f t="shared" si="88"/>
        <v>0.25</v>
      </c>
      <c r="W450">
        <f t="shared" si="88"/>
        <v>0.25</v>
      </c>
    </row>
    <row r="451" spans="1:23" x14ac:dyDescent="0.25">
      <c r="A451" t="s">
        <v>59</v>
      </c>
      <c r="B451" t="s">
        <v>5</v>
      </c>
      <c r="C451" t="s">
        <v>15</v>
      </c>
      <c r="D451" t="s">
        <v>16</v>
      </c>
      <c r="E451" t="s">
        <v>130</v>
      </c>
      <c r="G451" t="s">
        <v>71</v>
      </c>
      <c r="M451">
        <v>10</v>
      </c>
      <c r="N451">
        <f t="shared" si="88"/>
        <v>10</v>
      </c>
      <c r="O451">
        <f t="shared" si="88"/>
        <v>10</v>
      </c>
      <c r="P451">
        <f t="shared" si="88"/>
        <v>10</v>
      </c>
      <c r="Q451">
        <f t="shared" si="88"/>
        <v>10</v>
      </c>
      <c r="R451">
        <f t="shared" si="88"/>
        <v>10</v>
      </c>
      <c r="S451">
        <f t="shared" si="88"/>
        <v>10</v>
      </c>
      <c r="T451">
        <f t="shared" si="88"/>
        <v>10</v>
      </c>
      <c r="U451">
        <f t="shared" si="88"/>
        <v>10</v>
      </c>
      <c r="V451">
        <f t="shared" si="88"/>
        <v>10</v>
      </c>
      <c r="W451">
        <f t="shared" si="88"/>
        <v>10</v>
      </c>
    </row>
    <row r="452" spans="1:23" x14ac:dyDescent="0.25">
      <c r="A452" t="s">
        <v>59</v>
      </c>
      <c r="B452" t="s">
        <v>5</v>
      </c>
      <c r="C452" t="s">
        <v>15</v>
      </c>
      <c r="D452" t="s">
        <v>16</v>
      </c>
      <c r="E452" t="s">
        <v>130</v>
      </c>
      <c r="F452" t="s">
        <v>104</v>
      </c>
      <c r="G452" t="s">
        <v>6</v>
      </c>
    </row>
    <row r="453" spans="1:23" x14ac:dyDescent="0.25">
      <c r="A453" t="s">
        <v>59</v>
      </c>
      <c r="B453" t="s">
        <v>5</v>
      </c>
      <c r="C453" t="s">
        <v>15</v>
      </c>
      <c r="D453" t="s">
        <v>16</v>
      </c>
      <c r="E453" t="s">
        <v>130</v>
      </c>
      <c r="F453" t="s">
        <v>104</v>
      </c>
      <c r="G453" t="s">
        <v>73</v>
      </c>
      <c r="L453" t="s">
        <v>74</v>
      </c>
      <c r="M453">
        <v>1980</v>
      </c>
      <c r="N453">
        <f t="shared" ref="N453:W455" si="89">M453</f>
        <v>1980</v>
      </c>
      <c r="O453">
        <f t="shared" si="89"/>
        <v>1980</v>
      </c>
      <c r="P453">
        <f t="shared" si="89"/>
        <v>1980</v>
      </c>
      <c r="Q453">
        <f t="shared" si="89"/>
        <v>1980</v>
      </c>
      <c r="R453">
        <f t="shared" si="89"/>
        <v>1980</v>
      </c>
      <c r="S453">
        <f t="shared" si="89"/>
        <v>1980</v>
      </c>
      <c r="T453">
        <f t="shared" si="89"/>
        <v>1980</v>
      </c>
      <c r="U453">
        <f t="shared" si="89"/>
        <v>1980</v>
      </c>
      <c r="V453">
        <f t="shared" si="89"/>
        <v>1980</v>
      </c>
      <c r="W453">
        <f t="shared" si="89"/>
        <v>1980</v>
      </c>
    </row>
    <row r="454" spans="1:23" x14ac:dyDescent="0.25">
      <c r="A454" t="s">
        <v>59</v>
      </c>
      <c r="B454" t="s">
        <v>5</v>
      </c>
      <c r="C454" t="s">
        <v>15</v>
      </c>
      <c r="D454" t="s">
        <v>16</v>
      </c>
      <c r="E454" t="s">
        <v>130</v>
      </c>
      <c r="F454" t="s">
        <v>104</v>
      </c>
      <c r="G454" t="s">
        <v>75</v>
      </c>
      <c r="L454" t="s">
        <v>74</v>
      </c>
      <c r="M454">
        <v>2001</v>
      </c>
      <c r="N454">
        <f t="shared" si="89"/>
        <v>2001</v>
      </c>
      <c r="O454">
        <f t="shared" si="89"/>
        <v>2001</v>
      </c>
      <c r="P454">
        <f t="shared" si="89"/>
        <v>2001</v>
      </c>
      <c r="Q454">
        <f t="shared" si="89"/>
        <v>2001</v>
      </c>
      <c r="R454">
        <f t="shared" si="89"/>
        <v>2001</v>
      </c>
      <c r="S454">
        <f t="shared" si="89"/>
        <v>2001</v>
      </c>
      <c r="T454">
        <f t="shared" si="89"/>
        <v>2001</v>
      </c>
      <c r="U454">
        <f t="shared" si="89"/>
        <v>2001</v>
      </c>
      <c r="V454">
        <f t="shared" si="89"/>
        <v>2001</v>
      </c>
      <c r="W454">
        <f t="shared" si="89"/>
        <v>2001</v>
      </c>
    </row>
    <row r="455" spans="1:23" x14ac:dyDescent="0.25">
      <c r="A455" t="s">
        <v>59</v>
      </c>
      <c r="B455" t="s">
        <v>5</v>
      </c>
      <c r="C455" t="s">
        <v>15</v>
      </c>
      <c r="D455" t="s">
        <v>16</v>
      </c>
      <c r="E455" t="s">
        <v>130</v>
      </c>
      <c r="F455" t="s">
        <v>104</v>
      </c>
      <c r="G455" t="s">
        <v>76</v>
      </c>
      <c r="L455" t="s">
        <v>77</v>
      </c>
      <c r="M455">
        <v>14</v>
      </c>
      <c r="N455">
        <f t="shared" si="89"/>
        <v>14</v>
      </c>
      <c r="O455">
        <f t="shared" si="89"/>
        <v>14</v>
      </c>
      <c r="P455">
        <f t="shared" si="89"/>
        <v>14</v>
      </c>
      <c r="Q455">
        <f t="shared" si="89"/>
        <v>14</v>
      </c>
      <c r="R455">
        <f t="shared" si="89"/>
        <v>14</v>
      </c>
      <c r="S455">
        <f t="shared" si="89"/>
        <v>14</v>
      </c>
      <c r="T455">
        <f t="shared" si="89"/>
        <v>14</v>
      </c>
      <c r="U455">
        <f t="shared" si="89"/>
        <v>14</v>
      </c>
      <c r="V455">
        <f t="shared" si="89"/>
        <v>14</v>
      </c>
      <c r="W455">
        <f t="shared" si="89"/>
        <v>14</v>
      </c>
    </row>
    <row r="456" spans="1:23" x14ac:dyDescent="0.25">
      <c r="A456" t="s">
        <v>59</v>
      </c>
      <c r="B456" t="s">
        <v>5</v>
      </c>
      <c r="C456" t="s">
        <v>15</v>
      </c>
      <c r="D456" t="s">
        <v>16</v>
      </c>
      <c r="E456" t="s">
        <v>130</v>
      </c>
      <c r="F456" t="s">
        <v>104</v>
      </c>
      <c r="G456" t="s">
        <v>78</v>
      </c>
      <c r="L456" t="s">
        <v>70</v>
      </c>
      <c r="M456">
        <v>1</v>
      </c>
    </row>
    <row r="457" spans="1:23" x14ac:dyDescent="0.25">
      <c r="A457" t="s">
        <v>59</v>
      </c>
      <c r="B457" t="s">
        <v>5</v>
      </c>
      <c r="C457" t="s">
        <v>15</v>
      </c>
      <c r="D457" t="s">
        <v>16</v>
      </c>
      <c r="E457" t="s">
        <v>130</v>
      </c>
      <c r="F457" t="s">
        <v>104</v>
      </c>
      <c r="G457" t="s">
        <v>79</v>
      </c>
      <c r="L457" t="s">
        <v>55</v>
      </c>
      <c r="M457">
        <v>1</v>
      </c>
      <c r="N457">
        <f t="shared" ref="N457:W462" si="90">M457</f>
        <v>1</v>
      </c>
      <c r="O457">
        <f t="shared" si="90"/>
        <v>1</v>
      </c>
      <c r="P457">
        <f t="shared" si="90"/>
        <v>1</v>
      </c>
      <c r="Q457">
        <f t="shared" si="90"/>
        <v>1</v>
      </c>
      <c r="R457">
        <f t="shared" si="90"/>
        <v>1</v>
      </c>
      <c r="S457">
        <f t="shared" si="90"/>
        <v>1</v>
      </c>
      <c r="T457">
        <f t="shared" si="90"/>
        <v>1</v>
      </c>
      <c r="U457">
        <f t="shared" si="90"/>
        <v>1</v>
      </c>
      <c r="V457">
        <f t="shared" si="90"/>
        <v>1</v>
      </c>
      <c r="W457">
        <f t="shared" si="90"/>
        <v>1</v>
      </c>
    </row>
    <row r="458" spans="1:23" x14ac:dyDescent="0.25">
      <c r="A458" t="s">
        <v>59</v>
      </c>
      <c r="B458" t="s">
        <v>5</v>
      </c>
      <c r="C458" t="s">
        <v>15</v>
      </c>
      <c r="D458" t="s">
        <v>16</v>
      </c>
      <c r="E458" t="s">
        <v>130</v>
      </c>
      <c r="F458" t="s">
        <v>104</v>
      </c>
      <c r="G458" t="s">
        <v>80</v>
      </c>
      <c r="L458" t="s">
        <v>81</v>
      </c>
      <c r="M458">
        <v>858.042098202891</v>
      </c>
      <c r="N458">
        <f t="shared" si="90"/>
        <v>858.042098202891</v>
      </c>
      <c r="O458">
        <f t="shared" si="90"/>
        <v>858.042098202891</v>
      </c>
      <c r="P458">
        <f t="shared" si="90"/>
        <v>858.042098202891</v>
      </c>
      <c r="Q458">
        <f t="shared" si="90"/>
        <v>858.042098202891</v>
      </c>
      <c r="R458">
        <f t="shared" si="90"/>
        <v>858.042098202891</v>
      </c>
      <c r="S458">
        <f t="shared" si="90"/>
        <v>858.042098202891</v>
      </c>
      <c r="T458">
        <f t="shared" si="90"/>
        <v>858.042098202891</v>
      </c>
      <c r="U458">
        <f t="shared" si="90"/>
        <v>858.042098202891</v>
      </c>
      <c r="V458">
        <f t="shared" si="90"/>
        <v>858.042098202891</v>
      </c>
      <c r="W458">
        <f t="shared" si="90"/>
        <v>858.042098202891</v>
      </c>
    </row>
    <row r="459" spans="1:23" x14ac:dyDescent="0.25">
      <c r="A459" t="s">
        <v>59</v>
      </c>
      <c r="B459" t="s">
        <v>5</v>
      </c>
      <c r="C459" t="s">
        <v>15</v>
      </c>
      <c r="D459" t="s">
        <v>16</v>
      </c>
      <c r="E459" t="s">
        <v>130</v>
      </c>
      <c r="F459" t="s">
        <v>104</v>
      </c>
      <c r="G459" t="s">
        <v>108</v>
      </c>
      <c r="L459" t="s">
        <v>81</v>
      </c>
      <c r="M459">
        <v>12.803012172816301</v>
      </c>
      <c r="N459">
        <f t="shared" si="90"/>
        <v>12.803012172816301</v>
      </c>
      <c r="O459">
        <f t="shared" si="90"/>
        <v>12.803012172816301</v>
      </c>
      <c r="P459">
        <f t="shared" si="90"/>
        <v>12.803012172816301</v>
      </c>
      <c r="Q459">
        <f t="shared" si="90"/>
        <v>12.803012172816301</v>
      </c>
      <c r="R459">
        <f t="shared" si="90"/>
        <v>12.803012172816301</v>
      </c>
      <c r="S459">
        <f t="shared" si="90"/>
        <v>12.803012172816301</v>
      </c>
      <c r="T459">
        <f t="shared" si="90"/>
        <v>12.803012172816301</v>
      </c>
      <c r="U459">
        <f t="shared" si="90"/>
        <v>12.803012172816301</v>
      </c>
      <c r="V459">
        <f t="shared" si="90"/>
        <v>12.803012172816301</v>
      </c>
      <c r="W459">
        <f t="shared" si="90"/>
        <v>12.803012172816301</v>
      </c>
    </row>
    <row r="460" spans="1:23" x14ac:dyDescent="0.25">
      <c r="A460" t="s">
        <v>59</v>
      </c>
      <c r="B460" t="s">
        <v>5</v>
      </c>
      <c r="C460" t="s">
        <v>15</v>
      </c>
      <c r="D460" t="s">
        <v>16</v>
      </c>
      <c r="E460" t="s">
        <v>130</v>
      </c>
      <c r="F460" t="s">
        <v>104</v>
      </c>
      <c r="G460" t="s">
        <v>17</v>
      </c>
      <c r="J460" t="s">
        <v>31</v>
      </c>
      <c r="L460" t="s">
        <v>82</v>
      </c>
      <c r="M460">
        <v>0.39500130700000002</v>
      </c>
      <c r="N460">
        <f t="shared" si="90"/>
        <v>0.39500130700000002</v>
      </c>
      <c r="O460">
        <f t="shared" si="90"/>
        <v>0.39500130700000002</v>
      </c>
      <c r="P460">
        <f t="shared" si="90"/>
        <v>0.39500130700000002</v>
      </c>
      <c r="Q460">
        <f t="shared" si="90"/>
        <v>0.39500130700000002</v>
      </c>
      <c r="R460">
        <f t="shared" si="90"/>
        <v>0.39500130700000002</v>
      </c>
      <c r="S460">
        <f t="shared" si="90"/>
        <v>0.39500130700000002</v>
      </c>
      <c r="T460">
        <f t="shared" si="90"/>
        <v>0.39500130700000002</v>
      </c>
      <c r="U460">
        <f t="shared" si="90"/>
        <v>0.39500130700000002</v>
      </c>
      <c r="V460">
        <f t="shared" si="90"/>
        <v>0.39500130700000002</v>
      </c>
      <c r="W460">
        <f t="shared" si="90"/>
        <v>0.39500130700000002</v>
      </c>
    </row>
    <row r="461" spans="1:23" x14ac:dyDescent="0.25">
      <c r="A461" t="s">
        <v>59</v>
      </c>
      <c r="B461" t="s">
        <v>5</v>
      </c>
      <c r="C461" t="s">
        <v>15</v>
      </c>
      <c r="D461" t="s">
        <v>16</v>
      </c>
      <c r="E461" t="s">
        <v>130</v>
      </c>
      <c r="F461" t="s">
        <v>104</v>
      </c>
      <c r="G461" t="s">
        <v>17</v>
      </c>
      <c r="J461" t="s">
        <v>122</v>
      </c>
      <c r="L461" t="s">
        <v>123</v>
      </c>
      <c r="M461">
        <f>12.01615661/2</f>
        <v>6.0080783049999997</v>
      </c>
      <c r="N461">
        <f t="shared" si="90"/>
        <v>6.0080783049999997</v>
      </c>
      <c r="O461">
        <f t="shared" si="90"/>
        <v>6.0080783049999997</v>
      </c>
      <c r="P461">
        <f t="shared" si="90"/>
        <v>6.0080783049999997</v>
      </c>
      <c r="Q461">
        <f t="shared" si="90"/>
        <v>6.0080783049999997</v>
      </c>
      <c r="R461">
        <f t="shared" si="90"/>
        <v>6.0080783049999997</v>
      </c>
      <c r="S461">
        <f t="shared" si="90"/>
        <v>6.0080783049999997</v>
      </c>
      <c r="T461">
        <f t="shared" si="90"/>
        <v>6.0080783049999997</v>
      </c>
      <c r="U461">
        <f t="shared" si="90"/>
        <v>6.0080783049999997</v>
      </c>
      <c r="V461">
        <f t="shared" si="90"/>
        <v>6.0080783049999997</v>
      </c>
      <c r="W461">
        <f t="shared" si="90"/>
        <v>6.0080783049999997</v>
      </c>
    </row>
    <row r="462" spans="1:23" x14ac:dyDescent="0.25">
      <c r="A462" t="s">
        <v>59</v>
      </c>
      <c r="B462" t="s">
        <v>5</v>
      </c>
      <c r="C462" t="s">
        <v>15</v>
      </c>
      <c r="D462" t="s">
        <v>16</v>
      </c>
      <c r="E462" t="s">
        <v>130</v>
      </c>
      <c r="F462" t="s">
        <v>104</v>
      </c>
      <c r="G462" t="s">
        <v>17</v>
      </c>
      <c r="J462" t="s">
        <v>131</v>
      </c>
      <c r="L462" t="s">
        <v>82</v>
      </c>
      <c r="M462">
        <v>1</v>
      </c>
      <c r="N462">
        <f t="shared" si="90"/>
        <v>1</v>
      </c>
      <c r="O462">
        <f t="shared" si="90"/>
        <v>1</v>
      </c>
      <c r="P462">
        <f t="shared" si="90"/>
        <v>1</v>
      </c>
      <c r="Q462">
        <f t="shared" si="90"/>
        <v>1</v>
      </c>
      <c r="R462">
        <f t="shared" si="90"/>
        <v>1</v>
      </c>
      <c r="S462">
        <f t="shared" si="90"/>
        <v>1</v>
      </c>
      <c r="T462">
        <f t="shared" si="90"/>
        <v>1</v>
      </c>
      <c r="U462">
        <f t="shared" si="90"/>
        <v>1</v>
      </c>
      <c r="V462">
        <f t="shared" si="90"/>
        <v>1</v>
      </c>
      <c r="W462">
        <f t="shared" si="90"/>
        <v>1</v>
      </c>
    </row>
    <row r="463" spans="1:23" x14ac:dyDescent="0.25">
      <c r="A463" t="s">
        <v>59</v>
      </c>
      <c r="B463" t="s">
        <v>5</v>
      </c>
      <c r="C463" t="s">
        <v>15</v>
      </c>
      <c r="D463" t="s">
        <v>16</v>
      </c>
      <c r="E463" t="s">
        <v>130</v>
      </c>
      <c r="F463" t="s">
        <v>100</v>
      </c>
      <c r="G463" t="s">
        <v>6</v>
      </c>
    </row>
    <row r="464" spans="1:23" x14ac:dyDescent="0.25">
      <c r="A464" t="s">
        <v>59</v>
      </c>
      <c r="B464" t="s">
        <v>5</v>
      </c>
      <c r="C464" t="s">
        <v>15</v>
      </c>
      <c r="D464" t="s">
        <v>16</v>
      </c>
      <c r="E464" t="s">
        <v>130</v>
      </c>
      <c r="F464" t="s">
        <v>100</v>
      </c>
      <c r="G464" t="s">
        <v>73</v>
      </c>
      <c r="L464" t="s">
        <v>74</v>
      </c>
      <c r="M464">
        <v>2000</v>
      </c>
      <c r="N464">
        <f t="shared" ref="N464:W466" si="91">M464</f>
        <v>2000</v>
      </c>
      <c r="O464">
        <f t="shared" si="91"/>
        <v>2000</v>
      </c>
      <c r="P464">
        <f t="shared" si="91"/>
        <v>2000</v>
      </c>
      <c r="Q464">
        <f t="shared" si="91"/>
        <v>2000</v>
      </c>
      <c r="R464">
        <f t="shared" si="91"/>
        <v>2000</v>
      </c>
      <c r="S464">
        <f t="shared" si="91"/>
        <v>2000</v>
      </c>
      <c r="T464">
        <f t="shared" si="91"/>
        <v>2000</v>
      </c>
      <c r="U464">
        <f t="shared" si="91"/>
        <v>2000</v>
      </c>
      <c r="V464">
        <f t="shared" si="91"/>
        <v>2000</v>
      </c>
      <c r="W464">
        <f t="shared" si="91"/>
        <v>2000</v>
      </c>
    </row>
    <row r="465" spans="1:23" x14ac:dyDescent="0.25">
      <c r="A465" t="s">
        <v>59</v>
      </c>
      <c r="B465" t="s">
        <v>5</v>
      </c>
      <c r="C465" t="s">
        <v>15</v>
      </c>
      <c r="D465" t="s">
        <v>16</v>
      </c>
      <c r="E465" t="s">
        <v>130</v>
      </c>
      <c r="F465" t="s">
        <v>100</v>
      </c>
      <c r="G465" t="s">
        <v>75</v>
      </c>
      <c r="L465" t="s">
        <v>74</v>
      </c>
      <c r="M465">
        <v>2101</v>
      </c>
      <c r="N465">
        <f t="shared" si="91"/>
        <v>2101</v>
      </c>
      <c r="O465">
        <f t="shared" si="91"/>
        <v>2101</v>
      </c>
      <c r="P465">
        <f t="shared" si="91"/>
        <v>2101</v>
      </c>
      <c r="Q465">
        <f t="shared" si="91"/>
        <v>2101</v>
      </c>
      <c r="R465">
        <f t="shared" si="91"/>
        <v>2101</v>
      </c>
      <c r="S465">
        <f t="shared" si="91"/>
        <v>2101</v>
      </c>
      <c r="T465">
        <f t="shared" si="91"/>
        <v>2101</v>
      </c>
      <c r="U465">
        <f t="shared" si="91"/>
        <v>2101</v>
      </c>
      <c r="V465">
        <f t="shared" si="91"/>
        <v>2101</v>
      </c>
      <c r="W465">
        <f t="shared" si="91"/>
        <v>2101</v>
      </c>
    </row>
    <row r="466" spans="1:23" x14ac:dyDescent="0.25">
      <c r="A466" t="s">
        <v>59</v>
      </c>
      <c r="B466" t="s">
        <v>5</v>
      </c>
      <c r="C466" t="s">
        <v>15</v>
      </c>
      <c r="D466" t="s">
        <v>16</v>
      </c>
      <c r="E466" t="s">
        <v>130</v>
      </c>
      <c r="F466" t="s">
        <v>100</v>
      </c>
      <c r="G466" t="s">
        <v>76</v>
      </c>
      <c r="L466" t="s">
        <v>77</v>
      </c>
      <c r="M466">
        <v>14</v>
      </c>
      <c r="N466">
        <f t="shared" si="91"/>
        <v>14</v>
      </c>
      <c r="O466">
        <f t="shared" si="91"/>
        <v>14</v>
      </c>
      <c r="P466">
        <f t="shared" si="91"/>
        <v>14</v>
      </c>
      <c r="Q466">
        <f t="shared" si="91"/>
        <v>14</v>
      </c>
      <c r="R466">
        <f t="shared" si="91"/>
        <v>14</v>
      </c>
      <c r="S466">
        <f t="shared" si="91"/>
        <v>14</v>
      </c>
      <c r="T466">
        <f t="shared" si="91"/>
        <v>14</v>
      </c>
      <c r="U466">
        <f t="shared" si="91"/>
        <v>14</v>
      </c>
      <c r="V466">
        <f t="shared" si="91"/>
        <v>14</v>
      </c>
      <c r="W466">
        <f t="shared" si="91"/>
        <v>14</v>
      </c>
    </row>
    <row r="467" spans="1:23" x14ac:dyDescent="0.25">
      <c r="A467" t="s">
        <v>59</v>
      </c>
      <c r="B467" t="s">
        <v>5</v>
      </c>
      <c r="C467" t="s">
        <v>15</v>
      </c>
      <c r="D467" t="s">
        <v>16</v>
      </c>
      <c r="E467" t="s">
        <v>130</v>
      </c>
      <c r="F467" t="s">
        <v>100</v>
      </c>
      <c r="G467" t="s">
        <v>78</v>
      </c>
      <c r="L467" t="s">
        <v>70</v>
      </c>
      <c r="M467">
        <v>0</v>
      </c>
    </row>
    <row r="468" spans="1:23" x14ac:dyDescent="0.25">
      <c r="A468" t="s">
        <v>59</v>
      </c>
      <c r="B468" t="s">
        <v>5</v>
      </c>
      <c r="C468" t="s">
        <v>15</v>
      </c>
      <c r="D468" t="s">
        <v>16</v>
      </c>
      <c r="E468" t="s">
        <v>130</v>
      </c>
      <c r="F468" t="s">
        <v>100</v>
      </c>
      <c r="G468" t="s">
        <v>79</v>
      </c>
      <c r="L468" t="s">
        <v>55</v>
      </c>
      <c r="M468">
        <v>1</v>
      </c>
      <c r="N468">
        <f t="shared" ref="N468:W473" si="92">M468</f>
        <v>1</v>
      </c>
      <c r="O468">
        <f t="shared" si="92"/>
        <v>1</v>
      </c>
      <c r="P468">
        <f t="shared" si="92"/>
        <v>1</v>
      </c>
      <c r="Q468">
        <f t="shared" si="92"/>
        <v>1</v>
      </c>
      <c r="R468">
        <f t="shared" si="92"/>
        <v>1</v>
      </c>
      <c r="S468">
        <f t="shared" si="92"/>
        <v>1</v>
      </c>
      <c r="T468">
        <f t="shared" si="92"/>
        <v>1</v>
      </c>
      <c r="U468">
        <f t="shared" si="92"/>
        <v>1</v>
      </c>
      <c r="V468">
        <f t="shared" si="92"/>
        <v>1</v>
      </c>
      <c r="W468">
        <f t="shared" si="92"/>
        <v>1</v>
      </c>
    </row>
    <row r="469" spans="1:23" x14ac:dyDescent="0.25">
      <c r="A469" t="s">
        <v>59</v>
      </c>
      <c r="B469" t="s">
        <v>5</v>
      </c>
      <c r="C469" t="s">
        <v>15</v>
      </c>
      <c r="D469" t="s">
        <v>16</v>
      </c>
      <c r="E469" t="s">
        <v>130</v>
      </c>
      <c r="F469" t="s">
        <v>100</v>
      </c>
      <c r="G469" t="s">
        <v>80</v>
      </c>
      <c r="L469" t="s">
        <v>81</v>
      </c>
      <c r="M469">
        <v>1102.4809596376999</v>
      </c>
      <c r="N469">
        <f t="shared" si="92"/>
        <v>1102.4809596376999</v>
      </c>
      <c r="O469">
        <f t="shared" si="92"/>
        <v>1102.4809596376999</v>
      </c>
      <c r="P469">
        <f t="shared" si="92"/>
        <v>1102.4809596376999</v>
      </c>
      <c r="Q469">
        <f t="shared" si="92"/>
        <v>1102.4809596376999</v>
      </c>
      <c r="R469">
        <f t="shared" si="92"/>
        <v>1102.4809596376999</v>
      </c>
      <c r="S469">
        <f t="shared" si="92"/>
        <v>1102.4809596376999</v>
      </c>
      <c r="T469">
        <f t="shared" si="92"/>
        <v>1102.4809596376999</v>
      </c>
      <c r="U469">
        <f t="shared" si="92"/>
        <v>1102.4809596376999</v>
      </c>
      <c r="V469">
        <f t="shared" si="92"/>
        <v>1102.4809596376999</v>
      </c>
      <c r="W469">
        <f t="shared" si="92"/>
        <v>1102.4809596376999</v>
      </c>
    </row>
    <row r="470" spans="1:23" x14ac:dyDescent="0.25">
      <c r="A470" t="s">
        <v>59</v>
      </c>
      <c r="B470" t="s">
        <v>5</v>
      </c>
      <c r="C470" t="s">
        <v>15</v>
      </c>
      <c r="D470" t="s">
        <v>16</v>
      </c>
      <c r="E470" t="s">
        <v>130</v>
      </c>
      <c r="F470" t="s">
        <v>100</v>
      </c>
      <c r="G470" t="s">
        <v>108</v>
      </c>
      <c r="L470" t="s">
        <v>81</v>
      </c>
      <c r="M470">
        <v>12.803012172816301</v>
      </c>
      <c r="N470">
        <f t="shared" si="92"/>
        <v>12.803012172816301</v>
      </c>
      <c r="O470">
        <f t="shared" si="92"/>
        <v>12.803012172816301</v>
      </c>
      <c r="P470">
        <f t="shared" si="92"/>
        <v>12.803012172816301</v>
      </c>
      <c r="Q470">
        <f t="shared" si="92"/>
        <v>12.803012172816301</v>
      </c>
      <c r="R470">
        <f t="shared" si="92"/>
        <v>12.803012172816301</v>
      </c>
      <c r="S470">
        <f t="shared" si="92"/>
        <v>12.803012172816301</v>
      </c>
      <c r="T470">
        <f t="shared" si="92"/>
        <v>12.803012172816301</v>
      </c>
      <c r="U470">
        <f t="shared" si="92"/>
        <v>12.803012172816301</v>
      </c>
      <c r="V470">
        <f t="shared" si="92"/>
        <v>12.803012172816301</v>
      </c>
      <c r="W470">
        <f t="shared" si="92"/>
        <v>12.803012172816301</v>
      </c>
    </row>
    <row r="471" spans="1:23" x14ac:dyDescent="0.25">
      <c r="A471" t="s">
        <v>59</v>
      </c>
      <c r="B471" t="s">
        <v>5</v>
      </c>
      <c r="C471" t="s">
        <v>15</v>
      </c>
      <c r="D471" t="s">
        <v>16</v>
      </c>
      <c r="E471" t="s">
        <v>130</v>
      </c>
      <c r="F471" t="s">
        <v>100</v>
      </c>
      <c r="G471" t="s">
        <v>17</v>
      </c>
      <c r="J471" t="s">
        <v>31</v>
      </c>
      <c r="L471" t="s">
        <v>82</v>
      </c>
      <c r="M471">
        <v>0.219642422</v>
      </c>
      <c r="N471">
        <f t="shared" si="92"/>
        <v>0.219642422</v>
      </c>
      <c r="O471">
        <f t="shared" si="92"/>
        <v>0.219642422</v>
      </c>
      <c r="P471">
        <f t="shared" si="92"/>
        <v>0.219642422</v>
      </c>
      <c r="Q471">
        <f t="shared" si="92"/>
        <v>0.219642422</v>
      </c>
      <c r="R471">
        <f t="shared" si="92"/>
        <v>0.219642422</v>
      </c>
      <c r="S471">
        <f t="shared" si="92"/>
        <v>0.219642422</v>
      </c>
      <c r="T471">
        <f t="shared" si="92"/>
        <v>0.219642422</v>
      </c>
      <c r="U471">
        <f t="shared" si="92"/>
        <v>0.219642422</v>
      </c>
      <c r="V471">
        <f t="shared" si="92"/>
        <v>0.219642422</v>
      </c>
      <c r="W471">
        <f t="shared" si="92"/>
        <v>0.219642422</v>
      </c>
    </row>
    <row r="472" spans="1:23" x14ac:dyDescent="0.25">
      <c r="A472" t="s">
        <v>59</v>
      </c>
      <c r="B472" t="s">
        <v>5</v>
      </c>
      <c r="C472" t="s">
        <v>15</v>
      </c>
      <c r="D472" t="s">
        <v>16</v>
      </c>
      <c r="E472" t="s">
        <v>130</v>
      </c>
      <c r="F472" t="s">
        <v>100</v>
      </c>
      <c r="G472" t="s">
        <v>17</v>
      </c>
      <c r="J472" t="s">
        <v>122</v>
      </c>
      <c r="L472" t="s">
        <v>123</v>
      </c>
      <c r="M472">
        <f>6.240840121/2</f>
        <v>3.1204200604999999</v>
      </c>
      <c r="N472">
        <f t="shared" si="92"/>
        <v>3.1204200604999999</v>
      </c>
      <c r="O472">
        <f t="shared" si="92"/>
        <v>3.1204200604999999</v>
      </c>
      <c r="P472">
        <f t="shared" si="92"/>
        <v>3.1204200604999999</v>
      </c>
      <c r="Q472">
        <f t="shared" si="92"/>
        <v>3.1204200604999999</v>
      </c>
      <c r="R472">
        <f t="shared" si="92"/>
        <v>3.1204200604999999</v>
      </c>
      <c r="S472">
        <f t="shared" si="92"/>
        <v>3.1204200604999999</v>
      </c>
      <c r="T472">
        <f t="shared" si="92"/>
        <v>3.1204200604999999</v>
      </c>
      <c r="U472">
        <f t="shared" si="92"/>
        <v>3.1204200604999999</v>
      </c>
      <c r="V472">
        <f t="shared" si="92"/>
        <v>3.1204200604999999</v>
      </c>
      <c r="W472">
        <f t="shared" si="92"/>
        <v>3.1204200604999999</v>
      </c>
    </row>
    <row r="473" spans="1:23" x14ac:dyDescent="0.25">
      <c r="A473" t="s">
        <v>59</v>
      </c>
      <c r="B473" t="s">
        <v>5</v>
      </c>
      <c r="C473" t="s">
        <v>15</v>
      </c>
      <c r="D473" t="s">
        <v>16</v>
      </c>
      <c r="E473" t="s">
        <v>130</v>
      </c>
      <c r="F473" t="s">
        <v>100</v>
      </c>
      <c r="G473" t="s">
        <v>17</v>
      </c>
      <c r="J473" t="s">
        <v>131</v>
      </c>
      <c r="L473" t="s">
        <v>82</v>
      </c>
      <c r="M473">
        <v>0.95</v>
      </c>
      <c r="N473">
        <f t="shared" si="92"/>
        <v>0.95</v>
      </c>
      <c r="O473">
        <f t="shared" si="92"/>
        <v>0.95</v>
      </c>
      <c r="P473">
        <f t="shared" si="92"/>
        <v>0.95</v>
      </c>
      <c r="Q473">
        <f t="shared" si="92"/>
        <v>0.95</v>
      </c>
      <c r="R473">
        <f t="shared" si="92"/>
        <v>0.95</v>
      </c>
      <c r="S473">
        <f t="shared" si="92"/>
        <v>0.95</v>
      </c>
      <c r="T473">
        <f t="shared" si="92"/>
        <v>0.95</v>
      </c>
      <c r="U473">
        <f t="shared" si="92"/>
        <v>0.95</v>
      </c>
      <c r="V473">
        <f t="shared" si="92"/>
        <v>0.95</v>
      </c>
      <c r="W473">
        <f t="shared" si="92"/>
        <v>0.95</v>
      </c>
    </row>
    <row r="474" spans="1:23" x14ac:dyDescent="0.25">
      <c r="A474" t="s">
        <v>59</v>
      </c>
      <c r="B474" t="s">
        <v>5</v>
      </c>
      <c r="C474" t="s">
        <v>15</v>
      </c>
      <c r="D474" t="s">
        <v>16</v>
      </c>
      <c r="E474" t="s">
        <v>130</v>
      </c>
      <c r="F474" t="s">
        <v>110</v>
      </c>
      <c r="G474" t="s">
        <v>6</v>
      </c>
    </row>
    <row r="475" spans="1:23" x14ac:dyDescent="0.25">
      <c r="A475" t="s">
        <v>59</v>
      </c>
      <c r="B475" t="s">
        <v>5</v>
      </c>
      <c r="C475" t="s">
        <v>15</v>
      </c>
      <c r="D475" t="s">
        <v>16</v>
      </c>
      <c r="E475" t="s">
        <v>130</v>
      </c>
      <c r="F475" t="s">
        <v>110</v>
      </c>
      <c r="G475" t="s">
        <v>73</v>
      </c>
      <c r="L475" t="s">
        <v>74</v>
      </c>
      <c r="M475">
        <v>2000</v>
      </c>
      <c r="N475">
        <f t="shared" ref="N475:W477" si="93">M475</f>
        <v>2000</v>
      </c>
      <c r="O475">
        <f t="shared" si="93"/>
        <v>2000</v>
      </c>
      <c r="P475">
        <f t="shared" si="93"/>
        <v>2000</v>
      </c>
      <c r="Q475">
        <f t="shared" si="93"/>
        <v>2000</v>
      </c>
      <c r="R475">
        <f t="shared" si="93"/>
        <v>2000</v>
      </c>
      <c r="S475">
        <f t="shared" si="93"/>
        <v>2000</v>
      </c>
      <c r="T475">
        <f t="shared" si="93"/>
        <v>2000</v>
      </c>
      <c r="U475">
        <f t="shared" si="93"/>
        <v>2000</v>
      </c>
      <c r="V475">
        <f t="shared" si="93"/>
        <v>2000</v>
      </c>
      <c r="W475">
        <f t="shared" si="93"/>
        <v>2000</v>
      </c>
    </row>
    <row r="476" spans="1:23" x14ac:dyDescent="0.25">
      <c r="A476" t="s">
        <v>59</v>
      </c>
      <c r="B476" t="s">
        <v>5</v>
      </c>
      <c r="C476" t="s">
        <v>15</v>
      </c>
      <c r="D476" t="s">
        <v>16</v>
      </c>
      <c r="E476" t="s">
        <v>130</v>
      </c>
      <c r="F476" t="s">
        <v>110</v>
      </c>
      <c r="G476" t="s">
        <v>75</v>
      </c>
      <c r="L476" t="s">
        <v>74</v>
      </c>
      <c r="M476">
        <v>2101</v>
      </c>
      <c r="N476">
        <f t="shared" si="93"/>
        <v>2101</v>
      </c>
      <c r="O476">
        <f t="shared" si="93"/>
        <v>2101</v>
      </c>
      <c r="P476">
        <f t="shared" si="93"/>
        <v>2101</v>
      </c>
      <c r="Q476">
        <f t="shared" si="93"/>
        <v>2101</v>
      </c>
      <c r="R476">
        <f t="shared" si="93"/>
        <v>2101</v>
      </c>
      <c r="S476">
        <f t="shared" si="93"/>
        <v>2101</v>
      </c>
      <c r="T476">
        <f t="shared" si="93"/>
        <v>2101</v>
      </c>
      <c r="U476">
        <f t="shared" si="93"/>
        <v>2101</v>
      </c>
      <c r="V476">
        <f t="shared" si="93"/>
        <v>2101</v>
      </c>
      <c r="W476">
        <f t="shared" si="93"/>
        <v>2101</v>
      </c>
    </row>
    <row r="477" spans="1:23" x14ac:dyDescent="0.25">
      <c r="A477" t="s">
        <v>59</v>
      </c>
      <c r="B477" t="s">
        <v>5</v>
      </c>
      <c r="C477" t="s">
        <v>15</v>
      </c>
      <c r="D477" t="s">
        <v>16</v>
      </c>
      <c r="E477" t="s">
        <v>130</v>
      </c>
      <c r="F477" t="s">
        <v>110</v>
      </c>
      <c r="G477" t="s">
        <v>76</v>
      </c>
      <c r="L477" t="s">
        <v>77</v>
      </c>
      <c r="M477">
        <v>14</v>
      </c>
      <c r="N477">
        <f t="shared" si="93"/>
        <v>14</v>
      </c>
      <c r="O477">
        <f t="shared" si="93"/>
        <v>14</v>
      </c>
      <c r="P477">
        <f t="shared" si="93"/>
        <v>14</v>
      </c>
      <c r="Q477">
        <f t="shared" si="93"/>
        <v>14</v>
      </c>
      <c r="R477">
        <f t="shared" si="93"/>
        <v>14</v>
      </c>
      <c r="S477">
        <f t="shared" si="93"/>
        <v>14</v>
      </c>
      <c r="T477">
        <f t="shared" si="93"/>
        <v>14</v>
      </c>
      <c r="U477">
        <f t="shared" si="93"/>
        <v>14</v>
      </c>
      <c r="V477">
        <f t="shared" si="93"/>
        <v>14</v>
      </c>
      <c r="W477">
        <f t="shared" si="93"/>
        <v>14</v>
      </c>
    </row>
    <row r="478" spans="1:23" x14ac:dyDescent="0.25">
      <c r="A478" t="s">
        <v>59</v>
      </c>
      <c r="B478" t="s">
        <v>5</v>
      </c>
      <c r="C478" t="s">
        <v>15</v>
      </c>
      <c r="D478" t="s">
        <v>16</v>
      </c>
      <c r="E478" t="s">
        <v>130</v>
      </c>
      <c r="F478" t="s">
        <v>110</v>
      </c>
      <c r="G478" t="s">
        <v>78</v>
      </c>
      <c r="L478" t="s">
        <v>70</v>
      </c>
      <c r="M478">
        <v>0</v>
      </c>
    </row>
    <row r="479" spans="1:23" x14ac:dyDescent="0.25">
      <c r="A479" t="s">
        <v>59</v>
      </c>
      <c r="B479" t="s">
        <v>5</v>
      </c>
      <c r="C479" t="s">
        <v>15</v>
      </c>
      <c r="D479" t="s">
        <v>16</v>
      </c>
      <c r="E479" t="s">
        <v>130</v>
      </c>
      <c r="F479" t="s">
        <v>110</v>
      </c>
      <c r="G479" t="s">
        <v>79</v>
      </c>
      <c r="L479" t="s">
        <v>55</v>
      </c>
      <c r="M479">
        <v>1</v>
      </c>
      <c r="N479">
        <f t="shared" ref="N479:W484" si="94">M479</f>
        <v>1</v>
      </c>
      <c r="O479">
        <f t="shared" si="94"/>
        <v>1</v>
      </c>
      <c r="P479">
        <f t="shared" si="94"/>
        <v>1</v>
      </c>
      <c r="Q479">
        <f t="shared" si="94"/>
        <v>1</v>
      </c>
      <c r="R479">
        <f t="shared" si="94"/>
        <v>1</v>
      </c>
      <c r="S479">
        <f t="shared" si="94"/>
        <v>1</v>
      </c>
      <c r="T479">
        <f t="shared" si="94"/>
        <v>1</v>
      </c>
      <c r="U479">
        <f t="shared" si="94"/>
        <v>1</v>
      </c>
      <c r="V479">
        <f t="shared" si="94"/>
        <v>1</v>
      </c>
      <c r="W479">
        <f t="shared" si="94"/>
        <v>1</v>
      </c>
    </row>
    <row r="480" spans="1:23" x14ac:dyDescent="0.25">
      <c r="A480" t="s">
        <v>59</v>
      </c>
      <c r="B480" t="s">
        <v>5</v>
      </c>
      <c r="C480" t="s">
        <v>15</v>
      </c>
      <c r="D480" t="s">
        <v>16</v>
      </c>
      <c r="E480" t="s">
        <v>130</v>
      </c>
      <c r="F480" t="s">
        <v>110</v>
      </c>
      <c r="G480" t="s">
        <v>80</v>
      </c>
      <c r="L480" t="s">
        <v>81</v>
      </c>
      <c r="M480">
        <v>1356.1936000953101</v>
      </c>
      <c r="N480">
        <f t="shared" si="94"/>
        <v>1356.1936000953101</v>
      </c>
      <c r="O480">
        <f t="shared" si="94"/>
        <v>1356.1936000953101</v>
      </c>
      <c r="P480">
        <f t="shared" si="94"/>
        <v>1356.1936000953101</v>
      </c>
      <c r="Q480">
        <f t="shared" si="94"/>
        <v>1356.1936000953101</v>
      </c>
      <c r="R480">
        <f t="shared" si="94"/>
        <v>1356.1936000953101</v>
      </c>
      <c r="S480">
        <f t="shared" si="94"/>
        <v>1356.1936000953101</v>
      </c>
      <c r="T480">
        <f t="shared" si="94"/>
        <v>1356.1936000953101</v>
      </c>
      <c r="U480">
        <f t="shared" si="94"/>
        <v>1356.1936000953101</v>
      </c>
      <c r="V480">
        <f t="shared" si="94"/>
        <v>1356.1936000953101</v>
      </c>
      <c r="W480">
        <f t="shared" si="94"/>
        <v>1356.1936000953101</v>
      </c>
    </row>
    <row r="481" spans="1:23" x14ac:dyDescent="0.25">
      <c r="A481" t="s">
        <v>59</v>
      </c>
      <c r="B481" t="s">
        <v>5</v>
      </c>
      <c r="C481" t="s">
        <v>15</v>
      </c>
      <c r="D481" t="s">
        <v>16</v>
      </c>
      <c r="E481" t="s">
        <v>130</v>
      </c>
      <c r="F481" t="s">
        <v>110</v>
      </c>
      <c r="G481" t="s">
        <v>108</v>
      </c>
      <c r="L481" t="s">
        <v>81</v>
      </c>
      <c r="M481">
        <v>12.803012172816301</v>
      </c>
      <c r="N481">
        <f t="shared" si="94"/>
        <v>12.803012172816301</v>
      </c>
      <c r="O481">
        <f t="shared" si="94"/>
        <v>12.803012172816301</v>
      </c>
      <c r="P481">
        <f t="shared" si="94"/>
        <v>12.803012172816301</v>
      </c>
      <c r="Q481">
        <f t="shared" si="94"/>
        <v>12.803012172816301</v>
      </c>
      <c r="R481">
        <f t="shared" si="94"/>
        <v>12.803012172816301</v>
      </c>
      <c r="S481">
        <f t="shared" si="94"/>
        <v>12.803012172816301</v>
      </c>
      <c r="T481">
        <f t="shared" si="94"/>
        <v>12.803012172816301</v>
      </c>
      <c r="U481">
        <f t="shared" si="94"/>
        <v>12.803012172816301</v>
      </c>
      <c r="V481">
        <f t="shared" si="94"/>
        <v>12.803012172816301</v>
      </c>
      <c r="W481">
        <f t="shared" si="94"/>
        <v>12.803012172816301</v>
      </c>
    </row>
    <row r="482" spans="1:23" x14ac:dyDescent="0.25">
      <c r="A482" t="s">
        <v>59</v>
      </c>
      <c r="B482" t="s">
        <v>5</v>
      </c>
      <c r="C482" t="s">
        <v>15</v>
      </c>
      <c r="D482" t="s">
        <v>16</v>
      </c>
      <c r="E482" t="s">
        <v>130</v>
      </c>
      <c r="F482" t="s">
        <v>110</v>
      </c>
      <c r="G482" t="s">
        <v>17</v>
      </c>
      <c r="J482" t="s">
        <v>31</v>
      </c>
      <c r="L482" t="s">
        <v>82</v>
      </c>
      <c r="M482">
        <v>-4.0342485999999997E-2</v>
      </c>
      <c r="N482">
        <f t="shared" si="94"/>
        <v>-4.0342485999999997E-2</v>
      </c>
      <c r="O482">
        <f t="shared" si="94"/>
        <v>-4.0342485999999997E-2</v>
      </c>
      <c r="P482">
        <f t="shared" si="94"/>
        <v>-4.0342485999999997E-2</v>
      </c>
      <c r="Q482">
        <f t="shared" si="94"/>
        <v>-4.0342485999999997E-2</v>
      </c>
      <c r="R482">
        <f t="shared" si="94"/>
        <v>-4.0342485999999997E-2</v>
      </c>
      <c r="S482">
        <f t="shared" si="94"/>
        <v>-4.0342485999999997E-2</v>
      </c>
      <c r="T482">
        <f t="shared" si="94"/>
        <v>-4.0342485999999997E-2</v>
      </c>
      <c r="U482">
        <f t="shared" si="94"/>
        <v>-4.0342485999999997E-2</v>
      </c>
      <c r="V482">
        <f t="shared" si="94"/>
        <v>-4.0342485999999997E-2</v>
      </c>
      <c r="W482">
        <f t="shared" si="94"/>
        <v>-4.0342485999999997E-2</v>
      </c>
    </row>
    <row r="483" spans="1:23" x14ac:dyDescent="0.25">
      <c r="A483" t="s">
        <v>59</v>
      </c>
      <c r="B483" t="s">
        <v>5</v>
      </c>
      <c r="C483" t="s">
        <v>15</v>
      </c>
      <c r="D483" t="s">
        <v>16</v>
      </c>
      <c r="E483" t="s">
        <v>130</v>
      </c>
      <c r="F483" t="s">
        <v>110</v>
      </c>
      <c r="G483" t="s">
        <v>17</v>
      </c>
      <c r="J483" t="s">
        <v>122</v>
      </c>
      <c r="L483" t="s">
        <v>123</v>
      </c>
      <c r="M483">
        <f>4.032542848/2</f>
        <v>2.0162714240000001</v>
      </c>
      <c r="N483">
        <f t="shared" si="94"/>
        <v>2.0162714240000001</v>
      </c>
      <c r="O483">
        <f t="shared" si="94"/>
        <v>2.0162714240000001</v>
      </c>
      <c r="P483">
        <f t="shared" si="94"/>
        <v>2.0162714240000001</v>
      </c>
      <c r="Q483">
        <f t="shared" si="94"/>
        <v>2.0162714240000001</v>
      </c>
      <c r="R483">
        <f t="shared" si="94"/>
        <v>2.0162714240000001</v>
      </c>
      <c r="S483">
        <f t="shared" si="94"/>
        <v>2.0162714240000001</v>
      </c>
      <c r="T483">
        <f t="shared" si="94"/>
        <v>2.0162714240000001</v>
      </c>
      <c r="U483">
        <f t="shared" si="94"/>
        <v>2.0162714240000001</v>
      </c>
      <c r="V483">
        <f t="shared" si="94"/>
        <v>2.0162714240000001</v>
      </c>
      <c r="W483">
        <f t="shared" si="94"/>
        <v>2.0162714240000001</v>
      </c>
    </row>
    <row r="484" spans="1:23" x14ac:dyDescent="0.25">
      <c r="A484" t="s">
        <v>59</v>
      </c>
      <c r="B484" t="s">
        <v>5</v>
      </c>
      <c r="C484" t="s">
        <v>15</v>
      </c>
      <c r="D484" t="s">
        <v>16</v>
      </c>
      <c r="E484" t="s">
        <v>130</v>
      </c>
      <c r="F484" t="s">
        <v>110</v>
      </c>
      <c r="G484" t="s">
        <v>17</v>
      </c>
      <c r="J484" t="s">
        <v>131</v>
      </c>
      <c r="L484" t="s">
        <v>82</v>
      </c>
      <c r="M484">
        <v>0.9</v>
      </c>
      <c r="N484">
        <f t="shared" si="94"/>
        <v>0.9</v>
      </c>
      <c r="O484">
        <f t="shared" si="94"/>
        <v>0.9</v>
      </c>
      <c r="P484">
        <f t="shared" si="94"/>
        <v>0.9</v>
      </c>
      <c r="Q484">
        <f t="shared" si="94"/>
        <v>0.9</v>
      </c>
      <c r="R484">
        <f t="shared" si="94"/>
        <v>0.9</v>
      </c>
      <c r="S484">
        <f t="shared" si="94"/>
        <v>0.9</v>
      </c>
      <c r="T484">
        <f t="shared" si="94"/>
        <v>0.9</v>
      </c>
      <c r="U484">
        <f t="shared" si="94"/>
        <v>0.9</v>
      </c>
      <c r="V484">
        <f t="shared" si="94"/>
        <v>0.9</v>
      </c>
      <c r="W484">
        <f t="shared" si="94"/>
        <v>0.9</v>
      </c>
    </row>
    <row r="485" spans="1:23" x14ac:dyDescent="0.25">
      <c r="A485" t="s">
        <v>59</v>
      </c>
      <c r="B485" t="s">
        <v>5</v>
      </c>
      <c r="C485" t="s">
        <v>15</v>
      </c>
      <c r="D485" t="s">
        <v>16</v>
      </c>
      <c r="E485" t="s">
        <v>130</v>
      </c>
      <c r="F485" t="s">
        <v>132</v>
      </c>
      <c r="G485" t="s">
        <v>6</v>
      </c>
    </row>
    <row r="486" spans="1:23" x14ac:dyDescent="0.25">
      <c r="A486" t="s">
        <v>59</v>
      </c>
      <c r="B486" t="s">
        <v>5</v>
      </c>
      <c r="C486" t="s">
        <v>15</v>
      </c>
      <c r="D486" t="s">
        <v>16</v>
      </c>
      <c r="E486" t="s">
        <v>130</v>
      </c>
      <c r="F486" t="s">
        <v>132</v>
      </c>
      <c r="G486" t="s">
        <v>73</v>
      </c>
      <c r="L486" t="s">
        <v>74</v>
      </c>
      <c r="M486">
        <v>2000</v>
      </c>
      <c r="N486">
        <f t="shared" ref="N486:W488" si="95">M486</f>
        <v>2000</v>
      </c>
      <c r="O486">
        <f t="shared" si="95"/>
        <v>2000</v>
      </c>
      <c r="P486">
        <f t="shared" si="95"/>
        <v>2000</v>
      </c>
      <c r="Q486">
        <f t="shared" si="95"/>
        <v>2000</v>
      </c>
      <c r="R486">
        <f t="shared" si="95"/>
        <v>2000</v>
      </c>
      <c r="S486">
        <f t="shared" si="95"/>
        <v>2000</v>
      </c>
      <c r="T486">
        <f t="shared" si="95"/>
        <v>2000</v>
      </c>
      <c r="U486">
        <f t="shared" si="95"/>
        <v>2000</v>
      </c>
      <c r="V486">
        <f t="shared" si="95"/>
        <v>2000</v>
      </c>
      <c r="W486">
        <f t="shared" si="95"/>
        <v>2000</v>
      </c>
    </row>
    <row r="487" spans="1:23" x14ac:dyDescent="0.25">
      <c r="A487" t="s">
        <v>59</v>
      </c>
      <c r="B487" t="s">
        <v>5</v>
      </c>
      <c r="C487" t="s">
        <v>15</v>
      </c>
      <c r="D487" t="s">
        <v>16</v>
      </c>
      <c r="E487" t="s">
        <v>130</v>
      </c>
      <c r="F487" t="s">
        <v>132</v>
      </c>
      <c r="G487" t="s">
        <v>75</v>
      </c>
      <c r="L487" t="s">
        <v>74</v>
      </c>
      <c r="M487">
        <v>2001</v>
      </c>
      <c r="N487">
        <f t="shared" si="95"/>
        <v>2001</v>
      </c>
      <c r="O487">
        <f t="shared" si="95"/>
        <v>2001</v>
      </c>
      <c r="P487">
        <f t="shared" si="95"/>
        <v>2001</v>
      </c>
      <c r="Q487">
        <f t="shared" si="95"/>
        <v>2001</v>
      </c>
      <c r="R487">
        <f t="shared" si="95"/>
        <v>2001</v>
      </c>
      <c r="S487">
        <f t="shared" si="95"/>
        <v>2001</v>
      </c>
      <c r="T487">
        <f t="shared" si="95"/>
        <v>2001</v>
      </c>
      <c r="U487">
        <f t="shared" si="95"/>
        <v>2001</v>
      </c>
      <c r="V487">
        <f t="shared" si="95"/>
        <v>2001</v>
      </c>
      <c r="W487">
        <f t="shared" si="95"/>
        <v>2001</v>
      </c>
    </row>
    <row r="488" spans="1:23" x14ac:dyDescent="0.25">
      <c r="A488" t="s">
        <v>59</v>
      </c>
      <c r="B488" t="s">
        <v>5</v>
      </c>
      <c r="C488" t="s">
        <v>15</v>
      </c>
      <c r="D488" t="s">
        <v>16</v>
      </c>
      <c r="E488" t="s">
        <v>130</v>
      </c>
      <c r="F488" t="s">
        <v>132</v>
      </c>
      <c r="G488" t="s">
        <v>76</v>
      </c>
      <c r="L488" t="s">
        <v>77</v>
      </c>
      <c r="M488">
        <v>14</v>
      </c>
      <c r="N488">
        <f t="shared" si="95"/>
        <v>14</v>
      </c>
      <c r="O488">
        <f t="shared" si="95"/>
        <v>14</v>
      </c>
      <c r="P488">
        <f t="shared" si="95"/>
        <v>14</v>
      </c>
      <c r="Q488">
        <f t="shared" si="95"/>
        <v>14</v>
      </c>
      <c r="R488">
        <f t="shared" si="95"/>
        <v>14</v>
      </c>
      <c r="S488">
        <f t="shared" si="95"/>
        <v>14</v>
      </c>
      <c r="T488">
        <f t="shared" si="95"/>
        <v>14</v>
      </c>
      <c r="U488">
        <f t="shared" si="95"/>
        <v>14</v>
      </c>
      <c r="V488">
        <f t="shared" si="95"/>
        <v>14</v>
      </c>
      <c r="W488">
        <f t="shared" si="95"/>
        <v>14</v>
      </c>
    </row>
    <row r="489" spans="1:23" x14ac:dyDescent="0.25">
      <c r="A489" t="s">
        <v>59</v>
      </c>
      <c r="B489" t="s">
        <v>5</v>
      </c>
      <c r="C489" t="s">
        <v>15</v>
      </c>
      <c r="D489" t="s">
        <v>16</v>
      </c>
      <c r="E489" t="s">
        <v>130</v>
      </c>
      <c r="F489" t="s">
        <v>132</v>
      </c>
      <c r="G489" t="s">
        <v>78</v>
      </c>
      <c r="L489" t="s">
        <v>70</v>
      </c>
      <c r="M489">
        <v>0</v>
      </c>
    </row>
    <row r="490" spans="1:23" x14ac:dyDescent="0.25">
      <c r="A490" t="s">
        <v>59</v>
      </c>
      <c r="B490" t="s">
        <v>5</v>
      </c>
      <c r="C490" t="s">
        <v>15</v>
      </c>
      <c r="D490" t="s">
        <v>16</v>
      </c>
      <c r="E490" t="s">
        <v>130</v>
      </c>
      <c r="F490" t="s">
        <v>132</v>
      </c>
      <c r="G490" t="s">
        <v>79</v>
      </c>
      <c r="L490" t="s">
        <v>55</v>
      </c>
      <c r="M490">
        <v>1</v>
      </c>
      <c r="N490">
        <f t="shared" ref="N490:W495" si="96">M490</f>
        <v>1</v>
      </c>
      <c r="O490">
        <f t="shared" si="96"/>
        <v>1</v>
      </c>
      <c r="P490">
        <f t="shared" si="96"/>
        <v>1</v>
      </c>
      <c r="Q490">
        <f t="shared" si="96"/>
        <v>1</v>
      </c>
      <c r="R490">
        <f t="shared" si="96"/>
        <v>1</v>
      </c>
      <c r="S490">
        <f t="shared" si="96"/>
        <v>1</v>
      </c>
      <c r="T490">
        <f t="shared" si="96"/>
        <v>1</v>
      </c>
      <c r="U490">
        <f t="shared" si="96"/>
        <v>1</v>
      </c>
      <c r="V490">
        <f t="shared" si="96"/>
        <v>1</v>
      </c>
      <c r="W490">
        <f t="shared" si="96"/>
        <v>1</v>
      </c>
    </row>
    <row r="491" spans="1:23" x14ac:dyDescent="0.25">
      <c r="A491" t="s">
        <v>59</v>
      </c>
      <c r="B491" t="s">
        <v>5</v>
      </c>
      <c r="C491" t="s">
        <v>15</v>
      </c>
      <c r="D491" t="s">
        <v>16</v>
      </c>
      <c r="E491" t="s">
        <v>130</v>
      </c>
      <c r="F491" t="s">
        <v>132</v>
      </c>
      <c r="G491" t="s">
        <v>80</v>
      </c>
      <c r="L491" t="s">
        <v>81</v>
      </c>
      <c r="M491">
        <v>3128.4374047033898</v>
      </c>
      <c r="N491">
        <f t="shared" si="96"/>
        <v>3128.4374047033898</v>
      </c>
      <c r="O491">
        <f t="shared" si="96"/>
        <v>3128.4374047033898</v>
      </c>
      <c r="P491">
        <f t="shared" si="96"/>
        <v>3128.4374047033898</v>
      </c>
      <c r="Q491">
        <f t="shared" si="96"/>
        <v>3128.4374047033898</v>
      </c>
      <c r="R491">
        <f t="shared" si="96"/>
        <v>3128.4374047033898</v>
      </c>
      <c r="S491">
        <f t="shared" si="96"/>
        <v>3128.4374047033898</v>
      </c>
      <c r="T491">
        <f t="shared" si="96"/>
        <v>3128.4374047033898</v>
      </c>
      <c r="U491">
        <f t="shared" si="96"/>
        <v>3128.4374047033898</v>
      </c>
      <c r="V491">
        <f t="shared" si="96"/>
        <v>3128.4374047033898</v>
      </c>
      <c r="W491">
        <f t="shared" si="96"/>
        <v>3128.4374047033898</v>
      </c>
    </row>
    <row r="492" spans="1:23" x14ac:dyDescent="0.25">
      <c r="A492" t="s">
        <v>59</v>
      </c>
      <c r="B492" t="s">
        <v>5</v>
      </c>
      <c r="C492" t="s">
        <v>15</v>
      </c>
      <c r="D492" t="s">
        <v>16</v>
      </c>
      <c r="E492" t="s">
        <v>130</v>
      </c>
      <c r="F492" t="s">
        <v>132</v>
      </c>
      <c r="G492" t="s">
        <v>108</v>
      </c>
      <c r="L492" t="s">
        <v>81</v>
      </c>
      <c r="M492">
        <v>12.803012172816301</v>
      </c>
      <c r="N492">
        <f t="shared" si="96"/>
        <v>12.803012172816301</v>
      </c>
      <c r="O492">
        <f t="shared" si="96"/>
        <v>12.803012172816301</v>
      </c>
      <c r="P492">
        <f t="shared" si="96"/>
        <v>12.803012172816301</v>
      </c>
      <c r="Q492">
        <f t="shared" si="96"/>
        <v>12.803012172816301</v>
      </c>
      <c r="R492">
        <f t="shared" si="96"/>
        <v>12.803012172816301</v>
      </c>
      <c r="S492">
        <f t="shared" si="96"/>
        <v>12.803012172816301</v>
      </c>
      <c r="T492">
        <f t="shared" si="96"/>
        <v>12.803012172816301</v>
      </c>
      <c r="U492">
        <f t="shared" si="96"/>
        <v>12.803012172816301</v>
      </c>
      <c r="V492">
        <f t="shared" si="96"/>
        <v>12.803012172816301</v>
      </c>
      <c r="W492">
        <f t="shared" si="96"/>
        <v>12.803012172816301</v>
      </c>
    </row>
    <row r="493" spans="1:23" x14ac:dyDescent="0.25">
      <c r="A493" t="s">
        <v>59</v>
      </c>
      <c r="B493" t="s">
        <v>5</v>
      </c>
      <c r="C493" t="s">
        <v>15</v>
      </c>
      <c r="D493" t="s">
        <v>16</v>
      </c>
      <c r="E493" t="s">
        <v>130</v>
      </c>
      <c r="F493" t="s">
        <v>132</v>
      </c>
      <c r="G493" t="s">
        <v>17</v>
      </c>
      <c r="J493" t="s">
        <v>31</v>
      </c>
      <c r="L493" t="s">
        <v>82</v>
      </c>
      <c r="M493">
        <v>9.9362283999999995E-2</v>
      </c>
      <c r="N493">
        <f t="shared" si="96"/>
        <v>9.9362283999999995E-2</v>
      </c>
      <c r="O493">
        <f t="shared" si="96"/>
        <v>9.9362283999999995E-2</v>
      </c>
      <c r="P493">
        <f t="shared" si="96"/>
        <v>9.9362283999999995E-2</v>
      </c>
      <c r="Q493">
        <f t="shared" si="96"/>
        <v>9.9362283999999995E-2</v>
      </c>
      <c r="R493">
        <f t="shared" si="96"/>
        <v>9.9362283999999995E-2</v>
      </c>
      <c r="S493">
        <f t="shared" si="96"/>
        <v>9.9362283999999995E-2</v>
      </c>
      <c r="T493">
        <f t="shared" si="96"/>
        <v>9.9362283999999995E-2</v>
      </c>
      <c r="U493">
        <f t="shared" si="96"/>
        <v>9.9362283999999995E-2</v>
      </c>
      <c r="V493">
        <f t="shared" si="96"/>
        <v>9.9362283999999995E-2</v>
      </c>
      <c r="W493">
        <f t="shared" si="96"/>
        <v>9.9362283999999995E-2</v>
      </c>
    </row>
    <row r="494" spans="1:23" x14ac:dyDescent="0.25">
      <c r="A494" t="s">
        <v>59</v>
      </c>
      <c r="B494" t="s">
        <v>5</v>
      </c>
      <c r="C494" t="s">
        <v>15</v>
      </c>
      <c r="D494" t="s">
        <v>16</v>
      </c>
      <c r="E494" t="s">
        <v>130</v>
      </c>
      <c r="F494" t="s">
        <v>132</v>
      </c>
      <c r="G494" t="s">
        <v>17</v>
      </c>
      <c r="J494" t="s">
        <v>122</v>
      </c>
      <c r="L494" t="s">
        <v>123</v>
      </c>
      <c r="M494">
        <v>2.4171721740000001</v>
      </c>
      <c r="N494">
        <f t="shared" si="96"/>
        <v>2.4171721740000001</v>
      </c>
      <c r="O494">
        <f t="shared" si="96"/>
        <v>2.4171721740000001</v>
      </c>
      <c r="P494">
        <f t="shared" si="96"/>
        <v>2.4171721740000001</v>
      </c>
      <c r="Q494">
        <f t="shared" si="96"/>
        <v>2.4171721740000001</v>
      </c>
      <c r="R494">
        <f t="shared" si="96"/>
        <v>2.4171721740000001</v>
      </c>
      <c r="S494">
        <f t="shared" si="96"/>
        <v>2.4171721740000001</v>
      </c>
      <c r="T494">
        <f t="shared" si="96"/>
        <v>2.4171721740000001</v>
      </c>
      <c r="U494">
        <f t="shared" si="96"/>
        <v>2.4171721740000001</v>
      </c>
      <c r="V494">
        <f t="shared" si="96"/>
        <v>2.4171721740000001</v>
      </c>
      <c r="W494">
        <f t="shared" si="96"/>
        <v>2.4171721740000001</v>
      </c>
    </row>
    <row r="495" spans="1:23" x14ac:dyDescent="0.25">
      <c r="A495" t="s">
        <v>59</v>
      </c>
      <c r="B495" t="s">
        <v>5</v>
      </c>
      <c r="C495" t="s">
        <v>15</v>
      </c>
      <c r="D495" t="s">
        <v>16</v>
      </c>
      <c r="E495" t="s">
        <v>130</v>
      </c>
      <c r="F495" t="s">
        <v>132</v>
      </c>
      <c r="G495" t="s">
        <v>17</v>
      </c>
      <c r="J495" t="s">
        <v>131</v>
      </c>
      <c r="L495" t="s">
        <v>82</v>
      </c>
      <c r="M495">
        <v>0.5</v>
      </c>
      <c r="N495">
        <f t="shared" si="96"/>
        <v>0.5</v>
      </c>
      <c r="O495">
        <f t="shared" si="96"/>
        <v>0.5</v>
      </c>
      <c r="P495">
        <f t="shared" si="96"/>
        <v>0.5</v>
      </c>
      <c r="Q495">
        <f t="shared" si="96"/>
        <v>0.5</v>
      </c>
      <c r="R495">
        <f t="shared" si="96"/>
        <v>0.5</v>
      </c>
      <c r="S495">
        <f t="shared" si="96"/>
        <v>0.5</v>
      </c>
      <c r="T495">
        <f t="shared" si="96"/>
        <v>0.5</v>
      </c>
      <c r="U495">
        <f t="shared" si="96"/>
        <v>0.5</v>
      </c>
      <c r="V495">
        <f t="shared" si="96"/>
        <v>0.5</v>
      </c>
      <c r="W495">
        <f t="shared" si="96"/>
        <v>0.5</v>
      </c>
    </row>
    <row r="496" spans="1:23" x14ac:dyDescent="0.25">
      <c r="A496" t="s">
        <v>60</v>
      </c>
      <c r="B496" t="s">
        <v>5</v>
      </c>
      <c r="C496" t="s">
        <v>15</v>
      </c>
      <c r="D496" t="s">
        <v>16</v>
      </c>
      <c r="E496" t="s">
        <v>133</v>
      </c>
      <c r="G496" t="s">
        <v>21</v>
      </c>
      <c r="L496" t="s">
        <v>55</v>
      </c>
    </row>
    <row r="497" spans="1:23" x14ac:dyDescent="0.25">
      <c r="A497" t="s">
        <v>60</v>
      </c>
      <c r="B497" t="s">
        <v>5</v>
      </c>
      <c r="C497" t="s">
        <v>15</v>
      </c>
      <c r="D497" t="s">
        <v>16</v>
      </c>
      <c r="E497" t="s">
        <v>133</v>
      </c>
      <c r="G497" t="s">
        <v>22</v>
      </c>
      <c r="H497" t="s">
        <v>68</v>
      </c>
    </row>
    <row r="498" spans="1:23" x14ac:dyDescent="0.25">
      <c r="A498" t="s">
        <v>60</v>
      </c>
      <c r="B498" t="s">
        <v>5</v>
      </c>
      <c r="C498" t="s">
        <v>15</v>
      </c>
      <c r="D498" t="s">
        <v>16</v>
      </c>
      <c r="E498" t="s">
        <v>133</v>
      </c>
      <c r="G498" t="s">
        <v>69</v>
      </c>
      <c r="L498" t="s">
        <v>70</v>
      </c>
      <c r="M498">
        <v>0.25</v>
      </c>
      <c r="N498">
        <f t="shared" ref="N498:W499" si="97">M498</f>
        <v>0.25</v>
      </c>
      <c r="O498">
        <f t="shared" si="97"/>
        <v>0.25</v>
      </c>
      <c r="P498">
        <f t="shared" si="97"/>
        <v>0.25</v>
      </c>
      <c r="Q498">
        <f t="shared" si="97"/>
        <v>0.25</v>
      </c>
      <c r="R498">
        <f t="shared" si="97"/>
        <v>0.25</v>
      </c>
      <c r="S498">
        <f t="shared" si="97"/>
        <v>0.25</v>
      </c>
      <c r="T498">
        <f t="shared" si="97"/>
        <v>0.25</v>
      </c>
      <c r="U498">
        <f t="shared" si="97"/>
        <v>0.25</v>
      </c>
      <c r="V498">
        <f t="shared" si="97"/>
        <v>0.25</v>
      </c>
      <c r="W498">
        <f t="shared" si="97"/>
        <v>0.25</v>
      </c>
    </row>
    <row r="499" spans="1:23" x14ac:dyDescent="0.25">
      <c r="A499" t="s">
        <v>60</v>
      </c>
      <c r="B499" t="s">
        <v>5</v>
      </c>
      <c r="C499" t="s">
        <v>15</v>
      </c>
      <c r="D499" t="s">
        <v>16</v>
      </c>
      <c r="E499" t="s">
        <v>133</v>
      </c>
      <c r="G499" t="s">
        <v>71</v>
      </c>
      <c r="M499">
        <v>10</v>
      </c>
      <c r="N499">
        <f t="shared" si="97"/>
        <v>10</v>
      </c>
      <c r="O499">
        <f t="shared" si="97"/>
        <v>10</v>
      </c>
      <c r="P499">
        <f t="shared" si="97"/>
        <v>10</v>
      </c>
      <c r="Q499">
        <f t="shared" si="97"/>
        <v>10</v>
      </c>
      <c r="R499">
        <f t="shared" si="97"/>
        <v>10</v>
      </c>
      <c r="S499">
        <f t="shared" si="97"/>
        <v>10</v>
      </c>
      <c r="T499">
        <f t="shared" si="97"/>
        <v>10</v>
      </c>
      <c r="U499">
        <f t="shared" si="97"/>
        <v>10</v>
      </c>
      <c r="V499">
        <f t="shared" si="97"/>
        <v>10</v>
      </c>
      <c r="W499">
        <f t="shared" si="97"/>
        <v>10</v>
      </c>
    </row>
    <row r="500" spans="1:23" x14ac:dyDescent="0.25">
      <c r="A500" t="s">
        <v>60</v>
      </c>
      <c r="B500" t="s">
        <v>5</v>
      </c>
      <c r="C500" t="s">
        <v>15</v>
      </c>
      <c r="D500" t="s">
        <v>16</v>
      </c>
      <c r="E500" t="s">
        <v>133</v>
      </c>
      <c r="F500" t="s">
        <v>104</v>
      </c>
      <c r="G500" t="s">
        <v>6</v>
      </c>
    </row>
    <row r="501" spans="1:23" x14ac:dyDescent="0.25">
      <c r="A501" t="s">
        <v>60</v>
      </c>
      <c r="B501" t="s">
        <v>5</v>
      </c>
      <c r="C501" t="s">
        <v>15</v>
      </c>
      <c r="D501" t="s">
        <v>16</v>
      </c>
      <c r="E501" t="s">
        <v>133</v>
      </c>
      <c r="F501" t="s">
        <v>104</v>
      </c>
      <c r="G501" t="s">
        <v>73</v>
      </c>
      <c r="L501" t="s">
        <v>74</v>
      </c>
      <c r="M501">
        <v>2000</v>
      </c>
      <c r="N501">
        <f t="shared" ref="N501:W503" si="98">M501</f>
        <v>2000</v>
      </c>
      <c r="O501">
        <f t="shared" si="98"/>
        <v>2000</v>
      </c>
      <c r="P501">
        <f t="shared" si="98"/>
        <v>2000</v>
      </c>
      <c r="Q501">
        <f t="shared" si="98"/>
        <v>2000</v>
      </c>
      <c r="R501">
        <f t="shared" si="98"/>
        <v>2000</v>
      </c>
      <c r="S501">
        <f t="shared" si="98"/>
        <v>2000</v>
      </c>
      <c r="T501">
        <f t="shared" si="98"/>
        <v>2000</v>
      </c>
      <c r="U501">
        <f t="shared" si="98"/>
        <v>2000</v>
      </c>
      <c r="V501">
        <f t="shared" si="98"/>
        <v>2000</v>
      </c>
      <c r="W501">
        <f t="shared" si="98"/>
        <v>2000</v>
      </c>
    </row>
    <row r="502" spans="1:23" x14ac:dyDescent="0.25">
      <c r="A502" t="s">
        <v>60</v>
      </c>
      <c r="B502" t="s">
        <v>5</v>
      </c>
      <c r="C502" t="s">
        <v>15</v>
      </c>
      <c r="D502" t="s">
        <v>16</v>
      </c>
      <c r="E502" t="s">
        <v>133</v>
      </c>
      <c r="F502" t="s">
        <v>104</v>
      </c>
      <c r="G502" t="s">
        <v>75</v>
      </c>
      <c r="L502" t="s">
        <v>74</v>
      </c>
      <c r="M502">
        <v>2001</v>
      </c>
      <c r="N502">
        <f t="shared" si="98"/>
        <v>2001</v>
      </c>
      <c r="O502">
        <f t="shared" si="98"/>
        <v>2001</v>
      </c>
      <c r="P502">
        <f t="shared" si="98"/>
        <v>2001</v>
      </c>
      <c r="Q502">
        <f t="shared" si="98"/>
        <v>2001</v>
      </c>
      <c r="R502">
        <f t="shared" si="98"/>
        <v>2001</v>
      </c>
      <c r="S502">
        <f t="shared" si="98"/>
        <v>2001</v>
      </c>
      <c r="T502">
        <f t="shared" si="98"/>
        <v>2001</v>
      </c>
      <c r="U502">
        <f t="shared" si="98"/>
        <v>2001</v>
      </c>
      <c r="V502">
        <f t="shared" si="98"/>
        <v>2001</v>
      </c>
      <c r="W502">
        <f t="shared" si="98"/>
        <v>2001</v>
      </c>
    </row>
    <row r="503" spans="1:23" x14ac:dyDescent="0.25">
      <c r="A503" t="s">
        <v>60</v>
      </c>
      <c r="B503" t="s">
        <v>5</v>
      </c>
      <c r="C503" t="s">
        <v>15</v>
      </c>
      <c r="D503" t="s">
        <v>16</v>
      </c>
      <c r="E503" t="s">
        <v>133</v>
      </c>
      <c r="F503" t="s">
        <v>104</v>
      </c>
      <c r="G503" t="s">
        <v>76</v>
      </c>
      <c r="L503" t="s">
        <v>77</v>
      </c>
      <c r="M503">
        <v>20</v>
      </c>
      <c r="N503">
        <f t="shared" si="98"/>
        <v>20</v>
      </c>
      <c r="O503">
        <f t="shared" si="98"/>
        <v>20</v>
      </c>
      <c r="P503">
        <f t="shared" si="98"/>
        <v>20</v>
      </c>
      <c r="Q503">
        <f t="shared" si="98"/>
        <v>20</v>
      </c>
      <c r="R503">
        <f t="shared" si="98"/>
        <v>20</v>
      </c>
      <c r="S503">
        <f t="shared" si="98"/>
        <v>20</v>
      </c>
      <c r="T503">
        <f t="shared" si="98"/>
        <v>20</v>
      </c>
      <c r="U503">
        <f t="shared" si="98"/>
        <v>20</v>
      </c>
      <c r="V503">
        <f t="shared" si="98"/>
        <v>20</v>
      </c>
      <c r="W503">
        <f t="shared" si="98"/>
        <v>20</v>
      </c>
    </row>
    <row r="504" spans="1:23" x14ac:dyDescent="0.25">
      <c r="A504" t="s">
        <v>60</v>
      </c>
      <c r="B504" t="s">
        <v>5</v>
      </c>
      <c r="C504" t="s">
        <v>15</v>
      </c>
      <c r="D504" t="s">
        <v>16</v>
      </c>
      <c r="E504" t="s">
        <v>133</v>
      </c>
      <c r="F504" t="s">
        <v>104</v>
      </c>
      <c r="G504" t="s">
        <v>78</v>
      </c>
      <c r="L504" t="s">
        <v>70</v>
      </c>
      <c r="M504">
        <v>1</v>
      </c>
    </row>
    <row r="505" spans="1:23" x14ac:dyDescent="0.25">
      <c r="A505" t="s">
        <v>60</v>
      </c>
      <c r="B505" t="s">
        <v>5</v>
      </c>
      <c r="C505" t="s">
        <v>15</v>
      </c>
      <c r="D505" t="s">
        <v>16</v>
      </c>
      <c r="E505" t="s">
        <v>133</v>
      </c>
      <c r="F505" t="s">
        <v>104</v>
      </c>
      <c r="G505" t="s">
        <v>79</v>
      </c>
      <c r="L505" t="s">
        <v>55</v>
      </c>
      <c r="M505">
        <v>1</v>
      </c>
      <c r="N505">
        <f t="shared" ref="N505:W508" si="99">M505</f>
        <v>1</v>
      </c>
      <c r="O505">
        <f t="shared" si="99"/>
        <v>1</v>
      </c>
      <c r="P505">
        <f t="shared" si="99"/>
        <v>1</v>
      </c>
      <c r="Q505">
        <f t="shared" si="99"/>
        <v>1</v>
      </c>
      <c r="R505">
        <f t="shared" si="99"/>
        <v>1</v>
      </c>
      <c r="S505">
        <f t="shared" si="99"/>
        <v>1</v>
      </c>
      <c r="T505">
        <f t="shared" si="99"/>
        <v>1</v>
      </c>
      <c r="U505">
        <f t="shared" si="99"/>
        <v>1</v>
      </c>
      <c r="V505">
        <f t="shared" si="99"/>
        <v>1</v>
      </c>
      <c r="W505">
        <f t="shared" si="99"/>
        <v>1</v>
      </c>
    </row>
    <row r="506" spans="1:23" x14ac:dyDescent="0.25">
      <c r="A506" t="s">
        <v>60</v>
      </c>
      <c r="B506" t="s">
        <v>5</v>
      </c>
      <c r="C506" t="s">
        <v>15</v>
      </c>
      <c r="D506" t="s">
        <v>16</v>
      </c>
      <c r="E506" t="s">
        <v>133</v>
      </c>
      <c r="F506" t="s">
        <v>104</v>
      </c>
      <c r="G506" t="s">
        <v>80</v>
      </c>
      <c r="L506" t="s">
        <v>81</v>
      </c>
      <c r="M506">
        <v>4248.86349438036</v>
      </c>
      <c r="N506">
        <f t="shared" si="99"/>
        <v>4248.86349438036</v>
      </c>
      <c r="O506">
        <f t="shared" si="99"/>
        <v>4248.86349438036</v>
      </c>
      <c r="P506">
        <f t="shared" si="99"/>
        <v>4248.86349438036</v>
      </c>
      <c r="Q506">
        <f t="shared" si="99"/>
        <v>4248.86349438036</v>
      </c>
      <c r="R506">
        <f t="shared" si="99"/>
        <v>4248.86349438036</v>
      </c>
      <c r="S506">
        <f t="shared" si="99"/>
        <v>4248.86349438036</v>
      </c>
      <c r="T506">
        <f t="shared" si="99"/>
        <v>4248.86349438036</v>
      </c>
      <c r="U506">
        <f t="shared" si="99"/>
        <v>4248.86349438036</v>
      </c>
      <c r="V506">
        <f t="shared" si="99"/>
        <v>4248.86349438036</v>
      </c>
      <c r="W506">
        <f t="shared" si="99"/>
        <v>4248.86349438036</v>
      </c>
    </row>
    <row r="507" spans="1:23" x14ac:dyDescent="0.25">
      <c r="A507" t="s">
        <v>60</v>
      </c>
      <c r="B507" t="s">
        <v>5</v>
      </c>
      <c r="C507" t="s">
        <v>15</v>
      </c>
      <c r="D507" t="s">
        <v>16</v>
      </c>
      <c r="E507" t="s">
        <v>133</v>
      </c>
      <c r="F507" t="s">
        <v>104</v>
      </c>
      <c r="G507" t="s">
        <v>108</v>
      </c>
      <c r="L507" t="s">
        <v>81</v>
      </c>
      <c r="M507">
        <v>40.009413040050902</v>
      </c>
      <c r="N507">
        <f t="shared" si="99"/>
        <v>40.009413040050902</v>
      </c>
      <c r="O507">
        <f t="shared" si="99"/>
        <v>40.009413040050902</v>
      </c>
      <c r="P507">
        <f t="shared" si="99"/>
        <v>40.009413040050902</v>
      </c>
      <c r="Q507">
        <f t="shared" si="99"/>
        <v>40.009413040050902</v>
      </c>
      <c r="R507">
        <f t="shared" si="99"/>
        <v>40.009413040050902</v>
      </c>
      <c r="S507">
        <f t="shared" si="99"/>
        <v>40.009413040050902</v>
      </c>
      <c r="T507">
        <f t="shared" si="99"/>
        <v>40.009413040050902</v>
      </c>
      <c r="U507">
        <f t="shared" si="99"/>
        <v>40.009413040050902</v>
      </c>
      <c r="V507">
        <f t="shared" si="99"/>
        <v>40.009413040050902</v>
      </c>
      <c r="W507">
        <f t="shared" si="99"/>
        <v>40.009413040050902</v>
      </c>
    </row>
    <row r="508" spans="1:23" x14ac:dyDescent="0.25">
      <c r="A508" t="s">
        <v>60</v>
      </c>
      <c r="B508" t="s">
        <v>5</v>
      </c>
      <c r="C508" t="s">
        <v>15</v>
      </c>
      <c r="D508" t="s">
        <v>16</v>
      </c>
      <c r="E508" t="s">
        <v>133</v>
      </c>
      <c r="F508" t="s">
        <v>104</v>
      </c>
      <c r="G508" t="s">
        <v>17</v>
      </c>
      <c r="J508" t="s">
        <v>31</v>
      </c>
      <c r="L508" t="s">
        <v>82</v>
      </c>
      <c r="M508">
        <f>4.608260249*0.8</f>
        <v>3.6866081992000002</v>
      </c>
      <c r="N508">
        <f t="shared" si="99"/>
        <v>3.6866081992000002</v>
      </c>
      <c r="O508">
        <f t="shared" si="99"/>
        <v>3.6866081992000002</v>
      </c>
      <c r="P508">
        <f t="shared" si="99"/>
        <v>3.6866081992000002</v>
      </c>
      <c r="Q508">
        <f t="shared" si="99"/>
        <v>3.6866081992000002</v>
      </c>
      <c r="R508">
        <f t="shared" si="99"/>
        <v>3.6866081992000002</v>
      </c>
      <c r="S508">
        <f t="shared" si="99"/>
        <v>3.6866081992000002</v>
      </c>
      <c r="T508">
        <f t="shared" si="99"/>
        <v>3.6866081992000002</v>
      </c>
      <c r="U508">
        <f t="shared" si="99"/>
        <v>3.6866081992000002</v>
      </c>
      <c r="V508">
        <f t="shared" si="99"/>
        <v>3.6866081992000002</v>
      </c>
      <c r="W508">
        <f t="shared" si="99"/>
        <v>3.6866081992000002</v>
      </c>
    </row>
    <row r="509" spans="1:23" x14ac:dyDescent="0.25">
      <c r="A509" t="s">
        <v>60</v>
      </c>
      <c r="B509" t="s">
        <v>5</v>
      </c>
      <c r="C509" t="s">
        <v>15</v>
      </c>
      <c r="D509" t="s">
        <v>16</v>
      </c>
      <c r="E509" t="s">
        <v>133</v>
      </c>
      <c r="F509" t="s">
        <v>134</v>
      </c>
      <c r="G509" t="s">
        <v>6</v>
      </c>
    </row>
    <row r="510" spans="1:23" x14ac:dyDescent="0.25">
      <c r="A510" t="s">
        <v>60</v>
      </c>
      <c r="B510" t="s">
        <v>5</v>
      </c>
      <c r="C510" t="s">
        <v>15</v>
      </c>
      <c r="D510" t="s">
        <v>16</v>
      </c>
      <c r="E510" t="s">
        <v>133</v>
      </c>
      <c r="F510" t="s">
        <v>134</v>
      </c>
      <c r="G510" t="s">
        <v>73</v>
      </c>
      <c r="L510" t="s">
        <v>74</v>
      </c>
      <c r="M510">
        <v>2000</v>
      </c>
      <c r="N510">
        <f t="shared" ref="N510:W512" si="100">M510</f>
        <v>2000</v>
      </c>
      <c r="O510">
        <f t="shared" si="100"/>
        <v>2000</v>
      </c>
      <c r="P510">
        <f t="shared" si="100"/>
        <v>2000</v>
      </c>
      <c r="Q510">
        <f t="shared" si="100"/>
        <v>2000</v>
      </c>
      <c r="R510">
        <f t="shared" si="100"/>
        <v>2000</v>
      </c>
      <c r="S510">
        <f t="shared" si="100"/>
        <v>2000</v>
      </c>
      <c r="T510">
        <f t="shared" si="100"/>
        <v>2000</v>
      </c>
      <c r="U510">
        <f t="shared" si="100"/>
        <v>2000</v>
      </c>
      <c r="V510">
        <f t="shared" si="100"/>
        <v>2000</v>
      </c>
      <c r="W510">
        <f t="shared" si="100"/>
        <v>2000</v>
      </c>
    </row>
    <row r="511" spans="1:23" x14ac:dyDescent="0.25">
      <c r="A511" t="s">
        <v>60</v>
      </c>
      <c r="B511" t="s">
        <v>5</v>
      </c>
      <c r="C511" t="s">
        <v>15</v>
      </c>
      <c r="D511" t="s">
        <v>16</v>
      </c>
      <c r="E511" t="s">
        <v>133</v>
      </c>
      <c r="F511" t="s">
        <v>134</v>
      </c>
      <c r="G511" t="s">
        <v>75</v>
      </c>
      <c r="L511" t="s">
        <v>74</v>
      </c>
      <c r="M511">
        <v>2101</v>
      </c>
      <c r="N511">
        <f t="shared" si="100"/>
        <v>2101</v>
      </c>
      <c r="O511">
        <f t="shared" si="100"/>
        <v>2101</v>
      </c>
      <c r="P511">
        <f t="shared" si="100"/>
        <v>2101</v>
      </c>
      <c r="Q511">
        <f t="shared" si="100"/>
        <v>2101</v>
      </c>
      <c r="R511">
        <f t="shared" si="100"/>
        <v>2101</v>
      </c>
      <c r="S511">
        <f t="shared" si="100"/>
        <v>2101</v>
      </c>
      <c r="T511">
        <f t="shared" si="100"/>
        <v>2101</v>
      </c>
      <c r="U511">
        <f t="shared" si="100"/>
        <v>2101</v>
      </c>
      <c r="V511">
        <f t="shared" si="100"/>
        <v>2101</v>
      </c>
      <c r="W511">
        <f t="shared" si="100"/>
        <v>2101</v>
      </c>
    </row>
    <row r="512" spans="1:23" x14ac:dyDescent="0.25">
      <c r="A512" t="s">
        <v>60</v>
      </c>
      <c r="B512" t="s">
        <v>5</v>
      </c>
      <c r="C512" t="s">
        <v>15</v>
      </c>
      <c r="D512" t="s">
        <v>16</v>
      </c>
      <c r="E512" t="s">
        <v>133</v>
      </c>
      <c r="F512" t="s">
        <v>134</v>
      </c>
      <c r="G512" t="s">
        <v>76</v>
      </c>
      <c r="L512" t="s">
        <v>77</v>
      </c>
      <c r="M512">
        <v>20</v>
      </c>
      <c r="N512">
        <f t="shared" si="100"/>
        <v>20</v>
      </c>
      <c r="O512">
        <f t="shared" si="100"/>
        <v>20</v>
      </c>
      <c r="P512">
        <f t="shared" si="100"/>
        <v>20</v>
      </c>
      <c r="Q512">
        <f t="shared" si="100"/>
        <v>20</v>
      </c>
      <c r="R512">
        <f t="shared" si="100"/>
        <v>20</v>
      </c>
      <c r="S512">
        <f t="shared" si="100"/>
        <v>20</v>
      </c>
      <c r="T512">
        <f t="shared" si="100"/>
        <v>20</v>
      </c>
      <c r="U512">
        <f t="shared" si="100"/>
        <v>20</v>
      </c>
      <c r="V512">
        <f t="shared" si="100"/>
        <v>20</v>
      </c>
      <c r="W512">
        <f t="shared" si="100"/>
        <v>20</v>
      </c>
    </row>
    <row r="513" spans="1:23" x14ac:dyDescent="0.25">
      <c r="A513" t="s">
        <v>60</v>
      </c>
      <c r="B513" t="s">
        <v>5</v>
      </c>
      <c r="C513" t="s">
        <v>15</v>
      </c>
      <c r="D513" t="s">
        <v>16</v>
      </c>
      <c r="E513" t="s">
        <v>133</v>
      </c>
      <c r="F513" t="s">
        <v>134</v>
      </c>
      <c r="G513" t="s">
        <v>78</v>
      </c>
      <c r="L513" t="s">
        <v>70</v>
      </c>
      <c r="M513">
        <v>0</v>
      </c>
    </row>
    <row r="514" spans="1:23" x14ac:dyDescent="0.25">
      <c r="A514" t="s">
        <v>60</v>
      </c>
      <c r="B514" t="s">
        <v>5</v>
      </c>
      <c r="C514" t="s">
        <v>15</v>
      </c>
      <c r="D514" t="s">
        <v>16</v>
      </c>
      <c r="E514" t="s">
        <v>133</v>
      </c>
      <c r="F514" t="s">
        <v>134</v>
      </c>
      <c r="G514" t="s">
        <v>79</v>
      </c>
      <c r="L514" t="s">
        <v>55</v>
      </c>
      <c r="M514">
        <v>1</v>
      </c>
      <c r="N514">
        <f t="shared" ref="N514:W517" si="101">M514</f>
        <v>1</v>
      </c>
      <c r="O514">
        <f t="shared" si="101"/>
        <v>1</v>
      </c>
      <c r="P514">
        <f t="shared" si="101"/>
        <v>1</v>
      </c>
      <c r="Q514">
        <f t="shared" si="101"/>
        <v>1</v>
      </c>
      <c r="R514">
        <f t="shared" si="101"/>
        <v>1</v>
      </c>
      <c r="S514">
        <f t="shared" si="101"/>
        <v>1</v>
      </c>
      <c r="T514">
        <f t="shared" si="101"/>
        <v>1</v>
      </c>
      <c r="U514">
        <f t="shared" si="101"/>
        <v>1</v>
      </c>
      <c r="V514">
        <f t="shared" si="101"/>
        <v>1</v>
      </c>
      <c r="W514">
        <f t="shared" si="101"/>
        <v>1</v>
      </c>
    </row>
    <row r="515" spans="1:23" x14ac:dyDescent="0.25">
      <c r="A515" t="s">
        <v>60</v>
      </c>
      <c r="B515" t="s">
        <v>5</v>
      </c>
      <c r="C515" t="s">
        <v>15</v>
      </c>
      <c r="D515" t="s">
        <v>16</v>
      </c>
      <c r="E515" t="s">
        <v>133</v>
      </c>
      <c r="F515" t="s">
        <v>134</v>
      </c>
      <c r="G515" t="s">
        <v>80</v>
      </c>
      <c r="L515" t="s">
        <v>81</v>
      </c>
      <c r="M515">
        <v>6373.2952415705504</v>
      </c>
      <c r="N515">
        <f t="shared" si="101"/>
        <v>6373.2952415705504</v>
      </c>
      <c r="O515">
        <f t="shared" si="101"/>
        <v>6373.2952415705504</v>
      </c>
      <c r="P515">
        <f t="shared" si="101"/>
        <v>6373.2952415705504</v>
      </c>
      <c r="Q515">
        <f t="shared" si="101"/>
        <v>6373.2952415705504</v>
      </c>
      <c r="R515">
        <f t="shared" si="101"/>
        <v>6373.2952415705504</v>
      </c>
      <c r="S515">
        <f t="shared" si="101"/>
        <v>6373.2952415705504</v>
      </c>
      <c r="T515">
        <f t="shared" si="101"/>
        <v>6373.2952415705504</v>
      </c>
      <c r="U515">
        <f t="shared" si="101"/>
        <v>6373.2952415705504</v>
      </c>
      <c r="V515">
        <f t="shared" si="101"/>
        <v>6373.2952415705504</v>
      </c>
      <c r="W515">
        <f t="shared" si="101"/>
        <v>6373.2952415705504</v>
      </c>
    </row>
    <row r="516" spans="1:23" x14ac:dyDescent="0.25">
      <c r="A516" t="s">
        <v>60</v>
      </c>
      <c r="B516" t="s">
        <v>5</v>
      </c>
      <c r="C516" t="s">
        <v>15</v>
      </c>
      <c r="D516" t="s">
        <v>16</v>
      </c>
      <c r="E516" t="s">
        <v>133</v>
      </c>
      <c r="F516" t="s">
        <v>134</v>
      </c>
      <c r="G516" t="s">
        <v>108</v>
      </c>
      <c r="L516" t="s">
        <v>81</v>
      </c>
      <c r="M516">
        <v>40.009413040050902</v>
      </c>
      <c r="N516">
        <f t="shared" si="101"/>
        <v>40.009413040050902</v>
      </c>
      <c r="O516">
        <f t="shared" si="101"/>
        <v>40.009413040050902</v>
      </c>
      <c r="P516">
        <f t="shared" si="101"/>
        <v>40.009413040050902</v>
      </c>
      <c r="Q516">
        <f t="shared" si="101"/>
        <v>40.009413040050902</v>
      </c>
      <c r="R516">
        <f t="shared" si="101"/>
        <v>40.009413040050902</v>
      </c>
      <c r="S516">
        <f t="shared" si="101"/>
        <v>40.009413040050902</v>
      </c>
      <c r="T516">
        <f t="shared" si="101"/>
        <v>40.009413040050902</v>
      </c>
      <c r="U516">
        <f t="shared" si="101"/>
        <v>40.009413040050902</v>
      </c>
      <c r="V516">
        <f t="shared" si="101"/>
        <v>40.009413040050902</v>
      </c>
      <c r="W516">
        <f t="shared" si="101"/>
        <v>40.009413040050902</v>
      </c>
    </row>
    <row r="517" spans="1:23" x14ac:dyDescent="0.25">
      <c r="A517" t="s">
        <v>60</v>
      </c>
      <c r="B517" t="s">
        <v>5</v>
      </c>
      <c r="C517" t="s">
        <v>15</v>
      </c>
      <c r="D517" t="s">
        <v>16</v>
      </c>
      <c r="E517" t="s">
        <v>133</v>
      </c>
      <c r="F517" t="s">
        <v>134</v>
      </c>
      <c r="G517" t="s">
        <v>17</v>
      </c>
      <c r="J517" t="s">
        <v>31</v>
      </c>
      <c r="L517" t="s">
        <v>82</v>
      </c>
      <c r="M517">
        <f>3.657869219*0.8</f>
        <v>2.9262953752000005</v>
      </c>
      <c r="N517">
        <f t="shared" si="101"/>
        <v>2.9262953752000005</v>
      </c>
      <c r="O517">
        <f t="shared" si="101"/>
        <v>2.9262953752000005</v>
      </c>
      <c r="P517">
        <f t="shared" si="101"/>
        <v>2.9262953752000005</v>
      </c>
      <c r="Q517">
        <f t="shared" si="101"/>
        <v>2.9262953752000005</v>
      </c>
      <c r="R517">
        <f t="shared" si="101"/>
        <v>2.9262953752000005</v>
      </c>
      <c r="S517">
        <f t="shared" si="101"/>
        <v>2.9262953752000005</v>
      </c>
      <c r="T517">
        <f t="shared" si="101"/>
        <v>2.9262953752000005</v>
      </c>
      <c r="U517">
        <f t="shared" si="101"/>
        <v>2.9262953752000005</v>
      </c>
      <c r="V517">
        <f t="shared" si="101"/>
        <v>2.9262953752000005</v>
      </c>
      <c r="W517">
        <f t="shared" si="101"/>
        <v>2.9262953752000005</v>
      </c>
    </row>
    <row r="518" spans="1:23" x14ac:dyDescent="0.25">
      <c r="A518" t="s">
        <v>60</v>
      </c>
      <c r="B518" t="s">
        <v>5</v>
      </c>
      <c r="C518" t="s">
        <v>15</v>
      </c>
      <c r="D518" t="s">
        <v>16</v>
      </c>
      <c r="E518" t="s">
        <v>133</v>
      </c>
      <c r="F518" t="s">
        <v>135</v>
      </c>
      <c r="G518" t="s">
        <v>6</v>
      </c>
    </row>
    <row r="519" spans="1:23" x14ac:dyDescent="0.25">
      <c r="A519" t="s">
        <v>60</v>
      </c>
      <c r="B519" t="s">
        <v>5</v>
      </c>
      <c r="C519" t="s">
        <v>15</v>
      </c>
      <c r="D519" t="s">
        <v>16</v>
      </c>
      <c r="E519" t="s">
        <v>133</v>
      </c>
      <c r="F519" t="s">
        <v>135</v>
      </c>
      <c r="G519" t="s">
        <v>73</v>
      </c>
      <c r="L519" t="s">
        <v>74</v>
      </c>
      <c r="M519">
        <v>2010</v>
      </c>
      <c r="N519">
        <f t="shared" ref="N519:W521" si="102">M519</f>
        <v>2010</v>
      </c>
      <c r="O519">
        <f t="shared" si="102"/>
        <v>2010</v>
      </c>
      <c r="P519">
        <f t="shared" si="102"/>
        <v>2010</v>
      </c>
      <c r="Q519">
        <f t="shared" si="102"/>
        <v>2010</v>
      </c>
      <c r="R519">
        <f t="shared" si="102"/>
        <v>2010</v>
      </c>
      <c r="S519">
        <f t="shared" si="102"/>
        <v>2010</v>
      </c>
      <c r="T519">
        <f t="shared" si="102"/>
        <v>2010</v>
      </c>
      <c r="U519">
        <f t="shared" si="102"/>
        <v>2010</v>
      </c>
      <c r="V519">
        <f t="shared" si="102"/>
        <v>2010</v>
      </c>
      <c r="W519">
        <f t="shared" si="102"/>
        <v>2010</v>
      </c>
    </row>
    <row r="520" spans="1:23" x14ac:dyDescent="0.25">
      <c r="A520" t="s">
        <v>60</v>
      </c>
      <c r="B520" t="s">
        <v>5</v>
      </c>
      <c r="C520" t="s">
        <v>15</v>
      </c>
      <c r="D520" t="s">
        <v>16</v>
      </c>
      <c r="E520" t="s">
        <v>133</v>
      </c>
      <c r="F520" t="s">
        <v>135</v>
      </c>
      <c r="G520" t="s">
        <v>75</v>
      </c>
      <c r="L520" t="s">
        <v>74</v>
      </c>
      <c r="M520">
        <v>2101</v>
      </c>
      <c r="N520">
        <f t="shared" si="102"/>
        <v>2101</v>
      </c>
      <c r="O520">
        <f t="shared" si="102"/>
        <v>2101</v>
      </c>
      <c r="P520">
        <f t="shared" si="102"/>
        <v>2101</v>
      </c>
      <c r="Q520">
        <f t="shared" si="102"/>
        <v>2101</v>
      </c>
      <c r="R520">
        <f t="shared" si="102"/>
        <v>2101</v>
      </c>
      <c r="S520">
        <f t="shared" si="102"/>
        <v>2101</v>
      </c>
      <c r="T520">
        <f t="shared" si="102"/>
        <v>2101</v>
      </c>
      <c r="U520">
        <f t="shared" si="102"/>
        <v>2101</v>
      </c>
      <c r="V520">
        <f t="shared" si="102"/>
        <v>2101</v>
      </c>
      <c r="W520">
        <f t="shared" si="102"/>
        <v>2101</v>
      </c>
    </row>
    <row r="521" spans="1:23" x14ac:dyDescent="0.25">
      <c r="A521" t="s">
        <v>60</v>
      </c>
      <c r="B521" t="s">
        <v>5</v>
      </c>
      <c r="C521" t="s">
        <v>15</v>
      </c>
      <c r="D521" t="s">
        <v>16</v>
      </c>
      <c r="E521" t="s">
        <v>133</v>
      </c>
      <c r="F521" t="s">
        <v>135</v>
      </c>
      <c r="G521" t="s">
        <v>76</v>
      </c>
      <c r="L521" t="s">
        <v>77</v>
      </c>
      <c r="M521">
        <v>20</v>
      </c>
      <c r="N521">
        <f t="shared" si="102"/>
        <v>20</v>
      </c>
      <c r="O521">
        <f t="shared" si="102"/>
        <v>20</v>
      </c>
      <c r="P521">
        <f t="shared" si="102"/>
        <v>20</v>
      </c>
      <c r="Q521">
        <f t="shared" si="102"/>
        <v>20</v>
      </c>
      <c r="R521">
        <f t="shared" si="102"/>
        <v>20</v>
      </c>
      <c r="S521">
        <f t="shared" si="102"/>
        <v>20</v>
      </c>
      <c r="T521">
        <f t="shared" si="102"/>
        <v>20</v>
      </c>
      <c r="U521">
        <f t="shared" si="102"/>
        <v>20</v>
      </c>
      <c r="V521">
        <f t="shared" si="102"/>
        <v>20</v>
      </c>
      <c r="W521">
        <f t="shared" si="102"/>
        <v>20</v>
      </c>
    </row>
    <row r="522" spans="1:23" x14ac:dyDescent="0.25">
      <c r="A522" t="s">
        <v>60</v>
      </c>
      <c r="B522" t="s">
        <v>5</v>
      </c>
      <c r="C522" t="s">
        <v>15</v>
      </c>
      <c r="D522" t="s">
        <v>16</v>
      </c>
      <c r="E522" t="s">
        <v>133</v>
      </c>
      <c r="F522" t="s">
        <v>135</v>
      </c>
      <c r="G522" t="s">
        <v>78</v>
      </c>
      <c r="L522" t="s">
        <v>70</v>
      </c>
      <c r="M522">
        <v>0</v>
      </c>
    </row>
    <row r="523" spans="1:23" x14ac:dyDescent="0.25">
      <c r="A523" t="s">
        <v>60</v>
      </c>
      <c r="B523" t="s">
        <v>5</v>
      </c>
      <c r="C523" t="s">
        <v>15</v>
      </c>
      <c r="D523" t="s">
        <v>16</v>
      </c>
      <c r="E523" t="s">
        <v>133</v>
      </c>
      <c r="F523" t="s">
        <v>135</v>
      </c>
      <c r="G523" t="s">
        <v>79</v>
      </c>
      <c r="L523" t="s">
        <v>55</v>
      </c>
      <c r="M523">
        <v>1</v>
      </c>
      <c r="N523">
        <f t="shared" ref="N523:W526" si="103">M523</f>
        <v>1</v>
      </c>
      <c r="O523">
        <f t="shared" si="103"/>
        <v>1</v>
      </c>
      <c r="P523">
        <f t="shared" si="103"/>
        <v>1</v>
      </c>
      <c r="Q523">
        <f t="shared" si="103"/>
        <v>1</v>
      </c>
      <c r="R523">
        <f t="shared" si="103"/>
        <v>1</v>
      </c>
      <c r="S523">
        <f t="shared" si="103"/>
        <v>1</v>
      </c>
      <c r="T523">
        <f t="shared" si="103"/>
        <v>1</v>
      </c>
      <c r="U523">
        <f t="shared" si="103"/>
        <v>1</v>
      </c>
      <c r="V523">
        <f t="shared" si="103"/>
        <v>1</v>
      </c>
      <c r="W523">
        <f t="shared" si="103"/>
        <v>1</v>
      </c>
    </row>
    <row r="524" spans="1:23" x14ac:dyDescent="0.25">
      <c r="A524" t="s">
        <v>60</v>
      </c>
      <c r="B524" t="s">
        <v>5</v>
      </c>
      <c r="C524" t="s">
        <v>15</v>
      </c>
      <c r="D524" t="s">
        <v>16</v>
      </c>
      <c r="E524" t="s">
        <v>133</v>
      </c>
      <c r="F524" t="s">
        <v>135</v>
      </c>
      <c r="G524" t="s">
        <v>80</v>
      </c>
      <c r="L524" t="s">
        <v>81</v>
      </c>
      <c r="M524">
        <v>6430.8627749876596</v>
      </c>
      <c r="N524">
        <f t="shared" si="103"/>
        <v>6430.8627749876596</v>
      </c>
      <c r="O524">
        <f t="shared" si="103"/>
        <v>6430.8627749876596</v>
      </c>
      <c r="P524">
        <f t="shared" si="103"/>
        <v>6430.8627749876596</v>
      </c>
      <c r="Q524">
        <f t="shared" si="103"/>
        <v>6430.8627749876596</v>
      </c>
      <c r="R524">
        <f t="shared" si="103"/>
        <v>6430.8627749876596</v>
      </c>
      <c r="S524">
        <f t="shared" si="103"/>
        <v>6430.8627749876596</v>
      </c>
      <c r="T524">
        <f t="shared" si="103"/>
        <v>6430.8627749876596</v>
      </c>
      <c r="U524">
        <f t="shared" si="103"/>
        <v>6430.8627749876596</v>
      </c>
      <c r="V524">
        <f t="shared" si="103"/>
        <v>6430.8627749876596</v>
      </c>
      <c r="W524">
        <f t="shared" si="103"/>
        <v>6430.8627749876596</v>
      </c>
    </row>
    <row r="525" spans="1:23" x14ac:dyDescent="0.25">
      <c r="A525" t="s">
        <v>60</v>
      </c>
      <c r="B525" t="s">
        <v>5</v>
      </c>
      <c r="C525" t="s">
        <v>15</v>
      </c>
      <c r="D525" t="s">
        <v>16</v>
      </c>
      <c r="E525" t="s">
        <v>133</v>
      </c>
      <c r="F525" t="s">
        <v>135</v>
      </c>
      <c r="G525" t="s">
        <v>108</v>
      </c>
      <c r="L525" t="s">
        <v>81</v>
      </c>
      <c r="M525">
        <v>40.009413040050902</v>
      </c>
      <c r="N525">
        <f t="shared" si="103"/>
        <v>40.009413040050902</v>
      </c>
      <c r="O525">
        <f t="shared" si="103"/>
        <v>40.009413040050902</v>
      </c>
      <c r="P525">
        <f t="shared" si="103"/>
        <v>40.009413040050902</v>
      </c>
      <c r="Q525">
        <f t="shared" si="103"/>
        <v>40.009413040050902</v>
      </c>
      <c r="R525">
        <f t="shared" si="103"/>
        <v>40.009413040050902</v>
      </c>
      <c r="S525">
        <f t="shared" si="103"/>
        <v>40.009413040050902</v>
      </c>
      <c r="T525">
        <f t="shared" si="103"/>
        <v>40.009413040050902</v>
      </c>
      <c r="U525">
        <f t="shared" si="103"/>
        <v>40.009413040050902</v>
      </c>
      <c r="V525">
        <f t="shared" si="103"/>
        <v>40.009413040050902</v>
      </c>
      <c r="W525">
        <f t="shared" si="103"/>
        <v>40.009413040050902</v>
      </c>
    </row>
    <row r="526" spans="1:23" x14ac:dyDescent="0.25">
      <c r="A526" t="s">
        <v>60</v>
      </c>
      <c r="B526" t="s">
        <v>5</v>
      </c>
      <c r="C526" t="s">
        <v>15</v>
      </c>
      <c r="D526" t="s">
        <v>16</v>
      </c>
      <c r="E526" t="s">
        <v>133</v>
      </c>
      <c r="F526" t="s">
        <v>135</v>
      </c>
      <c r="G526" t="s">
        <v>17</v>
      </c>
      <c r="J526" t="s">
        <v>31</v>
      </c>
      <c r="L526" t="s">
        <v>82</v>
      </c>
      <c r="M526">
        <f>3.196677945*0.8</f>
        <v>2.5573423559999999</v>
      </c>
      <c r="N526">
        <f t="shared" si="103"/>
        <v>2.5573423559999999</v>
      </c>
      <c r="O526">
        <f t="shared" si="103"/>
        <v>2.5573423559999999</v>
      </c>
      <c r="P526">
        <f t="shared" si="103"/>
        <v>2.5573423559999999</v>
      </c>
      <c r="Q526">
        <f t="shared" si="103"/>
        <v>2.5573423559999999</v>
      </c>
      <c r="R526">
        <f t="shared" si="103"/>
        <v>2.5573423559999999</v>
      </c>
      <c r="S526">
        <f t="shared" si="103"/>
        <v>2.5573423559999999</v>
      </c>
      <c r="T526">
        <f t="shared" si="103"/>
        <v>2.5573423559999999</v>
      </c>
      <c r="U526">
        <f t="shared" si="103"/>
        <v>2.5573423559999999</v>
      </c>
      <c r="V526">
        <f t="shared" si="103"/>
        <v>2.5573423559999999</v>
      </c>
      <c r="W526">
        <f t="shared" si="103"/>
        <v>2.5573423559999999</v>
      </c>
    </row>
    <row r="527" spans="1:23" x14ac:dyDescent="0.25">
      <c r="A527" t="s">
        <v>60</v>
      </c>
      <c r="B527" t="s">
        <v>5</v>
      </c>
      <c r="C527" t="s">
        <v>15</v>
      </c>
      <c r="D527" t="s">
        <v>16</v>
      </c>
      <c r="E527" t="s">
        <v>133</v>
      </c>
      <c r="F527" t="s">
        <v>136</v>
      </c>
      <c r="G527" t="s">
        <v>6</v>
      </c>
    </row>
    <row r="528" spans="1:23" x14ac:dyDescent="0.25">
      <c r="A528" t="s">
        <v>60</v>
      </c>
      <c r="B528" t="s">
        <v>5</v>
      </c>
      <c r="C528" t="s">
        <v>15</v>
      </c>
      <c r="D528" t="s">
        <v>16</v>
      </c>
      <c r="E528" t="s">
        <v>133</v>
      </c>
      <c r="F528" t="s">
        <v>136</v>
      </c>
      <c r="G528" t="s">
        <v>73</v>
      </c>
      <c r="L528" t="s">
        <v>74</v>
      </c>
      <c r="M528">
        <v>2000</v>
      </c>
      <c r="N528">
        <f t="shared" ref="N528:W530" si="104">M528</f>
        <v>2000</v>
      </c>
      <c r="O528">
        <f t="shared" si="104"/>
        <v>2000</v>
      </c>
      <c r="P528">
        <f t="shared" si="104"/>
        <v>2000</v>
      </c>
      <c r="Q528">
        <f t="shared" si="104"/>
        <v>2000</v>
      </c>
      <c r="R528">
        <f t="shared" si="104"/>
        <v>2000</v>
      </c>
      <c r="S528">
        <f t="shared" si="104"/>
        <v>2000</v>
      </c>
      <c r="T528">
        <f t="shared" si="104"/>
        <v>2000</v>
      </c>
      <c r="U528">
        <f t="shared" si="104"/>
        <v>2000</v>
      </c>
      <c r="V528">
        <f t="shared" si="104"/>
        <v>2000</v>
      </c>
      <c r="W528">
        <f t="shared" si="104"/>
        <v>2000</v>
      </c>
    </row>
    <row r="529" spans="1:23" x14ac:dyDescent="0.25">
      <c r="A529" t="s">
        <v>60</v>
      </c>
      <c r="B529" t="s">
        <v>5</v>
      </c>
      <c r="C529" t="s">
        <v>15</v>
      </c>
      <c r="D529" t="s">
        <v>16</v>
      </c>
      <c r="E529" t="s">
        <v>133</v>
      </c>
      <c r="F529" t="s">
        <v>136</v>
      </c>
      <c r="G529" t="s">
        <v>75</v>
      </c>
      <c r="L529" t="s">
        <v>74</v>
      </c>
      <c r="M529">
        <v>2101</v>
      </c>
      <c r="N529">
        <f t="shared" si="104"/>
        <v>2101</v>
      </c>
      <c r="O529">
        <f t="shared" si="104"/>
        <v>2101</v>
      </c>
      <c r="P529">
        <f t="shared" si="104"/>
        <v>2101</v>
      </c>
      <c r="Q529">
        <f t="shared" si="104"/>
        <v>2101</v>
      </c>
      <c r="R529">
        <f t="shared" si="104"/>
        <v>2101</v>
      </c>
      <c r="S529">
        <f t="shared" si="104"/>
        <v>2101</v>
      </c>
      <c r="T529">
        <f t="shared" si="104"/>
        <v>2101</v>
      </c>
      <c r="U529">
        <f t="shared" si="104"/>
        <v>2101</v>
      </c>
      <c r="V529">
        <f t="shared" si="104"/>
        <v>2101</v>
      </c>
      <c r="W529">
        <f t="shared" si="104"/>
        <v>2101</v>
      </c>
    </row>
    <row r="530" spans="1:23" x14ac:dyDescent="0.25">
      <c r="A530" t="s">
        <v>60</v>
      </c>
      <c r="B530" t="s">
        <v>5</v>
      </c>
      <c r="C530" t="s">
        <v>15</v>
      </c>
      <c r="D530" t="s">
        <v>16</v>
      </c>
      <c r="E530" t="s">
        <v>133</v>
      </c>
      <c r="F530" t="s">
        <v>136</v>
      </c>
      <c r="G530" t="s">
        <v>76</v>
      </c>
      <c r="L530" t="s">
        <v>77</v>
      </c>
      <c r="M530">
        <v>20</v>
      </c>
      <c r="N530">
        <f t="shared" si="104"/>
        <v>20</v>
      </c>
      <c r="O530">
        <f t="shared" si="104"/>
        <v>20</v>
      </c>
      <c r="P530">
        <f t="shared" si="104"/>
        <v>20</v>
      </c>
      <c r="Q530">
        <f t="shared" si="104"/>
        <v>20</v>
      </c>
      <c r="R530">
        <f t="shared" si="104"/>
        <v>20</v>
      </c>
      <c r="S530">
        <f t="shared" si="104"/>
        <v>20</v>
      </c>
      <c r="T530">
        <f t="shared" si="104"/>
        <v>20</v>
      </c>
      <c r="U530">
        <f t="shared" si="104"/>
        <v>20</v>
      </c>
      <c r="V530">
        <f t="shared" si="104"/>
        <v>20</v>
      </c>
      <c r="W530">
        <f t="shared" si="104"/>
        <v>20</v>
      </c>
    </row>
    <row r="531" spans="1:23" x14ac:dyDescent="0.25">
      <c r="A531" t="s">
        <v>60</v>
      </c>
      <c r="B531" t="s">
        <v>5</v>
      </c>
      <c r="C531" t="s">
        <v>15</v>
      </c>
      <c r="D531" t="s">
        <v>16</v>
      </c>
      <c r="E531" t="s">
        <v>133</v>
      </c>
      <c r="F531" t="s">
        <v>136</v>
      </c>
      <c r="G531" t="s">
        <v>78</v>
      </c>
      <c r="L531" t="s">
        <v>70</v>
      </c>
      <c r="M531">
        <v>0</v>
      </c>
    </row>
    <row r="532" spans="1:23" x14ac:dyDescent="0.25">
      <c r="A532" t="s">
        <v>60</v>
      </c>
      <c r="B532" t="s">
        <v>5</v>
      </c>
      <c r="C532" t="s">
        <v>15</v>
      </c>
      <c r="D532" t="s">
        <v>16</v>
      </c>
      <c r="E532" t="s">
        <v>133</v>
      </c>
      <c r="F532" t="s">
        <v>136</v>
      </c>
      <c r="G532" t="s">
        <v>79</v>
      </c>
      <c r="L532" t="s">
        <v>55</v>
      </c>
      <c r="M532">
        <v>1</v>
      </c>
      <c r="N532">
        <f t="shared" ref="N532:W535" si="105">M532</f>
        <v>1</v>
      </c>
      <c r="O532">
        <f t="shared" si="105"/>
        <v>1</v>
      </c>
      <c r="P532">
        <f t="shared" si="105"/>
        <v>1</v>
      </c>
      <c r="Q532">
        <f t="shared" si="105"/>
        <v>1</v>
      </c>
      <c r="R532">
        <f t="shared" si="105"/>
        <v>1</v>
      </c>
      <c r="S532">
        <f t="shared" si="105"/>
        <v>1</v>
      </c>
      <c r="T532">
        <f t="shared" si="105"/>
        <v>1</v>
      </c>
      <c r="U532">
        <f t="shared" si="105"/>
        <v>1</v>
      </c>
      <c r="V532">
        <f t="shared" si="105"/>
        <v>1</v>
      </c>
      <c r="W532">
        <f t="shared" si="105"/>
        <v>1</v>
      </c>
    </row>
    <row r="533" spans="1:23" x14ac:dyDescent="0.25">
      <c r="A533" t="s">
        <v>60</v>
      </c>
      <c r="B533" t="s">
        <v>5</v>
      </c>
      <c r="C533" t="s">
        <v>15</v>
      </c>
      <c r="D533" t="s">
        <v>16</v>
      </c>
      <c r="E533" t="s">
        <v>133</v>
      </c>
      <c r="F533" t="s">
        <v>136</v>
      </c>
      <c r="G533" t="s">
        <v>80</v>
      </c>
      <c r="L533" t="s">
        <v>81</v>
      </c>
      <c r="M533">
        <v>29424.877699557499</v>
      </c>
      <c r="N533">
        <f t="shared" si="105"/>
        <v>29424.877699557499</v>
      </c>
      <c r="O533">
        <f t="shared" si="105"/>
        <v>29424.877699557499</v>
      </c>
      <c r="P533">
        <f t="shared" si="105"/>
        <v>29424.877699557499</v>
      </c>
      <c r="Q533">
        <f t="shared" si="105"/>
        <v>29424.877699557499</v>
      </c>
      <c r="R533">
        <f t="shared" si="105"/>
        <v>29424.877699557499</v>
      </c>
      <c r="S533">
        <f t="shared" si="105"/>
        <v>29424.877699557499</v>
      </c>
      <c r="T533">
        <f t="shared" si="105"/>
        <v>29424.877699557499</v>
      </c>
      <c r="U533">
        <f t="shared" si="105"/>
        <v>29424.877699557499</v>
      </c>
      <c r="V533">
        <f t="shared" si="105"/>
        <v>29424.877699557499</v>
      </c>
      <c r="W533">
        <f t="shared" si="105"/>
        <v>29424.877699557499</v>
      </c>
    </row>
    <row r="534" spans="1:23" x14ac:dyDescent="0.25">
      <c r="A534" t="s">
        <v>60</v>
      </c>
      <c r="B534" t="s">
        <v>5</v>
      </c>
      <c r="C534" t="s">
        <v>15</v>
      </c>
      <c r="D534" t="s">
        <v>16</v>
      </c>
      <c r="E534" t="s">
        <v>133</v>
      </c>
      <c r="F534" t="s">
        <v>136</v>
      </c>
      <c r="G534" t="s">
        <v>108</v>
      </c>
      <c r="L534" t="s">
        <v>81</v>
      </c>
      <c r="M534">
        <v>40.009413040050902</v>
      </c>
      <c r="N534">
        <f t="shared" si="105"/>
        <v>40.009413040050902</v>
      </c>
      <c r="O534">
        <f t="shared" si="105"/>
        <v>40.009413040050902</v>
      </c>
      <c r="P534">
        <f t="shared" si="105"/>
        <v>40.009413040050902</v>
      </c>
      <c r="Q534">
        <f t="shared" si="105"/>
        <v>40.009413040050902</v>
      </c>
      <c r="R534">
        <f t="shared" si="105"/>
        <v>40.009413040050902</v>
      </c>
      <c r="S534">
        <f t="shared" si="105"/>
        <v>40.009413040050902</v>
      </c>
      <c r="T534">
        <f t="shared" si="105"/>
        <v>40.009413040050902</v>
      </c>
      <c r="U534">
        <f t="shared" si="105"/>
        <v>40.009413040050902</v>
      </c>
      <c r="V534">
        <f t="shared" si="105"/>
        <v>40.009413040050902</v>
      </c>
      <c r="W534">
        <f t="shared" si="105"/>
        <v>40.009413040050902</v>
      </c>
    </row>
    <row r="535" spans="1:23" x14ac:dyDescent="0.25">
      <c r="A535" t="s">
        <v>60</v>
      </c>
      <c r="B535" t="s">
        <v>5</v>
      </c>
      <c r="C535" t="s">
        <v>15</v>
      </c>
      <c r="D535" t="s">
        <v>16</v>
      </c>
      <c r="E535" t="s">
        <v>133</v>
      </c>
      <c r="F535" t="s">
        <v>136</v>
      </c>
      <c r="G535" t="s">
        <v>17</v>
      </c>
      <c r="J535" t="s">
        <v>31</v>
      </c>
      <c r="L535" t="s">
        <v>82</v>
      </c>
      <c r="M535">
        <v>-4.2890114800000001</v>
      </c>
      <c r="N535">
        <f t="shared" si="105"/>
        <v>-4.2890114800000001</v>
      </c>
      <c r="O535">
        <f t="shared" si="105"/>
        <v>-4.2890114800000001</v>
      </c>
      <c r="P535">
        <f t="shared" si="105"/>
        <v>-4.2890114800000001</v>
      </c>
      <c r="Q535">
        <f t="shared" si="105"/>
        <v>-4.2890114800000001</v>
      </c>
      <c r="R535">
        <f t="shared" si="105"/>
        <v>-4.2890114800000001</v>
      </c>
      <c r="S535">
        <f t="shared" si="105"/>
        <v>-4.2890114800000001</v>
      </c>
      <c r="T535">
        <f t="shared" si="105"/>
        <v>-4.2890114800000001</v>
      </c>
      <c r="U535">
        <f t="shared" si="105"/>
        <v>-4.2890114800000001</v>
      </c>
      <c r="V535">
        <f t="shared" si="105"/>
        <v>-4.2890114800000001</v>
      </c>
      <c r="W535">
        <f t="shared" si="105"/>
        <v>-4.2890114800000001</v>
      </c>
    </row>
    <row r="536" spans="1:23" x14ac:dyDescent="0.25">
      <c r="A536" t="s">
        <v>61</v>
      </c>
      <c r="B536" t="s">
        <v>5</v>
      </c>
      <c r="C536" t="s">
        <v>15</v>
      </c>
      <c r="D536" t="s">
        <v>16</v>
      </c>
      <c r="E536" t="s">
        <v>137</v>
      </c>
      <c r="G536" t="s">
        <v>21</v>
      </c>
      <c r="L536" t="s">
        <v>55</v>
      </c>
    </row>
    <row r="537" spans="1:23" x14ac:dyDescent="0.25">
      <c r="A537" t="s">
        <v>61</v>
      </c>
      <c r="B537" t="s">
        <v>5</v>
      </c>
      <c r="C537" t="s">
        <v>15</v>
      </c>
      <c r="D537" t="s">
        <v>16</v>
      </c>
      <c r="E537" t="s">
        <v>137</v>
      </c>
      <c r="G537" t="s">
        <v>22</v>
      </c>
      <c r="H537" t="s">
        <v>68</v>
      </c>
    </row>
    <row r="538" spans="1:23" x14ac:dyDescent="0.25">
      <c r="A538" t="s">
        <v>61</v>
      </c>
      <c r="B538" t="s">
        <v>5</v>
      </c>
      <c r="C538" t="s">
        <v>15</v>
      </c>
      <c r="D538" t="s">
        <v>16</v>
      </c>
      <c r="E538" t="s">
        <v>137</v>
      </c>
      <c r="G538" t="s">
        <v>69</v>
      </c>
      <c r="L538" t="s">
        <v>70</v>
      </c>
      <c r="M538">
        <v>0.25</v>
      </c>
      <c r="N538">
        <f t="shared" ref="N538:W539" si="106">M538</f>
        <v>0.25</v>
      </c>
      <c r="O538">
        <f t="shared" si="106"/>
        <v>0.25</v>
      </c>
      <c r="P538">
        <f t="shared" si="106"/>
        <v>0.25</v>
      </c>
      <c r="Q538">
        <f t="shared" si="106"/>
        <v>0.25</v>
      </c>
      <c r="R538">
        <f t="shared" si="106"/>
        <v>0.25</v>
      </c>
      <c r="S538">
        <f t="shared" si="106"/>
        <v>0.25</v>
      </c>
      <c r="T538">
        <f t="shared" si="106"/>
        <v>0.25</v>
      </c>
      <c r="U538">
        <f t="shared" si="106"/>
        <v>0.25</v>
      </c>
      <c r="V538">
        <f t="shared" si="106"/>
        <v>0.25</v>
      </c>
      <c r="W538">
        <f t="shared" si="106"/>
        <v>0.25</v>
      </c>
    </row>
    <row r="539" spans="1:23" x14ac:dyDescent="0.25">
      <c r="A539" t="s">
        <v>61</v>
      </c>
      <c r="B539" t="s">
        <v>5</v>
      </c>
      <c r="C539" t="s">
        <v>15</v>
      </c>
      <c r="D539" t="s">
        <v>16</v>
      </c>
      <c r="E539" t="s">
        <v>137</v>
      </c>
      <c r="G539" t="s">
        <v>71</v>
      </c>
      <c r="M539">
        <v>10</v>
      </c>
      <c r="N539">
        <f t="shared" si="106"/>
        <v>10</v>
      </c>
      <c r="O539">
        <f t="shared" si="106"/>
        <v>10</v>
      </c>
      <c r="P539">
        <f t="shared" si="106"/>
        <v>10</v>
      </c>
      <c r="Q539">
        <f t="shared" si="106"/>
        <v>10</v>
      </c>
      <c r="R539">
        <f t="shared" si="106"/>
        <v>10</v>
      </c>
      <c r="S539">
        <f t="shared" si="106"/>
        <v>10</v>
      </c>
      <c r="T539">
        <f t="shared" si="106"/>
        <v>10</v>
      </c>
      <c r="U539">
        <f t="shared" si="106"/>
        <v>10</v>
      </c>
      <c r="V539">
        <f t="shared" si="106"/>
        <v>10</v>
      </c>
      <c r="W539">
        <f t="shared" si="106"/>
        <v>10</v>
      </c>
    </row>
    <row r="540" spans="1:23" x14ac:dyDescent="0.25">
      <c r="A540" t="s">
        <v>61</v>
      </c>
      <c r="B540" t="s">
        <v>5</v>
      </c>
      <c r="C540" t="s">
        <v>15</v>
      </c>
      <c r="D540" t="s">
        <v>16</v>
      </c>
      <c r="E540" t="s">
        <v>137</v>
      </c>
      <c r="F540" t="s">
        <v>138</v>
      </c>
      <c r="G540" t="s">
        <v>6</v>
      </c>
    </row>
    <row r="541" spans="1:23" x14ac:dyDescent="0.25">
      <c r="A541" t="s">
        <v>61</v>
      </c>
      <c r="B541" t="s">
        <v>5</v>
      </c>
      <c r="C541" t="s">
        <v>15</v>
      </c>
      <c r="D541" t="s">
        <v>16</v>
      </c>
      <c r="E541" t="s">
        <v>137</v>
      </c>
      <c r="F541" t="s">
        <v>138</v>
      </c>
      <c r="G541" t="s">
        <v>73</v>
      </c>
      <c r="L541" t="s">
        <v>74</v>
      </c>
      <c r="M541">
        <v>1990</v>
      </c>
      <c r="N541">
        <f t="shared" ref="N541:W543" si="107">M541</f>
        <v>1990</v>
      </c>
      <c r="O541">
        <f t="shared" si="107"/>
        <v>1990</v>
      </c>
      <c r="P541">
        <f t="shared" si="107"/>
        <v>1990</v>
      </c>
      <c r="Q541">
        <f t="shared" si="107"/>
        <v>1990</v>
      </c>
      <c r="R541">
        <f t="shared" si="107"/>
        <v>1990</v>
      </c>
      <c r="S541">
        <f t="shared" si="107"/>
        <v>1990</v>
      </c>
      <c r="T541">
        <f t="shared" si="107"/>
        <v>1990</v>
      </c>
      <c r="U541">
        <f t="shared" si="107"/>
        <v>1990</v>
      </c>
      <c r="V541">
        <f t="shared" si="107"/>
        <v>1990</v>
      </c>
      <c r="W541">
        <f t="shared" si="107"/>
        <v>1990</v>
      </c>
    </row>
    <row r="542" spans="1:23" x14ac:dyDescent="0.25">
      <c r="A542" t="s">
        <v>61</v>
      </c>
      <c r="B542" t="s">
        <v>5</v>
      </c>
      <c r="C542" t="s">
        <v>15</v>
      </c>
      <c r="D542" t="s">
        <v>16</v>
      </c>
      <c r="E542" t="s">
        <v>137</v>
      </c>
      <c r="F542" t="s">
        <v>138</v>
      </c>
      <c r="G542" t="s">
        <v>75</v>
      </c>
      <c r="L542" t="s">
        <v>74</v>
      </c>
      <c r="M542">
        <v>2101</v>
      </c>
      <c r="N542">
        <f t="shared" si="107"/>
        <v>2101</v>
      </c>
      <c r="O542">
        <f t="shared" si="107"/>
        <v>2101</v>
      </c>
      <c r="P542">
        <f t="shared" si="107"/>
        <v>2101</v>
      </c>
      <c r="Q542">
        <f t="shared" si="107"/>
        <v>2101</v>
      </c>
      <c r="R542">
        <f t="shared" si="107"/>
        <v>2101</v>
      </c>
      <c r="S542">
        <f t="shared" si="107"/>
        <v>2101</v>
      </c>
      <c r="T542">
        <f t="shared" si="107"/>
        <v>2101</v>
      </c>
      <c r="U542">
        <f t="shared" si="107"/>
        <v>2101</v>
      </c>
      <c r="V542">
        <f t="shared" si="107"/>
        <v>2101</v>
      </c>
      <c r="W542">
        <f t="shared" si="107"/>
        <v>2101</v>
      </c>
    </row>
    <row r="543" spans="1:23" x14ac:dyDescent="0.25">
      <c r="A543" t="s">
        <v>61</v>
      </c>
      <c r="B543" t="s">
        <v>5</v>
      </c>
      <c r="C543" t="s">
        <v>15</v>
      </c>
      <c r="D543" t="s">
        <v>16</v>
      </c>
      <c r="E543" t="s">
        <v>137</v>
      </c>
      <c r="F543" t="s">
        <v>138</v>
      </c>
      <c r="G543" t="s">
        <v>76</v>
      </c>
      <c r="L543" t="s">
        <v>77</v>
      </c>
      <c r="M543">
        <v>20</v>
      </c>
      <c r="N543">
        <f t="shared" si="107"/>
        <v>20</v>
      </c>
      <c r="O543">
        <f t="shared" si="107"/>
        <v>20</v>
      </c>
      <c r="P543">
        <f t="shared" si="107"/>
        <v>20</v>
      </c>
      <c r="Q543">
        <f t="shared" si="107"/>
        <v>20</v>
      </c>
      <c r="R543">
        <f t="shared" si="107"/>
        <v>20</v>
      </c>
      <c r="S543">
        <f t="shared" si="107"/>
        <v>20</v>
      </c>
      <c r="T543">
        <f t="shared" si="107"/>
        <v>20</v>
      </c>
      <c r="U543">
        <f t="shared" si="107"/>
        <v>20</v>
      </c>
      <c r="V543">
        <f t="shared" si="107"/>
        <v>20</v>
      </c>
      <c r="W543">
        <f t="shared" si="107"/>
        <v>20</v>
      </c>
    </row>
    <row r="544" spans="1:23" x14ac:dyDescent="0.25">
      <c r="A544" t="s">
        <v>61</v>
      </c>
      <c r="B544" t="s">
        <v>5</v>
      </c>
      <c r="C544" t="s">
        <v>15</v>
      </c>
      <c r="D544" t="s">
        <v>16</v>
      </c>
      <c r="E544" t="s">
        <v>137</v>
      </c>
      <c r="F544" t="s">
        <v>138</v>
      </c>
      <c r="G544" t="s">
        <v>78</v>
      </c>
      <c r="L544" t="s">
        <v>70</v>
      </c>
      <c r="M544">
        <v>1</v>
      </c>
    </row>
    <row r="545" spans="1:23" x14ac:dyDescent="0.25">
      <c r="A545" t="s">
        <v>61</v>
      </c>
      <c r="B545" t="s">
        <v>5</v>
      </c>
      <c r="C545" t="s">
        <v>15</v>
      </c>
      <c r="D545" t="s">
        <v>16</v>
      </c>
      <c r="E545" t="s">
        <v>137</v>
      </c>
      <c r="F545" t="s">
        <v>138</v>
      </c>
      <c r="G545" t="s">
        <v>79</v>
      </c>
      <c r="L545" t="s">
        <v>55</v>
      </c>
      <c r="M545">
        <v>1</v>
      </c>
      <c r="N545">
        <f t="shared" ref="N545:W548" si="108">M545</f>
        <v>1</v>
      </c>
      <c r="O545">
        <f t="shared" si="108"/>
        <v>1</v>
      </c>
      <c r="P545">
        <f t="shared" si="108"/>
        <v>1</v>
      </c>
      <c r="Q545">
        <f t="shared" si="108"/>
        <v>1</v>
      </c>
      <c r="R545">
        <f t="shared" si="108"/>
        <v>1</v>
      </c>
      <c r="S545">
        <f t="shared" si="108"/>
        <v>1</v>
      </c>
      <c r="T545">
        <f t="shared" si="108"/>
        <v>1</v>
      </c>
      <c r="U545">
        <f t="shared" si="108"/>
        <v>1</v>
      </c>
      <c r="V545">
        <f t="shared" si="108"/>
        <v>1</v>
      </c>
      <c r="W545">
        <f t="shared" si="108"/>
        <v>1</v>
      </c>
    </row>
    <row r="546" spans="1:23" x14ac:dyDescent="0.25">
      <c r="A546" t="s">
        <v>61</v>
      </c>
      <c r="B546" t="s">
        <v>5</v>
      </c>
      <c r="C546" t="s">
        <v>15</v>
      </c>
      <c r="D546" t="s">
        <v>16</v>
      </c>
      <c r="E546" t="s">
        <v>137</v>
      </c>
      <c r="F546" t="s">
        <v>138</v>
      </c>
      <c r="G546" t="s">
        <v>80</v>
      </c>
      <c r="L546" t="s">
        <v>81</v>
      </c>
      <c r="M546">
        <v>14.0321013414066</v>
      </c>
      <c r="N546">
        <f t="shared" si="108"/>
        <v>14.0321013414066</v>
      </c>
      <c r="O546">
        <f t="shared" si="108"/>
        <v>14.0321013414066</v>
      </c>
      <c r="P546">
        <f t="shared" si="108"/>
        <v>14.0321013414066</v>
      </c>
      <c r="Q546">
        <f t="shared" si="108"/>
        <v>14.0321013414066</v>
      </c>
      <c r="R546">
        <f t="shared" si="108"/>
        <v>14.0321013414066</v>
      </c>
      <c r="S546">
        <f t="shared" si="108"/>
        <v>14.0321013414066</v>
      </c>
      <c r="T546">
        <f t="shared" si="108"/>
        <v>14.0321013414066</v>
      </c>
      <c r="U546">
        <f t="shared" si="108"/>
        <v>14.0321013414066</v>
      </c>
      <c r="V546">
        <f t="shared" si="108"/>
        <v>14.0321013414066</v>
      </c>
      <c r="W546">
        <f t="shared" si="108"/>
        <v>14.0321013414066</v>
      </c>
    </row>
    <row r="547" spans="1:23" x14ac:dyDescent="0.25">
      <c r="A547" t="s">
        <v>61</v>
      </c>
      <c r="B547" t="s">
        <v>5</v>
      </c>
      <c r="C547" t="s">
        <v>15</v>
      </c>
      <c r="D547" t="s">
        <v>16</v>
      </c>
      <c r="E547" t="s">
        <v>137</v>
      </c>
      <c r="F547" t="s">
        <v>138</v>
      </c>
      <c r="G547" t="s">
        <v>108</v>
      </c>
      <c r="L547" t="s">
        <v>81</v>
      </c>
      <c r="M547">
        <v>0.80018826080101901</v>
      </c>
      <c r="N547">
        <f t="shared" si="108"/>
        <v>0.80018826080101901</v>
      </c>
      <c r="O547">
        <f t="shared" si="108"/>
        <v>0.80018826080101901</v>
      </c>
      <c r="P547">
        <f t="shared" si="108"/>
        <v>0.80018826080101901</v>
      </c>
      <c r="Q547">
        <f t="shared" si="108"/>
        <v>0.80018826080101901</v>
      </c>
      <c r="R547">
        <f t="shared" si="108"/>
        <v>0.80018826080101901</v>
      </c>
      <c r="S547">
        <f t="shared" si="108"/>
        <v>0.80018826080101901</v>
      </c>
      <c r="T547">
        <f t="shared" si="108"/>
        <v>0.80018826080101901</v>
      </c>
      <c r="U547">
        <f t="shared" si="108"/>
        <v>0.80018826080101901</v>
      </c>
      <c r="V547">
        <f t="shared" si="108"/>
        <v>0.80018826080101901</v>
      </c>
      <c r="W547">
        <f t="shared" si="108"/>
        <v>0.80018826080101901</v>
      </c>
    </row>
    <row r="548" spans="1:23" x14ac:dyDescent="0.25">
      <c r="A548" t="s">
        <v>61</v>
      </c>
      <c r="B548" t="s">
        <v>5</v>
      </c>
      <c r="C548" t="s">
        <v>15</v>
      </c>
      <c r="D548" t="s">
        <v>16</v>
      </c>
      <c r="E548" t="s">
        <v>137</v>
      </c>
      <c r="F548" t="s">
        <v>138</v>
      </c>
      <c r="G548" t="s">
        <v>17</v>
      </c>
      <c r="J548" t="s">
        <v>122</v>
      </c>
      <c r="L548" t="s">
        <v>123</v>
      </c>
      <c r="M548">
        <v>48.546250129999997</v>
      </c>
      <c r="N548">
        <f t="shared" si="108"/>
        <v>48.546250129999997</v>
      </c>
      <c r="O548">
        <f t="shared" si="108"/>
        <v>48.546250129999997</v>
      </c>
      <c r="P548">
        <f t="shared" si="108"/>
        <v>48.546250129999997</v>
      </c>
      <c r="Q548">
        <f t="shared" si="108"/>
        <v>48.546250129999997</v>
      </c>
      <c r="R548">
        <f t="shared" si="108"/>
        <v>48.546250129999997</v>
      </c>
      <c r="S548">
        <f t="shared" si="108"/>
        <v>48.546250129999997</v>
      </c>
      <c r="T548">
        <f t="shared" si="108"/>
        <v>48.546250129999997</v>
      </c>
      <c r="U548">
        <f t="shared" si="108"/>
        <v>48.546250129999997</v>
      </c>
      <c r="V548">
        <f t="shared" si="108"/>
        <v>48.546250129999997</v>
      </c>
      <c r="W548">
        <f t="shared" si="108"/>
        <v>48.546250129999997</v>
      </c>
    </row>
    <row r="549" spans="1:23" x14ac:dyDescent="0.25">
      <c r="A549" t="s">
        <v>61</v>
      </c>
      <c r="B549" t="s">
        <v>5</v>
      </c>
      <c r="C549" t="s">
        <v>15</v>
      </c>
      <c r="D549" t="s">
        <v>16</v>
      </c>
      <c r="E549" t="s">
        <v>137</v>
      </c>
      <c r="F549" t="s">
        <v>139</v>
      </c>
      <c r="G549" t="s">
        <v>6</v>
      </c>
    </row>
    <row r="550" spans="1:23" x14ac:dyDescent="0.25">
      <c r="A550" t="s">
        <v>61</v>
      </c>
      <c r="B550" t="s">
        <v>5</v>
      </c>
      <c r="C550" t="s">
        <v>15</v>
      </c>
      <c r="D550" t="s">
        <v>16</v>
      </c>
      <c r="E550" t="s">
        <v>137</v>
      </c>
      <c r="F550" t="s">
        <v>139</v>
      </c>
      <c r="G550" t="s">
        <v>73</v>
      </c>
      <c r="L550" t="s">
        <v>74</v>
      </c>
      <c r="M550">
        <v>1990</v>
      </c>
      <c r="N550">
        <f t="shared" ref="N550:W552" si="109">M550</f>
        <v>1990</v>
      </c>
      <c r="O550">
        <f t="shared" si="109"/>
        <v>1990</v>
      </c>
      <c r="P550">
        <f t="shared" si="109"/>
        <v>1990</v>
      </c>
      <c r="Q550">
        <f t="shared" si="109"/>
        <v>1990</v>
      </c>
      <c r="R550">
        <f t="shared" si="109"/>
        <v>1990</v>
      </c>
      <c r="S550">
        <f t="shared" si="109"/>
        <v>1990</v>
      </c>
      <c r="T550">
        <f t="shared" si="109"/>
        <v>1990</v>
      </c>
      <c r="U550">
        <f t="shared" si="109"/>
        <v>1990</v>
      </c>
      <c r="V550">
        <f t="shared" si="109"/>
        <v>1990</v>
      </c>
      <c r="W550">
        <f t="shared" si="109"/>
        <v>1990</v>
      </c>
    </row>
    <row r="551" spans="1:23" x14ac:dyDescent="0.25">
      <c r="A551" t="s">
        <v>61</v>
      </c>
      <c r="B551" t="s">
        <v>5</v>
      </c>
      <c r="C551" t="s">
        <v>15</v>
      </c>
      <c r="D551" t="s">
        <v>16</v>
      </c>
      <c r="E551" t="s">
        <v>137</v>
      </c>
      <c r="F551" t="s">
        <v>139</v>
      </c>
      <c r="G551" t="s">
        <v>75</v>
      </c>
      <c r="L551" t="s">
        <v>74</v>
      </c>
      <c r="M551">
        <v>2101</v>
      </c>
      <c r="N551">
        <f t="shared" si="109"/>
        <v>2101</v>
      </c>
      <c r="O551">
        <f t="shared" si="109"/>
        <v>2101</v>
      </c>
      <c r="P551">
        <f t="shared" si="109"/>
        <v>2101</v>
      </c>
      <c r="Q551">
        <f t="shared" si="109"/>
        <v>2101</v>
      </c>
      <c r="R551">
        <f t="shared" si="109"/>
        <v>2101</v>
      </c>
      <c r="S551">
        <f t="shared" si="109"/>
        <v>2101</v>
      </c>
      <c r="T551">
        <f t="shared" si="109"/>
        <v>2101</v>
      </c>
      <c r="U551">
        <f t="shared" si="109"/>
        <v>2101</v>
      </c>
      <c r="V551">
        <f t="shared" si="109"/>
        <v>2101</v>
      </c>
      <c r="W551">
        <f t="shared" si="109"/>
        <v>2101</v>
      </c>
    </row>
    <row r="552" spans="1:23" x14ac:dyDescent="0.25">
      <c r="A552" t="s">
        <v>61</v>
      </c>
      <c r="B552" t="s">
        <v>5</v>
      </c>
      <c r="C552" t="s">
        <v>15</v>
      </c>
      <c r="D552" t="s">
        <v>16</v>
      </c>
      <c r="E552" t="s">
        <v>137</v>
      </c>
      <c r="F552" t="s">
        <v>139</v>
      </c>
      <c r="G552" t="s">
        <v>76</v>
      </c>
      <c r="L552" t="s">
        <v>77</v>
      </c>
      <c r="M552">
        <v>20</v>
      </c>
      <c r="N552">
        <f t="shared" si="109"/>
        <v>20</v>
      </c>
      <c r="O552">
        <f t="shared" si="109"/>
        <v>20</v>
      </c>
      <c r="P552">
        <f t="shared" si="109"/>
        <v>20</v>
      </c>
      <c r="Q552">
        <f t="shared" si="109"/>
        <v>20</v>
      </c>
      <c r="R552">
        <f t="shared" si="109"/>
        <v>20</v>
      </c>
      <c r="S552">
        <f t="shared" si="109"/>
        <v>20</v>
      </c>
      <c r="T552">
        <f t="shared" si="109"/>
        <v>20</v>
      </c>
      <c r="U552">
        <f t="shared" si="109"/>
        <v>20</v>
      </c>
      <c r="V552">
        <f t="shared" si="109"/>
        <v>20</v>
      </c>
      <c r="W552">
        <f t="shared" si="109"/>
        <v>20</v>
      </c>
    </row>
    <row r="553" spans="1:23" x14ac:dyDescent="0.25">
      <c r="A553" t="s">
        <v>61</v>
      </c>
      <c r="B553" t="s">
        <v>5</v>
      </c>
      <c r="C553" t="s">
        <v>15</v>
      </c>
      <c r="D553" t="s">
        <v>16</v>
      </c>
      <c r="E553" t="s">
        <v>137</v>
      </c>
      <c r="F553" t="s">
        <v>139</v>
      </c>
      <c r="G553" t="s">
        <v>78</v>
      </c>
      <c r="L553" t="s">
        <v>70</v>
      </c>
      <c r="M553">
        <v>0</v>
      </c>
    </row>
    <row r="554" spans="1:23" x14ac:dyDescent="0.25">
      <c r="A554" t="s">
        <v>61</v>
      </c>
      <c r="B554" t="s">
        <v>5</v>
      </c>
      <c r="C554" t="s">
        <v>15</v>
      </c>
      <c r="D554" t="s">
        <v>16</v>
      </c>
      <c r="E554" t="s">
        <v>137</v>
      </c>
      <c r="F554" t="s">
        <v>139</v>
      </c>
      <c r="G554" t="s">
        <v>79</v>
      </c>
      <c r="L554" t="s">
        <v>55</v>
      </c>
      <c r="M554">
        <v>1</v>
      </c>
      <c r="N554">
        <f t="shared" ref="N554:W557" si="110">M554</f>
        <v>1</v>
      </c>
      <c r="O554">
        <f t="shared" si="110"/>
        <v>1</v>
      </c>
      <c r="P554">
        <f t="shared" si="110"/>
        <v>1</v>
      </c>
      <c r="Q554">
        <f t="shared" si="110"/>
        <v>1</v>
      </c>
      <c r="R554">
        <f t="shared" si="110"/>
        <v>1</v>
      </c>
      <c r="S554">
        <f t="shared" si="110"/>
        <v>1</v>
      </c>
      <c r="T554">
        <f t="shared" si="110"/>
        <v>1</v>
      </c>
      <c r="U554">
        <f t="shared" si="110"/>
        <v>1</v>
      </c>
      <c r="V554">
        <f t="shared" si="110"/>
        <v>1</v>
      </c>
      <c r="W554">
        <f t="shared" si="110"/>
        <v>1</v>
      </c>
    </row>
    <row r="555" spans="1:23" x14ac:dyDescent="0.25">
      <c r="A555" t="s">
        <v>61</v>
      </c>
      <c r="B555" t="s">
        <v>5</v>
      </c>
      <c r="C555" t="s">
        <v>15</v>
      </c>
      <c r="D555" t="s">
        <v>16</v>
      </c>
      <c r="E555" t="s">
        <v>137</v>
      </c>
      <c r="F555" t="s">
        <v>139</v>
      </c>
      <c r="G555" t="s">
        <v>80</v>
      </c>
      <c r="L555" t="s">
        <v>81</v>
      </c>
      <c r="M555">
        <v>28.763221550302301</v>
      </c>
      <c r="N555">
        <f t="shared" si="110"/>
        <v>28.763221550302301</v>
      </c>
      <c r="O555">
        <f t="shared" si="110"/>
        <v>28.763221550302301</v>
      </c>
      <c r="P555">
        <f t="shared" si="110"/>
        <v>28.763221550302301</v>
      </c>
      <c r="Q555">
        <f t="shared" si="110"/>
        <v>28.763221550302301</v>
      </c>
      <c r="R555">
        <f t="shared" si="110"/>
        <v>28.763221550302301</v>
      </c>
      <c r="S555">
        <f t="shared" si="110"/>
        <v>28.763221550302301</v>
      </c>
      <c r="T555">
        <f t="shared" si="110"/>
        <v>28.763221550302301</v>
      </c>
      <c r="U555">
        <f t="shared" si="110"/>
        <v>28.763221550302301</v>
      </c>
      <c r="V555">
        <f t="shared" si="110"/>
        <v>28.763221550302301</v>
      </c>
      <c r="W555">
        <f t="shared" si="110"/>
        <v>28.763221550302301</v>
      </c>
    </row>
    <row r="556" spans="1:23" x14ac:dyDescent="0.25">
      <c r="A556" t="s">
        <v>61</v>
      </c>
      <c r="B556" t="s">
        <v>5</v>
      </c>
      <c r="C556" t="s">
        <v>15</v>
      </c>
      <c r="D556" t="s">
        <v>16</v>
      </c>
      <c r="E556" t="s">
        <v>137</v>
      </c>
      <c r="F556" t="s">
        <v>139</v>
      </c>
      <c r="G556" t="s">
        <v>108</v>
      </c>
      <c r="L556" t="s">
        <v>81</v>
      </c>
      <c r="M556">
        <v>0.80018826080101901</v>
      </c>
      <c r="N556">
        <f t="shared" si="110"/>
        <v>0.80018826080101901</v>
      </c>
      <c r="O556">
        <f t="shared" si="110"/>
        <v>0.80018826080101901</v>
      </c>
      <c r="P556">
        <f t="shared" si="110"/>
        <v>0.80018826080101901</v>
      </c>
      <c r="Q556">
        <f t="shared" si="110"/>
        <v>0.80018826080101901</v>
      </c>
      <c r="R556">
        <f t="shared" si="110"/>
        <v>0.80018826080101901</v>
      </c>
      <c r="S556">
        <f t="shared" si="110"/>
        <v>0.80018826080101901</v>
      </c>
      <c r="T556">
        <f t="shared" si="110"/>
        <v>0.80018826080101901</v>
      </c>
      <c r="U556">
        <f t="shared" si="110"/>
        <v>0.80018826080101901</v>
      </c>
      <c r="V556">
        <f t="shared" si="110"/>
        <v>0.80018826080101901</v>
      </c>
      <c r="W556">
        <f t="shared" si="110"/>
        <v>0.80018826080101901</v>
      </c>
    </row>
    <row r="557" spans="1:23" x14ac:dyDescent="0.25">
      <c r="A557" t="s">
        <v>61</v>
      </c>
      <c r="B557" t="s">
        <v>5</v>
      </c>
      <c r="C557" t="s">
        <v>15</v>
      </c>
      <c r="D557" t="s">
        <v>16</v>
      </c>
      <c r="E557" t="s">
        <v>137</v>
      </c>
      <c r="F557" t="s">
        <v>139</v>
      </c>
      <c r="G557" t="s">
        <v>17</v>
      </c>
      <c r="J557" t="s">
        <v>122</v>
      </c>
      <c r="L557" t="s">
        <v>123</v>
      </c>
      <c r="M557">
        <v>40.797149869999998</v>
      </c>
      <c r="N557">
        <f t="shared" si="110"/>
        <v>40.797149869999998</v>
      </c>
      <c r="O557">
        <f t="shared" si="110"/>
        <v>40.797149869999998</v>
      </c>
      <c r="P557">
        <f t="shared" si="110"/>
        <v>40.797149869999998</v>
      </c>
      <c r="Q557">
        <f t="shared" si="110"/>
        <v>40.797149869999998</v>
      </c>
      <c r="R557">
        <f t="shared" si="110"/>
        <v>40.797149869999998</v>
      </c>
      <c r="S557">
        <f t="shared" si="110"/>
        <v>40.797149869999998</v>
      </c>
      <c r="T557">
        <f t="shared" si="110"/>
        <v>40.797149869999998</v>
      </c>
      <c r="U557">
        <f t="shared" si="110"/>
        <v>40.797149869999998</v>
      </c>
      <c r="V557">
        <f t="shared" si="110"/>
        <v>40.797149869999998</v>
      </c>
      <c r="W557">
        <f t="shared" si="110"/>
        <v>40.797149869999998</v>
      </c>
    </row>
    <row r="558" spans="1:23" x14ac:dyDescent="0.25">
      <c r="A558" t="s">
        <v>97</v>
      </c>
      <c r="B558" t="s">
        <v>5</v>
      </c>
      <c r="C558" t="s">
        <v>15</v>
      </c>
      <c r="D558" t="s">
        <v>16</v>
      </c>
      <c r="E558" t="s">
        <v>140</v>
      </c>
      <c r="G558" t="s">
        <v>21</v>
      </c>
      <c r="L558" t="s">
        <v>82</v>
      </c>
    </row>
    <row r="559" spans="1:23" x14ac:dyDescent="0.25">
      <c r="A559" t="s">
        <v>97</v>
      </c>
      <c r="B559" t="s">
        <v>5</v>
      </c>
      <c r="C559" t="s">
        <v>15</v>
      </c>
      <c r="D559" t="s">
        <v>16</v>
      </c>
      <c r="E559" t="s">
        <v>140</v>
      </c>
      <c r="G559" t="s">
        <v>22</v>
      </c>
      <c r="H559" t="s">
        <v>68</v>
      </c>
    </row>
    <row r="560" spans="1:23" x14ac:dyDescent="0.25">
      <c r="A560" t="s">
        <v>97</v>
      </c>
      <c r="B560" t="s">
        <v>5</v>
      </c>
      <c r="C560" t="s">
        <v>15</v>
      </c>
      <c r="D560" t="s">
        <v>16</v>
      </c>
      <c r="E560" t="s">
        <v>140</v>
      </c>
      <c r="G560" t="s">
        <v>69</v>
      </c>
      <c r="L560" t="s">
        <v>70</v>
      </c>
      <c r="M560">
        <v>0.25</v>
      </c>
      <c r="N560">
        <f t="shared" ref="N560:W561" si="111">M560</f>
        <v>0.25</v>
      </c>
      <c r="O560">
        <f t="shared" si="111"/>
        <v>0.25</v>
      </c>
      <c r="P560">
        <f t="shared" si="111"/>
        <v>0.25</v>
      </c>
      <c r="Q560">
        <f t="shared" si="111"/>
        <v>0.25</v>
      </c>
      <c r="R560">
        <f t="shared" si="111"/>
        <v>0.25</v>
      </c>
      <c r="S560">
        <f t="shared" si="111"/>
        <v>0.25</v>
      </c>
      <c r="T560">
        <f t="shared" si="111"/>
        <v>0.25</v>
      </c>
      <c r="U560">
        <f t="shared" si="111"/>
        <v>0.25</v>
      </c>
      <c r="V560">
        <f t="shared" si="111"/>
        <v>0.25</v>
      </c>
      <c r="W560">
        <f t="shared" si="111"/>
        <v>0.25</v>
      </c>
    </row>
    <row r="561" spans="1:23" x14ac:dyDescent="0.25">
      <c r="A561" t="s">
        <v>97</v>
      </c>
      <c r="B561" t="s">
        <v>5</v>
      </c>
      <c r="C561" t="s">
        <v>15</v>
      </c>
      <c r="D561" t="s">
        <v>16</v>
      </c>
      <c r="E561" t="s">
        <v>140</v>
      </c>
      <c r="G561" t="s">
        <v>71</v>
      </c>
      <c r="M561">
        <v>10</v>
      </c>
      <c r="N561">
        <f t="shared" si="111"/>
        <v>10</v>
      </c>
      <c r="O561">
        <f t="shared" si="111"/>
        <v>10</v>
      </c>
      <c r="P561">
        <f t="shared" si="111"/>
        <v>10</v>
      </c>
      <c r="Q561">
        <f t="shared" si="111"/>
        <v>10</v>
      </c>
      <c r="R561">
        <f t="shared" si="111"/>
        <v>10</v>
      </c>
      <c r="S561">
        <f t="shared" si="111"/>
        <v>10</v>
      </c>
      <c r="T561">
        <f t="shared" si="111"/>
        <v>10</v>
      </c>
      <c r="U561">
        <f t="shared" si="111"/>
        <v>10</v>
      </c>
      <c r="V561">
        <f t="shared" si="111"/>
        <v>10</v>
      </c>
      <c r="W561">
        <f t="shared" si="111"/>
        <v>10</v>
      </c>
    </row>
    <row r="562" spans="1:23" x14ac:dyDescent="0.25">
      <c r="A562" t="s">
        <v>97</v>
      </c>
      <c r="B562" t="s">
        <v>5</v>
      </c>
      <c r="C562" t="s">
        <v>15</v>
      </c>
      <c r="D562" t="s">
        <v>16</v>
      </c>
      <c r="E562" t="s">
        <v>140</v>
      </c>
      <c r="F562" t="s">
        <v>141</v>
      </c>
      <c r="G562" t="s">
        <v>6</v>
      </c>
    </row>
    <row r="563" spans="1:23" x14ac:dyDescent="0.25">
      <c r="A563" t="s">
        <v>97</v>
      </c>
      <c r="B563" t="s">
        <v>5</v>
      </c>
      <c r="C563" t="s">
        <v>15</v>
      </c>
      <c r="D563" t="s">
        <v>16</v>
      </c>
      <c r="E563" t="s">
        <v>140</v>
      </c>
      <c r="F563" t="s">
        <v>141</v>
      </c>
      <c r="G563" t="s">
        <v>73</v>
      </c>
      <c r="L563" t="s">
        <v>74</v>
      </c>
      <c r="M563">
        <v>1950</v>
      </c>
      <c r="N563">
        <f t="shared" ref="N563:W565" si="112">M563</f>
        <v>1950</v>
      </c>
      <c r="O563">
        <f t="shared" si="112"/>
        <v>1950</v>
      </c>
      <c r="P563">
        <f t="shared" si="112"/>
        <v>1950</v>
      </c>
      <c r="Q563">
        <f t="shared" si="112"/>
        <v>1950</v>
      </c>
      <c r="R563">
        <f t="shared" si="112"/>
        <v>1950</v>
      </c>
      <c r="S563">
        <f t="shared" si="112"/>
        <v>1950</v>
      </c>
      <c r="T563">
        <f t="shared" si="112"/>
        <v>1950</v>
      </c>
      <c r="U563">
        <f t="shared" si="112"/>
        <v>1950</v>
      </c>
      <c r="V563">
        <f t="shared" si="112"/>
        <v>1950</v>
      </c>
      <c r="W563">
        <f t="shared" si="112"/>
        <v>1950</v>
      </c>
    </row>
    <row r="564" spans="1:23" x14ac:dyDescent="0.25">
      <c r="A564" t="s">
        <v>97</v>
      </c>
      <c r="B564" t="s">
        <v>5</v>
      </c>
      <c r="C564" t="s">
        <v>15</v>
      </c>
      <c r="D564" t="s">
        <v>16</v>
      </c>
      <c r="E564" t="s">
        <v>140</v>
      </c>
      <c r="F564" t="s">
        <v>141</v>
      </c>
      <c r="G564" t="s">
        <v>75</v>
      </c>
      <c r="L564" t="s">
        <v>74</v>
      </c>
      <c r="M564">
        <v>2001</v>
      </c>
      <c r="N564">
        <f t="shared" si="112"/>
        <v>2001</v>
      </c>
      <c r="O564">
        <f t="shared" si="112"/>
        <v>2001</v>
      </c>
      <c r="P564">
        <f t="shared" si="112"/>
        <v>2001</v>
      </c>
      <c r="Q564">
        <f t="shared" si="112"/>
        <v>2001</v>
      </c>
      <c r="R564">
        <f t="shared" si="112"/>
        <v>2001</v>
      </c>
      <c r="S564">
        <f t="shared" si="112"/>
        <v>2001</v>
      </c>
      <c r="T564">
        <f t="shared" si="112"/>
        <v>2001</v>
      </c>
      <c r="U564">
        <f t="shared" si="112"/>
        <v>2001</v>
      </c>
      <c r="V564">
        <f t="shared" si="112"/>
        <v>2001</v>
      </c>
      <c r="W564">
        <f t="shared" si="112"/>
        <v>2001</v>
      </c>
    </row>
    <row r="565" spans="1:23" x14ac:dyDescent="0.25">
      <c r="A565" t="s">
        <v>97</v>
      </c>
      <c r="B565" t="s">
        <v>5</v>
      </c>
      <c r="C565" t="s">
        <v>15</v>
      </c>
      <c r="D565" t="s">
        <v>16</v>
      </c>
      <c r="E565" t="s">
        <v>140</v>
      </c>
      <c r="F565" t="s">
        <v>141</v>
      </c>
      <c r="G565" t="s">
        <v>76</v>
      </c>
      <c r="L565" t="s">
        <v>77</v>
      </c>
      <c r="M565">
        <v>15</v>
      </c>
      <c r="N565">
        <f t="shared" si="112"/>
        <v>15</v>
      </c>
      <c r="O565">
        <f t="shared" si="112"/>
        <v>15</v>
      </c>
      <c r="P565">
        <f t="shared" si="112"/>
        <v>15</v>
      </c>
      <c r="Q565">
        <f t="shared" si="112"/>
        <v>15</v>
      </c>
      <c r="R565">
        <f t="shared" si="112"/>
        <v>15</v>
      </c>
      <c r="S565">
        <f t="shared" si="112"/>
        <v>15</v>
      </c>
      <c r="T565">
        <f t="shared" si="112"/>
        <v>15</v>
      </c>
      <c r="U565">
        <f t="shared" si="112"/>
        <v>15</v>
      </c>
      <c r="V565">
        <f t="shared" si="112"/>
        <v>15</v>
      </c>
      <c r="W565">
        <f t="shared" si="112"/>
        <v>15</v>
      </c>
    </row>
    <row r="566" spans="1:23" x14ac:dyDescent="0.25">
      <c r="A566" t="s">
        <v>97</v>
      </c>
      <c r="B566" t="s">
        <v>5</v>
      </c>
      <c r="C566" t="s">
        <v>15</v>
      </c>
      <c r="D566" t="s">
        <v>16</v>
      </c>
      <c r="E566" t="s">
        <v>140</v>
      </c>
      <c r="F566" t="s">
        <v>141</v>
      </c>
      <c r="G566" t="s">
        <v>78</v>
      </c>
      <c r="L566" t="s">
        <v>70</v>
      </c>
      <c r="M566">
        <v>0.27900000000000003</v>
      </c>
    </row>
    <row r="567" spans="1:23" x14ac:dyDescent="0.25">
      <c r="A567" t="s">
        <v>97</v>
      </c>
      <c r="B567" t="s">
        <v>5</v>
      </c>
      <c r="C567" t="s">
        <v>15</v>
      </c>
      <c r="D567" t="s">
        <v>16</v>
      </c>
      <c r="E567" t="s">
        <v>140</v>
      </c>
      <c r="F567" t="s">
        <v>141</v>
      </c>
      <c r="G567" t="s">
        <v>79</v>
      </c>
      <c r="L567" t="s">
        <v>82</v>
      </c>
      <c r="M567">
        <f>[3]HeatingDemands_Canada!$W$128</f>
        <v>67.787123078850627</v>
      </c>
      <c r="N567">
        <f t="shared" ref="N567:W570" si="113">M567</f>
        <v>67.787123078850627</v>
      </c>
      <c r="O567">
        <f t="shared" si="113"/>
        <v>67.787123078850627</v>
      </c>
      <c r="P567">
        <f t="shared" si="113"/>
        <v>67.787123078850627</v>
      </c>
      <c r="Q567">
        <f t="shared" si="113"/>
        <v>67.787123078850627</v>
      </c>
      <c r="R567">
        <f t="shared" si="113"/>
        <v>67.787123078850627</v>
      </c>
      <c r="S567">
        <f t="shared" si="113"/>
        <v>67.787123078850627</v>
      </c>
      <c r="T567">
        <f t="shared" si="113"/>
        <v>67.787123078850627</v>
      </c>
      <c r="U567">
        <f t="shared" si="113"/>
        <v>67.787123078850627</v>
      </c>
      <c r="V567">
        <f t="shared" si="113"/>
        <v>67.787123078850627</v>
      </c>
      <c r="W567">
        <f t="shared" si="113"/>
        <v>67.787123078850627</v>
      </c>
    </row>
    <row r="568" spans="1:23" x14ac:dyDescent="0.25">
      <c r="A568" t="s">
        <v>97</v>
      </c>
      <c r="B568" t="s">
        <v>5</v>
      </c>
      <c r="C568" t="s">
        <v>15</v>
      </c>
      <c r="D568" t="s">
        <v>16</v>
      </c>
      <c r="E568" t="s">
        <v>140</v>
      </c>
      <c r="F568" t="s">
        <v>141</v>
      </c>
      <c r="G568" t="s">
        <v>80</v>
      </c>
      <c r="L568" t="s">
        <v>81</v>
      </c>
      <c r="M568">
        <f>'[4] Heating Technologies'!$H$2</f>
        <v>2978.2026143790849</v>
      </c>
      <c r="N568">
        <f t="shared" si="113"/>
        <v>2978.2026143790849</v>
      </c>
      <c r="O568">
        <f t="shared" si="113"/>
        <v>2978.2026143790849</v>
      </c>
      <c r="P568">
        <f t="shared" si="113"/>
        <v>2978.2026143790849</v>
      </c>
      <c r="Q568">
        <f t="shared" si="113"/>
        <v>2978.2026143790849</v>
      </c>
      <c r="R568">
        <f t="shared" si="113"/>
        <v>2978.2026143790849</v>
      </c>
      <c r="S568">
        <f t="shared" si="113"/>
        <v>2978.2026143790849</v>
      </c>
      <c r="T568">
        <f t="shared" si="113"/>
        <v>2978.2026143790849</v>
      </c>
      <c r="U568">
        <f t="shared" si="113"/>
        <v>2978.2026143790849</v>
      </c>
      <c r="V568">
        <f t="shared" si="113"/>
        <v>2978.2026143790849</v>
      </c>
      <c r="W568">
        <f t="shared" si="113"/>
        <v>2978.2026143790849</v>
      </c>
    </row>
    <row r="569" spans="1:23" x14ac:dyDescent="0.25">
      <c r="A569" t="s">
        <v>97</v>
      </c>
      <c r="B569" t="s">
        <v>5</v>
      </c>
      <c r="C569" t="s">
        <v>15</v>
      </c>
      <c r="D569" t="s">
        <v>16</v>
      </c>
      <c r="E569" t="s">
        <v>140</v>
      </c>
      <c r="F569" t="s">
        <v>141</v>
      </c>
      <c r="G569" t="s">
        <v>108</v>
      </c>
      <c r="L569" t="s">
        <v>81</v>
      </c>
      <c r="M569">
        <f>'[4] Heating Technologies'!$I$2</f>
        <v>50.053825451749326</v>
      </c>
      <c r="N569">
        <f t="shared" si="113"/>
        <v>50.053825451749326</v>
      </c>
      <c r="O569">
        <f t="shared" si="113"/>
        <v>50.053825451749326</v>
      </c>
      <c r="P569">
        <f t="shared" si="113"/>
        <v>50.053825451749326</v>
      </c>
      <c r="Q569">
        <f t="shared" si="113"/>
        <v>50.053825451749326</v>
      </c>
      <c r="R569">
        <f t="shared" si="113"/>
        <v>50.053825451749326</v>
      </c>
      <c r="S569">
        <f t="shared" si="113"/>
        <v>50.053825451749326</v>
      </c>
      <c r="T569">
        <f t="shared" si="113"/>
        <v>50.053825451749326</v>
      </c>
      <c r="U569">
        <f t="shared" si="113"/>
        <v>50.053825451749326</v>
      </c>
      <c r="V569">
        <f t="shared" si="113"/>
        <v>50.053825451749326</v>
      </c>
      <c r="W569">
        <f t="shared" si="113"/>
        <v>50.053825451749326</v>
      </c>
    </row>
    <row r="570" spans="1:23" x14ac:dyDescent="0.25">
      <c r="A570" t="s">
        <v>97</v>
      </c>
      <c r="B570" t="s">
        <v>5</v>
      </c>
      <c r="C570" t="s">
        <v>15</v>
      </c>
      <c r="D570" t="s">
        <v>16</v>
      </c>
      <c r="E570" t="s">
        <v>140</v>
      </c>
      <c r="F570" t="s">
        <v>141</v>
      </c>
      <c r="G570" t="s">
        <v>17</v>
      </c>
      <c r="J570" t="s">
        <v>40</v>
      </c>
      <c r="L570" t="s">
        <v>82</v>
      </c>
      <c r="M570">
        <v>1.6129032245697399</v>
      </c>
      <c r="N570">
        <f t="shared" si="113"/>
        <v>1.6129032245697399</v>
      </c>
      <c r="O570">
        <f t="shared" si="113"/>
        <v>1.6129032245697399</v>
      </c>
      <c r="P570">
        <f t="shared" si="113"/>
        <v>1.6129032245697399</v>
      </c>
      <c r="Q570">
        <f t="shared" si="113"/>
        <v>1.6129032245697399</v>
      </c>
      <c r="R570">
        <f t="shared" si="113"/>
        <v>1.6129032245697399</v>
      </c>
      <c r="S570">
        <f t="shared" si="113"/>
        <v>1.6129032245697399</v>
      </c>
      <c r="T570">
        <f t="shared" si="113"/>
        <v>1.6129032245697399</v>
      </c>
      <c r="U570">
        <f t="shared" si="113"/>
        <v>1.6129032245697399</v>
      </c>
      <c r="V570">
        <f t="shared" si="113"/>
        <v>1.6129032245697399</v>
      </c>
      <c r="W570">
        <f t="shared" si="113"/>
        <v>1.6129032245697399</v>
      </c>
    </row>
    <row r="571" spans="1:23" x14ac:dyDescent="0.25">
      <c r="A571" t="s">
        <v>97</v>
      </c>
      <c r="B571" t="s">
        <v>5</v>
      </c>
      <c r="C571" t="s">
        <v>15</v>
      </c>
      <c r="D571" t="s">
        <v>16</v>
      </c>
      <c r="E571" t="s">
        <v>140</v>
      </c>
      <c r="F571" t="s">
        <v>142</v>
      </c>
      <c r="G571" t="s">
        <v>6</v>
      </c>
    </row>
    <row r="572" spans="1:23" x14ac:dyDescent="0.25">
      <c r="A572" t="s">
        <v>97</v>
      </c>
      <c r="B572" t="s">
        <v>5</v>
      </c>
      <c r="C572" t="s">
        <v>15</v>
      </c>
      <c r="D572" t="s">
        <v>16</v>
      </c>
      <c r="E572" t="s">
        <v>140</v>
      </c>
      <c r="F572" t="s">
        <v>142</v>
      </c>
      <c r="G572" t="s">
        <v>73</v>
      </c>
      <c r="L572" t="s">
        <v>74</v>
      </c>
      <c r="M572">
        <v>2000</v>
      </c>
      <c r="N572">
        <f t="shared" ref="N572:W574" si="114">M572</f>
        <v>2000</v>
      </c>
      <c r="O572">
        <f t="shared" si="114"/>
        <v>2000</v>
      </c>
      <c r="P572">
        <f t="shared" si="114"/>
        <v>2000</v>
      </c>
      <c r="Q572">
        <f t="shared" si="114"/>
        <v>2000</v>
      </c>
      <c r="R572">
        <f t="shared" si="114"/>
        <v>2000</v>
      </c>
      <c r="S572">
        <f t="shared" si="114"/>
        <v>2000</v>
      </c>
      <c r="T572">
        <f t="shared" si="114"/>
        <v>2000</v>
      </c>
      <c r="U572">
        <f t="shared" si="114"/>
        <v>2000</v>
      </c>
      <c r="V572">
        <f t="shared" si="114"/>
        <v>2000</v>
      </c>
      <c r="W572">
        <f t="shared" si="114"/>
        <v>2000</v>
      </c>
    </row>
    <row r="573" spans="1:23" x14ac:dyDescent="0.25">
      <c r="A573" t="s">
        <v>97</v>
      </c>
      <c r="B573" t="s">
        <v>5</v>
      </c>
      <c r="C573" t="s">
        <v>15</v>
      </c>
      <c r="D573" t="s">
        <v>16</v>
      </c>
      <c r="E573" t="s">
        <v>140</v>
      </c>
      <c r="F573" t="s">
        <v>142</v>
      </c>
      <c r="G573" t="s">
        <v>75</v>
      </c>
      <c r="L573" t="s">
        <v>74</v>
      </c>
      <c r="M573">
        <v>2016</v>
      </c>
      <c r="N573">
        <f t="shared" si="114"/>
        <v>2016</v>
      </c>
      <c r="O573">
        <f t="shared" si="114"/>
        <v>2016</v>
      </c>
      <c r="P573">
        <f t="shared" si="114"/>
        <v>2016</v>
      </c>
      <c r="Q573">
        <f t="shared" si="114"/>
        <v>2016</v>
      </c>
      <c r="R573">
        <f t="shared" si="114"/>
        <v>2016</v>
      </c>
      <c r="S573">
        <f t="shared" si="114"/>
        <v>2016</v>
      </c>
      <c r="T573">
        <f t="shared" si="114"/>
        <v>2016</v>
      </c>
      <c r="U573">
        <f t="shared" si="114"/>
        <v>2016</v>
      </c>
      <c r="V573">
        <f t="shared" si="114"/>
        <v>2016</v>
      </c>
      <c r="W573">
        <f t="shared" si="114"/>
        <v>2016</v>
      </c>
    </row>
    <row r="574" spans="1:23" x14ac:dyDescent="0.25">
      <c r="A574" t="s">
        <v>97</v>
      </c>
      <c r="B574" t="s">
        <v>5</v>
      </c>
      <c r="C574" t="s">
        <v>15</v>
      </c>
      <c r="D574" t="s">
        <v>16</v>
      </c>
      <c r="E574" t="s">
        <v>140</v>
      </c>
      <c r="F574" t="s">
        <v>142</v>
      </c>
      <c r="G574" t="s">
        <v>76</v>
      </c>
      <c r="L574" t="s">
        <v>77</v>
      </c>
      <c r="M574">
        <v>19</v>
      </c>
      <c r="N574">
        <f t="shared" si="114"/>
        <v>19</v>
      </c>
      <c r="O574">
        <f t="shared" si="114"/>
        <v>19</v>
      </c>
      <c r="P574">
        <f t="shared" si="114"/>
        <v>19</v>
      </c>
      <c r="Q574">
        <f t="shared" si="114"/>
        <v>19</v>
      </c>
      <c r="R574">
        <f t="shared" si="114"/>
        <v>19</v>
      </c>
      <c r="S574">
        <f t="shared" si="114"/>
        <v>19</v>
      </c>
      <c r="T574">
        <f t="shared" si="114"/>
        <v>19</v>
      </c>
      <c r="U574">
        <f t="shared" si="114"/>
        <v>19</v>
      </c>
      <c r="V574">
        <f t="shared" si="114"/>
        <v>19</v>
      </c>
      <c r="W574">
        <f t="shared" si="114"/>
        <v>19</v>
      </c>
    </row>
    <row r="575" spans="1:23" x14ac:dyDescent="0.25">
      <c r="A575" t="s">
        <v>97</v>
      </c>
      <c r="B575" t="s">
        <v>5</v>
      </c>
      <c r="C575" t="s">
        <v>15</v>
      </c>
      <c r="D575" t="s">
        <v>16</v>
      </c>
      <c r="E575" t="s">
        <v>140</v>
      </c>
      <c r="F575" t="s">
        <v>142</v>
      </c>
      <c r="G575" t="s">
        <v>78</v>
      </c>
      <c r="L575" t="s">
        <v>70</v>
      </c>
      <c r="M575">
        <v>0.183</v>
      </c>
    </row>
    <row r="576" spans="1:23" x14ac:dyDescent="0.25">
      <c r="A576" t="s">
        <v>97</v>
      </c>
      <c r="B576" t="s">
        <v>5</v>
      </c>
      <c r="C576" t="s">
        <v>15</v>
      </c>
      <c r="D576" t="s">
        <v>16</v>
      </c>
      <c r="E576" t="s">
        <v>140</v>
      </c>
      <c r="F576" t="s">
        <v>142</v>
      </c>
      <c r="G576" t="s">
        <v>79</v>
      </c>
      <c r="L576" t="s">
        <v>82</v>
      </c>
      <c r="M576">
        <f>[3]HeatingDemands_Canada!$W$128</f>
        <v>67.787123078850627</v>
      </c>
      <c r="N576">
        <f t="shared" ref="N576:W579" si="115">M576</f>
        <v>67.787123078850627</v>
      </c>
      <c r="O576">
        <f t="shared" si="115"/>
        <v>67.787123078850627</v>
      </c>
      <c r="P576">
        <f t="shared" si="115"/>
        <v>67.787123078850627</v>
      </c>
      <c r="Q576">
        <f t="shared" si="115"/>
        <v>67.787123078850627</v>
      </c>
      <c r="R576">
        <f t="shared" si="115"/>
        <v>67.787123078850627</v>
      </c>
      <c r="S576">
        <f t="shared" si="115"/>
        <v>67.787123078850627</v>
      </c>
      <c r="T576">
        <f t="shared" si="115"/>
        <v>67.787123078850627</v>
      </c>
      <c r="U576">
        <f t="shared" si="115"/>
        <v>67.787123078850627</v>
      </c>
      <c r="V576">
        <f t="shared" si="115"/>
        <v>67.787123078850627</v>
      </c>
      <c r="W576">
        <f t="shared" si="115"/>
        <v>67.787123078850627</v>
      </c>
    </row>
    <row r="577" spans="1:23" x14ac:dyDescent="0.25">
      <c r="A577" t="s">
        <v>97</v>
      </c>
      <c r="B577" t="s">
        <v>5</v>
      </c>
      <c r="C577" t="s">
        <v>15</v>
      </c>
      <c r="D577" t="s">
        <v>16</v>
      </c>
      <c r="E577" t="s">
        <v>140</v>
      </c>
      <c r="F577" t="s">
        <v>142</v>
      </c>
      <c r="G577" t="s">
        <v>80</v>
      </c>
      <c r="L577" t="s">
        <v>81</v>
      </c>
      <c r="M577">
        <f>'[4] Heating Technologies'!$H$3</f>
        <v>4892.7614379084971</v>
      </c>
      <c r="N577">
        <f t="shared" si="115"/>
        <v>4892.7614379084971</v>
      </c>
      <c r="O577">
        <f t="shared" si="115"/>
        <v>4892.7614379084971</v>
      </c>
      <c r="P577">
        <f t="shared" si="115"/>
        <v>4892.7614379084971</v>
      </c>
      <c r="Q577">
        <f t="shared" si="115"/>
        <v>4892.7614379084971</v>
      </c>
      <c r="R577">
        <f t="shared" si="115"/>
        <v>4892.7614379084971</v>
      </c>
      <c r="S577">
        <f t="shared" si="115"/>
        <v>4892.7614379084971</v>
      </c>
      <c r="T577">
        <f t="shared" si="115"/>
        <v>4892.7614379084971</v>
      </c>
      <c r="U577">
        <f t="shared" si="115"/>
        <v>4892.7614379084971</v>
      </c>
      <c r="V577">
        <f t="shared" si="115"/>
        <v>4892.7614379084971</v>
      </c>
      <c r="W577">
        <f t="shared" si="115"/>
        <v>4892.7614379084971</v>
      </c>
    </row>
    <row r="578" spans="1:23" x14ac:dyDescent="0.25">
      <c r="A578" t="s">
        <v>97</v>
      </c>
      <c r="B578" t="s">
        <v>5</v>
      </c>
      <c r="C578" t="s">
        <v>15</v>
      </c>
      <c r="D578" t="s">
        <v>16</v>
      </c>
      <c r="E578" t="s">
        <v>140</v>
      </c>
      <c r="F578" t="s">
        <v>142</v>
      </c>
      <c r="G578" t="s">
        <v>108</v>
      </c>
      <c r="L578" t="s">
        <v>81</v>
      </c>
      <c r="M578">
        <f>'[4] Heating Technologies'!$I$3</f>
        <v>156.41820453671664</v>
      </c>
      <c r="N578">
        <f t="shared" si="115"/>
        <v>156.41820453671664</v>
      </c>
      <c r="O578">
        <f t="shared" si="115"/>
        <v>156.41820453671664</v>
      </c>
      <c r="P578">
        <f t="shared" si="115"/>
        <v>156.41820453671664</v>
      </c>
      <c r="Q578">
        <f t="shared" si="115"/>
        <v>156.41820453671664</v>
      </c>
      <c r="R578">
        <f t="shared" si="115"/>
        <v>156.41820453671664</v>
      </c>
      <c r="S578">
        <f t="shared" si="115"/>
        <v>156.41820453671664</v>
      </c>
      <c r="T578">
        <f t="shared" si="115"/>
        <v>156.41820453671664</v>
      </c>
      <c r="U578">
        <f t="shared" si="115"/>
        <v>156.41820453671664</v>
      </c>
      <c r="V578">
        <f t="shared" si="115"/>
        <v>156.41820453671664</v>
      </c>
      <c r="W578">
        <f t="shared" si="115"/>
        <v>156.41820453671664</v>
      </c>
    </row>
    <row r="579" spans="1:23" x14ac:dyDescent="0.25">
      <c r="A579" t="s">
        <v>97</v>
      </c>
      <c r="B579" t="s">
        <v>5</v>
      </c>
      <c r="C579" t="s">
        <v>15</v>
      </c>
      <c r="D579" t="s">
        <v>16</v>
      </c>
      <c r="E579" t="s">
        <v>140</v>
      </c>
      <c r="F579" t="s">
        <v>142</v>
      </c>
      <c r="G579" t="s">
        <v>17</v>
      </c>
      <c r="J579" t="s">
        <v>40</v>
      </c>
      <c r="L579" t="s">
        <v>82</v>
      </c>
      <c r="M579">
        <v>1.26582278382448</v>
      </c>
      <c r="N579">
        <f t="shared" si="115"/>
        <v>1.26582278382448</v>
      </c>
      <c r="O579">
        <f t="shared" si="115"/>
        <v>1.26582278382448</v>
      </c>
      <c r="P579">
        <f t="shared" si="115"/>
        <v>1.26582278382448</v>
      </c>
      <c r="Q579">
        <f t="shared" si="115"/>
        <v>1.26582278382448</v>
      </c>
      <c r="R579">
        <f t="shared" si="115"/>
        <v>1.26582278382448</v>
      </c>
      <c r="S579">
        <f t="shared" si="115"/>
        <v>1.26582278382448</v>
      </c>
      <c r="T579">
        <f t="shared" si="115"/>
        <v>1.26582278382448</v>
      </c>
      <c r="U579">
        <f t="shared" si="115"/>
        <v>1.26582278382448</v>
      </c>
      <c r="V579">
        <f t="shared" si="115"/>
        <v>1.26582278382448</v>
      </c>
      <c r="W579">
        <f t="shared" si="115"/>
        <v>1.26582278382448</v>
      </c>
    </row>
    <row r="580" spans="1:23" x14ac:dyDescent="0.25">
      <c r="A580" t="s">
        <v>97</v>
      </c>
      <c r="B580" t="s">
        <v>5</v>
      </c>
      <c r="C580" t="s">
        <v>15</v>
      </c>
      <c r="D580" t="s">
        <v>16</v>
      </c>
      <c r="E580" t="s">
        <v>140</v>
      </c>
      <c r="F580" t="s">
        <v>143</v>
      </c>
      <c r="G580" t="s">
        <v>6</v>
      </c>
    </row>
    <row r="581" spans="1:23" x14ac:dyDescent="0.25">
      <c r="A581" t="s">
        <v>97</v>
      </c>
      <c r="B581" t="s">
        <v>5</v>
      </c>
      <c r="C581" t="s">
        <v>15</v>
      </c>
      <c r="D581" t="s">
        <v>16</v>
      </c>
      <c r="E581" t="s">
        <v>140</v>
      </c>
      <c r="F581" t="s">
        <v>143</v>
      </c>
      <c r="G581" t="s">
        <v>73</v>
      </c>
      <c r="L581" t="s">
        <v>74</v>
      </c>
      <c r="M581">
        <v>2000</v>
      </c>
      <c r="N581">
        <f t="shared" ref="N581:W583" si="116">M581</f>
        <v>2000</v>
      </c>
      <c r="O581">
        <f t="shared" si="116"/>
        <v>2000</v>
      </c>
      <c r="P581">
        <f t="shared" si="116"/>
        <v>2000</v>
      </c>
      <c r="Q581">
        <f t="shared" si="116"/>
        <v>2000</v>
      </c>
      <c r="R581">
        <f t="shared" si="116"/>
        <v>2000</v>
      </c>
      <c r="S581">
        <f t="shared" si="116"/>
        <v>2000</v>
      </c>
      <c r="T581">
        <f t="shared" si="116"/>
        <v>2000</v>
      </c>
      <c r="U581">
        <f t="shared" si="116"/>
        <v>2000</v>
      </c>
      <c r="V581">
        <f t="shared" si="116"/>
        <v>2000</v>
      </c>
      <c r="W581">
        <f t="shared" si="116"/>
        <v>2000</v>
      </c>
    </row>
    <row r="582" spans="1:23" x14ac:dyDescent="0.25">
      <c r="A582" t="s">
        <v>97</v>
      </c>
      <c r="B582" t="s">
        <v>5</v>
      </c>
      <c r="C582" t="s">
        <v>15</v>
      </c>
      <c r="D582" t="s">
        <v>16</v>
      </c>
      <c r="E582" t="s">
        <v>140</v>
      </c>
      <c r="F582" t="s">
        <v>143</v>
      </c>
      <c r="G582" t="s">
        <v>75</v>
      </c>
      <c r="L582" t="s">
        <v>74</v>
      </c>
      <c r="M582">
        <v>2101</v>
      </c>
      <c r="N582">
        <f t="shared" si="116"/>
        <v>2101</v>
      </c>
      <c r="O582">
        <f t="shared" si="116"/>
        <v>2101</v>
      </c>
      <c r="P582">
        <f t="shared" si="116"/>
        <v>2101</v>
      </c>
      <c r="Q582">
        <f t="shared" si="116"/>
        <v>2101</v>
      </c>
      <c r="R582">
        <f t="shared" si="116"/>
        <v>2101</v>
      </c>
      <c r="S582">
        <f t="shared" si="116"/>
        <v>2101</v>
      </c>
      <c r="T582">
        <f t="shared" si="116"/>
        <v>2101</v>
      </c>
      <c r="U582">
        <f t="shared" si="116"/>
        <v>2101</v>
      </c>
      <c r="V582">
        <f t="shared" si="116"/>
        <v>2101</v>
      </c>
      <c r="W582">
        <f t="shared" si="116"/>
        <v>2101</v>
      </c>
    </row>
    <row r="583" spans="1:23" x14ac:dyDescent="0.25">
      <c r="A583" t="s">
        <v>97</v>
      </c>
      <c r="B583" t="s">
        <v>5</v>
      </c>
      <c r="C583" t="s">
        <v>15</v>
      </c>
      <c r="D583" t="s">
        <v>16</v>
      </c>
      <c r="E583" t="s">
        <v>140</v>
      </c>
      <c r="F583" t="s">
        <v>143</v>
      </c>
      <c r="G583" t="s">
        <v>76</v>
      </c>
      <c r="L583" t="s">
        <v>77</v>
      </c>
      <c r="M583">
        <v>19</v>
      </c>
      <c r="N583">
        <f t="shared" si="116"/>
        <v>19</v>
      </c>
      <c r="O583">
        <f t="shared" si="116"/>
        <v>19</v>
      </c>
      <c r="P583">
        <f t="shared" si="116"/>
        <v>19</v>
      </c>
      <c r="Q583">
        <f t="shared" si="116"/>
        <v>19</v>
      </c>
      <c r="R583">
        <f t="shared" si="116"/>
        <v>19</v>
      </c>
      <c r="S583">
        <f t="shared" si="116"/>
        <v>19</v>
      </c>
      <c r="T583">
        <f t="shared" si="116"/>
        <v>19</v>
      </c>
      <c r="U583">
        <f t="shared" si="116"/>
        <v>19</v>
      </c>
      <c r="V583">
        <f t="shared" si="116"/>
        <v>19</v>
      </c>
      <c r="W583">
        <f t="shared" si="116"/>
        <v>19</v>
      </c>
    </row>
    <row r="584" spans="1:23" x14ac:dyDescent="0.25">
      <c r="A584" t="s">
        <v>97</v>
      </c>
      <c r="B584" t="s">
        <v>5</v>
      </c>
      <c r="C584" t="s">
        <v>15</v>
      </c>
      <c r="D584" t="s">
        <v>16</v>
      </c>
      <c r="E584" t="s">
        <v>140</v>
      </c>
      <c r="F584" t="s">
        <v>143</v>
      </c>
      <c r="G584" t="s">
        <v>78</v>
      </c>
      <c r="L584" t="s">
        <v>70</v>
      </c>
      <c r="M584">
        <v>0.187</v>
      </c>
    </row>
    <row r="585" spans="1:23" x14ac:dyDescent="0.25">
      <c r="A585" t="s">
        <v>97</v>
      </c>
      <c r="B585" t="s">
        <v>5</v>
      </c>
      <c r="C585" t="s">
        <v>15</v>
      </c>
      <c r="D585" t="s">
        <v>16</v>
      </c>
      <c r="E585" t="s">
        <v>140</v>
      </c>
      <c r="F585" t="s">
        <v>143</v>
      </c>
      <c r="G585" t="s">
        <v>79</v>
      </c>
      <c r="L585" t="s">
        <v>82</v>
      </c>
      <c r="M585">
        <f>[3]HeatingDemands_Canada!$W$128</f>
        <v>67.787123078850627</v>
      </c>
      <c r="N585">
        <f t="shared" ref="N585:W588" si="117">M585</f>
        <v>67.787123078850627</v>
      </c>
      <c r="O585">
        <f t="shared" si="117"/>
        <v>67.787123078850627</v>
      </c>
      <c r="P585">
        <f t="shared" si="117"/>
        <v>67.787123078850627</v>
      </c>
      <c r="Q585">
        <f t="shared" si="117"/>
        <v>67.787123078850627</v>
      </c>
      <c r="R585">
        <f t="shared" si="117"/>
        <v>67.787123078850627</v>
      </c>
      <c r="S585">
        <f t="shared" si="117"/>
        <v>67.787123078850627</v>
      </c>
      <c r="T585">
        <f t="shared" si="117"/>
        <v>67.787123078850627</v>
      </c>
      <c r="U585">
        <f t="shared" si="117"/>
        <v>67.787123078850627</v>
      </c>
      <c r="V585">
        <f t="shared" si="117"/>
        <v>67.787123078850627</v>
      </c>
      <c r="W585">
        <f t="shared" si="117"/>
        <v>67.787123078850627</v>
      </c>
    </row>
    <row r="586" spans="1:23" x14ac:dyDescent="0.25">
      <c r="A586" t="s">
        <v>97</v>
      </c>
      <c r="B586" t="s">
        <v>5</v>
      </c>
      <c r="C586" t="s">
        <v>15</v>
      </c>
      <c r="D586" t="s">
        <v>16</v>
      </c>
      <c r="E586" t="s">
        <v>140</v>
      </c>
      <c r="F586" t="s">
        <v>143</v>
      </c>
      <c r="G586" t="s">
        <v>80</v>
      </c>
      <c r="L586" t="s">
        <v>81</v>
      </c>
      <c r="M586">
        <f>'[4] Heating Technologies'!$H$4</f>
        <v>5405.8131487889277</v>
      </c>
      <c r="N586">
        <f t="shared" si="117"/>
        <v>5405.8131487889277</v>
      </c>
      <c r="O586">
        <f t="shared" si="117"/>
        <v>5405.8131487889277</v>
      </c>
      <c r="P586">
        <f t="shared" si="117"/>
        <v>5405.8131487889277</v>
      </c>
      <c r="Q586">
        <f t="shared" si="117"/>
        <v>5405.8131487889277</v>
      </c>
      <c r="R586">
        <f t="shared" si="117"/>
        <v>5405.8131487889277</v>
      </c>
      <c r="S586">
        <f t="shared" si="117"/>
        <v>5405.8131487889277</v>
      </c>
      <c r="T586">
        <f t="shared" si="117"/>
        <v>5405.8131487889277</v>
      </c>
      <c r="U586">
        <f t="shared" si="117"/>
        <v>5405.8131487889277</v>
      </c>
      <c r="V586">
        <f t="shared" si="117"/>
        <v>5405.8131487889277</v>
      </c>
      <c r="W586">
        <f t="shared" si="117"/>
        <v>5405.8131487889277</v>
      </c>
    </row>
    <row r="587" spans="1:23" x14ac:dyDescent="0.25">
      <c r="A587" t="s">
        <v>97</v>
      </c>
      <c r="B587" t="s">
        <v>5</v>
      </c>
      <c r="C587" t="s">
        <v>15</v>
      </c>
      <c r="D587" t="s">
        <v>16</v>
      </c>
      <c r="E587" t="s">
        <v>140</v>
      </c>
      <c r="F587" t="s">
        <v>143</v>
      </c>
      <c r="G587" t="s">
        <v>108</v>
      </c>
      <c r="L587" t="s">
        <v>81</v>
      </c>
      <c r="M587">
        <f>'[4] Heating Technologies'!$I$4</f>
        <v>162.67493271818532</v>
      </c>
      <c r="N587">
        <f t="shared" si="117"/>
        <v>162.67493271818532</v>
      </c>
      <c r="O587">
        <f t="shared" si="117"/>
        <v>162.67493271818532</v>
      </c>
      <c r="P587">
        <f t="shared" si="117"/>
        <v>162.67493271818532</v>
      </c>
      <c r="Q587">
        <f t="shared" si="117"/>
        <v>162.67493271818532</v>
      </c>
      <c r="R587">
        <f t="shared" si="117"/>
        <v>162.67493271818532</v>
      </c>
      <c r="S587">
        <f t="shared" si="117"/>
        <v>162.67493271818532</v>
      </c>
      <c r="T587">
        <f t="shared" si="117"/>
        <v>162.67493271818532</v>
      </c>
      <c r="U587">
        <f t="shared" si="117"/>
        <v>162.67493271818532</v>
      </c>
      <c r="V587">
        <f t="shared" si="117"/>
        <v>162.67493271818532</v>
      </c>
      <c r="W587">
        <f t="shared" si="117"/>
        <v>162.67493271818532</v>
      </c>
    </row>
    <row r="588" spans="1:23" x14ac:dyDescent="0.25">
      <c r="A588" t="s">
        <v>97</v>
      </c>
      <c r="B588" t="s">
        <v>5</v>
      </c>
      <c r="C588" t="s">
        <v>15</v>
      </c>
      <c r="D588" t="s">
        <v>16</v>
      </c>
      <c r="E588" t="s">
        <v>140</v>
      </c>
      <c r="F588" t="s">
        <v>143</v>
      </c>
      <c r="G588" t="s">
        <v>17</v>
      </c>
      <c r="J588" t="s">
        <v>40</v>
      </c>
      <c r="L588" t="s">
        <v>82</v>
      </c>
      <c r="M588">
        <v>1.11111111</v>
      </c>
      <c r="N588">
        <f t="shared" si="117"/>
        <v>1.11111111</v>
      </c>
      <c r="O588">
        <f t="shared" si="117"/>
        <v>1.11111111</v>
      </c>
      <c r="P588">
        <f t="shared" si="117"/>
        <v>1.11111111</v>
      </c>
      <c r="Q588">
        <f t="shared" si="117"/>
        <v>1.11111111</v>
      </c>
      <c r="R588">
        <f t="shared" si="117"/>
        <v>1.11111111</v>
      </c>
      <c r="S588">
        <f t="shared" si="117"/>
        <v>1.11111111</v>
      </c>
      <c r="T588">
        <f t="shared" si="117"/>
        <v>1.11111111</v>
      </c>
      <c r="U588">
        <f t="shared" si="117"/>
        <v>1.11111111</v>
      </c>
      <c r="V588">
        <f t="shared" si="117"/>
        <v>1.11111111</v>
      </c>
      <c r="W588">
        <f t="shared" si="117"/>
        <v>1.11111111</v>
      </c>
    </row>
    <row r="589" spans="1:23" x14ac:dyDescent="0.25">
      <c r="A589" t="s">
        <v>97</v>
      </c>
      <c r="B589" t="s">
        <v>5</v>
      </c>
      <c r="C589" t="s">
        <v>15</v>
      </c>
      <c r="D589" t="s">
        <v>16</v>
      </c>
      <c r="E589" t="s">
        <v>140</v>
      </c>
      <c r="F589" t="s">
        <v>144</v>
      </c>
      <c r="G589" t="s">
        <v>6</v>
      </c>
    </row>
    <row r="590" spans="1:23" x14ac:dyDescent="0.25">
      <c r="A590" t="s">
        <v>97</v>
      </c>
      <c r="B590" t="s">
        <v>5</v>
      </c>
      <c r="C590" t="s">
        <v>15</v>
      </c>
      <c r="D590" t="s">
        <v>16</v>
      </c>
      <c r="E590" t="s">
        <v>140</v>
      </c>
      <c r="F590" t="s">
        <v>144</v>
      </c>
      <c r="G590" t="s">
        <v>73</v>
      </c>
      <c r="L590" t="s">
        <v>74</v>
      </c>
      <c r="M590">
        <v>2000</v>
      </c>
      <c r="N590">
        <f t="shared" ref="N590:W592" si="118">M590</f>
        <v>2000</v>
      </c>
      <c r="O590">
        <f t="shared" si="118"/>
        <v>2000</v>
      </c>
      <c r="P590">
        <f t="shared" si="118"/>
        <v>2000</v>
      </c>
      <c r="Q590">
        <f t="shared" si="118"/>
        <v>2000</v>
      </c>
      <c r="R590">
        <f t="shared" si="118"/>
        <v>2000</v>
      </c>
      <c r="S590">
        <f t="shared" si="118"/>
        <v>2000</v>
      </c>
      <c r="T590">
        <f t="shared" si="118"/>
        <v>2000</v>
      </c>
      <c r="U590">
        <f t="shared" si="118"/>
        <v>2000</v>
      </c>
      <c r="V590">
        <f t="shared" si="118"/>
        <v>2000</v>
      </c>
      <c r="W590">
        <f t="shared" si="118"/>
        <v>2000</v>
      </c>
    </row>
    <row r="591" spans="1:23" x14ac:dyDescent="0.25">
      <c r="A591" t="s">
        <v>97</v>
      </c>
      <c r="B591" t="s">
        <v>5</v>
      </c>
      <c r="C591" t="s">
        <v>15</v>
      </c>
      <c r="D591" t="s">
        <v>16</v>
      </c>
      <c r="E591" t="s">
        <v>140</v>
      </c>
      <c r="F591" t="s">
        <v>144</v>
      </c>
      <c r="G591" t="s">
        <v>75</v>
      </c>
      <c r="L591" t="s">
        <v>74</v>
      </c>
      <c r="M591">
        <v>2101</v>
      </c>
      <c r="N591">
        <f t="shared" si="118"/>
        <v>2101</v>
      </c>
      <c r="O591">
        <f t="shared" si="118"/>
        <v>2101</v>
      </c>
      <c r="P591">
        <f t="shared" si="118"/>
        <v>2101</v>
      </c>
      <c r="Q591">
        <f t="shared" si="118"/>
        <v>2101</v>
      </c>
      <c r="R591">
        <f t="shared" si="118"/>
        <v>2101</v>
      </c>
      <c r="S591">
        <f t="shared" si="118"/>
        <v>2101</v>
      </c>
      <c r="T591">
        <f t="shared" si="118"/>
        <v>2101</v>
      </c>
      <c r="U591">
        <f t="shared" si="118"/>
        <v>2101</v>
      </c>
      <c r="V591">
        <f t="shared" si="118"/>
        <v>2101</v>
      </c>
      <c r="W591">
        <f t="shared" si="118"/>
        <v>2101</v>
      </c>
    </row>
    <row r="592" spans="1:23" x14ac:dyDescent="0.25">
      <c r="A592" t="s">
        <v>97</v>
      </c>
      <c r="B592" t="s">
        <v>5</v>
      </c>
      <c r="C592" t="s">
        <v>15</v>
      </c>
      <c r="D592" t="s">
        <v>16</v>
      </c>
      <c r="E592" t="s">
        <v>140</v>
      </c>
      <c r="F592" t="s">
        <v>144</v>
      </c>
      <c r="G592" t="s">
        <v>76</v>
      </c>
      <c r="L592" t="s">
        <v>77</v>
      </c>
      <c r="M592">
        <v>22.5</v>
      </c>
      <c r="N592">
        <f t="shared" si="118"/>
        <v>22.5</v>
      </c>
      <c r="O592">
        <f t="shared" si="118"/>
        <v>22.5</v>
      </c>
      <c r="P592">
        <f t="shared" si="118"/>
        <v>22.5</v>
      </c>
      <c r="Q592">
        <f t="shared" si="118"/>
        <v>22.5</v>
      </c>
      <c r="R592">
        <f t="shared" si="118"/>
        <v>22.5</v>
      </c>
      <c r="S592">
        <f t="shared" si="118"/>
        <v>22.5</v>
      </c>
      <c r="T592">
        <f t="shared" si="118"/>
        <v>22.5</v>
      </c>
      <c r="U592">
        <f t="shared" si="118"/>
        <v>22.5</v>
      </c>
      <c r="V592">
        <f t="shared" si="118"/>
        <v>22.5</v>
      </c>
      <c r="W592">
        <f t="shared" si="118"/>
        <v>22.5</v>
      </c>
    </row>
    <row r="593" spans="1:24" x14ac:dyDescent="0.25">
      <c r="A593" t="s">
        <v>97</v>
      </c>
      <c r="B593" t="s">
        <v>5</v>
      </c>
      <c r="C593" t="s">
        <v>15</v>
      </c>
      <c r="D593" t="s">
        <v>16</v>
      </c>
      <c r="E593" t="s">
        <v>140</v>
      </c>
      <c r="F593" t="s">
        <v>144</v>
      </c>
      <c r="G593" t="s">
        <v>78</v>
      </c>
      <c r="L593" t="s">
        <v>70</v>
      </c>
      <c r="M593">
        <v>0.13400000000000001</v>
      </c>
    </row>
    <row r="594" spans="1:24" x14ac:dyDescent="0.25">
      <c r="A594" t="s">
        <v>97</v>
      </c>
      <c r="B594" t="s">
        <v>5</v>
      </c>
      <c r="C594" t="s">
        <v>15</v>
      </c>
      <c r="D594" t="s">
        <v>16</v>
      </c>
      <c r="E594" t="s">
        <v>140</v>
      </c>
      <c r="F594" t="s">
        <v>144</v>
      </c>
      <c r="G594" t="s">
        <v>79</v>
      </c>
      <c r="L594" t="s">
        <v>82</v>
      </c>
      <c r="M594">
        <f>[3]HeatingDemands_Canada!$W$128</f>
        <v>67.787123078850627</v>
      </c>
      <c r="N594">
        <f t="shared" ref="N594:W597" si="119">M594</f>
        <v>67.787123078850627</v>
      </c>
      <c r="O594">
        <f t="shared" si="119"/>
        <v>67.787123078850627</v>
      </c>
      <c r="P594">
        <f t="shared" si="119"/>
        <v>67.787123078850627</v>
      </c>
      <c r="Q594">
        <f t="shared" si="119"/>
        <v>67.787123078850627</v>
      </c>
      <c r="R594">
        <f t="shared" si="119"/>
        <v>67.787123078850627</v>
      </c>
      <c r="S594">
        <f t="shared" si="119"/>
        <v>67.787123078850627</v>
      </c>
      <c r="T594">
        <f t="shared" si="119"/>
        <v>67.787123078850627</v>
      </c>
      <c r="U594">
        <f t="shared" si="119"/>
        <v>67.787123078850627</v>
      </c>
      <c r="V594">
        <f t="shared" si="119"/>
        <v>67.787123078850627</v>
      </c>
      <c r="W594">
        <f t="shared" si="119"/>
        <v>67.787123078850627</v>
      </c>
    </row>
    <row r="595" spans="1:24" x14ac:dyDescent="0.25">
      <c r="A595" t="s">
        <v>97</v>
      </c>
      <c r="B595" t="s">
        <v>5</v>
      </c>
      <c r="C595" t="s">
        <v>15</v>
      </c>
      <c r="D595" t="s">
        <v>16</v>
      </c>
      <c r="E595" t="s">
        <v>140</v>
      </c>
      <c r="F595" t="s">
        <v>144</v>
      </c>
      <c r="G595" t="s">
        <v>80</v>
      </c>
      <c r="L595" t="s">
        <v>81</v>
      </c>
      <c r="M595">
        <f>'[4] Heating Technologies'!$H$5</f>
        <v>3822.8609188773548</v>
      </c>
      <c r="N595">
        <f t="shared" si="119"/>
        <v>3822.8609188773548</v>
      </c>
      <c r="O595">
        <f t="shared" si="119"/>
        <v>3822.8609188773548</v>
      </c>
      <c r="P595">
        <f t="shared" si="119"/>
        <v>3822.8609188773548</v>
      </c>
      <c r="Q595">
        <f t="shared" si="119"/>
        <v>3822.8609188773548</v>
      </c>
      <c r="R595">
        <f t="shared" si="119"/>
        <v>3822.8609188773548</v>
      </c>
      <c r="S595">
        <f t="shared" si="119"/>
        <v>3822.8609188773548</v>
      </c>
      <c r="T595">
        <f t="shared" si="119"/>
        <v>3822.8609188773548</v>
      </c>
      <c r="U595">
        <f t="shared" si="119"/>
        <v>3822.8609188773548</v>
      </c>
      <c r="V595">
        <f t="shared" si="119"/>
        <v>3822.8609188773548</v>
      </c>
      <c r="W595">
        <f t="shared" si="119"/>
        <v>3822.8609188773548</v>
      </c>
    </row>
    <row r="596" spans="1:24" x14ac:dyDescent="0.25">
      <c r="A596" t="s">
        <v>97</v>
      </c>
      <c r="B596" t="s">
        <v>5</v>
      </c>
      <c r="C596" t="s">
        <v>15</v>
      </c>
      <c r="D596" t="s">
        <v>16</v>
      </c>
      <c r="E596" t="s">
        <v>140</v>
      </c>
      <c r="F596" t="s">
        <v>144</v>
      </c>
      <c r="G596" t="s">
        <v>108</v>
      </c>
      <c r="L596" t="s">
        <v>81</v>
      </c>
      <c r="M596">
        <f>'[4] Heating Technologies'!$I$5</f>
        <v>0</v>
      </c>
      <c r="N596">
        <f t="shared" si="119"/>
        <v>0</v>
      </c>
      <c r="O596">
        <f t="shared" si="119"/>
        <v>0</v>
      </c>
      <c r="P596">
        <f t="shared" si="119"/>
        <v>0</v>
      </c>
      <c r="Q596">
        <f t="shared" si="119"/>
        <v>0</v>
      </c>
      <c r="R596">
        <f t="shared" si="119"/>
        <v>0</v>
      </c>
      <c r="S596">
        <f t="shared" si="119"/>
        <v>0</v>
      </c>
      <c r="T596">
        <f t="shared" si="119"/>
        <v>0</v>
      </c>
      <c r="U596">
        <f t="shared" si="119"/>
        <v>0</v>
      </c>
      <c r="V596">
        <f t="shared" si="119"/>
        <v>0</v>
      </c>
      <c r="W596">
        <f t="shared" si="119"/>
        <v>0</v>
      </c>
    </row>
    <row r="597" spans="1:24" x14ac:dyDescent="0.25">
      <c r="A597" t="s">
        <v>97</v>
      </c>
      <c r="B597" t="s">
        <v>5</v>
      </c>
      <c r="C597" t="s">
        <v>15</v>
      </c>
      <c r="D597" t="s">
        <v>16</v>
      </c>
      <c r="E597" t="s">
        <v>140</v>
      </c>
      <c r="F597" t="s">
        <v>144</v>
      </c>
      <c r="G597" t="s">
        <v>17</v>
      </c>
      <c r="J597" t="s">
        <v>31</v>
      </c>
      <c r="L597" t="s">
        <v>82</v>
      </c>
      <c r="M597">
        <v>1</v>
      </c>
      <c r="N597">
        <f t="shared" si="119"/>
        <v>1</v>
      </c>
      <c r="O597">
        <f t="shared" si="119"/>
        <v>1</v>
      </c>
      <c r="P597">
        <f t="shared" si="119"/>
        <v>1</v>
      </c>
      <c r="Q597">
        <f t="shared" si="119"/>
        <v>1</v>
      </c>
      <c r="R597">
        <f t="shared" si="119"/>
        <v>1</v>
      </c>
      <c r="S597">
        <f t="shared" si="119"/>
        <v>1</v>
      </c>
      <c r="T597">
        <f t="shared" si="119"/>
        <v>1</v>
      </c>
      <c r="U597">
        <f t="shared" si="119"/>
        <v>1</v>
      </c>
      <c r="V597">
        <f t="shared" si="119"/>
        <v>1</v>
      </c>
      <c r="W597">
        <f t="shared" si="119"/>
        <v>1</v>
      </c>
    </row>
    <row r="598" spans="1:24" x14ac:dyDescent="0.25">
      <c r="A598" t="s">
        <v>97</v>
      </c>
      <c r="B598" t="s">
        <v>5</v>
      </c>
      <c r="C598" t="s">
        <v>15</v>
      </c>
      <c r="D598" t="s">
        <v>16</v>
      </c>
      <c r="E598" t="s">
        <v>140</v>
      </c>
      <c r="F598" t="s">
        <v>145</v>
      </c>
      <c r="G598" t="s">
        <v>6</v>
      </c>
    </row>
    <row r="599" spans="1:24" x14ac:dyDescent="0.25">
      <c r="A599" t="s">
        <v>97</v>
      </c>
      <c r="B599" t="s">
        <v>5</v>
      </c>
      <c r="C599" t="s">
        <v>15</v>
      </c>
      <c r="D599" t="s">
        <v>16</v>
      </c>
      <c r="E599" t="s">
        <v>140</v>
      </c>
      <c r="F599" t="s">
        <v>145</v>
      </c>
      <c r="G599" t="s">
        <v>73</v>
      </c>
      <c r="L599" t="s">
        <v>74</v>
      </c>
      <c r="M599">
        <v>2000</v>
      </c>
      <c r="N599">
        <f t="shared" ref="N599:W601" si="120">M599</f>
        <v>2000</v>
      </c>
      <c r="O599">
        <f t="shared" si="120"/>
        <v>2000</v>
      </c>
      <c r="P599">
        <f t="shared" si="120"/>
        <v>2000</v>
      </c>
      <c r="Q599">
        <f t="shared" si="120"/>
        <v>2000</v>
      </c>
      <c r="R599">
        <f t="shared" si="120"/>
        <v>2000</v>
      </c>
      <c r="S599">
        <f t="shared" si="120"/>
        <v>2000</v>
      </c>
      <c r="T599">
        <f t="shared" si="120"/>
        <v>2000</v>
      </c>
      <c r="U599">
        <f t="shared" si="120"/>
        <v>2000</v>
      </c>
      <c r="V599">
        <f t="shared" si="120"/>
        <v>2000</v>
      </c>
      <c r="W599">
        <f t="shared" si="120"/>
        <v>2000</v>
      </c>
    </row>
    <row r="600" spans="1:24" x14ac:dyDescent="0.25">
      <c r="A600" t="s">
        <v>97</v>
      </c>
      <c r="B600" t="s">
        <v>5</v>
      </c>
      <c r="C600" t="s">
        <v>15</v>
      </c>
      <c r="D600" t="s">
        <v>16</v>
      </c>
      <c r="E600" t="s">
        <v>140</v>
      </c>
      <c r="F600" t="s">
        <v>145</v>
      </c>
      <c r="G600" t="s">
        <v>75</v>
      </c>
      <c r="L600" t="s">
        <v>74</v>
      </c>
      <c r="M600">
        <v>2101</v>
      </c>
      <c r="N600">
        <f t="shared" si="120"/>
        <v>2101</v>
      </c>
      <c r="O600">
        <f t="shared" si="120"/>
        <v>2101</v>
      </c>
      <c r="P600">
        <f t="shared" si="120"/>
        <v>2101</v>
      </c>
      <c r="Q600">
        <f t="shared" si="120"/>
        <v>2101</v>
      </c>
      <c r="R600">
        <f t="shared" si="120"/>
        <v>2101</v>
      </c>
      <c r="S600">
        <f t="shared" si="120"/>
        <v>2101</v>
      </c>
      <c r="T600">
        <f t="shared" si="120"/>
        <v>2101</v>
      </c>
      <c r="U600">
        <f t="shared" si="120"/>
        <v>2101</v>
      </c>
      <c r="V600">
        <f t="shared" si="120"/>
        <v>2101</v>
      </c>
      <c r="W600">
        <f t="shared" si="120"/>
        <v>2101</v>
      </c>
    </row>
    <row r="601" spans="1:24" x14ac:dyDescent="0.25">
      <c r="A601" t="s">
        <v>97</v>
      </c>
      <c r="B601" t="s">
        <v>5</v>
      </c>
      <c r="C601" t="s">
        <v>15</v>
      </c>
      <c r="D601" t="s">
        <v>16</v>
      </c>
      <c r="E601" t="s">
        <v>140</v>
      </c>
      <c r="F601" t="s">
        <v>145</v>
      </c>
      <c r="G601" t="s">
        <v>76</v>
      </c>
      <c r="L601" t="s">
        <v>77</v>
      </c>
      <c r="M601">
        <v>15.5</v>
      </c>
      <c r="N601">
        <f t="shared" si="120"/>
        <v>15.5</v>
      </c>
      <c r="O601">
        <f t="shared" si="120"/>
        <v>15.5</v>
      </c>
      <c r="P601">
        <f t="shared" si="120"/>
        <v>15.5</v>
      </c>
      <c r="Q601">
        <f t="shared" si="120"/>
        <v>15.5</v>
      </c>
      <c r="R601">
        <f t="shared" si="120"/>
        <v>15.5</v>
      </c>
      <c r="S601">
        <f t="shared" si="120"/>
        <v>15.5</v>
      </c>
      <c r="T601">
        <f t="shared" si="120"/>
        <v>15.5</v>
      </c>
      <c r="U601">
        <f t="shared" si="120"/>
        <v>15.5</v>
      </c>
      <c r="V601">
        <f t="shared" si="120"/>
        <v>15.5</v>
      </c>
      <c r="W601">
        <f t="shared" si="120"/>
        <v>15.5</v>
      </c>
    </row>
    <row r="602" spans="1:24" x14ac:dyDescent="0.25">
      <c r="A602" t="s">
        <v>97</v>
      </c>
      <c r="B602" t="s">
        <v>5</v>
      </c>
      <c r="C602" t="s">
        <v>15</v>
      </c>
      <c r="D602" t="s">
        <v>16</v>
      </c>
      <c r="E602" t="s">
        <v>140</v>
      </c>
      <c r="F602" t="s">
        <v>145</v>
      </c>
      <c r="G602" t="s">
        <v>78</v>
      </c>
      <c r="L602" t="s">
        <v>70</v>
      </c>
      <c r="M602">
        <v>0</v>
      </c>
    </row>
    <row r="603" spans="1:24" x14ac:dyDescent="0.25">
      <c r="A603" t="s">
        <v>97</v>
      </c>
      <c r="B603" t="s">
        <v>5</v>
      </c>
      <c r="C603" t="s">
        <v>15</v>
      </c>
      <c r="D603" t="s">
        <v>16</v>
      </c>
      <c r="E603" t="s">
        <v>140</v>
      </c>
      <c r="F603" t="s">
        <v>145</v>
      </c>
      <c r="G603" t="s">
        <v>79</v>
      </c>
      <c r="L603" t="s">
        <v>82</v>
      </c>
      <c r="M603">
        <f>[3]HeatingDemands_Canada!$W$128</f>
        <v>67.787123078850627</v>
      </c>
      <c r="N603">
        <f t="shared" ref="N603:W609" si="121">M603</f>
        <v>67.787123078850627</v>
      </c>
      <c r="O603">
        <f t="shared" si="121"/>
        <v>67.787123078850627</v>
      </c>
      <c r="P603">
        <f t="shared" si="121"/>
        <v>67.787123078850627</v>
      </c>
      <c r="Q603">
        <f t="shared" si="121"/>
        <v>67.787123078850627</v>
      </c>
      <c r="R603">
        <f t="shared" si="121"/>
        <v>67.787123078850627</v>
      </c>
      <c r="S603">
        <f t="shared" si="121"/>
        <v>67.787123078850627</v>
      </c>
      <c r="T603">
        <f t="shared" si="121"/>
        <v>67.787123078850627</v>
      </c>
      <c r="U603">
        <f t="shared" si="121"/>
        <v>67.787123078850627</v>
      </c>
      <c r="V603">
        <f t="shared" si="121"/>
        <v>67.787123078850627</v>
      </c>
      <c r="W603">
        <f t="shared" si="121"/>
        <v>67.787123078850627</v>
      </c>
    </row>
    <row r="604" spans="1:24" x14ac:dyDescent="0.25">
      <c r="A604" t="s">
        <v>97</v>
      </c>
      <c r="B604" t="s">
        <v>5</v>
      </c>
      <c r="C604" t="s">
        <v>15</v>
      </c>
      <c r="D604" t="s">
        <v>16</v>
      </c>
      <c r="E604" t="s">
        <v>140</v>
      </c>
      <c r="F604" t="s">
        <v>145</v>
      </c>
      <c r="G604" t="s">
        <v>80</v>
      </c>
      <c r="L604" t="s">
        <v>81</v>
      </c>
      <c r="M604">
        <f>'[4] Heating Technologies'!$H$8</f>
        <v>13502.01941560938</v>
      </c>
      <c r="N604">
        <f t="shared" si="121"/>
        <v>13502.01941560938</v>
      </c>
      <c r="O604">
        <f t="shared" si="121"/>
        <v>13502.01941560938</v>
      </c>
      <c r="P604">
        <f t="shared" si="121"/>
        <v>13502.01941560938</v>
      </c>
      <c r="Q604">
        <f t="shared" si="121"/>
        <v>13502.01941560938</v>
      </c>
      <c r="R604">
        <f t="shared" si="121"/>
        <v>13502.01941560938</v>
      </c>
      <c r="S604">
        <f t="shared" si="121"/>
        <v>13502.01941560938</v>
      </c>
      <c r="T604">
        <f t="shared" si="121"/>
        <v>13502.01941560938</v>
      </c>
      <c r="U604">
        <f t="shared" si="121"/>
        <v>13502.01941560938</v>
      </c>
      <c r="V604">
        <f t="shared" si="121"/>
        <v>13502.01941560938</v>
      </c>
      <c r="W604">
        <f t="shared" si="121"/>
        <v>13502.01941560938</v>
      </c>
    </row>
    <row r="605" spans="1:24" x14ac:dyDescent="0.25">
      <c r="A605" t="s">
        <v>97</v>
      </c>
      <c r="B605" t="s">
        <v>5</v>
      </c>
      <c r="C605" t="s">
        <v>15</v>
      </c>
      <c r="D605" t="s">
        <v>16</v>
      </c>
      <c r="E605" t="s">
        <v>140</v>
      </c>
      <c r="F605" t="s">
        <v>145</v>
      </c>
      <c r="G605" t="s">
        <v>108</v>
      </c>
      <c r="L605" t="s">
        <v>81</v>
      </c>
      <c r="M605">
        <f>'[4] Heating Technologies'!$I$8</f>
        <v>262.78258362168395</v>
      </c>
      <c r="N605">
        <f t="shared" si="121"/>
        <v>262.78258362168395</v>
      </c>
      <c r="O605">
        <f t="shared" si="121"/>
        <v>262.78258362168395</v>
      </c>
      <c r="P605">
        <f t="shared" si="121"/>
        <v>262.78258362168395</v>
      </c>
      <c r="Q605">
        <f t="shared" si="121"/>
        <v>262.78258362168395</v>
      </c>
      <c r="R605">
        <f t="shared" si="121"/>
        <v>262.78258362168395</v>
      </c>
      <c r="S605">
        <f t="shared" si="121"/>
        <v>262.78258362168395</v>
      </c>
      <c r="T605">
        <f t="shared" si="121"/>
        <v>262.78258362168395</v>
      </c>
      <c r="U605">
        <f t="shared" si="121"/>
        <v>262.78258362168395</v>
      </c>
      <c r="V605">
        <f t="shared" si="121"/>
        <v>262.78258362168395</v>
      </c>
      <c r="W605">
        <f t="shared" si="121"/>
        <v>262.78258362168395</v>
      </c>
    </row>
    <row r="606" spans="1:24" x14ac:dyDescent="0.25">
      <c r="A606" t="s">
        <v>97</v>
      </c>
      <c r="B606" t="s">
        <v>5</v>
      </c>
      <c r="C606" t="s">
        <v>15</v>
      </c>
      <c r="D606" t="s">
        <v>16</v>
      </c>
      <c r="E606" t="s">
        <v>140</v>
      </c>
      <c r="F606" t="s">
        <v>145</v>
      </c>
      <c r="G606" t="s">
        <v>17</v>
      </c>
      <c r="J606" t="s">
        <v>31</v>
      </c>
      <c r="L606" t="s">
        <v>82</v>
      </c>
      <c r="M606">
        <f>1/1.9*0.95</f>
        <v>0.49999999999999994</v>
      </c>
      <c r="N606">
        <f>M606</f>
        <v>0.49999999999999994</v>
      </c>
      <c r="O606">
        <f>(1/2.1)*0.95</f>
        <v>0.45238095238095233</v>
      </c>
      <c r="P606">
        <f>(1/2.3)*0.95</f>
        <v>0.41304347826086957</v>
      </c>
      <c r="Q606">
        <f>(1/2.5)*0.95</f>
        <v>0.38</v>
      </c>
      <c r="R606">
        <f>(1/3.5)*0.95</f>
        <v>0.27142857142857141</v>
      </c>
      <c r="S606">
        <f t="shared" si="121"/>
        <v>0.27142857142857141</v>
      </c>
      <c r="T606">
        <f t="shared" si="121"/>
        <v>0.27142857142857141</v>
      </c>
      <c r="U606">
        <f t="shared" si="121"/>
        <v>0.27142857142857141</v>
      </c>
      <c r="V606">
        <f t="shared" si="121"/>
        <v>0.27142857142857141</v>
      </c>
      <c r="W606">
        <f t="shared" si="121"/>
        <v>0.27142857142857141</v>
      </c>
      <c r="X606" t="s">
        <v>146</v>
      </c>
    </row>
    <row r="607" spans="1:24" x14ac:dyDescent="0.25">
      <c r="A607" t="s">
        <v>97</v>
      </c>
      <c r="B607" t="s">
        <v>5</v>
      </c>
      <c r="C607" t="s">
        <v>15</v>
      </c>
      <c r="D607" t="s">
        <v>16</v>
      </c>
      <c r="E607" t="s">
        <v>140</v>
      </c>
      <c r="F607" t="s">
        <v>145</v>
      </c>
      <c r="G607" t="s">
        <v>17</v>
      </c>
      <c r="J607" t="s">
        <v>40</v>
      </c>
      <c r="L607" t="s">
        <v>82</v>
      </c>
      <c r="M607">
        <f>M579*0.05</f>
        <v>6.3291139191224005E-2</v>
      </c>
      <c r="N607">
        <f>M607</f>
        <v>6.3291139191224005E-2</v>
      </c>
      <c r="O607">
        <f t="shared" ref="O607:R609" si="122">N607</f>
        <v>6.3291139191224005E-2</v>
      </c>
      <c r="P607">
        <f t="shared" si="122"/>
        <v>6.3291139191224005E-2</v>
      </c>
      <c r="Q607">
        <f t="shared" si="122"/>
        <v>6.3291139191224005E-2</v>
      </c>
      <c r="R607">
        <f t="shared" si="122"/>
        <v>6.3291139191224005E-2</v>
      </c>
      <c r="S607">
        <f t="shared" si="121"/>
        <v>6.3291139191224005E-2</v>
      </c>
      <c r="T607">
        <f t="shared" si="121"/>
        <v>6.3291139191224005E-2</v>
      </c>
      <c r="U607">
        <f t="shared" si="121"/>
        <v>6.3291139191224005E-2</v>
      </c>
      <c r="V607">
        <f t="shared" si="121"/>
        <v>6.3291139191224005E-2</v>
      </c>
      <c r="W607">
        <f t="shared" si="121"/>
        <v>6.3291139191224005E-2</v>
      </c>
      <c r="X607" t="s">
        <v>147</v>
      </c>
    </row>
    <row r="608" spans="1:24" x14ac:dyDescent="0.25">
      <c r="A608" t="s">
        <v>97</v>
      </c>
      <c r="B608" t="s">
        <v>5</v>
      </c>
      <c r="C608" t="s">
        <v>15</v>
      </c>
      <c r="D608" t="s">
        <v>16</v>
      </c>
      <c r="E608" t="s">
        <v>140</v>
      </c>
      <c r="F608" t="s">
        <v>145</v>
      </c>
      <c r="G608" t="s">
        <v>17</v>
      </c>
      <c r="J608" t="s">
        <v>31</v>
      </c>
      <c r="L608" t="s">
        <v>82</v>
      </c>
      <c r="M608">
        <v>0.227476078</v>
      </c>
      <c r="N608">
        <f>M608</f>
        <v>0.227476078</v>
      </c>
      <c r="O608">
        <f t="shared" si="122"/>
        <v>0.227476078</v>
      </c>
      <c r="P608">
        <f t="shared" si="122"/>
        <v>0.227476078</v>
      </c>
      <c r="Q608">
        <f t="shared" si="122"/>
        <v>0.227476078</v>
      </c>
      <c r="R608">
        <f t="shared" si="122"/>
        <v>0.227476078</v>
      </c>
      <c r="S608">
        <f t="shared" si="121"/>
        <v>0.227476078</v>
      </c>
      <c r="T608">
        <f t="shared" si="121"/>
        <v>0.227476078</v>
      </c>
      <c r="U608">
        <f t="shared" si="121"/>
        <v>0.227476078</v>
      </c>
      <c r="V608">
        <f t="shared" si="121"/>
        <v>0.227476078</v>
      </c>
      <c r="W608">
        <f t="shared" si="121"/>
        <v>0.227476078</v>
      </c>
      <c r="X608" t="s">
        <v>148</v>
      </c>
    </row>
    <row r="609" spans="1:24" x14ac:dyDescent="0.25">
      <c r="A609" t="s">
        <v>97</v>
      </c>
      <c r="B609" t="s">
        <v>5</v>
      </c>
      <c r="C609" t="s">
        <v>15</v>
      </c>
      <c r="D609" t="s">
        <v>16</v>
      </c>
      <c r="E609" t="s">
        <v>140</v>
      </c>
      <c r="F609" t="s">
        <v>145</v>
      </c>
      <c r="G609" t="s">
        <v>17</v>
      </c>
      <c r="J609" t="s">
        <v>98</v>
      </c>
      <c r="L609" t="s">
        <v>82</v>
      </c>
      <c r="M609">
        <v>-4.5683640000000001E-3</v>
      </c>
      <c r="N609">
        <f>M609</f>
        <v>-4.5683640000000001E-3</v>
      </c>
      <c r="O609">
        <f t="shared" si="122"/>
        <v>-4.5683640000000001E-3</v>
      </c>
      <c r="P609">
        <f t="shared" si="122"/>
        <v>-4.5683640000000001E-3</v>
      </c>
      <c r="Q609">
        <f t="shared" si="122"/>
        <v>-4.5683640000000001E-3</v>
      </c>
      <c r="R609">
        <f t="shared" si="122"/>
        <v>-4.5683640000000001E-3</v>
      </c>
      <c r="S609">
        <f t="shared" si="121"/>
        <v>-4.5683640000000001E-3</v>
      </c>
      <c r="T609">
        <f t="shared" si="121"/>
        <v>-4.5683640000000001E-3</v>
      </c>
      <c r="U609">
        <f t="shared" si="121"/>
        <v>-4.5683640000000001E-3</v>
      </c>
      <c r="V609">
        <f t="shared" si="121"/>
        <v>-4.5683640000000001E-3</v>
      </c>
      <c r="W609">
        <f t="shared" si="121"/>
        <v>-4.5683640000000001E-3</v>
      </c>
    </row>
    <row r="610" spans="1:24" x14ac:dyDescent="0.25">
      <c r="A610" t="s">
        <v>97</v>
      </c>
      <c r="B610" t="s">
        <v>5</v>
      </c>
      <c r="C610" t="s">
        <v>15</v>
      </c>
      <c r="D610" t="s">
        <v>16</v>
      </c>
      <c r="E610" t="s">
        <v>140</v>
      </c>
      <c r="F610" t="s">
        <v>149</v>
      </c>
      <c r="G610" t="s">
        <v>6</v>
      </c>
    </row>
    <row r="611" spans="1:24" x14ac:dyDescent="0.25">
      <c r="A611" t="s">
        <v>97</v>
      </c>
      <c r="B611" t="s">
        <v>5</v>
      </c>
      <c r="C611" t="s">
        <v>15</v>
      </c>
      <c r="D611" t="s">
        <v>16</v>
      </c>
      <c r="E611" t="s">
        <v>140</v>
      </c>
      <c r="F611" t="s">
        <v>149</v>
      </c>
      <c r="G611" t="s">
        <v>73</v>
      </c>
      <c r="L611" t="s">
        <v>74</v>
      </c>
      <c r="M611">
        <v>2000</v>
      </c>
      <c r="N611">
        <f t="shared" ref="N611:W613" si="123">M611</f>
        <v>2000</v>
      </c>
      <c r="O611">
        <f t="shared" si="123"/>
        <v>2000</v>
      </c>
      <c r="P611">
        <f t="shared" si="123"/>
        <v>2000</v>
      </c>
      <c r="Q611">
        <f t="shared" si="123"/>
        <v>2000</v>
      </c>
      <c r="R611">
        <f t="shared" si="123"/>
        <v>2000</v>
      </c>
      <c r="S611">
        <f t="shared" si="123"/>
        <v>2000</v>
      </c>
      <c r="T611">
        <f t="shared" si="123"/>
        <v>2000</v>
      </c>
      <c r="U611">
        <f t="shared" si="123"/>
        <v>2000</v>
      </c>
      <c r="V611">
        <f t="shared" si="123"/>
        <v>2000</v>
      </c>
      <c r="W611">
        <f t="shared" si="123"/>
        <v>2000</v>
      </c>
    </row>
    <row r="612" spans="1:24" x14ac:dyDescent="0.25">
      <c r="A612" t="s">
        <v>97</v>
      </c>
      <c r="B612" t="s">
        <v>5</v>
      </c>
      <c r="C612" t="s">
        <v>15</v>
      </c>
      <c r="D612" t="s">
        <v>16</v>
      </c>
      <c r="E612" t="s">
        <v>140</v>
      </c>
      <c r="F612" t="s">
        <v>149</v>
      </c>
      <c r="G612" t="s">
        <v>75</v>
      </c>
      <c r="L612" t="s">
        <v>74</v>
      </c>
      <c r="M612">
        <v>2101</v>
      </c>
      <c r="N612">
        <f t="shared" si="123"/>
        <v>2101</v>
      </c>
      <c r="O612">
        <f t="shared" si="123"/>
        <v>2101</v>
      </c>
      <c r="P612">
        <f t="shared" si="123"/>
        <v>2101</v>
      </c>
      <c r="Q612">
        <f t="shared" si="123"/>
        <v>2101</v>
      </c>
      <c r="R612">
        <f t="shared" si="123"/>
        <v>2101</v>
      </c>
      <c r="S612">
        <f t="shared" si="123"/>
        <v>2101</v>
      </c>
      <c r="T612">
        <f t="shared" si="123"/>
        <v>2101</v>
      </c>
      <c r="U612">
        <f t="shared" si="123"/>
        <v>2101</v>
      </c>
      <c r="V612">
        <f t="shared" si="123"/>
        <v>2101</v>
      </c>
      <c r="W612">
        <f t="shared" si="123"/>
        <v>2101</v>
      </c>
    </row>
    <row r="613" spans="1:24" x14ac:dyDescent="0.25">
      <c r="A613" t="s">
        <v>97</v>
      </c>
      <c r="B613" t="s">
        <v>5</v>
      </c>
      <c r="C613" t="s">
        <v>15</v>
      </c>
      <c r="D613" t="s">
        <v>16</v>
      </c>
      <c r="E613" t="s">
        <v>140</v>
      </c>
      <c r="F613" t="s">
        <v>149</v>
      </c>
      <c r="G613" t="s">
        <v>76</v>
      </c>
      <c r="L613" t="s">
        <v>77</v>
      </c>
      <c r="M613">
        <v>15.5</v>
      </c>
      <c r="N613">
        <f t="shared" si="123"/>
        <v>15.5</v>
      </c>
      <c r="O613">
        <f t="shared" si="123"/>
        <v>15.5</v>
      </c>
      <c r="P613">
        <f t="shared" si="123"/>
        <v>15.5</v>
      </c>
      <c r="Q613">
        <f t="shared" si="123"/>
        <v>15.5</v>
      </c>
      <c r="R613">
        <f t="shared" si="123"/>
        <v>15.5</v>
      </c>
      <c r="S613">
        <f t="shared" si="123"/>
        <v>15.5</v>
      </c>
      <c r="T613">
        <f t="shared" si="123"/>
        <v>15.5</v>
      </c>
      <c r="U613">
        <f t="shared" si="123"/>
        <v>15.5</v>
      </c>
      <c r="V613">
        <f t="shared" si="123"/>
        <v>15.5</v>
      </c>
      <c r="W613">
        <f t="shared" si="123"/>
        <v>15.5</v>
      </c>
    </row>
    <row r="614" spans="1:24" x14ac:dyDescent="0.25">
      <c r="A614" t="s">
        <v>97</v>
      </c>
      <c r="B614" t="s">
        <v>5</v>
      </c>
      <c r="C614" t="s">
        <v>15</v>
      </c>
      <c r="D614" t="s">
        <v>16</v>
      </c>
      <c r="E614" t="s">
        <v>140</v>
      </c>
      <c r="F614" t="s">
        <v>149</v>
      </c>
      <c r="G614" t="s">
        <v>78</v>
      </c>
      <c r="L614" t="s">
        <v>70</v>
      </c>
      <c r="M614">
        <v>0.10299999999999999</v>
      </c>
    </row>
    <row r="615" spans="1:24" x14ac:dyDescent="0.25">
      <c r="A615" t="s">
        <v>97</v>
      </c>
      <c r="B615" t="s">
        <v>5</v>
      </c>
      <c r="C615" t="s">
        <v>15</v>
      </c>
      <c r="D615" t="s">
        <v>16</v>
      </c>
      <c r="E615" t="s">
        <v>140</v>
      </c>
      <c r="F615" t="s">
        <v>149</v>
      </c>
      <c r="G615" t="s">
        <v>79</v>
      </c>
      <c r="L615" t="s">
        <v>82</v>
      </c>
      <c r="M615">
        <f>[3]HeatingDemands_Canada!$W$128</f>
        <v>67.787123078850627</v>
      </c>
      <c r="N615">
        <f t="shared" ref="N615:W621" si="124">M615</f>
        <v>67.787123078850627</v>
      </c>
      <c r="O615">
        <f t="shared" si="124"/>
        <v>67.787123078850627</v>
      </c>
      <c r="P615">
        <f t="shared" si="124"/>
        <v>67.787123078850627</v>
      </c>
      <c r="Q615">
        <f t="shared" si="124"/>
        <v>67.787123078850627</v>
      </c>
      <c r="R615">
        <f t="shared" si="124"/>
        <v>67.787123078850627</v>
      </c>
      <c r="S615">
        <f t="shared" si="124"/>
        <v>67.787123078850627</v>
      </c>
      <c r="T615">
        <f t="shared" si="124"/>
        <v>67.787123078850627</v>
      </c>
      <c r="U615">
        <f t="shared" si="124"/>
        <v>67.787123078850627</v>
      </c>
      <c r="V615">
        <f t="shared" si="124"/>
        <v>67.787123078850627</v>
      </c>
      <c r="W615">
        <f t="shared" si="124"/>
        <v>67.787123078850627</v>
      </c>
    </row>
    <row r="616" spans="1:24" x14ac:dyDescent="0.25">
      <c r="A616" t="s">
        <v>97</v>
      </c>
      <c r="B616" t="s">
        <v>5</v>
      </c>
      <c r="C616" t="s">
        <v>15</v>
      </c>
      <c r="D616" t="s">
        <v>16</v>
      </c>
      <c r="E616" t="s">
        <v>140</v>
      </c>
      <c r="F616" t="s">
        <v>149</v>
      </c>
      <c r="G616" t="s">
        <v>80</v>
      </c>
      <c r="L616" t="s">
        <v>81</v>
      </c>
      <c r="M616">
        <f>'[4] Heating Technologies'!$H$9</f>
        <v>12432.118896578238</v>
      </c>
      <c r="N616">
        <f t="shared" si="124"/>
        <v>12432.118896578238</v>
      </c>
      <c r="O616">
        <f t="shared" si="124"/>
        <v>12432.118896578238</v>
      </c>
      <c r="P616">
        <f t="shared" si="124"/>
        <v>12432.118896578238</v>
      </c>
      <c r="Q616">
        <f t="shared" si="124"/>
        <v>12432.118896578238</v>
      </c>
      <c r="R616">
        <f t="shared" si="124"/>
        <v>12432.118896578238</v>
      </c>
      <c r="S616">
        <f t="shared" si="124"/>
        <v>12432.118896578238</v>
      </c>
      <c r="T616">
        <f t="shared" si="124"/>
        <v>12432.118896578238</v>
      </c>
      <c r="U616">
        <f t="shared" si="124"/>
        <v>12432.118896578238</v>
      </c>
      <c r="V616">
        <f t="shared" si="124"/>
        <v>12432.118896578238</v>
      </c>
      <c r="W616">
        <f t="shared" si="124"/>
        <v>12432.118896578238</v>
      </c>
    </row>
    <row r="617" spans="1:24" x14ac:dyDescent="0.25">
      <c r="A617" t="s">
        <v>97</v>
      </c>
      <c r="B617" t="s">
        <v>5</v>
      </c>
      <c r="C617" t="s">
        <v>15</v>
      </c>
      <c r="D617" t="s">
        <v>16</v>
      </c>
      <c r="E617" t="s">
        <v>140</v>
      </c>
      <c r="F617" t="s">
        <v>149</v>
      </c>
      <c r="G617" t="s">
        <v>108</v>
      </c>
      <c r="L617" t="s">
        <v>81</v>
      </c>
      <c r="M617">
        <f>'[4] Heating Technologies'!$I$9</f>
        <v>106.36437908496733</v>
      </c>
      <c r="N617">
        <f t="shared" si="124"/>
        <v>106.36437908496733</v>
      </c>
      <c r="O617">
        <f t="shared" si="124"/>
        <v>106.36437908496733</v>
      </c>
      <c r="P617">
        <f t="shared" si="124"/>
        <v>106.36437908496733</v>
      </c>
      <c r="Q617">
        <f t="shared" si="124"/>
        <v>106.36437908496733</v>
      </c>
      <c r="R617">
        <f t="shared" si="124"/>
        <v>106.36437908496733</v>
      </c>
      <c r="S617">
        <f t="shared" si="124"/>
        <v>106.36437908496733</v>
      </c>
      <c r="T617">
        <f t="shared" si="124"/>
        <v>106.36437908496733</v>
      </c>
      <c r="U617">
        <f t="shared" si="124"/>
        <v>106.36437908496733</v>
      </c>
      <c r="V617">
        <f t="shared" si="124"/>
        <v>106.36437908496733</v>
      </c>
      <c r="W617">
        <f t="shared" si="124"/>
        <v>106.36437908496733</v>
      </c>
    </row>
    <row r="618" spans="1:24" x14ac:dyDescent="0.25">
      <c r="A618" t="s">
        <v>97</v>
      </c>
      <c r="B618" t="s">
        <v>5</v>
      </c>
      <c r="C618" t="s">
        <v>15</v>
      </c>
      <c r="D618" t="s">
        <v>16</v>
      </c>
      <c r="E618" t="s">
        <v>140</v>
      </c>
      <c r="F618" t="s">
        <v>149</v>
      </c>
      <c r="G618" t="s">
        <v>17</v>
      </c>
      <c r="J618" t="s">
        <v>31</v>
      </c>
      <c r="L618" t="s">
        <v>82</v>
      </c>
      <c r="M618">
        <f>1/1.9*0.95</f>
        <v>0.49999999999999994</v>
      </c>
      <c r="N618">
        <f>M618</f>
        <v>0.49999999999999994</v>
      </c>
      <c r="O618">
        <f>(1/2.1)*0.95</f>
        <v>0.45238095238095233</v>
      </c>
      <c r="P618">
        <f>(1/2.3)*0.95</f>
        <v>0.41304347826086957</v>
      </c>
      <c r="Q618">
        <f>(1/2.5)*0.95</f>
        <v>0.38</v>
      </c>
      <c r="R618">
        <f>(1/3.5)*0.95</f>
        <v>0.27142857142857141</v>
      </c>
      <c r="S618">
        <f t="shared" si="124"/>
        <v>0.27142857142857141</v>
      </c>
      <c r="T618">
        <f t="shared" si="124"/>
        <v>0.27142857142857141</v>
      </c>
      <c r="U618">
        <f t="shared" si="124"/>
        <v>0.27142857142857141</v>
      </c>
      <c r="V618">
        <f t="shared" si="124"/>
        <v>0.27142857142857141</v>
      </c>
      <c r="W618">
        <f t="shared" si="124"/>
        <v>0.27142857142857141</v>
      </c>
      <c r="X618" t="s">
        <v>146</v>
      </c>
    </row>
    <row r="619" spans="1:24" x14ac:dyDescent="0.25">
      <c r="A619" t="s">
        <v>97</v>
      </c>
      <c r="B619" t="s">
        <v>5</v>
      </c>
      <c r="C619" t="s">
        <v>15</v>
      </c>
      <c r="D619" t="s">
        <v>16</v>
      </c>
      <c r="E619" t="s">
        <v>140</v>
      </c>
      <c r="F619" t="s">
        <v>149</v>
      </c>
      <c r="G619" t="s">
        <v>17</v>
      </c>
      <c r="J619" t="s">
        <v>31</v>
      </c>
      <c r="L619" t="s">
        <v>82</v>
      </c>
      <c r="M619">
        <f>1/1*0.05</f>
        <v>0.05</v>
      </c>
      <c r="N619">
        <f>M619</f>
        <v>0.05</v>
      </c>
      <c r="O619">
        <f t="shared" ref="O619:R621" si="125">N619</f>
        <v>0.05</v>
      </c>
      <c r="P619">
        <f t="shared" si="125"/>
        <v>0.05</v>
      </c>
      <c r="Q619">
        <f t="shared" si="125"/>
        <v>0.05</v>
      </c>
      <c r="R619">
        <f t="shared" si="125"/>
        <v>0.05</v>
      </c>
      <c r="S619">
        <f t="shared" si="124"/>
        <v>0.05</v>
      </c>
      <c r="T619">
        <f t="shared" si="124"/>
        <v>0.05</v>
      </c>
      <c r="U619">
        <f t="shared" si="124"/>
        <v>0.05</v>
      </c>
      <c r="V619">
        <f t="shared" si="124"/>
        <v>0.05</v>
      </c>
      <c r="W619">
        <f t="shared" si="124"/>
        <v>0.05</v>
      </c>
      <c r="X619" t="s">
        <v>150</v>
      </c>
    </row>
    <row r="620" spans="1:24" x14ac:dyDescent="0.25">
      <c r="A620" t="s">
        <v>97</v>
      </c>
      <c r="B620" t="s">
        <v>5</v>
      </c>
      <c r="C620" t="s">
        <v>15</v>
      </c>
      <c r="D620" t="s">
        <v>16</v>
      </c>
      <c r="E620" t="s">
        <v>140</v>
      </c>
      <c r="F620" t="s">
        <v>149</v>
      </c>
      <c r="G620" t="s">
        <v>17</v>
      </c>
      <c r="J620" t="s">
        <v>31</v>
      </c>
      <c r="L620" t="s">
        <v>82</v>
      </c>
      <c r="M620">
        <v>0.227476078</v>
      </c>
      <c r="N620">
        <f>M620</f>
        <v>0.227476078</v>
      </c>
      <c r="O620">
        <f t="shared" si="125"/>
        <v>0.227476078</v>
      </c>
      <c r="P620">
        <f t="shared" si="125"/>
        <v>0.227476078</v>
      </c>
      <c r="Q620">
        <f t="shared" si="125"/>
        <v>0.227476078</v>
      </c>
      <c r="R620">
        <f t="shared" si="125"/>
        <v>0.227476078</v>
      </c>
      <c r="S620">
        <f t="shared" si="124"/>
        <v>0.227476078</v>
      </c>
      <c r="T620">
        <f t="shared" si="124"/>
        <v>0.227476078</v>
      </c>
      <c r="U620">
        <f t="shared" si="124"/>
        <v>0.227476078</v>
      </c>
      <c r="V620">
        <f t="shared" si="124"/>
        <v>0.227476078</v>
      </c>
      <c r="W620">
        <f t="shared" si="124"/>
        <v>0.227476078</v>
      </c>
      <c r="X620" t="s">
        <v>148</v>
      </c>
    </row>
    <row r="621" spans="1:24" x14ac:dyDescent="0.25">
      <c r="A621" t="s">
        <v>97</v>
      </c>
      <c r="B621" t="s">
        <v>5</v>
      </c>
      <c r="C621" t="s">
        <v>15</v>
      </c>
      <c r="D621" t="s">
        <v>16</v>
      </c>
      <c r="E621" t="s">
        <v>140</v>
      </c>
      <c r="F621" t="s">
        <v>149</v>
      </c>
      <c r="G621" t="s">
        <v>17</v>
      </c>
      <c r="J621" t="s">
        <v>98</v>
      </c>
      <c r="L621" t="s">
        <v>82</v>
      </c>
      <c r="M621">
        <v>-4.5683640000000001E-3</v>
      </c>
      <c r="N621">
        <f>M621</f>
        <v>-4.5683640000000001E-3</v>
      </c>
      <c r="O621">
        <f t="shared" si="125"/>
        <v>-4.5683640000000001E-3</v>
      </c>
      <c r="P621">
        <f t="shared" si="125"/>
        <v>-4.5683640000000001E-3</v>
      </c>
      <c r="Q621">
        <f t="shared" si="125"/>
        <v>-4.5683640000000001E-3</v>
      </c>
      <c r="R621">
        <f t="shared" si="125"/>
        <v>-4.5683640000000001E-3</v>
      </c>
      <c r="S621">
        <f t="shared" si="124"/>
        <v>-4.5683640000000001E-3</v>
      </c>
      <c r="T621">
        <f t="shared" si="124"/>
        <v>-4.5683640000000001E-3</v>
      </c>
      <c r="U621">
        <f t="shared" si="124"/>
        <v>-4.5683640000000001E-3</v>
      </c>
      <c r="V621">
        <f t="shared" si="124"/>
        <v>-4.5683640000000001E-3</v>
      </c>
      <c r="W621">
        <f t="shared" si="124"/>
        <v>-4.5683640000000001E-3</v>
      </c>
    </row>
    <row r="622" spans="1:24" x14ac:dyDescent="0.25">
      <c r="A622" t="s">
        <v>97</v>
      </c>
      <c r="B622" t="s">
        <v>5</v>
      </c>
      <c r="C622" t="s">
        <v>15</v>
      </c>
      <c r="D622" t="s">
        <v>16</v>
      </c>
      <c r="E622" t="s">
        <v>140</v>
      </c>
      <c r="F622" t="s">
        <v>151</v>
      </c>
      <c r="G622" t="s">
        <v>6</v>
      </c>
    </row>
    <row r="623" spans="1:24" x14ac:dyDescent="0.25">
      <c r="A623" t="s">
        <v>97</v>
      </c>
      <c r="B623" t="s">
        <v>5</v>
      </c>
      <c r="C623" t="s">
        <v>15</v>
      </c>
      <c r="D623" t="s">
        <v>16</v>
      </c>
      <c r="E623" t="s">
        <v>140</v>
      </c>
      <c r="F623" t="s">
        <v>151</v>
      </c>
      <c r="G623" t="s">
        <v>73</v>
      </c>
      <c r="L623" t="s">
        <v>74</v>
      </c>
      <c r="M623">
        <v>1950</v>
      </c>
      <c r="N623">
        <f t="shared" ref="N623:W625" si="126">M623</f>
        <v>1950</v>
      </c>
      <c r="O623">
        <f t="shared" si="126"/>
        <v>1950</v>
      </c>
      <c r="P623">
        <f t="shared" si="126"/>
        <v>1950</v>
      </c>
      <c r="Q623">
        <f t="shared" si="126"/>
        <v>1950</v>
      </c>
      <c r="R623">
        <f t="shared" si="126"/>
        <v>1950</v>
      </c>
      <c r="S623">
        <f t="shared" si="126"/>
        <v>1950</v>
      </c>
      <c r="T623">
        <f t="shared" si="126"/>
        <v>1950</v>
      </c>
      <c r="U623">
        <f t="shared" si="126"/>
        <v>1950</v>
      </c>
      <c r="V623">
        <f t="shared" si="126"/>
        <v>1950</v>
      </c>
      <c r="W623">
        <f t="shared" si="126"/>
        <v>1950</v>
      </c>
    </row>
    <row r="624" spans="1:24" x14ac:dyDescent="0.25">
      <c r="A624" t="s">
        <v>97</v>
      </c>
      <c r="B624" t="s">
        <v>5</v>
      </c>
      <c r="C624" t="s">
        <v>15</v>
      </c>
      <c r="D624" t="s">
        <v>16</v>
      </c>
      <c r="E624" t="s">
        <v>140</v>
      </c>
      <c r="F624" t="s">
        <v>151</v>
      </c>
      <c r="G624" t="s">
        <v>75</v>
      </c>
      <c r="L624" t="s">
        <v>74</v>
      </c>
      <c r="M624">
        <v>2001</v>
      </c>
      <c r="N624">
        <f t="shared" si="126"/>
        <v>2001</v>
      </c>
      <c r="O624">
        <f t="shared" si="126"/>
        <v>2001</v>
      </c>
      <c r="P624">
        <f t="shared" si="126"/>
        <v>2001</v>
      </c>
      <c r="Q624">
        <f t="shared" si="126"/>
        <v>2001</v>
      </c>
      <c r="R624">
        <f t="shared" si="126"/>
        <v>2001</v>
      </c>
      <c r="S624">
        <f t="shared" si="126"/>
        <v>2001</v>
      </c>
      <c r="T624">
        <f t="shared" si="126"/>
        <v>2001</v>
      </c>
      <c r="U624">
        <f t="shared" si="126"/>
        <v>2001</v>
      </c>
      <c r="V624">
        <f t="shared" si="126"/>
        <v>2001</v>
      </c>
      <c r="W624">
        <f t="shared" si="126"/>
        <v>2001</v>
      </c>
    </row>
    <row r="625" spans="1:23" x14ac:dyDescent="0.25">
      <c r="A625" t="s">
        <v>97</v>
      </c>
      <c r="B625" t="s">
        <v>5</v>
      </c>
      <c r="C625" t="s">
        <v>15</v>
      </c>
      <c r="D625" t="s">
        <v>16</v>
      </c>
      <c r="E625" t="s">
        <v>140</v>
      </c>
      <c r="F625" t="s">
        <v>151</v>
      </c>
      <c r="G625" t="s">
        <v>76</v>
      </c>
      <c r="L625" t="s">
        <v>77</v>
      </c>
      <c r="M625">
        <v>10</v>
      </c>
      <c r="N625">
        <f t="shared" si="126"/>
        <v>10</v>
      </c>
      <c r="O625">
        <f t="shared" si="126"/>
        <v>10</v>
      </c>
      <c r="P625">
        <f t="shared" si="126"/>
        <v>10</v>
      </c>
      <c r="Q625">
        <f t="shared" si="126"/>
        <v>10</v>
      </c>
      <c r="R625">
        <f t="shared" si="126"/>
        <v>10</v>
      </c>
      <c r="S625">
        <f t="shared" si="126"/>
        <v>10</v>
      </c>
      <c r="T625">
        <f t="shared" si="126"/>
        <v>10</v>
      </c>
      <c r="U625">
        <f t="shared" si="126"/>
        <v>10</v>
      </c>
      <c r="V625">
        <f t="shared" si="126"/>
        <v>10</v>
      </c>
      <c r="W625">
        <f t="shared" si="126"/>
        <v>10</v>
      </c>
    </row>
    <row r="626" spans="1:23" x14ac:dyDescent="0.25">
      <c r="A626" t="s">
        <v>97</v>
      </c>
      <c r="B626" t="s">
        <v>5</v>
      </c>
      <c r="C626" t="s">
        <v>15</v>
      </c>
      <c r="D626" t="s">
        <v>16</v>
      </c>
      <c r="E626" t="s">
        <v>140</v>
      </c>
      <c r="F626" t="s">
        <v>151</v>
      </c>
      <c r="G626" t="s">
        <v>78</v>
      </c>
      <c r="L626" t="s">
        <v>70</v>
      </c>
      <c r="M626">
        <v>2.3E-2</v>
      </c>
    </row>
    <row r="627" spans="1:23" x14ac:dyDescent="0.25">
      <c r="A627" t="s">
        <v>97</v>
      </c>
      <c r="B627" t="s">
        <v>5</v>
      </c>
      <c r="C627" t="s">
        <v>15</v>
      </c>
      <c r="D627" t="s">
        <v>16</v>
      </c>
      <c r="E627" t="s">
        <v>140</v>
      </c>
      <c r="F627" t="s">
        <v>151</v>
      </c>
      <c r="G627" t="s">
        <v>79</v>
      </c>
      <c r="L627" t="s">
        <v>82</v>
      </c>
      <c r="M627">
        <f>[3]HeatingDemands_Canada!$W$128</f>
        <v>67.787123078850627</v>
      </c>
      <c r="N627">
        <f t="shared" ref="N627:W630" si="127">M627</f>
        <v>67.787123078850627</v>
      </c>
      <c r="O627">
        <f t="shared" si="127"/>
        <v>67.787123078850627</v>
      </c>
      <c r="P627">
        <f t="shared" si="127"/>
        <v>67.787123078850627</v>
      </c>
      <c r="Q627">
        <f t="shared" si="127"/>
        <v>67.787123078850627</v>
      </c>
      <c r="R627">
        <f t="shared" si="127"/>
        <v>67.787123078850627</v>
      </c>
      <c r="S627">
        <f t="shared" si="127"/>
        <v>67.787123078850627</v>
      </c>
      <c r="T627">
        <f t="shared" si="127"/>
        <v>67.787123078850627</v>
      </c>
      <c r="U627">
        <f t="shared" si="127"/>
        <v>67.787123078850627</v>
      </c>
      <c r="V627">
        <f t="shared" si="127"/>
        <v>67.787123078850627</v>
      </c>
      <c r="W627">
        <f t="shared" si="127"/>
        <v>67.787123078850627</v>
      </c>
    </row>
    <row r="628" spans="1:23" x14ac:dyDescent="0.25">
      <c r="A628" t="s">
        <v>97</v>
      </c>
      <c r="B628" t="s">
        <v>5</v>
      </c>
      <c r="C628" t="s">
        <v>15</v>
      </c>
      <c r="D628" t="s">
        <v>16</v>
      </c>
      <c r="E628" t="s">
        <v>140</v>
      </c>
      <c r="F628" t="s">
        <v>151</v>
      </c>
      <c r="G628" t="s">
        <v>80</v>
      </c>
      <c r="L628" t="s">
        <v>81</v>
      </c>
      <c r="M628">
        <f>'[4] Heating Technologies'!$H$10</f>
        <v>6112.8234332948869</v>
      </c>
      <c r="N628">
        <f t="shared" si="127"/>
        <v>6112.8234332948869</v>
      </c>
      <c r="O628">
        <f t="shared" si="127"/>
        <v>6112.8234332948869</v>
      </c>
      <c r="P628">
        <f t="shared" si="127"/>
        <v>6112.8234332948869</v>
      </c>
      <c r="Q628">
        <f t="shared" si="127"/>
        <v>6112.8234332948869</v>
      </c>
      <c r="R628">
        <f t="shared" si="127"/>
        <v>6112.8234332948869</v>
      </c>
      <c r="S628">
        <f t="shared" si="127"/>
        <v>6112.8234332948869</v>
      </c>
      <c r="T628">
        <f t="shared" si="127"/>
        <v>6112.8234332948869</v>
      </c>
      <c r="U628">
        <f t="shared" si="127"/>
        <v>6112.8234332948869</v>
      </c>
      <c r="V628">
        <f t="shared" si="127"/>
        <v>6112.8234332948869</v>
      </c>
      <c r="W628">
        <f t="shared" si="127"/>
        <v>6112.8234332948869</v>
      </c>
    </row>
    <row r="629" spans="1:23" x14ac:dyDescent="0.25">
      <c r="A629" t="s">
        <v>97</v>
      </c>
      <c r="B629" t="s">
        <v>5</v>
      </c>
      <c r="C629" t="s">
        <v>15</v>
      </c>
      <c r="D629" t="s">
        <v>16</v>
      </c>
      <c r="E629" t="s">
        <v>140</v>
      </c>
      <c r="F629" t="s">
        <v>151</v>
      </c>
      <c r="G629" t="s">
        <v>108</v>
      </c>
      <c r="L629" t="s">
        <v>81</v>
      </c>
      <c r="M629">
        <f>'[4] Heating Technologies'!$I$10</f>
        <v>100.10765090349865</v>
      </c>
      <c r="N629">
        <f t="shared" si="127"/>
        <v>100.10765090349865</v>
      </c>
      <c r="O629">
        <f t="shared" si="127"/>
        <v>100.10765090349865</v>
      </c>
      <c r="P629">
        <f t="shared" si="127"/>
        <v>100.10765090349865</v>
      </c>
      <c r="Q629">
        <f t="shared" si="127"/>
        <v>100.10765090349865</v>
      </c>
      <c r="R629">
        <f t="shared" si="127"/>
        <v>100.10765090349865</v>
      </c>
      <c r="S629">
        <f t="shared" si="127"/>
        <v>100.10765090349865</v>
      </c>
      <c r="T629">
        <f t="shared" si="127"/>
        <v>100.10765090349865</v>
      </c>
      <c r="U629">
        <f t="shared" si="127"/>
        <v>100.10765090349865</v>
      </c>
      <c r="V629">
        <f t="shared" si="127"/>
        <v>100.10765090349865</v>
      </c>
      <c r="W629">
        <f t="shared" si="127"/>
        <v>100.10765090349865</v>
      </c>
    </row>
    <row r="630" spans="1:23" x14ac:dyDescent="0.25">
      <c r="A630" t="s">
        <v>97</v>
      </c>
      <c r="B630" t="s">
        <v>5</v>
      </c>
      <c r="C630" t="s">
        <v>15</v>
      </c>
      <c r="D630" t="s">
        <v>16</v>
      </c>
      <c r="E630" t="s">
        <v>140</v>
      </c>
      <c r="F630" t="s">
        <v>151</v>
      </c>
      <c r="G630" t="s">
        <v>17</v>
      </c>
      <c r="J630" t="s">
        <v>35</v>
      </c>
      <c r="L630" t="s">
        <v>82</v>
      </c>
      <c r="M630">
        <f>1/0.6</f>
        <v>1.6666666666666667</v>
      </c>
      <c r="N630">
        <f t="shared" si="127"/>
        <v>1.6666666666666667</v>
      </c>
      <c r="O630">
        <f t="shared" si="127"/>
        <v>1.6666666666666667</v>
      </c>
      <c r="P630">
        <f t="shared" si="127"/>
        <v>1.6666666666666667</v>
      </c>
      <c r="Q630">
        <f t="shared" si="127"/>
        <v>1.6666666666666667</v>
      </c>
      <c r="R630">
        <f t="shared" si="127"/>
        <v>1.6666666666666667</v>
      </c>
      <c r="S630">
        <f t="shared" si="127"/>
        <v>1.6666666666666667</v>
      </c>
      <c r="T630">
        <f t="shared" si="127"/>
        <v>1.6666666666666667</v>
      </c>
      <c r="U630">
        <f t="shared" si="127"/>
        <v>1.6666666666666667</v>
      </c>
      <c r="V630">
        <f t="shared" si="127"/>
        <v>1.6666666666666667</v>
      </c>
      <c r="W630">
        <f t="shared" si="127"/>
        <v>1.6666666666666667</v>
      </c>
    </row>
    <row r="631" spans="1:23" x14ac:dyDescent="0.25">
      <c r="A631" t="s">
        <v>97</v>
      </c>
      <c r="B631" t="s">
        <v>5</v>
      </c>
      <c r="C631" t="s">
        <v>15</v>
      </c>
      <c r="D631" t="s">
        <v>16</v>
      </c>
      <c r="E631" t="s">
        <v>140</v>
      </c>
      <c r="F631" t="s">
        <v>152</v>
      </c>
      <c r="G631" t="s">
        <v>6</v>
      </c>
    </row>
    <row r="632" spans="1:23" x14ac:dyDescent="0.25">
      <c r="A632" t="s">
        <v>97</v>
      </c>
      <c r="B632" t="s">
        <v>5</v>
      </c>
      <c r="C632" t="s">
        <v>15</v>
      </c>
      <c r="D632" t="s">
        <v>16</v>
      </c>
      <c r="E632" t="s">
        <v>140</v>
      </c>
      <c r="F632" t="s">
        <v>152</v>
      </c>
      <c r="G632" t="s">
        <v>73</v>
      </c>
      <c r="L632" t="s">
        <v>74</v>
      </c>
      <c r="M632">
        <v>2000</v>
      </c>
      <c r="N632">
        <f t="shared" ref="N632:W634" si="128">M632</f>
        <v>2000</v>
      </c>
      <c r="O632">
        <f t="shared" si="128"/>
        <v>2000</v>
      </c>
      <c r="P632">
        <f t="shared" si="128"/>
        <v>2000</v>
      </c>
      <c r="Q632">
        <f t="shared" si="128"/>
        <v>2000</v>
      </c>
      <c r="R632">
        <f t="shared" si="128"/>
        <v>2000</v>
      </c>
      <c r="S632">
        <f t="shared" si="128"/>
        <v>2000</v>
      </c>
      <c r="T632">
        <f t="shared" si="128"/>
        <v>2000</v>
      </c>
      <c r="U632">
        <f t="shared" si="128"/>
        <v>2000</v>
      </c>
      <c r="V632">
        <f t="shared" si="128"/>
        <v>2000</v>
      </c>
      <c r="W632">
        <f t="shared" si="128"/>
        <v>2000</v>
      </c>
    </row>
    <row r="633" spans="1:23" x14ac:dyDescent="0.25">
      <c r="A633" t="s">
        <v>97</v>
      </c>
      <c r="B633" t="s">
        <v>5</v>
      </c>
      <c r="C633" t="s">
        <v>15</v>
      </c>
      <c r="D633" t="s">
        <v>16</v>
      </c>
      <c r="E633" t="s">
        <v>140</v>
      </c>
      <c r="F633" t="s">
        <v>152</v>
      </c>
      <c r="G633" t="s">
        <v>75</v>
      </c>
      <c r="L633" t="s">
        <v>74</v>
      </c>
      <c r="M633">
        <v>2016</v>
      </c>
      <c r="N633">
        <f t="shared" si="128"/>
        <v>2016</v>
      </c>
      <c r="O633">
        <f t="shared" si="128"/>
        <v>2016</v>
      </c>
      <c r="P633">
        <f t="shared" si="128"/>
        <v>2016</v>
      </c>
      <c r="Q633">
        <f t="shared" si="128"/>
        <v>2016</v>
      </c>
      <c r="R633">
        <f t="shared" si="128"/>
        <v>2016</v>
      </c>
      <c r="S633">
        <f t="shared" si="128"/>
        <v>2016</v>
      </c>
      <c r="T633">
        <f t="shared" si="128"/>
        <v>2016</v>
      </c>
      <c r="U633">
        <f t="shared" si="128"/>
        <v>2016</v>
      </c>
      <c r="V633">
        <f t="shared" si="128"/>
        <v>2016</v>
      </c>
      <c r="W633">
        <f t="shared" si="128"/>
        <v>2016</v>
      </c>
    </row>
    <row r="634" spans="1:23" x14ac:dyDescent="0.25">
      <c r="A634" t="s">
        <v>97</v>
      </c>
      <c r="B634" t="s">
        <v>5</v>
      </c>
      <c r="C634" t="s">
        <v>15</v>
      </c>
      <c r="D634" t="s">
        <v>16</v>
      </c>
      <c r="E634" t="s">
        <v>140</v>
      </c>
      <c r="F634" t="s">
        <v>152</v>
      </c>
      <c r="G634" t="s">
        <v>76</v>
      </c>
      <c r="L634" t="s">
        <v>77</v>
      </c>
      <c r="M634">
        <v>23</v>
      </c>
      <c r="N634">
        <f t="shared" si="128"/>
        <v>23</v>
      </c>
      <c r="O634">
        <f t="shared" si="128"/>
        <v>23</v>
      </c>
      <c r="P634">
        <f t="shared" si="128"/>
        <v>23</v>
      </c>
      <c r="Q634">
        <f t="shared" si="128"/>
        <v>23</v>
      </c>
      <c r="R634">
        <f t="shared" si="128"/>
        <v>23</v>
      </c>
      <c r="S634">
        <f t="shared" si="128"/>
        <v>23</v>
      </c>
      <c r="T634">
        <f t="shared" si="128"/>
        <v>23</v>
      </c>
      <c r="U634">
        <f t="shared" si="128"/>
        <v>23</v>
      </c>
      <c r="V634">
        <f t="shared" si="128"/>
        <v>23</v>
      </c>
      <c r="W634">
        <f t="shared" si="128"/>
        <v>23</v>
      </c>
    </row>
    <row r="635" spans="1:23" x14ac:dyDescent="0.25">
      <c r="A635" t="s">
        <v>97</v>
      </c>
      <c r="B635" t="s">
        <v>5</v>
      </c>
      <c r="C635" t="s">
        <v>15</v>
      </c>
      <c r="D635" t="s">
        <v>16</v>
      </c>
      <c r="E635" t="s">
        <v>140</v>
      </c>
      <c r="F635" t="s">
        <v>152</v>
      </c>
      <c r="G635" t="s">
        <v>78</v>
      </c>
      <c r="L635" t="s">
        <v>70</v>
      </c>
      <c r="M635">
        <v>0.04</v>
      </c>
    </row>
    <row r="636" spans="1:23" x14ac:dyDescent="0.25">
      <c r="A636" t="s">
        <v>97</v>
      </c>
      <c r="B636" t="s">
        <v>5</v>
      </c>
      <c r="C636" t="s">
        <v>15</v>
      </c>
      <c r="D636" t="s">
        <v>16</v>
      </c>
      <c r="E636" t="s">
        <v>140</v>
      </c>
      <c r="F636" t="s">
        <v>152</v>
      </c>
      <c r="G636" t="s">
        <v>79</v>
      </c>
      <c r="L636" t="s">
        <v>82</v>
      </c>
      <c r="M636">
        <f>[3]HeatingDemands_Canada!$W$128</f>
        <v>67.787123078850627</v>
      </c>
      <c r="N636">
        <f t="shared" ref="N636:W639" si="129">M636</f>
        <v>67.787123078850627</v>
      </c>
      <c r="O636">
        <f t="shared" si="129"/>
        <v>67.787123078850627</v>
      </c>
      <c r="P636">
        <f t="shared" si="129"/>
        <v>67.787123078850627</v>
      </c>
      <c r="Q636">
        <f t="shared" si="129"/>
        <v>67.787123078850627</v>
      </c>
      <c r="R636">
        <f t="shared" si="129"/>
        <v>67.787123078850627</v>
      </c>
      <c r="S636">
        <f t="shared" si="129"/>
        <v>67.787123078850627</v>
      </c>
      <c r="T636">
        <f t="shared" si="129"/>
        <v>67.787123078850627</v>
      </c>
      <c r="U636">
        <f t="shared" si="129"/>
        <v>67.787123078850627</v>
      </c>
      <c r="V636">
        <f t="shared" si="129"/>
        <v>67.787123078850627</v>
      </c>
      <c r="W636">
        <f t="shared" si="129"/>
        <v>67.787123078850627</v>
      </c>
    </row>
    <row r="637" spans="1:23" x14ac:dyDescent="0.25">
      <c r="A637" t="s">
        <v>97</v>
      </c>
      <c r="B637" t="s">
        <v>5</v>
      </c>
      <c r="C637" t="s">
        <v>15</v>
      </c>
      <c r="D637" t="s">
        <v>16</v>
      </c>
      <c r="E637" t="s">
        <v>140</v>
      </c>
      <c r="F637" t="s">
        <v>152</v>
      </c>
      <c r="G637" t="s">
        <v>80</v>
      </c>
      <c r="L637" t="s">
        <v>81</v>
      </c>
      <c r="M637">
        <f>'[4] Heating Technologies'!$H$11</f>
        <v>6278.626730103806</v>
      </c>
      <c r="N637">
        <f t="shared" si="129"/>
        <v>6278.626730103806</v>
      </c>
      <c r="O637">
        <f t="shared" si="129"/>
        <v>6278.626730103806</v>
      </c>
      <c r="P637">
        <f t="shared" si="129"/>
        <v>6278.626730103806</v>
      </c>
      <c r="Q637">
        <f t="shared" si="129"/>
        <v>6278.626730103806</v>
      </c>
      <c r="R637">
        <f t="shared" si="129"/>
        <v>6278.626730103806</v>
      </c>
      <c r="S637">
        <f t="shared" si="129"/>
        <v>6278.626730103806</v>
      </c>
      <c r="T637">
        <f t="shared" si="129"/>
        <v>6278.626730103806</v>
      </c>
      <c r="U637">
        <f t="shared" si="129"/>
        <v>6278.626730103806</v>
      </c>
      <c r="V637">
        <f t="shared" si="129"/>
        <v>6278.626730103806</v>
      </c>
      <c r="W637">
        <f t="shared" si="129"/>
        <v>6278.626730103806</v>
      </c>
    </row>
    <row r="638" spans="1:23" x14ac:dyDescent="0.25">
      <c r="A638" t="s">
        <v>97</v>
      </c>
      <c r="B638" t="s">
        <v>5</v>
      </c>
      <c r="C638" t="s">
        <v>15</v>
      </c>
      <c r="D638" t="s">
        <v>16</v>
      </c>
      <c r="E638" t="s">
        <v>140</v>
      </c>
      <c r="F638" t="s">
        <v>152</v>
      </c>
      <c r="G638" t="s">
        <v>108</v>
      </c>
      <c r="L638" t="s">
        <v>81</v>
      </c>
      <c r="M638">
        <f>'[4] Heating Technologies'!$I$11</f>
        <v>100.10765090349865</v>
      </c>
      <c r="N638">
        <f t="shared" si="129"/>
        <v>100.10765090349865</v>
      </c>
      <c r="O638">
        <f t="shared" si="129"/>
        <v>100.10765090349865</v>
      </c>
      <c r="P638">
        <f t="shared" si="129"/>
        <v>100.10765090349865</v>
      </c>
      <c r="Q638">
        <f t="shared" si="129"/>
        <v>100.10765090349865</v>
      </c>
      <c r="R638">
        <f t="shared" si="129"/>
        <v>100.10765090349865</v>
      </c>
      <c r="S638">
        <f t="shared" si="129"/>
        <v>100.10765090349865</v>
      </c>
      <c r="T638">
        <f t="shared" si="129"/>
        <v>100.10765090349865</v>
      </c>
      <c r="U638">
        <f t="shared" si="129"/>
        <v>100.10765090349865</v>
      </c>
      <c r="V638">
        <f t="shared" si="129"/>
        <v>100.10765090349865</v>
      </c>
      <c r="W638">
        <f t="shared" si="129"/>
        <v>100.10765090349865</v>
      </c>
    </row>
    <row r="639" spans="1:23" x14ac:dyDescent="0.25">
      <c r="A639" t="s">
        <v>97</v>
      </c>
      <c r="B639" t="s">
        <v>5</v>
      </c>
      <c r="C639" t="s">
        <v>15</v>
      </c>
      <c r="D639" t="s">
        <v>16</v>
      </c>
      <c r="E639" t="s">
        <v>140</v>
      </c>
      <c r="F639" t="s">
        <v>152</v>
      </c>
      <c r="G639" t="s">
        <v>17</v>
      </c>
      <c r="J639" t="s">
        <v>35</v>
      </c>
      <c r="L639" t="s">
        <v>82</v>
      </c>
      <c r="M639">
        <f>1/0.78</f>
        <v>1.2820512820512819</v>
      </c>
      <c r="N639">
        <f t="shared" si="129"/>
        <v>1.2820512820512819</v>
      </c>
      <c r="O639">
        <f t="shared" si="129"/>
        <v>1.2820512820512819</v>
      </c>
      <c r="P639">
        <f t="shared" si="129"/>
        <v>1.2820512820512819</v>
      </c>
      <c r="Q639">
        <f t="shared" si="129"/>
        <v>1.2820512820512819</v>
      </c>
      <c r="R639">
        <f t="shared" si="129"/>
        <v>1.2820512820512819</v>
      </c>
      <c r="S639">
        <f t="shared" si="129"/>
        <v>1.2820512820512819</v>
      </c>
      <c r="T639">
        <f t="shared" si="129"/>
        <v>1.2820512820512819</v>
      </c>
      <c r="U639">
        <f t="shared" si="129"/>
        <v>1.2820512820512819</v>
      </c>
      <c r="V639">
        <f t="shared" si="129"/>
        <v>1.2820512820512819</v>
      </c>
      <c r="W639">
        <f t="shared" si="129"/>
        <v>1.2820512820512819</v>
      </c>
    </row>
    <row r="640" spans="1:23" x14ac:dyDescent="0.25">
      <c r="A640" t="s">
        <v>97</v>
      </c>
      <c r="B640" t="s">
        <v>5</v>
      </c>
      <c r="C640" t="s">
        <v>15</v>
      </c>
      <c r="D640" t="s">
        <v>16</v>
      </c>
      <c r="E640" t="s">
        <v>140</v>
      </c>
      <c r="F640" t="s">
        <v>153</v>
      </c>
      <c r="G640" t="s">
        <v>6</v>
      </c>
    </row>
    <row r="641" spans="1:23" x14ac:dyDescent="0.25">
      <c r="A641" t="s">
        <v>97</v>
      </c>
      <c r="B641" t="s">
        <v>5</v>
      </c>
      <c r="C641" t="s">
        <v>15</v>
      </c>
      <c r="D641" t="s">
        <v>16</v>
      </c>
      <c r="E641" t="s">
        <v>140</v>
      </c>
      <c r="F641" t="s">
        <v>153</v>
      </c>
      <c r="G641" t="s">
        <v>73</v>
      </c>
      <c r="L641" t="s">
        <v>74</v>
      </c>
      <c r="M641">
        <v>2000</v>
      </c>
      <c r="N641">
        <f t="shared" ref="N641:W643" si="130">M641</f>
        <v>2000</v>
      </c>
      <c r="O641">
        <f t="shared" si="130"/>
        <v>2000</v>
      </c>
      <c r="P641">
        <f t="shared" si="130"/>
        <v>2000</v>
      </c>
      <c r="Q641">
        <f t="shared" si="130"/>
        <v>2000</v>
      </c>
      <c r="R641">
        <f t="shared" si="130"/>
        <v>2000</v>
      </c>
      <c r="S641">
        <f t="shared" si="130"/>
        <v>2000</v>
      </c>
      <c r="T641">
        <f t="shared" si="130"/>
        <v>2000</v>
      </c>
      <c r="U641">
        <f t="shared" si="130"/>
        <v>2000</v>
      </c>
      <c r="V641">
        <f t="shared" si="130"/>
        <v>2000</v>
      </c>
      <c r="W641">
        <f t="shared" si="130"/>
        <v>2000</v>
      </c>
    </row>
    <row r="642" spans="1:23" x14ac:dyDescent="0.25">
      <c r="A642" t="s">
        <v>97</v>
      </c>
      <c r="B642" t="s">
        <v>5</v>
      </c>
      <c r="C642" t="s">
        <v>15</v>
      </c>
      <c r="D642" t="s">
        <v>16</v>
      </c>
      <c r="E642" t="s">
        <v>140</v>
      </c>
      <c r="F642" t="s">
        <v>153</v>
      </c>
      <c r="G642" t="s">
        <v>75</v>
      </c>
      <c r="L642" t="s">
        <v>74</v>
      </c>
      <c r="M642">
        <v>2101</v>
      </c>
      <c r="N642">
        <f t="shared" si="130"/>
        <v>2101</v>
      </c>
      <c r="O642">
        <f t="shared" si="130"/>
        <v>2101</v>
      </c>
      <c r="P642">
        <f t="shared" si="130"/>
        <v>2101</v>
      </c>
      <c r="Q642">
        <f t="shared" si="130"/>
        <v>2101</v>
      </c>
      <c r="R642">
        <f t="shared" si="130"/>
        <v>2101</v>
      </c>
      <c r="S642">
        <f t="shared" si="130"/>
        <v>2101</v>
      </c>
      <c r="T642">
        <f t="shared" si="130"/>
        <v>2101</v>
      </c>
      <c r="U642">
        <f t="shared" si="130"/>
        <v>2101</v>
      </c>
      <c r="V642">
        <f t="shared" si="130"/>
        <v>2101</v>
      </c>
      <c r="W642">
        <f t="shared" si="130"/>
        <v>2101</v>
      </c>
    </row>
    <row r="643" spans="1:23" x14ac:dyDescent="0.25">
      <c r="A643" t="s">
        <v>97</v>
      </c>
      <c r="B643" t="s">
        <v>5</v>
      </c>
      <c r="C643" t="s">
        <v>15</v>
      </c>
      <c r="D643" t="s">
        <v>16</v>
      </c>
      <c r="E643" t="s">
        <v>140</v>
      </c>
      <c r="F643" t="s">
        <v>153</v>
      </c>
      <c r="G643" t="s">
        <v>76</v>
      </c>
      <c r="L643" t="s">
        <v>77</v>
      </c>
      <c r="M643">
        <v>23</v>
      </c>
      <c r="N643">
        <f t="shared" si="130"/>
        <v>23</v>
      </c>
      <c r="O643">
        <f t="shared" si="130"/>
        <v>23</v>
      </c>
      <c r="P643">
        <f t="shared" si="130"/>
        <v>23</v>
      </c>
      <c r="Q643">
        <f t="shared" si="130"/>
        <v>23</v>
      </c>
      <c r="R643">
        <f t="shared" si="130"/>
        <v>23</v>
      </c>
      <c r="S643">
        <f t="shared" si="130"/>
        <v>23</v>
      </c>
      <c r="T643">
        <f t="shared" si="130"/>
        <v>23</v>
      </c>
      <c r="U643">
        <f t="shared" si="130"/>
        <v>23</v>
      </c>
      <c r="V643">
        <f t="shared" si="130"/>
        <v>23</v>
      </c>
      <c r="W643">
        <f t="shared" si="130"/>
        <v>23</v>
      </c>
    </row>
    <row r="644" spans="1:23" x14ac:dyDescent="0.25">
      <c r="A644" t="s">
        <v>97</v>
      </c>
      <c r="B644" t="s">
        <v>5</v>
      </c>
      <c r="C644" t="s">
        <v>15</v>
      </c>
      <c r="D644" t="s">
        <v>16</v>
      </c>
      <c r="E644" t="s">
        <v>140</v>
      </c>
      <c r="F644" t="s">
        <v>153</v>
      </c>
      <c r="G644" t="s">
        <v>78</v>
      </c>
      <c r="L644" t="s">
        <v>70</v>
      </c>
      <c r="M644">
        <v>0</v>
      </c>
    </row>
    <row r="645" spans="1:23" x14ac:dyDescent="0.25">
      <c r="A645" t="s">
        <v>97</v>
      </c>
      <c r="B645" t="s">
        <v>5</v>
      </c>
      <c r="C645" t="s">
        <v>15</v>
      </c>
      <c r="D645" t="s">
        <v>16</v>
      </c>
      <c r="E645" t="s">
        <v>140</v>
      </c>
      <c r="F645" t="s">
        <v>153</v>
      </c>
      <c r="G645" t="s">
        <v>79</v>
      </c>
      <c r="L645" t="s">
        <v>82</v>
      </c>
      <c r="M645">
        <f>[3]HeatingDemands_Canada!$W$128</f>
        <v>67.787123078850627</v>
      </c>
      <c r="N645">
        <f t="shared" ref="N645:W648" si="131">M645</f>
        <v>67.787123078850627</v>
      </c>
      <c r="O645">
        <f t="shared" si="131"/>
        <v>67.787123078850627</v>
      </c>
      <c r="P645">
        <f t="shared" si="131"/>
        <v>67.787123078850627</v>
      </c>
      <c r="Q645">
        <f t="shared" si="131"/>
        <v>67.787123078850627</v>
      </c>
      <c r="R645">
        <f t="shared" si="131"/>
        <v>67.787123078850627</v>
      </c>
      <c r="S645">
        <f t="shared" si="131"/>
        <v>67.787123078850627</v>
      </c>
      <c r="T645">
        <f t="shared" si="131"/>
        <v>67.787123078850627</v>
      </c>
      <c r="U645">
        <f t="shared" si="131"/>
        <v>67.787123078850627</v>
      </c>
      <c r="V645">
        <f t="shared" si="131"/>
        <v>67.787123078850627</v>
      </c>
      <c r="W645">
        <f t="shared" si="131"/>
        <v>67.787123078850627</v>
      </c>
    </row>
    <row r="646" spans="1:23" x14ac:dyDescent="0.25">
      <c r="A646" t="s">
        <v>97</v>
      </c>
      <c r="B646" t="s">
        <v>5</v>
      </c>
      <c r="C646" t="s">
        <v>15</v>
      </c>
      <c r="D646" t="s">
        <v>16</v>
      </c>
      <c r="E646" t="s">
        <v>140</v>
      </c>
      <c r="F646" t="s">
        <v>153</v>
      </c>
      <c r="G646" t="s">
        <v>80</v>
      </c>
      <c r="L646" t="s">
        <v>81</v>
      </c>
      <c r="M646">
        <f>'[4] Heating Technologies'!$H$12</f>
        <v>9541.5104767397152</v>
      </c>
      <c r="N646">
        <f t="shared" si="131"/>
        <v>9541.5104767397152</v>
      </c>
      <c r="O646">
        <f t="shared" si="131"/>
        <v>9541.5104767397152</v>
      </c>
      <c r="P646">
        <f t="shared" si="131"/>
        <v>9541.5104767397152</v>
      </c>
      <c r="Q646">
        <f t="shared" si="131"/>
        <v>9541.5104767397152</v>
      </c>
      <c r="R646">
        <f t="shared" si="131"/>
        <v>9541.5104767397152</v>
      </c>
      <c r="S646">
        <f t="shared" si="131"/>
        <v>9541.5104767397152</v>
      </c>
      <c r="T646">
        <f t="shared" si="131"/>
        <v>9541.5104767397152</v>
      </c>
      <c r="U646">
        <f t="shared" si="131"/>
        <v>9541.5104767397152</v>
      </c>
      <c r="V646">
        <f t="shared" si="131"/>
        <v>9541.5104767397152</v>
      </c>
      <c r="W646">
        <f t="shared" si="131"/>
        <v>9541.5104767397152</v>
      </c>
    </row>
    <row r="647" spans="1:23" x14ac:dyDescent="0.25">
      <c r="A647" t="s">
        <v>97</v>
      </c>
      <c r="B647" t="s">
        <v>5</v>
      </c>
      <c r="C647" t="s">
        <v>15</v>
      </c>
      <c r="D647" t="s">
        <v>16</v>
      </c>
      <c r="E647" t="s">
        <v>140</v>
      </c>
      <c r="F647" t="s">
        <v>153</v>
      </c>
      <c r="G647" t="s">
        <v>108</v>
      </c>
      <c r="L647" t="s">
        <v>81</v>
      </c>
      <c r="M647">
        <f>'[4] Heating Technologies'!$I$12</f>
        <v>300.32295271049594</v>
      </c>
      <c r="N647">
        <f t="shared" si="131"/>
        <v>300.32295271049594</v>
      </c>
      <c r="O647">
        <f t="shared" si="131"/>
        <v>300.32295271049594</v>
      </c>
      <c r="P647">
        <f t="shared" si="131"/>
        <v>300.32295271049594</v>
      </c>
      <c r="Q647">
        <f t="shared" si="131"/>
        <v>300.32295271049594</v>
      </c>
      <c r="R647">
        <f t="shared" si="131"/>
        <v>300.32295271049594</v>
      </c>
      <c r="S647">
        <f t="shared" si="131"/>
        <v>300.32295271049594</v>
      </c>
      <c r="T647">
        <f t="shared" si="131"/>
        <v>300.32295271049594</v>
      </c>
      <c r="U647">
        <f t="shared" si="131"/>
        <v>300.32295271049594</v>
      </c>
      <c r="V647">
        <f t="shared" si="131"/>
        <v>300.32295271049594</v>
      </c>
      <c r="W647">
        <f t="shared" si="131"/>
        <v>300.32295271049594</v>
      </c>
    </row>
    <row r="648" spans="1:23" x14ac:dyDescent="0.25">
      <c r="A648" t="s">
        <v>97</v>
      </c>
      <c r="B648" t="s">
        <v>5</v>
      </c>
      <c r="C648" t="s">
        <v>15</v>
      </c>
      <c r="D648" t="s">
        <v>16</v>
      </c>
      <c r="E648" t="s">
        <v>140</v>
      </c>
      <c r="F648" t="s">
        <v>153</v>
      </c>
      <c r="G648" t="s">
        <v>17</v>
      </c>
      <c r="J648" t="s">
        <v>35</v>
      </c>
      <c r="L648" t="s">
        <v>82</v>
      </c>
      <c r="M648">
        <f>1/0.85</f>
        <v>1.1764705882352942</v>
      </c>
      <c r="N648">
        <f t="shared" si="131"/>
        <v>1.1764705882352942</v>
      </c>
      <c r="O648">
        <f t="shared" si="131"/>
        <v>1.1764705882352942</v>
      </c>
      <c r="P648">
        <f t="shared" si="131"/>
        <v>1.1764705882352942</v>
      </c>
      <c r="Q648">
        <f t="shared" si="131"/>
        <v>1.1764705882352942</v>
      </c>
      <c r="R648">
        <f t="shared" si="131"/>
        <v>1.1764705882352942</v>
      </c>
      <c r="S648">
        <f t="shared" si="131"/>
        <v>1.1764705882352942</v>
      </c>
      <c r="T648">
        <f t="shared" si="131"/>
        <v>1.1764705882352942</v>
      </c>
      <c r="U648">
        <f t="shared" si="131"/>
        <v>1.1764705882352942</v>
      </c>
      <c r="V648">
        <f t="shared" si="131"/>
        <v>1.1764705882352942</v>
      </c>
      <c r="W648">
        <f t="shared" si="131"/>
        <v>1.1764705882352942</v>
      </c>
    </row>
    <row r="649" spans="1:23" x14ac:dyDescent="0.25">
      <c r="A649" t="s">
        <v>97</v>
      </c>
      <c r="B649" t="s">
        <v>5</v>
      </c>
      <c r="C649" t="s">
        <v>15</v>
      </c>
      <c r="D649" t="s">
        <v>16</v>
      </c>
      <c r="E649" t="s">
        <v>140</v>
      </c>
      <c r="F649" t="s">
        <v>154</v>
      </c>
      <c r="G649" t="s">
        <v>6</v>
      </c>
    </row>
    <row r="650" spans="1:23" x14ac:dyDescent="0.25">
      <c r="A650" t="s">
        <v>97</v>
      </c>
      <c r="B650" t="s">
        <v>5</v>
      </c>
      <c r="C650" t="s">
        <v>15</v>
      </c>
      <c r="D650" t="s">
        <v>16</v>
      </c>
      <c r="E650" t="s">
        <v>140</v>
      </c>
      <c r="F650" t="s">
        <v>154</v>
      </c>
      <c r="G650" t="s">
        <v>73</v>
      </c>
      <c r="L650" t="s">
        <v>74</v>
      </c>
      <c r="M650">
        <v>1950</v>
      </c>
      <c r="N650">
        <f t="shared" ref="N650:W652" si="132">M650</f>
        <v>1950</v>
      </c>
      <c r="O650">
        <f t="shared" si="132"/>
        <v>1950</v>
      </c>
      <c r="P650">
        <f t="shared" si="132"/>
        <v>1950</v>
      </c>
      <c r="Q650">
        <f t="shared" si="132"/>
        <v>1950</v>
      </c>
      <c r="R650">
        <f t="shared" si="132"/>
        <v>1950</v>
      </c>
      <c r="S650">
        <f t="shared" si="132"/>
        <v>1950</v>
      </c>
      <c r="T650">
        <f t="shared" si="132"/>
        <v>1950</v>
      </c>
      <c r="U650">
        <f t="shared" si="132"/>
        <v>1950</v>
      </c>
      <c r="V650">
        <f t="shared" si="132"/>
        <v>1950</v>
      </c>
      <c r="W650">
        <f t="shared" si="132"/>
        <v>1950</v>
      </c>
    </row>
    <row r="651" spans="1:23" x14ac:dyDescent="0.25">
      <c r="A651" t="s">
        <v>97</v>
      </c>
      <c r="B651" t="s">
        <v>5</v>
      </c>
      <c r="C651" t="s">
        <v>15</v>
      </c>
      <c r="D651" t="s">
        <v>16</v>
      </c>
      <c r="E651" t="s">
        <v>140</v>
      </c>
      <c r="F651" t="s">
        <v>154</v>
      </c>
      <c r="G651" t="s">
        <v>75</v>
      </c>
      <c r="L651" t="s">
        <v>74</v>
      </c>
      <c r="M651">
        <v>2101</v>
      </c>
      <c r="N651">
        <f t="shared" si="132"/>
        <v>2101</v>
      </c>
      <c r="O651">
        <f t="shared" si="132"/>
        <v>2101</v>
      </c>
      <c r="P651">
        <f t="shared" si="132"/>
        <v>2101</v>
      </c>
      <c r="Q651">
        <f t="shared" si="132"/>
        <v>2101</v>
      </c>
      <c r="R651">
        <f t="shared" si="132"/>
        <v>2101</v>
      </c>
      <c r="S651">
        <f t="shared" si="132"/>
        <v>2101</v>
      </c>
      <c r="T651">
        <f t="shared" si="132"/>
        <v>2101</v>
      </c>
      <c r="U651">
        <f t="shared" si="132"/>
        <v>2101</v>
      </c>
      <c r="V651">
        <f t="shared" si="132"/>
        <v>2101</v>
      </c>
      <c r="W651">
        <f t="shared" si="132"/>
        <v>2101</v>
      </c>
    </row>
    <row r="652" spans="1:23" x14ac:dyDescent="0.25">
      <c r="A652" t="s">
        <v>97</v>
      </c>
      <c r="B652" t="s">
        <v>5</v>
      </c>
      <c r="C652" t="s">
        <v>15</v>
      </c>
      <c r="D652" t="s">
        <v>16</v>
      </c>
      <c r="E652" t="s">
        <v>140</v>
      </c>
      <c r="F652" t="s">
        <v>154</v>
      </c>
      <c r="G652" t="s">
        <v>76</v>
      </c>
      <c r="L652" t="s">
        <v>77</v>
      </c>
      <c r="M652">
        <v>18.5</v>
      </c>
      <c r="N652">
        <f t="shared" si="132"/>
        <v>18.5</v>
      </c>
      <c r="O652">
        <f t="shared" si="132"/>
        <v>18.5</v>
      </c>
      <c r="P652">
        <f t="shared" si="132"/>
        <v>18.5</v>
      </c>
      <c r="Q652">
        <f t="shared" si="132"/>
        <v>18.5</v>
      </c>
      <c r="R652">
        <f t="shared" si="132"/>
        <v>18.5</v>
      </c>
      <c r="S652">
        <f t="shared" si="132"/>
        <v>18.5</v>
      </c>
      <c r="T652">
        <f t="shared" si="132"/>
        <v>18.5</v>
      </c>
      <c r="U652">
        <f t="shared" si="132"/>
        <v>18.5</v>
      </c>
      <c r="V652">
        <f t="shared" si="132"/>
        <v>18.5</v>
      </c>
      <c r="W652">
        <f t="shared" si="132"/>
        <v>18.5</v>
      </c>
    </row>
    <row r="653" spans="1:23" x14ac:dyDescent="0.25">
      <c r="A653" t="s">
        <v>97</v>
      </c>
      <c r="B653" t="s">
        <v>5</v>
      </c>
      <c r="C653" t="s">
        <v>15</v>
      </c>
      <c r="D653" t="s">
        <v>16</v>
      </c>
      <c r="E653" t="s">
        <v>140</v>
      </c>
      <c r="F653" t="s">
        <v>154</v>
      </c>
      <c r="G653" t="s">
        <v>78</v>
      </c>
      <c r="L653" t="s">
        <v>70</v>
      </c>
      <c r="M653">
        <v>5.0999999999999997E-2</v>
      </c>
    </row>
    <row r="654" spans="1:23" x14ac:dyDescent="0.25">
      <c r="A654" t="s">
        <v>97</v>
      </c>
      <c r="B654" t="s">
        <v>5</v>
      </c>
      <c r="C654" t="s">
        <v>15</v>
      </c>
      <c r="D654" t="s">
        <v>16</v>
      </c>
      <c r="E654" t="s">
        <v>140</v>
      </c>
      <c r="F654" t="s">
        <v>154</v>
      </c>
      <c r="G654" t="s">
        <v>79</v>
      </c>
      <c r="L654" t="s">
        <v>82</v>
      </c>
      <c r="M654">
        <f>[3]HeatingDemands_Canada!$W$128</f>
        <v>67.787123078850627</v>
      </c>
      <c r="N654">
        <f t="shared" ref="N654:W657" si="133">M654</f>
        <v>67.787123078850627</v>
      </c>
      <c r="O654">
        <f t="shared" si="133"/>
        <v>67.787123078850627</v>
      </c>
      <c r="P654">
        <f t="shared" si="133"/>
        <v>67.787123078850627</v>
      </c>
      <c r="Q654">
        <f t="shared" si="133"/>
        <v>67.787123078850627</v>
      </c>
      <c r="R654">
        <f t="shared" si="133"/>
        <v>67.787123078850627</v>
      </c>
      <c r="S654">
        <f t="shared" si="133"/>
        <v>67.787123078850627</v>
      </c>
      <c r="T654">
        <f t="shared" si="133"/>
        <v>67.787123078850627</v>
      </c>
      <c r="U654">
        <f t="shared" si="133"/>
        <v>67.787123078850627</v>
      </c>
      <c r="V654">
        <f t="shared" si="133"/>
        <v>67.787123078850627</v>
      </c>
      <c r="W654">
        <f t="shared" si="133"/>
        <v>67.787123078850627</v>
      </c>
    </row>
    <row r="655" spans="1:23" x14ac:dyDescent="0.25">
      <c r="A655" t="s">
        <v>97</v>
      </c>
      <c r="B655" t="s">
        <v>5</v>
      </c>
      <c r="C655" t="s">
        <v>15</v>
      </c>
      <c r="D655" t="s">
        <v>16</v>
      </c>
      <c r="E655" t="s">
        <v>140</v>
      </c>
      <c r="F655" t="s">
        <v>154</v>
      </c>
      <c r="G655" t="s">
        <v>80</v>
      </c>
      <c r="L655" t="s">
        <v>81</v>
      </c>
      <c r="M655">
        <f>'[4] Heating Technologies'!$H$13</f>
        <v>8000.2697680379324</v>
      </c>
      <c r="N655">
        <f t="shared" si="133"/>
        <v>8000.2697680379324</v>
      </c>
      <c r="O655">
        <f t="shared" si="133"/>
        <v>8000.2697680379324</v>
      </c>
      <c r="P655">
        <f t="shared" si="133"/>
        <v>8000.2697680379324</v>
      </c>
      <c r="Q655">
        <f t="shared" si="133"/>
        <v>8000.2697680379324</v>
      </c>
      <c r="R655">
        <f t="shared" si="133"/>
        <v>8000.2697680379324</v>
      </c>
      <c r="S655">
        <f t="shared" si="133"/>
        <v>8000.2697680379324</v>
      </c>
      <c r="T655">
        <f t="shared" si="133"/>
        <v>8000.2697680379324</v>
      </c>
      <c r="U655">
        <f t="shared" si="133"/>
        <v>8000.2697680379324</v>
      </c>
      <c r="V655">
        <f t="shared" si="133"/>
        <v>8000.2697680379324</v>
      </c>
      <c r="W655">
        <f t="shared" si="133"/>
        <v>8000.2697680379324</v>
      </c>
    </row>
    <row r="656" spans="1:23" x14ac:dyDescent="0.25">
      <c r="A656" t="s">
        <v>97</v>
      </c>
      <c r="B656" t="s">
        <v>5</v>
      </c>
      <c r="C656" t="s">
        <v>15</v>
      </c>
      <c r="D656" t="s">
        <v>16</v>
      </c>
      <c r="E656" t="s">
        <v>140</v>
      </c>
      <c r="F656" t="s">
        <v>154</v>
      </c>
      <c r="G656" t="s">
        <v>108</v>
      </c>
      <c r="L656" t="s">
        <v>81</v>
      </c>
      <c r="M656">
        <f>'[4] Heating Technologies'!$I$13</f>
        <v>250.26912725874664</v>
      </c>
      <c r="N656">
        <f t="shared" si="133"/>
        <v>250.26912725874664</v>
      </c>
      <c r="O656">
        <f t="shared" si="133"/>
        <v>250.26912725874664</v>
      </c>
      <c r="P656">
        <f t="shared" si="133"/>
        <v>250.26912725874664</v>
      </c>
      <c r="Q656">
        <f t="shared" si="133"/>
        <v>250.26912725874664</v>
      </c>
      <c r="R656">
        <f t="shared" si="133"/>
        <v>250.26912725874664</v>
      </c>
      <c r="S656">
        <f t="shared" si="133"/>
        <v>250.26912725874664</v>
      </c>
      <c r="T656">
        <f t="shared" si="133"/>
        <v>250.26912725874664</v>
      </c>
      <c r="U656">
        <f t="shared" si="133"/>
        <v>250.26912725874664</v>
      </c>
      <c r="V656">
        <f t="shared" si="133"/>
        <v>250.26912725874664</v>
      </c>
      <c r="W656">
        <f t="shared" si="133"/>
        <v>250.26912725874664</v>
      </c>
    </row>
    <row r="657" spans="1:24" x14ac:dyDescent="0.25">
      <c r="A657" t="s">
        <v>97</v>
      </c>
      <c r="B657" t="s">
        <v>5</v>
      </c>
      <c r="C657" t="s">
        <v>15</v>
      </c>
      <c r="D657" t="s">
        <v>16</v>
      </c>
      <c r="E657" t="s">
        <v>140</v>
      </c>
      <c r="F657" t="s">
        <v>154</v>
      </c>
      <c r="G657" t="s">
        <v>17</v>
      </c>
      <c r="J657" t="s">
        <v>44</v>
      </c>
      <c r="L657" t="s">
        <v>82</v>
      </c>
      <c r="M657">
        <f>1/0.5</f>
        <v>2</v>
      </c>
      <c r="N657">
        <f t="shared" si="133"/>
        <v>2</v>
      </c>
      <c r="O657">
        <f t="shared" si="133"/>
        <v>2</v>
      </c>
      <c r="P657">
        <f t="shared" si="133"/>
        <v>2</v>
      </c>
      <c r="Q657">
        <f t="shared" si="133"/>
        <v>2</v>
      </c>
      <c r="R657">
        <f t="shared" si="133"/>
        <v>2</v>
      </c>
      <c r="S657">
        <f t="shared" si="133"/>
        <v>2</v>
      </c>
      <c r="T657">
        <f t="shared" si="133"/>
        <v>2</v>
      </c>
      <c r="U657">
        <f t="shared" si="133"/>
        <v>2</v>
      </c>
      <c r="V657">
        <f t="shared" si="133"/>
        <v>2</v>
      </c>
      <c r="W657">
        <f t="shared" si="133"/>
        <v>2</v>
      </c>
    </row>
    <row r="658" spans="1:24" x14ac:dyDescent="0.25">
      <c r="A658" t="s">
        <v>97</v>
      </c>
      <c r="B658" t="s">
        <v>5</v>
      </c>
      <c r="C658" t="s">
        <v>15</v>
      </c>
      <c r="D658" t="s">
        <v>16</v>
      </c>
      <c r="E658" t="s">
        <v>140</v>
      </c>
      <c r="F658" t="s">
        <v>155</v>
      </c>
      <c r="G658" t="s">
        <v>6</v>
      </c>
    </row>
    <row r="659" spans="1:24" x14ac:dyDescent="0.25">
      <c r="A659" t="s">
        <v>97</v>
      </c>
      <c r="B659" t="s">
        <v>5</v>
      </c>
      <c r="C659" t="s">
        <v>15</v>
      </c>
      <c r="D659" t="s">
        <v>16</v>
      </c>
      <c r="E659" t="s">
        <v>140</v>
      </c>
      <c r="F659" t="s">
        <v>155</v>
      </c>
      <c r="G659" t="s">
        <v>73</v>
      </c>
      <c r="L659" t="s">
        <v>74</v>
      </c>
      <c r="M659">
        <v>2000</v>
      </c>
      <c r="N659">
        <f t="shared" ref="N659:W661" si="134">M659</f>
        <v>2000</v>
      </c>
      <c r="O659">
        <f t="shared" si="134"/>
        <v>2000</v>
      </c>
      <c r="P659">
        <f t="shared" si="134"/>
        <v>2000</v>
      </c>
      <c r="Q659">
        <f t="shared" si="134"/>
        <v>2000</v>
      </c>
      <c r="R659">
        <f t="shared" si="134"/>
        <v>2000</v>
      </c>
      <c r="S659">
        <f t="shared" si="134"/>
        <v>2000</v>
      </c>
      <c r="T659">
        <f t="shared" si="134"/>
        <v>2000</v>
      </c>
      <c r="U659">
        <f t="shared" si="134"/>
        <v>2000</v>
      </c>
      <c r="V659">
        <f t="shared" si="134"/>
        <v>2000</v>
      </c>
      <c r="W659">
        <f t="shared" si="134"/>
        <v>2000</v>
      </c>
    </row>
    <row r="660" spans="1:24" x14ac:dyDescent="0.25">
      <c r="A660" t="s">
        <v>97</v>
      </c>
      <c r="B660" t="s">
        <v>5</v>
      </c>
      <c r="C660" t="s">
        <v>15</v>
      </c>
      <c r="D660" t="s">
        <v>16</v>
      </c>
      <c r="E660" t="s">
        <v>140</v>
      </c>
      <c r="F660" t="s">
        <v>155</v>
      </c>
      <c r="G660" t="s">
        <v>75</v>
      </c>
      <c r="L660" t="s">
        <v>74</v>
      </c>
      <c r="M660">
        <v>2101</v>
      </c>
      <c r="N660">
        <f t="shared" si="134"/>
        <v>2101</v>
      </c>
      <c r="O660">
        <f t="shared" si="134"/>
        <v>2101</v>
      </c>
      <c r="P660">
        <f t="shared" si="134"/>
        <v>2101</v>
      </c>
      <c r="Q660">
        <f t="shared" si="134"/>
        <v>2101</v>
      </c>
      <c r="R660">
        <f t="shared" si="134"/>
        <v>2101</v>
      </c>
      <c r="S660">
        <f t="shared" si="134"/>
        <v>2101</v>
      </c>
      <c r="T660">
        <f t="shared" si="134"/>
        <v>2101</v>
      </c>
      <c r="U660">
        <f t="shared" si="134"/>
        <v>2101</v>
      </c>
      <c r="V660">
        <f t="shared" si="134"/>
        <v>2101</v>
      </c>
      <c r="W660">
        <f t="shared" si="134"/>
        <v>2101</v>
      </c>
    </row>
    <row r="661" spans="1:24" x14ac:dyDescent="0.25">
      <c r="A661" t="s">
        <v>97</v>
      </c>
      <c r="B661" t="s">
        <v>5</v>
      </c>
      <c r="C661" t="s">
        <v>15</v>
      </c>
      <c r="D661" t="s">
        <v>16</v>
      </c>
      <c r="E661" t="s">
        <v>140</v>
      </c>
      <c r="F661" t="s">
        <v>155</v>
      </c>
      <c r="G661" t="s">
        <v>76</v>
      </c>
      <c r="L661" t="s">
        <v>77</v>
      </c>
      <c r="M661">
        <v>20</v>
      </c>
      <c r="N661">
        <f t="shared" si="134"/>
        <v>20</v>
      </c>
      <c r="O661">
        <f t="shared" si="134"/>
        <v>20</v>
      </c>
      <c r="P661">
        <f t="shared" si="134"/>
        <v>20</v>
      </c>
      <c r="Q661">
        <f t="shared" si="134"/>
        <v>20</v>
      </c>
      <c r="R661">
        <f t="shared" si="134"/>
        <v>20</v>
      </c>
      <c r="S661">
        <f t="shared" si="134"/>
        <v>20</v>
      </c>
      <c r="T661">
        <f t="shared" si="134"/>
        <v>20</v>
      </c>
      <c r="U661">
        <f t="shared" si="134"/>
        <v>20</v>
      </c>
      <c r="V661">
        <f t="shared" si="134"/>
        <v>20</v>
      </c>
      <c r="W661">
        <f t="shared" si="134"/>
        <v>20</v>
      </c>
    </row>
    <row r="662" spans="1:24" x14ac:dyDescent="0.25">
      <c r="A662" t="s">
        <v>97</v>
      </c>
      <c r="B662" t="s">
        <v>5</v>
      </c>
      <c r="C662" t="s">
        <v>15</v>
      </c>
      <c r="D662" t="s">
        <v>16</v>
      </c>
      <c r="E662" t="s">
        <v>140</v>
      </c>
      <c r="F662" t="s">
        <v>155</v>
      </c>
      <c r="G662" t="s">
        <v>78</v>
      </c>
      <c r="L662" t="s">
        <v>70</v>
      </c>
      <c r="M662">
        <v>0</v>
      </c>
    </row>
    <row r="663" spans="1:24" x14ac:dyDescent="0.25">
      <c r="A663" t="s">
        <v>97</v>
      </c>
      <c r="B663" t="s">
        <v>5</v>
      </c>
      <c r="C663" t="s">
        <v>15</v>
      </c>
      <c r="D663" t="s">
        <v>16</v>
      </c>
      <c r="E663" t="s">
        <v>140</v>
      </c>
      <c r="F663" t="s">
        <v>155</v>
      </c>
      <c r="G663" t="s">
        <v>79</v>
      </c>
      <c r="L663" t="s">
        <v>82</v>
      </c>
      <c r="M663">
        <f>[3]HeatingDemands_Canada!$W$128</f>
        <v>67.787123078850627</v>
      </c>
      <c r="N663">
        <f t="shared" ref="N663:W668" si="135">M663</f>
        <v>67.787123078850627</v>
      </c>
      <c r="O663">
        <f t="shared" si="135"/>
        <v>67.787123078850627</v>
      </c>
      <c r="P663">
        <f t="shared" si="135"/>
        <v>67.787123078850627</v>
      </c>
      <c r="Q663">
        <f t="shared" si="135"/>
        <v>67.787123078850627</v>
      </c>
      <c r="R663">
        <f t="shared" si="135"/>
        <v>67.787123078850627</v>
      </c>
      <c r="S663">
        <f t="shared" si="135"/>
        <v>67.787123078850627</v>
      </c>
      <c r="T663">
        <f t="shared" si="135"/>
        <v>67.787123078850627</v>
      </c>
      <c r="U663">
        <f t="shared" si="135"/>
        <v>67.787123078850627</v>
      </c>
      <c r="V663">
        <f t="shared" si="135"/>
        <v>67.787123078850627</v>
      </c>
      <c r="W663">
        <f t="shared" si="135"/>
        <v>67.787123078850627</v>
      </c>
    </row>
    <row r="664" spans="1:24" x14ac:dyDescent="0.25">
      <c r="A664" t="s">
        <v>97</v>
      </c>
      <c r="B664" t="s">
        <v>5</v>
      </c>
      <c r="C664" t="s">
        <v>15</v>
      </c>
      <c r="D664" t="s">
        <v>16</v>
      </c>
      <c r="E664" t="s">
        <v>140</v>
      </c>
      <c r="F664" t="s">
        <v>155</v>
      </c>
      <c r="G664" t="s">
        <v>80</v>
      </c>
      <c r="L664" t="s">
        <v>81</v>
      </c>
      <c r="M664">
        <f>'[4] Heating Technologies'!$H$15</f>
        <v>23775.567089580931</v>
      </c>
      <c r="N664">
        <f t="shared" si="135"/>
        <v>23775.567089580931</v>
      </c>
      <c r="O664">
        <f t="shared" si="135"/>
        <v>23775.567089580931</v>
      </c>
      <c r="P664">
        <f t="shared" si="135"/>
        <v>23775.567089580931</v>
      </c>
      <c r="Q664">
        <f t="shared" si="135"/>
        <v>23775.567089580931</v>
      </c>
      <c r="R664">
        <f t="shared" si="135"/>
        <v>23775.567089580931</v>
      </c>
      <c r="S664">
        <f t="shared" si="135"/>
        <v>23775.567089580931</v>
      </c>
      <c r="T664">
        <f t="shared" si="135"/>
        <v>23775.567089580931</v>
      </c>
      <c r="U664">
        <f t="shared" si="135"/>
        <v>23775.567089580931</v>
      </c>
      <c r="V664">
        <f t="shared" si="135"/>
        <v>23775.567089580931</v>
      </c>
      <c r="W664">
        <f t="shared" si="135"/>
        <v>23775.567089580931</v>
      </c>
    </row>
    <row r="665" spans="1:24" x14ac:dyDescent="0.25">
      <c r="A665" t="s">
        <v>97</v>
      </c>
      <c r="B665" t="s">
        <v>5</v>
      </c>
      <c r="C665" t="s">
        <v>15</v>
      </c>
      <c r="D665" t="s">
        <v>16</v>
      </c>
      <c r="E665" t="s">
        <v>140</v>
      </c>
      <c r="F665" t="s">
        <v>155</v>
      </c>
      <c r="G665" t="s">
        <v>108</v>
      </c>
      <c r="L665" t="s">
        <v>81</v>
      </c>
      <c r="M665">
        <f>'[4] Heating Technologies'!$I$15</f>
        <v>112.62110726643598</v>
      </c>
      <c r="N665">
        <f t="shared" si="135"/>
        <v>112.62110726643598</v>
      </c>
      <c r="O665">
        <f t="shared" si="135"/>
        <v>112.62110726643598</v>
      </c>
      <c r="P665">
        <f t="shared" si="135"/>
        <v>112.62110726643598</v>
      </c>
      <c r="Q665">
        <f t="shared" si="135"/>
        <v>112.62110726643598</v>
      </c>
      <c r="R665">
        <f t="shared" si="135"/>
        <v>112.62110726643598</v>
      </c>
      <c r="S665">
        <f t="shared" si="135"/>
        <v>112.62110726643598</v>
      </c>
      <c r="T665">
        <f t="shared" si="135"/>
        <v>112.62110726643598</v>
      </c>
      <c r="U665">
        <f t="shared" si="135"/>
        <v>112.62110726643598</v>
      </c>
      <c r="V665">
        <f t="shared" si="135"/>
        <v>112.62110726643598</v>
      </c>
      <c r="W665">
        <f t="shared" si="135"/>
        <v>112.62110726643598</v>
      </c>
    </row>
    <row r="666" spans="1:24" x14ac:dyDescent="0.25">
      <c r="A666" t="s">
        <v>97</v>
      </c>
      <c r="B666" t="s">
        <v>5</v>
      </c>
      <c r="C666" t="s">
        <v>15</v>
      </c>
      <c r="D666" t="s">
        <v>16</v>
      </c>
      <c r="E666" t="s">
        <v>140</v>
      </c>
      <c r="F666" t="s">
        <v>155</v>
      </c>
      <c r="G666" t="s">
        <v>17</v>
      </c>
      <c r="J666" t="s">
        <v>31</v>
      </c>
      <c r="K666" t="s">
        <v>156</v>
      </c>
      <c r="L666" t="s">
        <v>82</v>
      </c>
      <c r="M666">
        <f>1/3.5</f>
        <v>0.2857142857142857</v>
      </c>
      <c r="N666">
        <f t="shared" si="135"/>
        <v>0.2857142857142857</v>
      </c>
      <c r="O666">
        <f t="shared" si="135"/>
        <v>0.2857142857142857</v>
      </c>
      <c r="P666">
        <f t="shared" si="135"/>
        <v>0.2857142857142857</v>
      </c>
      <c r="Q666">
        <f t="shared" si="135"/>
        <v>0.2857142857142857</v>
      </c>
      <c r="R666">
        <f t="shared" si="135"/>
        <v>0.2857142857142857</v>
      </c>
      <c r="S666">
        <f t="shared" si="135"/>
        <v>0.2857142857142857</v>
      </c>
      <c r="T666">
        <f t="shared" si="135"/>
        <v>0.2857142857142857</v>
      </c>
      <c r="U666">
        <f t="shared" si="135"/>
        <v>0.2857142857142857</v>
      </c>
      <c r="V666">
        <f t="shared" si="135"/>
        <v>0.2857142857142857</v>
      </c>
      <c r="W666">
        <f t="shared" si="135"/>
        <v>0.2857142857142857</v>
      </c>
      <c r="X666" t="s">
        <v>157</v>
      </c>
    </row>
    <row r="667" spans="1:24" x14ac:dyDescent="0.25">
      <c r="A667" t="s">
        <v>97</v>
      </c>
      <c r="B667" t="s">
        <v>5</v>
      </c>
      <c r="C667" t="s">
        <v>15</v>
      </c>
      <c r="D667" t="s">
        <v>16</v>
      </c>
      <c r="E667" t="s">
        <v>140</v>
      </c>
      <c r="F667" t="s">
        <v>155</v>
      </c>
      <c r="G667" t="s">
        <v>17</v>
      </c>
      <c r="J667" t="s">
        <v>31</v>
      </c>
      <c r="K667" t="s">
        <v>156</v>
      </c>
      <c r="L667" t="s">
        <v>82</v>
      </c>
      <c r="M667">
        <v>0.227476078</v>
      </c>
      <c r="N667">
        <f t="shared" si="135"/>
        <v>0.227476078</v>
      </c>
      <c r="O667">
        <f t="shared" si="135"/>
        <v>0.227476078</v>
      </c>
      <c r="P667">
        <f t="shared" si="135"/>
        <v>0.227476078</v>
      </c>
      <c r="Q667">
        <f t="shared" si="135"/>
        <v>0.227476078</v>
      </c>
      <c r="R667">
        <f t="shared" si="135"/>
        <v>0.227476078</v>
      </c>
      <c r="S667">
        <f t="shared" si="135"/>
        <v>0.227476078</v>
      </c>
      <c r="T667">
        <f t="shared" si="135"/>
        <v>0.227476078</v>
      </c>
      <c r="U667">
        <f t="shared" si="135"/>
        <v>0.227476078</v>
      </c>
      <c r="V667">
        <f t="shared" si="135"/>
        <v>0.227476078</v>
      </c>
      <c r="W667">
        <f t="shared" si="135"/>
        <v>0.227476078</v>
      </c>
      <c r="X667" t="s">
        <v>148</v>
      </c>
    </row>
    <row r="668" spans="1:24" x14ac:dyDescent="0.25">
      <c r="A668" t="s">
        <v>97</v>
      </c>
      <c r="B668" t="s">
        <v>5</v>
      </c>
      <c r="C668" t="s">
        <v>15</v>
      </c>
      <c r="D668" t="s">
        <v>16</v>
      </c>
      <c r="E668" t="s">
        <v>140</v>
      </c>
      <c r="F668" t="s">
        <v>155</v>
      </c>
      <c r="G668" t="s">
        <v>17</v>
      </c>
      <c r="J668" t="s">
        <v>98</v>
      </c>
      <c r="K668" t="s">
        <v>156</v>
      </c>
      <c r="L668" t="s">
        <v>82</v>
      </c>
      <c r="M668">
        <v>-4.5683640000000001E-3</v>
      </c>
      <c r="N668">
        <f t="shared" si="135"/>
        <v>-4.5683640000000001E-3</v>
      </c>
      <c r="O668">
        <f t="shared" si="135"/>
        <v>-4.5683640000000001E-3</v>
      </c>
      <c r="P668">
        <f t="shared" si="135"/>
        <v>-4.5683640000000001E-3</v>
      </c>
      <c r="Q668">
        <f t="shared" si="135"/>
        <v>-4.5683640000000001E-3</v>
      </c>
      <c r="R668">
        <f t="shared" si="135"/>
        <v>-4.5683640000000001E-3</v>
      </c>
      <c r="S668">
        <f t="shared" si="135"/>
        <v>-4.5683640000000001E-3</v>
      </c>
      <c r="T668">
        <f t="shared" si="135"/>
        <v>-4.5683640000000001E-3</v>
      </c>
      <c r="U668">
        <f t="shared" si="135"/>
        <v>-4.5683640000000001E-3</v>
      </c>
      <c r="V668">
        <f t="shared" si="135"/>
        <v>-4.5683640000000001E-3</v>
      </c>
      <c r="W668">
        <f t="shared" si="135"/>
        <v>-4.5683640000000001E-3</v>
      </c>
    </row>
    <row r="669" spans="1:24" x14ac:dyDescent="0.25">
      <c r="A669" t="s">
        <v>97</v>
      </c>
      <c r="B669" t="s">
        <v>5</v>
      </c>
      <c r="C669" t="s">
        <v>15</v>
      </c>
      <c r="D669" t="s">
        <v>16</v>
      </c>
      <c r="E669" t="s">
        <v>140</v>
      </c>
      <c r="F669" t="s">
        <v>158</v>
      </c>
      <c r="G669" t="s">
        <v>6</v>
      </c>
    </row>
    <row r="670" spans="1:24" x14ac:dyDescent="0.25">
      <c r="A670" t="s">
        <v>97</v>
      </c>
      <c r="B670" t="s">
        <v>5</v>
      </c>
      <c r="C670" t="s">
        <v>15</v>
      </c>
      <c r="D670" t="s">
        <v>16</v>
      </c>
      <c r="E670" t="s">
        <v>140</v>
      </c>
      <c r="F670" t="s">
        <v>158</v>
      </c>
      <c r="G670" t="s">
        <v>73</v>
      </c>
      <c r="L670" t="s">
        <v>74</v>
      </c>
      <c r="M670">
        <v>2030</v>
      </c>
      <c r="N670">
        <f t="shared" ref="N670:W672" si="136">M670</f>
        <v>2030</v>
      </c>
      <c r="O670">
        <f t="shared" si="136"/>
        <v>2030</v>
      </c>
      <c r="P670">
        <f t="shared" si="136"/>
        <v>2030</v>
      </c>
      <c r="Q670">
        <f t="shared" si="136"/>
        <v>2030</v>
      </c>
      <c r="R670">
        <f t="shared" si="136"/>
        <v>2030</v>
      </c>
      <c r="S670">
        <f t="shared" si="136"/>
        <v>2030</v>
      </c>
      <c r="T670">
        <f t="shared" si="136"/>
        <v>2030</v>
      </c>
      <c r="U670">
        <f t="shared" si="136"/>
        <v>2030</v>
      </c>
      <c r="V670">
        <f t="shared" si="136"/>
        <v>2030</v>
      </c>
      <c r="W670">
        <f t="shared" si="136"/>
        <v>2030</v>
      </c>
    </row>
    <row r="671" spans="1:24" x14ac:dyDescent="0.25">
      <c r="A671" t="s">
        <v>97</v>
      </c>
      <c r="B671" t="s">
        <v>5</v>
      </c>
      <c r="C671" t="s">
        <v>15</v>
      </c>
      <c r="D671" t="s">
        <v>16</v>
      </c>
      <c r="E671" t="s">
        <v>140</v>
      </c>
      <c r="F671" t="s">
        <v>158</v>
      </c>
      <c r="G671" t="s">
        <v>75</v>
      </c>
      <c r="L671" t="s">
        <v>74</v>
      </c>
      <c r="M671">
        <v>2101</v>
      </c>
      <c r="N671">
        <f t="shared" si="136"/>
        <v>2101</v>
      </c>
      <c r="O671">
        <f t="shared" si="136"/>
        <v>2101</v>
      </c>
      <c r="P671">
        <f t="shared" si="136"/>
        <v>2101</v>
      </c>
      <c r="Q671">
        <f t="shared" si="136"/>
        <v>2101</v>
      </c>
      <c r="R671">
        <f t="shared" si="136"/>
        <v>2101</v>
      </c>
      <c r="S671">
        <f t="shared" si="136"/>
        <v>2101</v>
      </c>
      <c r="T671">
        <f t="shared" si="136"/>
        <v>2101</v>
      </c>
      <c r="U671">
        <f t="shared" si="136"/>
        <v>2101</v>
      </c>
      <c r="V671">
        <f t="shared" si="136"/>
        <v>2101</v>
      </c>
      <c r="W671">
        <f t="shared" si="136"/>
        <v>2101</v>
      </c>
    </row>
    <row r="672" spans="1:24" x14ac:dyDescent="0.25">
      <c r="A672" t="s">
        <v>97</v>
      </c>
      <c r="B672" t="s">
        <v>5</v>
      </c>
      <c r="C672" t="s">
        <v>15</v>
      </c>
      <c r="D672" t="s">
        <v>16</v>
      </c>
      <c r="E672" t="s">
        <v>140</v>
      </c>
      <c r="F672" t="s">
        <v>158</v>
      </c>
      <c r="G672" t="s">
        <v>76</v>
      </c>
      <c r="L672" t="s">
        <v>77</v>
      </c>
      <c r="M672">
        <v>15.5</v>
      </c>
      <c r="N672">
        <f t="shared" si="136"/>
        <v>15.5</v>
      </c>
      <c r="O672">
        <f t="shared" si="136"/>
        <v>15.5</v>
      </c>
      <c r="P672">
        <f t="shared" si="136"/>
        <v>15.5</v>
      </c>
      <c r="Q672">
        <f t="shared" si="136"/>
        <v>15.5</v>
      </c>
      <c r="R672">
        <f t="shared" si="136"/>
        <v>15.5</v>
      </c>
      <c r="S672">
        <f t="shared" si="136"/>
        <v>15.5</v>
      </c>
      <c r="T672">
        <f t="shared" si="136"/>
        <v>15.5</v>
      </c>
      <c r="U672">
        <f t="shared" si="136"/>
        <v>15.5</v>
      </c>
      <c r="V672">
        <f t="shared" si="136"/>
        <v>15.5</v>
      </c>
      <c r="W672">
        <f t="shared" si="136"/>
        <v>15.5</v>
      </c>
    </row>
    <row r="673" spans="1:24" x14ac:dyDescent="0.25">
      <c r="A673" t="s">
        <v>97</v>
      </c>
      <c r="B673" t="s">
        <v>5</v>
      </c>
      <c r="C673" t="s">
        <v>15</v>
      </c>
      <c r="D673" t="s">
        <v>16</v>
      </c>
      <c r="E673" t="s">
        <v>140</v>
      </c>
      <c r="F673" t="s">
        <v>158</v>
      </c>
      <c r="G673" t="s">
        <v>78</v>
      </c>
      <c r="L673" t="s">
        <v>70</v>
      </c>
      <c r="M673">
        <v>0</v>
      </c>
    </row>
    <row r="674" spans="1:24" x14ac:dyDescent="0.25">
      <c r="A674" t="s">
        <v>97</v>
      </c>
      <c r="B674" t="s">
        <v>5</v>
      </c>
      <c r="C674" t="s">
        <v>15</v>
      </c>
      <c r="D674" t="s">
        <v>16</v>
      </c>
      <c r="E674" t="s">
        <v>140</v>
      </c>
      <c r="F674" t="s">
        <v>158</v>
      </c>
      <c r="G674" t="s">
        <v>79</v>
      </c>
      <c r="L674" t="s">
        <v>82</v>
      </c>
      <c r="M674">
        <f>[3]HeatingDemands_Canada!$W$128</f>
        <v>67.787123078850627</v>
      </c>
      <c r="N674">
        <f t="shared" ref="N674:W679" si="137">M674</f>
        <v>67.787123078850627</v>
      </c>
      <c r="O674">
        <f t="shared" si="137"/>
        <v>67.787123078850627</v>
      </c>
      <c r="P674">
        <f t="shared" si="137"/>
        <v>67.787123078850627</v>
      </c>
      <c r="Q674">
        <f t="shared" si="137"/>
        <v>67.787123078850627</v>
      </c>
      <c r="R674">
        <f t="shared" si="137"/>
        <v>67.787123078850627</v>
      </c>
      <c r="S674">
        <f t="shared" si="137"/>
        <v>67.787123078850627</v>
      </c>
      <c r="T674">
        <f t="shared" si="137"/>
        <v>67.787123078850627</v>
      </c>
      <c r="U674">
        <f t="shared" si="137"/>
        <v>67.787123078850627</v>
      </c>
      <c r="V674">
        <f t="shared" si="137"/>
        <v>67.787123078850627</v>
      </c>
      <c r="W674">
        <f t="shared" si="137"/>
        <v>67.787123078850627</v>
      </c>
    </row>
    <row r="675" spans="1:24" x14ac:dyDescent="0.25">
      <c r="A675" t="s">
        <v>97</v>
      </c>
      <c r="B675" t="s">
        <v>5</v>
      </c>
      <c r="C675" t="s">
        <v>15</v>
      </c>
      <c r="D675" t="s">
        <v>16</v>
      </c>
      <c r="E675" t="s">
        <v>140</v>
      </c>
      <c r="F675" t="s">
        <v>158</v>
      </c>
      <c r="G675" t="s">
        <v>80</v>
      </c>
      <c r="L675" t="s">
        <v>81</v>
      </c>
      <c r="M675">
        <f>'[4] Heating Technologies'!$H$7</f>
        <v>8609.257977700885</v>
      </c>
      <c r="N675">
        <f t="shared" si="137"/>
        <v>8609.257977700885</v>
      </c>
      <c r="O675">
        <f t="shared" si="137"/>
        <v>8609.257977700885</v>
      </c>
      <c r="P675">
        <f t="shared" si="137"/>
        <v>8609.257977700885</v>
      </c>
      <c r="Q675">
        <f t="shared" si="137"/>
        <v>8609.257977700885</v>
      </c>
      <c r="R675">
        <f t="shared" si="137"/>
        <v>8609.257977700885</v>
      </c>
      <c r="S675">
        <f t="shared" si="137"/>
        <v>8609.257977700885</v>
      </c>
      <c r="T675">
        <f t="shared" si="137"/>
        <v>8609.257977700885</v>
      </c>
      <c r="U675">
        <f t="shared" si="137"/>
        <v>8609.257977700885</v>
      </c>
      <c r="V675">
        <f t="shared" si="137"/>
        <v>8609.257977700885</v>
      </c>
      <c r="W675">
        <f t="shared" si="137"/>
        <v>8609.257977700885</v>
      </c>
    </row>
    <row r="676" spans="1:24" x14ac:dyDescent="0.25">
      <c r="A676" t="s">
        <v>97</v>
      </c>
      <c r="B676" t="s">
        <v>5</v>
      </c>
      <c r="C676" t="s">
        <v>15</v>
      </c>
      <c r="D676" t="s">
        <v>16</v>
      </c>
      <c r="E676" t="s">
        <v>140</v>
      </c>
      <c r="F676" t="s">
        <v>158</v>
      </c>
      <c r="G676" t="s">
        <v>108</v>
      </c>
      <c r="L676" t="s">
        <v>81</v>
      </c>
      <c r="M676">
        <f>'[4] Heating Technologies'!$I$7</f>
        <v>106.36437908496733</v>
      </c>
      <c r="N676">
        <f t="shared" si="137"/>
        <v>106.36437908496733</v>
      </c>
      <c r="O676">
        <f t="shared" si="137"/>
        <v>106.36437908496733</v>
      </c>
      <c r="P676">
        <f t="shared" si="137"/>
        <v>106.36437908496733</v>
      </c>
      <c r="Q676">
        <f t="shared" si="137"/>
        <v>106.36437908496733</v>
      </c>
      <c r="R676">
        <f t="shared" si="137"/>
        <v>106.36437908496733</v>
      </c>
      <c r="S676">
        <f t="shared" si="137"/>
        <v>106.36437908496733</v>
      </c>
      <c r="T676">
        <f t="shared" si="137"/>
        <v>106.36437908496733</v>
      </c>
      <c r="U676">
        <f t="shared" si="137"/>
        <v>106.36437908496733</v>
      </c>
      <c r="V676">
        <f t="shared" si="137"/>
        <v>106.36437908496733</v>
      </c>
      <c r="W676">
        <f t="shared" si="137"/>
        <v>106.36437908496733</v>
      </c>
    </row>
    <row r="677" spans="1:24" x14ac:dyDescent="0.25">
      <c r="A677" t="s">
        <v>97</v>
      </c>
      <c r="B677" t="s">
        <v>5</v>
      </c>
      <c r="C677" t="s">
        <v>15</v>
      </c>
      <c r="D677" t="s">
        <v>16</v>
      </c>
      <c r="E677" t="s">
        <v>140</v>
      </c>
      <c r="F677" t="s">
        <v>158</v>
      </c>
      <c r="G677" t="s">
        <v>17</v>
      </c>
      <c r="J677" t="s">
        <v>31</v>
      </c>
      <c r="K677" t="s">
        <v>156</v>
      </c>
      <c r="L677" t="s">
        <v>82</v>
      </c>
      <c r="M677">
        <v>0.52500000000000002</v>
      </c>
      <c r="N677">
        <f>M677</f>
        <v>0.52500000000000002</v>
      </c>
      <c r="O677">
        <f>(1/2.1)*1</f>
        <v>0.47619047619047616</v>
      </c>
      <c r="P677">
        <f>(1/2.3)*1</f>
        <v>0.43478260869565222</v>
      </c>
      <c r="Q677">
        <f>(1/2.5)*1</f>
        <v>0.4</v>
      </c>
      <c r="R677">
        <f>(1/3.5)*1</f>
        <v>0.2857142857142857</v>
      </c>
      <c r="S677">
        <f>(1/4.25)*1</f>
        <v>0.23529411764705882</v>
      </c>
      <c r="T677">
        <f>(1/5)*1</f>
        <v>0.2</v>
      </c>
      <c r="U677">
        <f t="shared" si="137"/>
        <v>0.2</v>
      </c>
      <c r="V677">
        <f t="shared" si="137"/>
        <v>0.2</v>
      </c>
      <c r="W677">
        <f t="shared" si="137"/>
        <v>0.2</v>
      </c>
      <c r="X677" t="s">
        <v>159</v>
      </c>
    </row>
    <row r="678" spans="1:24" x14ac:dyDescent="0.25">
      <c r="A678" t="s">
        <v>97</v>
      </c>
      <c r="B678" t="s">
        <v>5</v>
      </c>
      <c r="C678" t="s">
        <v>15</v>
      </c>
      <c r="D678" t="s">
        <v>16</v>
      </c>
      <c r="E678" t="s">
        <v>140</v>
      </c>
      <c r="F678" t="s">
        <v>158</v>
      </c>
      <c r="G678" t="s">
        <v>17</v>
      </c>
      <c r="J678" t="s">
        <v>31</v>
      </c>
      <c r="K678" t="s">
        <v>156</v>
      </c>
      <c r="L678" t="s">
        <v>82</v>
      </c>
      <c r="M678">
        <v>0.227476078</v>
      </c>
      <c r="N678">
        <f>M678</f>
        <v>0.227476078</v>
      </c>
      <c r="O678">
        <f t="shared" ref="O678:T679" si="138">N678</f>
        <v>0.227476078</v>
      </c>
      <c r="P678">
        <f t="shared" si="138"/>
        <v>0.227476078</v>
      </c>
      <c r="Q678">
        <f t="shared" si="138"/>
        <v>0.227476078</v>
      </c>
      <c r="R678">
        <f t="shared" si="138"/>
        <v>0.227476078</v>
      </c>
      <c r="S678">
        <f t="shared" si="138"/>
        <v>0.227476078</v>
      </c>
      <c r="T678">
        <f t="shared" si="138"/>
        <v>0.227476078</v>
      </c>
      <c r="U678">
        <f t="shared" si="137"/>
        <v>0.227476078</v>
      </c>
      <c r="V678">
        <f t="shared" si="137"/>
        <v>0.227476078</v>
      </c>
      <c r="W678">
        <f t="shared" si="137"/>
        <v>0.227476078</v>
      </c>
      <c r="X678" t="s">
        <v>148</v>
      </c>
    </row>
    <row r="679" spans="1:24" x14ac:dyDescent="0.25">
      <c r="A679" t="s">
        <v>97</v>
      </c>
      <c r="B679" t="s">
        <v>5</v>
      </c>
      <c r="C679" t="s">
        <v>15</v>
      </c>
      <c r="D679" t="s">
        <v>16</v>
      </c>
      <c r="E679" t="s">
        <v>140</v>
      </c>
      <c r="F679" t="s">
        <v>158</v>
      </c>
      <c r="G679" t="s">
        <v>17</v>
      </c>
      <c r="J679" t="s">
        <v>98</v>
      </c>
      <c r="K679" t="s">
        <v>156</v>
      </c>
      <c r="L679" t="s">
        <v>82</v>
      </c>
      <c r="M679">
        <v>-4.5683640000000001E-3</v>
      </c>
      <c r="N679">
        <f>M679</f>
        <v>-4.5683640000000001E-3</v>
      </c>
      <c r="O679">
        <f t="shared" si="138"/>
        <v>-4.5683640000000001E-3</v>
      </c>
      <c r="P679">
        <f t="shared" si="138"/>
        <v>-4.5683640000000001E-3</v>
      </c>
      <c r="Q679">
        <f t="shared" si="138"/>
        <v>-4.5683640000000001E-3</v>
      </c>
      <c r="R679">
        <f t="shared" si="138"/>
        <v>-4.5683640000000001E-3</v>
      </c>
      <c r="S679">
        <f t="shared" si="138"/>
        <v>-4.5683640000000001E-3</v>
      </c>
      <c r="T679">
        <f t="shared" si="138"/>
        <v>-4.5683640000000001E-3</v>
      </c>
      <c r="U679">
        <f t="shared" si="137"/>
        <v>-4.5683640000000001E-3</v>
      </c>
      <c r="V679">
        <f t="shared" si="137"/>
        <v>-4.5683640000000001E-3</v>
      </c>
      <c r="W679">
        <f t="shared" si="137"/>
        <v>-4.5683640000000001E-3</v>
      </c>
    </row>
    <row r="680" spans="1:24" x14ac:dyDescent="0.25">
      <c r="A680" t="s">
        <v>98</v>
      </c>
      <c r="B680" t="s">
        <v>5</v>
      </c>
      <c r="C680" t="s">
        <v>15</v>
      </c>
      <c r="D680" t="s">
        <v>16</v>
      </c>
      <c r="E680" t="s">
        <v>160</v>
      </c>
      <c r="G680" t="s">
        <v>21</v>
      </c>
      <c r="L680" t="s">
        <v>82</v>
      </c>
    </row>
    <row r="681" spans="1:24" x14ac:dyDescent="0.25">
      <c r="A681" t="s">
        <v>98</v>
      </c>
      <c r="B681" t="s">
        <v>5</v>
      </c>
      <c r="C681" t="s">
        <v>15</v>
      </c>
      <c r="D681" t="s">
        <v>16</v>
      </c>
      <c r="E681" t="s">
        <v>160</v>
      </c>
      <c r="G681" t="s">
        <v>22</v>
      </c>
      <c r="H681" t="s">
        <v>51</v>
      </c>
    </row>
    <row r="682" spans="1:24" x14ac:dyDescent="0.25">
      <c r="A682" t="s">
        <v>98</v>
      </c>
      <c r="B682" t="s">
        <v>5</v>
      </c>
      <c r="C682" t="s">
        <v>15</v>
      </c>
      <c r="D682" t="s">
        <v>16</v>
      </c>
      <c r="E682" t="s">
        <v>160</v>
      </c>
      <c r="G682" t="s">
        <v>17</v>
      </c>
      <c r="J682" t="s">
        <v>161</v>
      </c>
      <c r="L682" t="s">
        <v>82</v>
      </c>
      <c r="M682">
        <v>0.54486542699999996</v>
      </c>
      <c r="N682">
        <v>0.63932482700000004</v>
      </c>
      <c r="O682">
        <v>0.70316820999999996</v>
      </c>
      <c r="P682">
        <v>0.75184378900000004</v>
      </c>
      <c r="Q682">
        <v>0.78581216200000004</v>
      </c>
      <c r="R682">
        <v>0.80868142399999998</v>
      </c>
      <c r="S682">
        <v>0.82370851300000003</v>
      </c>
      <c r="T682">
        <v>0.83342554000000002</v>
      </c>
      <c r="U682">
        <v>0.83964390099999997</v>
      </c>
      <c r="V682">
        <v>0.83964390099999997</v>
      </c>
      <c r="W682">
        <v>0.83964390099999997</v>
      </c>
    </row>
    <row r="683" spans="1:24" x14ac:dyDescent="0.25">
      <c r="A683" t="s">
        <v>98</v>
      </c>
      <c r="B683" t="s">
        <v>5</v>
      </c>
      <c r="C683" t="s">
        <v>15</v>
      </c>
      <c r="D683" t="s">
        <v>16</v>
      </c>
      <c r="E683" t="s">
        <v>160</v>
      </c>
      <c r="G683" t="s">
        <v>17</v>
      </c>
      <c r="J683" t="s">
        <v>162</v>
      </c>
      <c r="L683" t="s">
        <v>82</v>
      </c>
      <c r="M683">
        <v>7.5576679999999993E-2</v>
      </c>
      <c r="N683">
        <v>7.4909649999999994E-2</v>
      </c>
      <c r="O683">
        <v>8.2390173999999997E-2</v>
      </c>
      <c r="P683">
        <v>8.8093488999999997E-2</v>
      </c>
      <c r="Q683">
        <v>9.2073560999999998E-2</v>
      </c>
      <c r="R683">
        <v>9.4753150999999994E-2</v>
      </c>
      <c r="S683">
        <v>9.6513873999999999E-2</v>
      </c>
      <c r="T683">
        <v>9.7652417000000005E-2</v>
      </c>
      <c r="U683">
        <v>9.8381021999999999E-2</v>
      </c>
      <c r="V683">
        <v>9.8381021999999999E-2</v>
      </c>
      <c r="W683">
        <v>9.8381021999999999E-2</v>
      </c>
    </row>
    <row r="684" spans="1:24" x14ac:dyDescent="0.25">
      <c r="A684" t="s">
        <v>98</v>
      </c>
      <c r="B684" t="s">
        <v>5</v>
      </c>
      <c r="C684" t="s">
        <v>15</v>
      </c>
      <c r="D684" t="s">
        <v>16</v>
      </c>
      <c r="E684" t="s">
        <v>160</v>
      </c>
      <c r="G684" t="s">
        <v>17</v>
      </c>
      <c r="J684" t="s">
        <v>163</v>
      </c>
      <c r="L684" t="s">
        <v>82</v>
      </c>
      <c r="M684">
        <v>0.37955789299999998</v>
      </c>
      <c r="N684">
        <v>0.28576552300000002</v>
      </c>
      <c r="O684">
        <v>0.214441616</v>
      </c>
      <c r="P684">
        <v>0.16006272199999999</v>
      </c>
      <c r="Q684">
        <v>0.12211427699999999</v>
      </c>
      <c r="R684">
        <v>9.6565424999999996E-2</v>
      </c>
      <c r="S684">
        <v>7.9777612999999997E-2</v>
      </c>
      <c r="T684">
        <v>6.8922043000000002E-2</v>
      </c>
      <c r="U684">
        <v>6.1975077000000003E-2</v>
      </c>
      <c r="V684">
        <v>6.1975077000000003E-2</v>
      </c>
      <c r="W684">
        <v>6.1975077000000003E-2</v>
      </c>
    </row>
    <row r="685" spans="1:24" x14ac:dyDescent="0.25">
      <c r="A685" t="s">
        <v>161</v>
      </c>
      <c r="B685" t="s">
        <v>5</v>
      </c>
      <c r="C685" t="s">
        <v>15</v>
      </c>
      <c r="D685" t="s">
        <v>16</v>
      </c>
      <c r="E685" t="s">
        <v>164</v>
      </c>
      <c r="G685" t="s">
        <v>21</v>
      </c>
      <c r="L685" t="s">
        <v>82</v>
      </c>
    </row>
    <row r="686" spans="1:24" x14ac:dyDescent="0.25">
      <c r="A686" t="s">
        <v>161</v>
      </c>
      <c r="B686" t="s">
        <v>5</v>
      </c>
      <c r="C686" t="s">
        <v>15</v>
      </c>
      <c r="D686" t="s">
        <v>16</v>
      </c>
      <c r="E686" t="s">
        <v>164</v>
      </c>
      <c r="G686" t="s">
        <v>22</v>
      </c>
      <c r="H686" t="s">
        <v>68</v>
      </c>
    </row>
    <row r="687" spans="1:24" x14ac:dyDescent="0.25">
      <c r="A687" t="s">
        <v>161</v>
      </c>
      <c r="B687" t="s">
        <v>5</v>
      </c>
      <c r="C687" t="s">
        <v>15</v>
      </c>
      <c r="D687" t="s">
        <v>16</v>
      </c>
      <c r="E687" t="s">
        <v>164</v>
      </c>
      <c r="G687" t="s">
        <v>69</v>
      </c>
      <c r="L687" t="s">
        <v>70</v>
      </c>
      <c r="M687">
        <v>0.25</v>
      </c>
      <c r="N687">
        <f t="shared" ref="N687:W688" si="139">M687</f>
        <v>0.25</v>
      </c>
      <c r="O687">
        <f t="shared" si="139"/>
        <v>0.25</v>
      </c>
      <c r="P687">
        <f t="shared" si="139"/>
        <v>0.25</v>
      </c>
      <c r="Q687">
        <f t="shared" si="139"/>
        <v>0.25</v>
      </c>
      <c r="R687">
        <f t="shared" si="139"/>
        <v>0.25</v>
      </c>
      <c r="S687">
        <f t="shared" si="139"/>
        <v>0.25</v>
      </c>
      <c r="T687">
        <f t="shared" si="139"/>
        <v>0.25</v>
      </c>
      <c r="U687">
        <f t="shared" si="139"/>
        <v>0.25</v>
      </c>
      <c r="V687">
        <f t="shared" si="139"/>
        <v>0.25</v>
      </c>
      <c r="W687">
        <f t="shared" si="139"/>
        <v>0.25</v>
      </c>
    </row>
    <row r="688" spans="1:24" x14ac:dyDescent="0.25">
      <c r="A688" t="s">
        <v>161</v>
      </c>
      <c r="B688" t="s">
        <v>5</v>
      </c>
      <c r="C688" t="s">
        <v>15</v>
      </c>
      <c r="D688" t="s">
        <v>16</v>
      </c>
      <c r="E688" t="s">
        <v>164</v>
      </c>
      <c r="G688" t="s">
        <v>71</v>
      </c>
      <c r="M688">
        <v>10</v>
      </c>
      <c r="N688">
        <f t="shared" si="139"/>
        <v>10</v>
      </c>
      <c r="O688">
        <f t="shared" si="139"/>
        <v>10</v>
      </c>
      <c r="P688">
        <f t="shared" si="139"/>
        <v>10</v>
      </c>
      <c r="Q688">
        <f t="shared" si="139"/>
        <v>10</v>
      </c>
      <c r="R688">
        <f t="shared" si="139"/>
        <v>10</v>
      </c>
      <c r="S688">
        <f t="shared" si="139"/>
        <v>10</v>
      </c>
      <c r="T688">
        <f t="shared" si="139"/>
        <v>10</v>
      </c>
      <c r="U688">
        <f t="shared" si="139"/>
        <v>10</v>
      </c>
      <c r="V688">
        <f t="shared" si="139"/>
        <v>10</v>
      </c>
      <c r="W688">
        <f t="shared" si="139"/>
        <v>10</v>
      </c>
    </row>
    <row r="689" spans="1:23" x14ac:dyDescent="0.25">
      <c r="A689" t="s">
        <v>161</v>
      </c>
      <c r="B689" t="s">
        <v>5</v>
      </c>
      <c r="C689" t="s">
        <v>15</v>
      </c>
      <c r="D689" t="s">
        <v>16</v>
      </c>
      <c r="E689" t="s">
        <v>164</v>
      </c>
      <c r="F689" t="s">
        <v>104</v>
      </c>
      <c r="G689" t="s">
        <v>6</v>
      </c>
    </row>
    <row r="690" spans="1:23" x14ac:dyDescent="0.25">
      <c r="A690" t="s">
        <v>161</v>
      </c>
      <c r="B690" t="s">
        <v>5</v>
      </c>
      <c r="C690" t="s">
        <v>15</v>
      </c>
      <c r="D690" t="s">
        <v>16</v>
      </c>
      <c r="E690" t="s">
        <v>164</v>
      </c>
      <c r="F690" t="s">
        <v>104</v>
      </c>
      <c r="G690" t="s">
        <v>73</v>
      </c>
      <c r="L690" t="s">
        <v>74</v>
      </c>
      <c r="M690">
        <v>1990</v>
      </c>
      <c r="N690">
        <f t="shared" ref="N690:W692" si="140">M690</f>
        <v>1990</v>
      </c>
      <c r="O690">
        <f t="shared" si="140"/>
        <v>1990</v>
      </c>
      <c r="P690">
        <f t="shared" si="140"/>
        <v>1990</v>
      </c>
      <c r="Q690">
        <f t="shared" si="140"/>
        <v>1990</v>
      </c>
      <c r="R690">
        <f t="shared" si="140"/>
        <v>1990</v>
      </c>
      <c r="S690">
        <f t="shared" si="140"/>
        <v>1990</v>
      </c>
      <c r="T690">
        <f t="shared" si="140"/>
        <v>1990</v>
      </c>
      <c r="U690">
        <f t="shared" si="140"/>
        <v>1990</v>
      </c>
      <c r="V690">
        <f t="shared" si="140"/>
        <v>1990</v>
      </c>
      <c r="W690">
        <f t="shared" si="140"/>
        <v>1990</v>
      </c>
    </row>
    <row r="691" spans="1:23" x14ac:dyDescent="0.25">
      <c r="A691" t="s">
        <v>161</v>
      </c>
      <c r="B691" t="s">
        <v>5</v>
      </c>
      <c r="C691" t="s">
        <v>15</v>
      </c>
      <c r="D691" t="s">
        <v>16</v>
      </c>
      <c r="E691" t="s">
        <v>164</v>
      </c>
      <c r="F691" t="s">
        <v>104</v>
      </c>
      <c r="G691" t="s">
        <v>75</v>
      </c>
      <c r="L691" t="s">
        <v>74</v>
      </c>
      <c r="M691">
        <v>2001</v>
      </c>
      <c r="N691">
        <f t="shared" si="140"/>
        <v>2001</v>
      </c>
      <c r="O691">
        <f t="shared" si="140"/>
        <v>2001</v>
      </c>
      <c r="P691">
        <f t="shared" si="140"/>
        <v>2001</v>
      </c>
      <c r="Q691">
        <f t="shared" si="140"/>
        <v>2001</v>
      </c>
      <c r="R691">
        <f t="shared" si="140"/>
        <v>2001</v>
      </c>
      <c r="S691">
        <f t="shared" si="140"/>
        <v>2001</v>
      </c>
      <c r="T691">
        <f t="shared" si="140"/>
        <v>2001</v>
      </c>
      <c r="U691">
        <f t="shared" si="140"/>
        <v>2001</v>
      </c>
      <c r="V691">
        <f t="shared" si="140"/>
        <v>2001</v>
      </c>
      <c r="W691">
        <f t="shared" si="140"/>
        <v>2001</v>
      </c>
    </row>
    <row r="692" spans="1:23" x14ac:dyDescent="0.25">
      <c r="A692" t="s">
        <v>161</v>
      </c>
      <c r="B692" t="s">
        <v>5</v>
      </c>
      <c r="C692" t="s">
        <v>15</v>
      </c>
      <c r="D692" t="s">
        <v>16</v>
      </c>
      <c r="E692" t="s">
        <v>164</v>
      </c>
      <c r="F692" t="s">
        <v>104</v>
      </c>
      <c r="G692" t="s">
        <v>76</v>
      </c>
      <c r="L692" t="s">
        <v>77</v>
      </c>
      <c r="M692">
        <v>14</v>
      </c>
      <c r="N692">
        <f t="shared" si="140"/>
        <v>14</v>
      </c>
      <c r="O692">
        <f t="shared" si="140"/>
        <v>14</v>
      </c>
      <c r="P692">
        <f t="shared" si="140"/>
        <v>14</v>
      </c>
      <c r="Q692">
        <f t="shared" si="140"/>
        <v>14</v>
      </c>
      <c r="R692">
        <f t="shared" si="140"/>
        <v>14</v>
      </c>
      <c r="S692">
        <f t="shared" si="140"/>
        <v>14</v>
      </c>
      <c r="T692">
        <f t="shared" si="140"/>
        <v>14</v>
      </c>
      <c r="U692">
        <f t="shared" si="140"/>
        <v>14</v>
      </c>
      <c r="V692">
        <f t="shared" si="140"/>
        <v>14</v>
      </c>
      <c r="W692">
        <f t="shared" si="140"/>
        <v>14</v>
      </c>
    </row>
    <row r="693" spans="1:23" x14ac:dyDescent="0.25">
      <c r="A693" t="s">
        <v>161</v>
      </c>
      <c r="B693" t="s">
        <v>5</v>
      </c>
      <c r="C693" t="s">
        <v>15</v>
      </c>
      <c r="D693" t="s">
        <v>16</v>
      </c>
      <c r="E693" t="s">
        <v>164</v>
      </c>
      <c r="F693" t="s">
        <v>104</v>
      </c>
      <c r="G693" t="s">
        <v>78</v>
      </c>
      <c r="L693" t="s">
        <v>70</v>
      </c>
      <c r="M693">
        <v>1</v>
      </c>
    </row>
    <row r="694" spans="1:23" x14ac:dyDescent="0.25">
      <c r="A694" t="s">
        <v>161</v>
      </c>
      <c r="B694" t="s">
        <v>5</v>
      </c>
      <c r="C694" t="s">
        <v>15</v>
      </c>
      <c r="D694" t="s">
        <v>16</v>
      </c>
      <c r="E694" t="s">
        <v>164</v>
      </c>
      <c r="F694" t="s">
        <v>104</v>
      </c>
      <c r="G694" t="s">
        <v>79</v>
      </c>
      <c r="L694" t="s">
        <v>82</v>
      </c>
      <c r="M694">
        <v>13.267274610370199</v>
      </c>
      <c r="N694">
        <f t="shared" ref="N694:W696" si="141">M694</f>
        <v>13.267274610370199</v>
      </c>
      <c r="O694">
        <f t="shared" si="141"/>
        <v>13.267274610370199</v>
      </c>
      <c r="P694">
        <f t="shared" si="141"/>
        <v>13.267274610370199</v>
      </c>
      <c r="Q694">
        <f t="shared" si="141"/>
        <v>13.267274610370199</v>
      </c>
      <c r="R694">
        <f t="shared" si="141"/>
        <v>13.267274610370199</v>
      </c>
      <c r="S694">
        <f t="shared" si="141"/>
        <v>13.267274610370199</v>
      </c>
      <c r="T694">
        <f t="shared" si="141"/>
        <v>13.267274610370199</v>
      </c>
      <c r="U694">
        <f t="shared" si="141"/>
        <v>13.267274610370199</v>
      </c>
      <c r="V694">
        <f t="shared" si="141"/>
        <v>13.267274610370199</v>
      </c>
      <c r="W694">
        <f t="shared" si="141"/>
        <v>13.267274610370199</v>
      </c>
    </row>
    <row r="695" spans="1:23" x14ac:dyDescent="0.25">
      <c r="A695" t="s">
        <v>161</v>
      </c>
      <c r="B695" t="s">
        <v>5</v>
      </c>
      <c r="C695" t="s">
        <v>15</v>
      </c>
      <c r="D695" t="s">
        <v>16</v>
      </c>
      <c r="E695" t="s">
        <v>164</v>
      </c>
      <c r="F695" t="s">
        <v>104</v>
      </c>
      <c r="G695" t="s">
        <v>80</v>
      </c>
      <c r="L695" t="s">
        <v>81</v>
      </c>
      <c r="M695">
        <v>854.06341148402601</v>
      </c>
      <c r="N695">
        <f t="shared" si="141"/>
        <v>854.06341148402601</v>
      </c>
      <c r="O695">
        <f t="shared" si="141"/>
        <v>854.06341148402601</v>
      </c>
      <c r="P695">
        <f t="shared" si="141"/>
        <v>854.06341148402601</v>
      </c>
      <c r="Q695">
        <f t="shared" si="141"/>
        <v>854.06341148402601</v>
      </c>
      <c r="R695">
        <f t="shared" si="141"/>
        <v>854.06341148402601</v>
      </c>
      <c r="S695">
        <f t="shared" si="141"/>
        <v>854.06341148402601</v>
      </c>
      <c r="T695">
        <f t="shared" si="141"/>
        <v>854.06341148402601</v>
      </c>
      <c r="U695">
        <f t="shared" si="141"/>
        <v>854.06341148402601</v>
      </c>
      <c r="V695">
        <f t="shared" si="141"/>
        <v>854.06341148402601</v>
      </c>
      <c r="W695">
        <f t="shared" si="141"/>
        <v>854.06341148402601</v>
      </c>
    </row>
    <row r="696" spans="1:23" x14ac:dyDescent="0.25">
      <c r="A696" t="s">
        <v>161</v>
      </c>
      <c r="B696" t="s">
        <v>5</v>
      </c>
      <c r="C696" t="s">
        <v>15</v>
      </c>
      <c r="D696" t="s">
        <v>16</v>
      </c>
      <c r="E696" t="s">
        <v>164</v>
      </c>
      <c r="F696" t="s">
        <v>104</v>
      </c>
      <c r="G696" t="s">
        <v>17</v>
      </c>
      <c r="J696" t="s">
        <v>31</v>
      </c>
      <c r="L696" t="s">
        <v>82</v>
      </c>
      <c r="M696">
        <f>0.720108822/2</f>
        <v>0.36005441100000002</v>
      </c>
      <c r="N696">
        <f t="shared" si="141"/>
        <v>0.36005441100000002</v>
      </c>
      <c r="O696">
        <f t="shared" si="141"/>
        <v>0.36005441100000002</v>
      </c>
      <c r="P696">
        <f t="shared" si="141"/>
        <v>0.36005441100000002</v>
      </c>
      <c r="Q696">
        <f t="shared" si="141"/>
        <v>0.36005441100000002</v>
      </c>
      <c r="R696">
        <f t="shared" si="141"/>
        <v>0.36005441100000002</v>
      </c>
      <c r="S696">
        <f t="shared" si="141"/>
        <v>0.36005441100000002</v>
      </c>
      <c r="T696">
        <f t="shared" si="141"/>
        <v>0.36005441100000002</v>
      </c>
      <c r="U696">
        <f t="shared" si="141"/>
        <v>0.36005441100000002</v>
      </c>
      <c r="V696">
        <f t="shared" si="141"/>
        <v>0.36005441100000002</v>
      </c>
      <c r="W696">
        <f t="shared" si="141"/>
        <v>0.36005441100000002</v>
      </c>
    </row>
    <row r="697" spans="1:23" x14ac:dyDescent="0.25">
      <c r="A697" t="s">
        <v>161</v>
      </c>
      <c r="B697" t="s">
        <v>5</v>
      </c>
      <c r="C697" t="s">
        <v>15</v>
      </c>
      <c r="D697" t="s">
        <v>16</v>
      </c>
      <c r="E697" t="s">
        <v>164</v>
      </c>
      <c r="F697" t="s">
        <v>165</v>
      </c>
      <c r="G697" t="s">
        <v>6</v>
      </c>
    </row>
    <row r="698" spans="1:23" x14ac:dyDescent="0.25">
      <c r="A698" t="s">
        <v>161</v>
      </c>
      <c r="B698" t="s">
        <v>5</v>
      </c>
      <c r="C698" t="s">
        <v>15</v>
      </c>
      <c r="D698" t="s">
        <v>16</v>
      </c>
      <c r="E698" t="s">
        <v>164</v>
      </c>
      <c r="F698" t="s">
        <v>165</v>
      </c>
      <c r="G698" t="s">
        <v>73</v>
      </c>
      <c r="L698" t="s">
        <v>74</v>
      </c>
      <c r="M698">
        <v>1990</v>
      </c>
      <c r="N698">
        <f t="shared" ref="N698:W700" si="142">M698</f>
        <v>1990</v>
      </c>
      <c r="O698">
        <f t="shared" si="142"/>
        <v>1990</v>
      </c>
      <c r="P698">
        <f t="shared" si="142"/>
        <v>1990</v>
      </c>
      <c r="Q698">
        <f t="shared" si="142"/>
        <v>1990</v>
      </c>
      <c r="R698">
        <f t="shared" si="142"/>
        <v>1990</v>
      </c>
      <c r="S698">
        <f t="shared" si="142"/>
        <v>1990</v>
      </c>
      <c r="T698">
        <f t="shared" si="142"/>
        <v>1990</v>
      </c>
      <c r="U698">
        <f t="shared" si="142"/>
        <v>1990</v>
      </c>
      <c r="V698">
        <f t="shared" si="142"/>
        <v>1990</v>
      </c>
      <c r="W698">
        <f t="shared" si="142"/>
        <v>1990</v>
      </c>
    </row>
    <row r="699" spans="1:23" x14ac:dyDescent="0.25">
      <c r="A699" t="s">
        <v>161</v>
      </c>
      <c r="B699" t="s">
        <v>5</v>
      </c>
      <c r="C699" t="s">
        <v>15</v>
      </c>
      <c r="D699" t="s">
        <v>16</v>
      </c>
      <c r="E699" t="s">
        <v>164</v>
      </c>
      <c r="F699" t="s">
        <v>165</v>
      </c>
      <c r="G699" t="s">
        <v>75</v>
      </c>
      <c r="L699" t="s">
        <v>74</v>
      </c>
      <c r="M699">
        <v>2101</v>
      </c>
      <c r="N699">
        <f t="shared" si="142"/>
        <v>2101</v>
      </c>
      <c r="O699">
        <f t="shared" si="142"/>
        <v>2101</v>
      </c>
      <c r="P699">
        <f t="shared" si="142"/>
        <v>2101</v>
      </c>
      <c r="Q699">
        <f t="shared" si="142"/>
        <v>2101</v>
      </c>
      <c r="R699">
        <f t="shared" si="142"/>
        <v>2101</v>
      </c>
      <c r="S699">
        <f t="shared" si="142"/>
        <v>2101</v>
      </c>
      <c r="T699">
        <f t="shared" si="142"/>
        <v>2101</v>
      </c>
      <c r="U699">
        <f t="shared" si="142"/>
        <v>2101</v>
      </c>
      <c r="V699">
        <f t="shared" si="142"/>
        <v>2101</v>
      </c>
      <c r="W699">
        <f t="shared" si="142"/>
        <v>2101</v>
      </c>
    </row>
    <row r="700" spans="1:23" x14ac:dyDescent="0.25">
      <c r="A700" t="s">
        <v>161</v>
      </c>
      <c r="B700" t="s">
        <v>5</v>
      </c>
      <c r="C700" t="s">
        <v>15</v>
      </c>
      <c r="D700" t="s">
        <v>16</v>
      </c>
      <c r="E700" t="s">
        <v>164</v>
      </c>
      <c r="F700" t="s">
        <v>165</v>
      </c>
      <c r="G700" t="s">
        <v>76</v>
      </c>
      <c r="L700" t="s">
        <v>77</v>
      </c>
      <c r="M700">
        <v>14</v>
      </c>
      <c r="N700">
        <f t="shared" si="142"/>
        <v>14</v>
      </c>
      <c r="O700">
        <f t="shared" si="142"/>
        <v>14</v>
      </c>
      <c r="P700">
        <f t="shared" si="142"/>
        <v>14</v>
      </c>
      <c r="Q700">
        <f t="shared" si="142"/>
        <v>14</v>
      </c>
      <c r="R700">
        <f t="shared" si="142"/>
        <v>14</v>
      </c>
      <c r="S700">
        <f t="shared" si="142"/>
        <v>14</v>
      </c>
      <c r="T700">
        <f t="shared" si="142"/>
        <v>14</v>
      </c>
      <c r="U700">
        <f t="shared" si="142"/>
        <v>14</v>
      </c>
      <c r="V700">
        <f t="shared" si="142"/>
        <v>14</v>
      </c>
      <c r="W700">
        <f t="shared" si="142"/>
        <v>14</v>
      </c>
    </row>
    <row r="701" spans="1:23" x14ac:dyDescent="0.25">
      <c r="A701" t="s">
        <v>161</v>
      </c>
      <c r="B701" t="s">
        <v>5</v>
      </c>
      <c r="C701" t="s">
        <v>15</v>
      </c>
      <c r="D701" t="s">
        <v>16</v>
      </c>
      <c r="E701" t="s">
        <v>164</v>
      </c>
      <c r="F701" t="s">
        <v>165</v>
      </c>
      <c r="G701" t="s">
        <v>78</v>
      </c>
      <c r="L701" t="s">
        <v>70</v>
      </c>
      <c r="M701">
        <v>0</v>
      </c>
    </row>
    <row r="702" spans="1:23" x14ac:dyDescent="0.25">
      <c r="A702" t="s">
        <v>161</v>
      </c>
      <c r="B702" t="s">
        <v>5</v>
      </c>
      <c r="C702" t="s">
        <v>15</v>
      </c>
      <c r="D702" t="s">
        <v>16</v>
      </c>
      <c r="E702" t="s">
        <v>164</v>
      </c>
      <c r="F702" t="s">
        <v>165</v>
      </c>
      <c r="G702" t="s">
        <v>79</v>
      </c>
      <c r="L702" t="s">
        <v>82</v>
      </c>
      <c r="M702">
        <v>13.267274610370199</v>
      </c>
      <c r="N702">
        <f t="shared" ref="N702:W704" si="143">M702</f>
        <v>13.267274610370199</v>
      </c>
      <c r="O702">
        <f t="shared" si="143"/>
        <v>13.267274610370199</v>
      </c>
      <c r="P702">
        <f t="shared" si="143"/>
        <v>13.267274610370199</v>
      </c>
      <c r="Q702">
        <f t="shared" si="143"/>
        <v>13.267274610370199</v>
      </c>
      <c r="R702">
        <f t="shared" si="143"/>
        <v>13.267274610370199</v>
      </c>
      <c r="S702">
        <f t="shared" si="143"/>
        <v>13.267274610370199</v>
      </c>
      <c r="T702">
        <f t="shared" si="143"/>
        <v>13.267274610370199</v>
      </c>
      <c r="U702">
        <f t="shared" si="143"/>
        <v>13.267274610370199</v>
      </c>
      <c r="V702">
        <f t="shared" si="143"/>
        <v>13.267274610370199</v>
      </c>
      <c r="W702">
        <f t="shared" si="143"/>
        <v>13.267274610370199</v>
      </c>
    </row>
    <row r="703" spans="1:23" x14ac:dyDescent="0.25">
      <c r="A703" t="s">
        <v>161</v>
      </c>
      <c r="B703" t="s">
        <v>5</v>
      </c>
      <c r="C703" t="s">
        <v>15</v>
      </c>
      <c r="D703" t="s">
        <v>16</v>
      </c>
      <c r="E703" t="s">
        <v>164</v>
      </c>
      <c r="F703" t="s">
        <v>165</v>
      </c>
      <c r="G703" t="s">
        <v>80</v>
      </c>
      <c r="L703" t="s">
        <v>81</v>
      </c>
      <c r="M703">
        <v>1862.98447450087</v>
      </c>
      <c r="N703">
        <f t="shared" si="143"/>
        <v>1862.98447450087</v>
      </c>
      <c r="O703">
        <f t="shared" si="143"/>
        <v>1862.98447450087</v>
      </c>
      <c r="P703">
        <f t="shared" si="143"/>
        <v>1862.98447450087</v>
      </c>
      <c r="Q703">
        <f t="shared" si="143"/>
        <v>1862.98447450087</v>
      </c>
      <c r="R703">
        <f t="shared" si="143"/>
        <v>1862.98447450087</v>
      </c>
      <c r="S703">
        <f t="shared" si="143"/>
        <v>1862.98447450087</v>
      </c>
      <c r="T703">
        <f t="shared" si="143"/>
        <v>1862.98447450087</v>
      </c>
      <c r="U703">
        <f t="shared" si="143"/>
        <v>1862.98447450087</v>
      </c>
      <c r="V703">
        <f t="shared" si="143"/>
        <v>1862.98447450087</v>
      </c>
      <c r="W703">
        <f t="shared" si="143"/>
        <v>1862.98447450087</v>
      </c>
    </row>
    <row r="704" spans="1:23" x14ac:dyDescent="0.25">
      <c r="A704" t="s">
        <v>161</v>
      </c>
      <c r="B704" t="s">
        <v>5</v>
      </c>
      <c r="C704" t="s">
        <v>15</v>
      </c>
      <c r="D704" t="s">
        <v>16</v>
      </c>
      <c r="E704" t="s">
        <v>164</v>
      </c>
      <c r="F704" t="s">
        <v>165</v>
      </c>
      <c r="G704" t="s">
        <v>17</v>
      </c>
      <c r="J704" t="s">
        <v>31</v>
      </c>
      <c r="L704" t="s">
        <v>82</v>
      </c>
      <c r="M704">
        <v>0.57546956400000004</v>
      </c>
      <c r="N704">
        <f t="shared" si="143"/>
        <v>0.57546956400000004</v>
      </c>
      <c r="O704">
        <f t="shared" si="143"/>
        <v>0.57546956400000004</v>
      </c>
      <c r="P704">
        <f t="shared" si="143"/>
        <v>0.57546956400000004</v>
      </c>
      <c r="Q704">
        <f t="shared" si="143"/>
        <v>0.57546956400000004</v>
      </c>
      <c r="R704">
        <f t="shared" si="143"/>
        <v>0.57546956400000004</v>
      </c>
      <c r="S704">
        <f t="shared" si="143"/>
        <v>0.57546956400000004</v>
      </c>
      <c r="T704">
        <f t="shared" si="143"/>
        <v>0.57546956400000004</v>
      </c>
      <c r="U704">
        <f t="shared" si="143"/>
        <v>0.57546956400000004</v>
      </c>
      <c r="V704">
        <f t="shared" si="143"/>
        <v>0.57546956400000004</v>
      </c>
      <c r="W704">
        <f t="shared" si="143"/>
        <v>0.57546956400000004</v>
      </c>
    </row>
    <row r="705" spans="1:23" x14ac:dyDescent="0.25">
      <c r="A705" t="s">
        <v>161</v>
      </c>
      <c r="B705" t="s">
        <v>5</v>
      </c>
      <c r="C705" t="s">
        <v>15</v>
      </c>
      <c r="D705" t="s">
        <v>16</v>
      </c>
      <c r="E705" t="s">
        <v>164</v>
      </c>
      <c r="F705" t="s">
        <v>166</v>
      </c>
      <c r="G705" t="s">
        <v>6</v>
      </c>
    </row>
    <row r="706" spans="1:23" x14ac:dyDescent="0.25">
      <c r="A706" t="s">
        <v>161</v>
      </c>
      <c r="B706" t="s">
        <v>5</v>
      </c>
      <c r="C706" t="s">
        <v>15</v>
      </c>
      <c r="D706" t="s">
        <v>16</v>
      </c>
      <c r="E706" t="s">
        <v>164</v>
      </c>
      <c r="F706" t="s">
        <v>166</v>
      </c>
      <c r="G706" t="s">
        <v>73</v>
      </c>
      <c r="L706" t="s">
        <v>74</v>
      </c>
      <c r="M706">
        <v>1990</v>
      </c>
      <c r="N706">
        <f t="shared" ref="N706:W708" si="144">M706</f>
        <v>1990</v>
      </c>
      <c r="O706">
        <f t="shared" si="144"/>
        <v>1990</v>
      </c>
      <c r="P706">
        <f t="shared" si="144"/>
        <v>1990</v>
      </c>
      <c r="Q706">
        <f t="shared" si="144"/>
        <v>1990</v>
      </c>
      <c r="R706">
        <f t="shared" si="144"/>
        <v>1990</v>
      </c>
      <c r="S706">
        <f t="shared" si="144"/>
        <v>1990</v>
      </c>
      <c r="T706">
        <f t="shared" si="144"/>
        <v>1990</v>
      </c>
      <c r="U706">
        <f t="shared" si="144"/>
        <v>1990</v>
      </c>
      <c r="V706">
        <f t="shared" si="144"/>
        <v>1990</v>
      </c>
      <c r="W706">
        <f t="shared" si="144"/>
        <v>1990</v>
      </c>
    </row>
    <row r="707" spans="1:23" x14ac:dyDescent="0.25">
      <c r="A707" t="s">
        <v>161</v>
      </c>
      <c r="B707" t="s">
        <v>5</v>
      </c>
      <c r="C707" t="s">
        <v>15</v>
      </c>
      <c r="D707" t="s">
        <v>16</v>
      </c>
      <c r="E707" t="s">
        <v>164</v>
      </c>
      <c r="F707" t="s">
        <v>166</v>
      </c>
      <c r="G707" t="s">
        <v>75</v>
      </c>
      <c r="L707" t="s">
        <v>74</v>
      </c>
      <c r="M707">
        <v>2101</v>
      </c>
      <c r="N707">
        <f t="shared" si="144"/>
        <v>2101</v>
      </c>
      <c r="O707">
        <f t="shared" si="144"/>
        <v>2101</v>
      </c>
      <c r="P707">
        <f t="shared" si="144"/>
        <v>2101</v>
      </c>
      <c r="Q707">
        <f t="shared" si="144"/>
        <v>2101</v>
      </c>
      <c r="R707">
        <f t="shared" si="144"/>
        <v>2101</v>
      </c>
      <c r="S707">
        <f t="shared" si="144"/>
        <v>2101</v>
      </c>
      <c r="T707">
        <f t="shared" si="144"/>
        <v>2101</v>
      </c>
      <c r="U707">
        <f t="shared" si="144"/>
        <v>2101</v>
      </c>
      <c r="V707">
        <f t="shared" si="144"/>
        <v>2101</v>
      </c>
      <c r="W707">
        <f t="shared" si="144"/>
        <v>2101</v>
      </c>
    </row>
    <row r="708" spans="1:23" x14ac:dyDescent="0.25">
      <c r="A708" t="s">
        <v>161</v>
      </c>
      <c r="B708" t="s">
        <v>5</v>
      </c>
      <c r="C708" t="s">
        <v>15</v>
      </c>
      <c r="D708" t="s">
        <v>16</v>
      </c>
      <c r="E708" t="s">
        <v>164</v>
      </c>
      <c r="F708" t="s">
        <v>166</v>
      </c>
      <c r="G708" t="s">
        <v>76</v>
      </c>
      <c r="L708" t="s">
        <v>77</v>
      </c>
      <c r="M708">
        <v>14</v>
      </c>
      <c r="N708">
        <f t="shared" si="144"/>
        <v>14</v>
      </c>
      <c r="O708">
        <f t="shared" si="144"/>
        <v>14</v>
      </c>
      <c r="P708">
        <f t="shared" si="144"/>
        <v>14</v>
      </c>
      <c r="Q708">
        <f t="shared" si="144"/>
        <v>14</v>
      </c>
      <c r="R708">
        <f t="shared" si="144"/>
        <v>14</v>
      </c>
      <c r="S708">
        <f t="shared" si="144"/>
        <v>14</v>
      </c>
      <c r="T708">
        <f t="shared" si="144"/>
        <v>14</v>
      </c>
      <c r="U708">
        <f t="shared" si="144"/>
        <v>14</v>
      </c>
      <c r="V708">
        <f t="shared" si="144"/>
        <v>14</v>
      </c>
      <c r="W708">
        <f t="shared" si="144"/>
        <v>14</v>
      </c>
    </row>
    <row r="709" spans="1:23" x14ac:dyDescent="0.25">
      <c r="A709" t="s">
        <v>161</v>
      </c>
      <c r="B709" t="s">
        <v>5</v>
      </c>
      <c r="C709" t="s">
        <v>15</v>
      </c>
      <c r="D709" t="s">
        <v>16</v>
      </c>
      <c r="E709" t="s">
        <v>164</v>
      </c>
      <c r="F709" t="s">
        <v>166</v>
      </c>
      <c r="G709" t="s">
        <v>78</v>
      </c>
      <c r="L709" t="s">
        <v>70</v>
      </c>
      <c r="M709">
        <v>0</v>
      </c>
    </row>
    <row r="710" spans="1:23" x14ac:dyDescent="0.25">
      <c r="A710" t="s">
        <v>161</v>
      </c>
      <c r="B710" t="s">
        <v>5</v>
      </c>
      <c r="C710" t="s">
        <v>15</v>
      </c>
      <c r="D710" t="s">
        <v>16</v>
      </c>
      <c r="E710" t="s">
        <v>164</v>
      </c>
      <c r="F710" t="s">
        <v>166</v>
      </c>
      <c r="G710" t="s">
        <v>79</v>
      </c>
      <c r="L710" t="s">
        <v>82</v>
      </c>
      <c r="M710">
        <v>13.267274610370199</v>
      </c>
      <c r="N710">
        <f t="shared" ref="N710:W712" si="145">M710</f>
        <v>13.267274610370199</v>
      </c>
      <c r="O710">
        <f t="shared" si="145"/>
        <v>13.267274610370199</v>
      </c>
      <c r="P710">
        <f t="shared" si="145"/>
        <v>13.267274610370199</v>
      </c>
      <c r="Q710">
        <f t="shared" si="145"/>
        <v>13.267274610370199</v>
      </c>
      <c r="R710">
        <f t="shared" si="145"/>
        <v>13.267274610370199</v>
      </c>
      <c r="S710">
        <f t="shared" si="145"/>
        <v>13.267274610370199</v>
      </c>
      <c r="T710">
        <f t="shared" si="145"/>
        <v>13.267274610370199</v>
      </c>
      <c r="U710">
        <f t="shared" si="145"/>
        <v>13.267274610370199</v>
      </c>
      <c r="V710">
        <f t="shared" si="145"/>
        <v>13.267274610370199</v>
      </c>
      <c r="W710">
        <f t="shared" si="145"/>
        <v>13.267274610370199</v>
      </c>
    </row>
    <row r="711" spans="1:23" x14ac:dyDescent="0.25">
      <c r="A711" t="s">
        <v>161</v>
      </c>
      <c r="B711" t="s">
        <v>5</v>
      </c>
      <c r="C711" t="s">
        <v>15</v>
      </c>
      <c r="D711" t="s">
        <v>16</v>
      </c>
      <c r="E711" t="s">
        <v>164</v>
      </c>
      <c r="F711" t="s">
        <v>166</v>
      </c>
      <c r="G711" t="s">
        <v>80</v>
      </c>
      <c r="L711" t="s">
        <v>81</v>
      </c>
      <c r="M711">
        <v>2701.40569896137</v>
      </c>
      <c r="N711">
        <f t="shared" si="145"/>
        <v>2701.40569896137</v>
      </c>
      <c r="O711">
        <f t="shared" si="145"/>
        <v>2701.40569896137</v>
      </c>
      <c r="P711">
        <f t="shared" si="145"/>
        <v>2701.40569896137</v>
      </c>
      <c r="Q711">
        <f t="shared" si="145"/>
        <v>2701.40569896137</v>
      </c>
      <c r="R711">
        <f t="shared" si="145"/>
        <v>2701.40569896137</v>
      </c>
      <c r="S711">
        <f t="shared" si="145"/>
        <v>2701.40569896137</v>
      </c>
      <c r="T711">
        <f t="shared" si="145"/>
        <v>2701.40569896137</v>
      </c>
      <c r="U711">
        <f t="shared" si="145"/>
        <v>2701.40569896137</v>
      </c>
      <c r="V711">
        <f t="shared" si="145"/>
        <v>2701.40569896137</v>
      </c>
      <c r="W711">
        <f t="shared" si="145"/>
        <v>2701.40569896137</v>
      </c>
    </row>
    <row r="712" spans="1:23" x14ac:dyDescent="0.25">
      <c r="A712" t="s">
        <v>161</v>
      </c>
      <c r="B712" t="s">
        <v>5</v>
      </c>
      <c r="C712" t="s">
        <v>15</v>
      </c>
      <c r="D712" t="s">
        <v>16</v>
      </c>
      <c r="E712" t="s">
        <v>164</v>
      </c>
      <c r="F712" t="s">
        <v>166</v>
      </c>
      <c r="G712" t="s">
        <v>17</v>
      </c>
      <c r="J712" t="s">
        <v>31</v>
      </c>
      <c r="L712" t="s">
        <v>82</v>
      </c>
      <c r="M712">
        <v>0.49325962800000001</v>
      </c>
      <c r="N712">
        <f t="shared" si="145"/>
        <v>0.49325962800000001</v>
      </c>
      <c r="O712">
        <f t="shared" si="145"/>
        <v>0.49325962800000001</v>
      </c>
      <c r="P712">
        <f t="shared" si="145"/>
        <v>0.49325962800000001</v>
      </c>
      <c r="Q712">
        <f t="shared" si="145"/>
        <v>0.49325962800000001</v>
      </c>
      <c r="R712">
        <f t="shared" si="145"/>
        <v>0.49325962800000001</v>
      </c>
      <c r="S712">
        <f t="shared" si="145"/>
        <v>0.49325962800000001</v>
      </c>
      <c r="T712">
        <f t="shared" si="145"/>
        <v>0.49325962800000001</v>
      </c>
      <c r="U712">
        <f t="shared" si="145"/>
        <v>0.49325962800000001</v>
      </c>
      <c r="V712">
        <f t="shared" si="145"/>
        <v>0.49325962800000001</v>
      </c>
      <c r="W712">
        <f t="shared" si="145"/>
        <v>0.49325962800000001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167</v>
      </c>
      <c r="G713" t="s">
        <v>21</v>
      </c>
      <c r="L713" t="s">
        <v>82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167</v>
      </c>
      <c r="G714" t="s">
        <v>22</v>
      </c>
      <c r="H714" t="s">
        <v>68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167</v>
      </c>
      <c r="G715" t="s">
        <v>69</v>
      </c>
      <c r="L715" t="s">
        <v>70</v>
      </c>
      <c r="M715">
        <v>0.25</v>
      </c>
      <c r="N715">
        <f t="shared" ref="N715:W716" si="146">M715</f>
        <v>0.25</v>
      </c>
      <c r="O715">
        <f t="shared" si="146"/>
        <v>0.25</v>
      </c>
      <c r="P715">
        <f t="shared" si="146"/>
        <v>0.25</v>
      </c>
      <c r="Q715">
        <f t="shared" si="146"/>
        <v>0.25</v>
      </c>
      <c r="R715">
        <f t="shared" si="146"/>
        <v>0.25</v>
      </c>
      <c r="S715">
        <f t="shared" si="146"/>
        <v>0.25</v>
      </c>
      <c r="T715">
        <f t="shared" si="146"/>
        <v>0.25</v>
      </c>
      <c r="U715">
        <f t="shared" si="146"/>
        <v>0.25</v>
      </c>
      <c r="V715">
        <f t="shared" si="146"/>
        <v>0.25</v>
      </c>
      <c r="W715">
        <f t="shared" si="146"/>
        <v>0.25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167</v>
      </c>
      <c r="G716" t="s">
        <v>71</v>
      </c>
      <c r="M716">
        <v>10</v>
      </c>
      <c r="N716">
        <f t="shared" si="146"/>
        <v>10</v>
      </c>
      <c r="O716">
        <f t="shared" si="146"/>
        <v>10</v>
      </c>
      <c r="P716">
        <f t="shared" si="146"/>
        <v>10</v>
      </c>
      <c r="Q716">
        <f t="shared" si="146"/>
        <v>10</v>
      </c>
      <c r="R716">
        <f t="shared" si="146"/>
        <v>10</v>
      </c>
      <c r="S716">
        <f t="shared" si="146"/>
        <v>10</v>
      </c>
      <c r="T716">
        <f t="shared" si="146"/>
        <v>10</v>
      </c>
      <c r="U716">
        <f t="shared" si="146"/>
        <v>10</v>
      </c>
      <c r="V716">
        <f t="shared" si="146"/>
        <v>10</v>
      </c>
      <c r="W716">
        <f t="shared" si="146"/>
        <v>10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167</v>
      </c>
      <c r="F717" t="s">
        <v>104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167</v>
      </c>
      <c r="F718" t="s">
        <v>104</v>
      </c>
      <c r="G718" t="s">
        <v>73</v>
      </c>
      <c r="L718" t="s">
        <v>74</v>
      </c>
      <c r="M718">
        <v>1990</v>
      </c>
      <c r="N718">
        <f t="shared" ref="N718:W720" si="147">M718</f>
        <v>1990</v>
      </c>
      <c r="O718">
        <f t="shared" si="147"/>
        <v>1990</v>
      </c>
      <c r="P718">
        <f t="shared" si="147"/>
        <v>1990</v>
      </c>
      <c r="Q718">
        <f t="shared" si="147"/>
        <v>1990</v>
      </c>
      <c r="R718">
        <f t="shared" si="147"/>
        <v>1990</v>
      </c>
      <c r="S718">
        <f t="shared" si="147"/>
        <v>1990</v>
      </c>
      <c r="T718">
        <f t="shared" si="147"/>
        <v>1990</v>
      </c>
      <c r="U718">
        <f t="shared" si="147"/>
        <v>1990</v>
      </c>
      <c r="V718">
        <f t="shared" si="147"/>
        <v>1990</v>
      </c>
      <c r="W718">
        <f t="shared" si="147"/>
        <v>1990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167</v>
      </c>
      <c r="F719" t="s">
        <v>104</v>
      </c>
      <c r="G719" t="s">
        <v>75</v>
      </c>
      <c r="L719" t="s">
        <v>74</v>
      </c>
      <c r="M719">
        <v>2001</v>
      </c>
      <c r="N719">
        <f t="shared" si="147"/>
        <v>2001</v>
      </c>
      <c r="O719">
        <f t="shared" si="147"/>
        <v>2001</v>
      </c>
      <c r="P719">
        <f t="shared" si="147"/>
        <v>2001</v>
      </c>
      <c r="Q719">
        <f t="shared" si="147"/>
        <v>2001</v>
      </c>
      <c r="R719">
        <f t="shared" si="147"/>
        <v>2001</v>
      </c>
      <c r="S719">
        <f t="shared" si="147"/>
        <v>2001</v>
      </c>
      <c r="T719">
        <f t="shared" si="147"/>
        <v>2001</v>
      </c>
      <c r="U719">
        <f t="shared" si="147"/>
        <v>2001</v>
      </c>
      <c r="V719">
        <f t="shared" si="147"/>
        <v>2001</v>
      </c>
      <c r="W719">
        <f t="shared" si="147"/>
        <v>2001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167</v>
      </c>
      <c r="F720" t="s">
        <v>104</v>
      </c>
      <c r="G720" t="s">
        <v>76</v>
      </c>
      <c r="L720" t="s">
        <v>77</v>
      </c>
      <c r="M720">
        <v>13</v>
      </c>
      <c r="N720">
        <f t="shared" si="147"/>
        <v>13</v>
      </c>
      <c r="O720">
        <f t="shared" si="147"/>
        <v>13</v>
      </c>
      <c r="P720">
        <f t="shared" si="147"/>
        <v>13</v>
      </c>
      <c r="Q720">
        <f t="shared" si="147"/>
        <v>13</v>
      </c>
      <c r="R720">
        <f t="shared" si="147"/>
        <v>13</v>
      </c>
      <c r="S720">
        <f t="shared" si="147"/>
        <v>13</v>
      </c>
      <c r="T720">
        <f t="shared" si="147"/>
        <v>13</v>
      </c>
      <c r="U720">
        <f t="shared" si="147"/>
        <v>13</v>
      </c>
      <c r="V720">
        <f t="shared" si="147"/>
        <v>13</v>
      </c>
      <c r="W720">
        <f t="shared" si="147"/>
        <v>13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167</v>
      </c>
      <c r="F721" t="s">
        <v>104</v>
      </c>
      <c r="G721" t="s">
        <v>78</v>
      </c>
      <c r="L721" t="s">
        <v>70</v>
      </c>
      <c r="M721">
        <v>1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167</v>
      </c>
      <c r="F722" t="s">
        <v>104</v>
      </c>
      <c r="G722" t="s">
        <v>79</v>
      </c>
      <c r="L722" t="s">
        <v>82</v>
      </c>
      <c r="M722">
        <v>3.9646779819095199</v>
      </c>
      <c r="N722">
        <f t="shared" ref="N722:W724" si="148">M722</f>
        <v>3.9646779819095199</v>
      </c>
      <c r="O722">
        <f t="shared" si="148"/>
        <v>3.9646779819095199</v>
      </c>
      <c r="P722">
        <f t="shared" si="148"/>
        <v>3.9646779819095199</v>
      </c>
      <c r="Q722">
        <f t="shared" si="148"/>
        <v>3.9646779819095199</v>
      </c>
      <c r="R722">
        <f t="shared" si="148"/>
        <v>3.9646779819095199</v>
      </c>
      <c r="S722">
        <f t="shared" si="148"/>
        <v>3.9646779819095199</v>
      </c>
      <c r="T722">
        <f t="shared" si="148"/>
        <v>3.9646779819095199</v>
      </c>
      <c r="U722">
        <f t="shared" si="148"/>
        <v>3.9646779819095199</v>
      </c>
      <c r="V722">
        <f t="shared" si="148"/>
        <v>3.9646779819095199</v>
      </c>
      <c r="W722">
        <f t="shared" si="148"/>
        <v>3.9646779819095199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167</v>
      </c>
      <c r="F723" t="s">
        <v>104</v>
      </c>
      <c r="G723" t="s">
        <v>80</v>
      </c>
      <c r="L723" t="s">
        <v>81</v>
      </c>
      <c r="M723">
        <v>151.72921412811399</v>
      </c>
      <c r="N723">
        <f t="shared" si="148"/>
        <v>151.72921412811399</v>
      </c>
      <c r="O723">
        <f t="shared" si="148"/>
        <v>151.72921412811399</v>
      </c>
      <c r="P723">
        <f t="shared" si="148"/>
        <v>151.72921412811399</v>
      </c>
      <c r="Q723">
        <f t="shared" si="148"/>
        <v>151.72921412811399</v>
      </c>
      <c r="R723">
        <f t="shared" si="148"/>
        <v>151.72921412811399</v>
      </c>
      <c r="S723">
        <f t="shared" si="148"/>
        <v>151.72921412811399</v>
      </c>
      <c r="T723">
        <f t="shared" si="148"/>
        <v>151.72921412811399</v>
      </c>
      <c r="U723">
        <f t="shared" si="148"/>
        <v>151.72921412811399</v>
      </c>
      <c r="V723">
        <f t="shared" si="148"/>
        <v>151.72921412811399</v>
      </c>
      <c r="W723">
        <f t="shared" si="148"/>
        <v>151.72921412811399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167</v>
      </c>
      <c r="F724" t="s">
        <v>104</v>
      </c>
      <c r="G724" t="s">
        <v>17</v>
      </c>
      <c r="J724" t="s">
        <v>31</v>
      </c>
      <c r="L724" t="s">
        <v>82</v>
      </c>
      <c r="M724">
        <v>0.83654987999999997</v>
      </c>
      <c r="N724">
        <f t="shared" si="148"/>
        <v>0.83654987999999997</v>
      </c>
      <c r="O724">
        <f t="shared" si="148"/>
        <v>0.83654987999999997</v>
      </c>
      <c r="P724">
        <f t="shared" si="148"/>
        <v>0.83654987999999997</v>
      </c>
      <c r="Q724">
        <f t="shared" si="148"/>
        <v>0.83654987999999997</v>
      </c>
      <c r="R724">
        <f t="shared" si="148"/>
        <v>0.83654987999999997</v>
      </c>
      <c r="S724">
        <f t="shared" si="148"/>
        <v>0.83654987999999997</v>
      </c>
      <c r="T724">
        <f t="shared" si="148"/>
        <v>0.83654987999999997</v>
      </c>
      <c r="U724">
        <f t="shared" si="148"/>
        <v>0.83654987999999997</v>
      </c>
      <c r="V724">
        <f t="shared" si="148"/>
        <v>0.83654987999999997</v>
      </c>
      <c r="W724">
        <f t="shared" si="148"/>
        <v>0.83654987999999997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167</v>
      </c>
      <c r="F725" t="s">
        <v>168</v>
      </c>
      <c r="G725" t="s">
        <v>6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167</v>
      </c>
      <c r="F726" t="s">
        <v>168</v>
      </c>
      <c r="G726" t="s">
        <v>73</v>
      </c>
      <c r="L726" t="s">
        <v>74</v>
      </c>
      <c r="M726">
        <v>2000</v>
      </c>
      <c r="N726">
        <f t="shared" ref="N726:W728" si="149">M726</f>
        <v>2000</v>
      </c>
      <c r="O726">
        <f t="shared" si="149"/>
        <v>2000</v>
      </c>
      <c r="P726">
        <f t="shared" si="149"/>
        <v>2000</v>
      </c>
      <c r="Q726">
        <f t="shared" si="149"/>
        <v>2000</v>
      </c>
      <c r="R726">
        <f t="shared" si="149"/>
        <v>2000</v>
      </c>
      <c r="S726">
        <f t="shared" si="149"/>
        <v>2000</v>
      </c>
      <c r="T726">
        <f t="shared" si="149"/>
        <v>2000</v>
      </c>
      <c r="U726">
        <f t="shared" si="149"/>
        <v>2000</v>
      </c>
      <c r="V726">
        <f t="shared" si="149"/>
        <v>2000</v>
      </c>
      <c r="W726">
        <f t="shared" si="149"/>
        <v>2000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167</v>
      </c>
      <c r="F727" t="s">
        <v>168</v>
      </c>
      <c r="G727" t="s">
        <v>75</v>
      </c>
      <c r="L727" t="s">
        <v>74</v>
      </c>
      <c r="M727">
        <v>2101</v>
      </c>
      <c r="N727">
        <f t="shared" si="149"/>
        <v>2101</v>
      </c>
      <c r="O727">
        <f t="shared" si="149"/>
        <v>2101</v>
      </c>
      <c r="P727">
        <f t="shared" si="149"/>
        <v>2101</v>
      </c>
      <c r="Q727">
        <f t="shared" si="149"/>
        <v>2101</v>
      </c>
      <c r="R727">
        <f t="shared" si="149"/>
        <v>2101</v>
      </c>
      <c r="S727">
        <f t="shared" si="149"/>
        <v>2101</v>
      </c>
      <c r="T727">
        <f t="shared" si="149"/>
        <v>2101</v>
      </c>
      <c r="U727">
        <f t="shared" si="149"/>
        <v>2101</v>
      </c>
      <c r="V727">
        <f t="shared" si="149"/>
        <v>2101</v>
      </c>
      <c r="W727">
        <f t="shared" si="149"/>
        <v>2101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167</v>
      </c>
      <c r="F728" t="s">
        <v>168</v>
      </c>
      <c r="G728" t="s">
        <v>76</v>
      </c>
      <c r="L728" t="s">
        <v>77</v>
      </c>
      <c r="M728">
        <v>13</v>
      </c>
      <c r="N728">
        <f t="shared" si="149"/>
        <v>13</v>
      </c>
      <c r="O728">
        <f t="shared" si="149"/>
        <v>13</v>
      </c>
      <c r="P728">
        <f t="shared" si="149"/>
        <v>13</v>
      </c>
      <c r="Q728">
        <f t="shared" si="149"/>
        <v>13</v>
      </c>
      <c r="R728">
        <f t="shared" si="149"/>
        <v>13</v>
      </c>
      <c r="S728">
        <f t="shared" si="149"/>
        <v>13</v>
      </c>
      <c r="T728">
        <f t="shared" si="149"/>
        <v>13</v>
      </c>
      <c r="U728">
        <f t="shared" si="149"/>
        <v>13</v>
      </c>
      <c r="V728">
        <f t="shared" si="149"/>
        <v>13</v>
      </c>
      <c r="W728">
        <f t="shared" si="149"/>
        <v>13</v>
      </c>
    </row>
    <row r="729" spans="1:23" x14ac:dyDescent="0.25">
      <c r="A729" t="s">
        <v>162</v>
      </c>
      <c r="B729" t="s">
        <v>5</v>
      </c>
      <c r="C729" t="s">
        <v>15</v>
      </c>
      <c r="D729" t="s">
        <v>16</v>
      </c>
      <c r="E729" t="s">
        <v>167</v>
      </c>
      <c r="F729" t="s">
        <v>168</v>
      </c>
      <c r="G729" t="s">
        <v>78</v>
      </c>
      <c r="L729" t="s">
        <v>70</v>
      </c>
      <c r="M729">
        <v>0</v>
      </c>
    </row>
    <row r="730" spans="1:23" x14ac:dyDescent="0.25">
      <c r="A730" t="s">
        <v>162</v>
      </c>
      <c r="B730" t="s">
        <v>5</v>
      </c>
      <c r="C730" t="s">
        <v>15</v>
      </c>
      <c r="D730" t="s">
        <v>16</v>
      </c>
      <c r="E730" t="s">
        <v>167</v>
      </c>
      <c r="F730" t="s">
        <v>168</v>
      </c>
      <c r="G730" t="s">
        <v>79</v>
      </c>
      <c r="L730" t="s">
        <v>82</v>
      </c>
      <c r="M730">
        <v>3.9646779819095199</v>
      </c>
      <c r="N730">
        <f t="shared" ref="N730:W732" si="150">M730</f>
        <v>3.9646779819095199</v>
      </c>
      <c r="O730">
        <f t="shared" si="150"/>
        <v>3.9646779819095199</v>
      </c>
      <c r="P730">
        <f t="shared" si="150"/>
        <v>3.9646779819095199</v>
      </c>
      <c r="Q730">
        <f t="shared" si="150"/>
        <v>3.9646779819095199</v>
      </c>
      <c r="R730">
        <f t="shared" si="150"/>
        <v>3.9646779819095199</v>
      </c>
      <c r="S730">
        <f t="shared" si="150"/>
        <v>3.9646779819095199</v>
      </c>
      <c r="T730">
        <f t="shared" si="150"/>
        <v>3.9646779819095199</v>
      </c>
      <c r="U730">
        <f t="shared" si="150"/>
        <v>3.9646779819095199</v>
      </c>
      <c r="V730">
        <f t="shared" si="150"/>
        <v>3.9646779819095199</v>
      </c>
      <c r="W730">
        <f t="shared" si="150"/>
        <v>3.9646779819095199</v>
      </c>
    </row>
    <row r="731" spans="1:23" x14ac:dyDescent="0.25">
      <c r="A731" t="s">
        <v>162</v>
      </c>
      <c r="B731" t="s">
        <v>5</v>
      </c>
      <c r="C731" t="s">
        <v>15</v>
      </c>
      <c r="D731" t="s">
        <v>16</v>
      </c>
      <c r="E731" t="s">
        <v>167</v>
      </c>
      <c r="F731" t="s">
        <v>168</v>
      </c>
      <c r="G731" t="s">
        <v>80</v>
      </c>
      <c r="L731" t="s">
        <v>81</v>
      </c>
      <c r="M731">
        <v>258.09608588802899</v>
      </c>
      <c r="N731">
        <f t="shared" si="150"/>
        <v>258.09608588802899</v>
      </c>
      <c r="O731">
        <f t="shared" si="150"/>
        <v>258.09608588802899</v>
      </c>
      <c r="P731">
        <f t="shared" si="150"/>
        <v>258.09608588802899</v>
      </c>
      <c r="Q731">
        <f t="shared" si="150"/>
        <v>258.09608588802899</v>
      </c>
      <c r="R731">
        <f t="shared" si="150"/>
        <v>258.09608588802899</v>
      </c>
      <c r="S731">
        <f t="shared" si="150"/>
        <v>258.09608588802899</v>
      </c>
      <c r="T731">
        <f t="shared" si="150"/>
        <v>258.09608588802899</v>
      </c>
      <c r="U731">
        <f t="shared" si="150"/>
        <v>258.09608588802899</v>
      </c>
      <c r="V731">
        <f t="shared" si="150"/>
        <v>258.09608588802899</v>
      </c>
      <c r="W731">
        <f t="shared" si="150"/>
        <v>258.09608588802899</v>
      </c>
    </row>
    <row r="732" spans="1:23" x14ac:dyDescent="0.25">
      <c r="A732" t="s">
        <v>162</v>
      </c>
      <c r="B732" t="s">
        <v>5</v>
      </c>
      <c r="C732" t="s">
        <v>15</v>
      </c>
      <c r="D732" t="s">
        <v>16</v>
      </c>
      <c r="E732" t="s">
        <v>167</v>
      </c>
      <c r="F732" t="s">
        <v>168</v>
      </c>
      <c r="G732" t="s">
        <v>17</v>
      </c>
      <c r="J732" t="s">
        <v>31</v>
      </c>
      <c r="L732" t="s">
        <v>82</v>
      </c>
      <c r="M732">
        <v>0.76729275200000002</v>
      </c>
      <c r="N732">
        <f t="shared" si="150"/>
        <v>0.76729275200000002</v>
      </c>
      <c r="O732">
        <f t="shared" si="150"/>
        <v>0.76729275200000002</v>
      </c>
      <c r="P732">
        <f t="shared" si="150"/>
        <v>0.76729275200000002</v>
      </c>
      <c r="Q732">
        <f t="shared" si="150"/>
        <v>0.76729275200000002</v>
      </c>
      <c r="R732">
        <f t="shared" si="150"/>
        <v>0.76729275200000002</v>
      </c>
      <c r="S732">
        <f t="shared" si="150"/>
        <v>0.76729275200000002</v>
      </c>
      <c r="T732">
        <f t="shared" si="150"/>
        <v>0.76729275200000002</v>
      </c>
      <c r="U732">
        <f t="shared" si="150"/>
        <v>0.76729275200000002</v>
      </c>
      <c r="V732">
        <f t="shared" si="150"/>
        <v>0.76729275200000002</v>
      </c>
      <c r="W732">
        <f t="shared" si="150"/>
        <v>0.76729275200000002</v>
      </c>
    </row>
    <row r="733" spans="1:23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167</v>
      </c>
      <c r="F733" t="s">
        <v>169</v>
      </c>
      <c r="G733" t="s">
        <v>6</v>
      </c>
    </row>
    <row r="734" spans="1:23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167</v>
      </c>
      <c r="F734" t="s">
        <v>169</v>
      </c>
      <c r="G734" t="s">
        <v>73</v>
      </c>
      <c r="L734" t="s">
        <v>74</v>
      </c>
      <c r="M734">
        <v>2000</v>
      </c>
      <c r="N734">
        <f t="shared" ref="N734:W736" si="151">M734</f>
        <v>2000</v>
      </c>
      <c r="O734">
        <f t="shared" si="151"/>
        <v>2000</v>
      </c>
      <c r="P734">
        <f t="shared" si="151"/>
        <v>2000</v>
      </c>
      <c r="Q734">
        <f t="shared" si="151"/>
        <v>2000</v>
      </c>
      <c r="R734">
        <f t="shared" si="151"/>
        <v>2000</v>
      </c>
      <c r="S734">
        <f t="shared" si="151"/>
        <v>2000</v>
      </c>
      <c r="T734">
        <f t="shared" si="151"/>
        <v>2000</v>
      </c>
      <c r="U734">
        <f t="shared" si="151"/>
        <v>2000</v>
      </c>
      <c r="V734">
        <f t="shared" si="151"/>
        <v>2000</v>
      </c>
      <c r="W734">
        <f t="shared" si="151"/>
        <v>2000</v>
      </c>
    </row>
    <row r="735" spans="1:23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167</v>
      </c>
      <c r="F735" t="s">
        <v>169</v>
      </c>
      <c r="G735" t="s">
        <v>75</v>
      </c>
      <c r="L735" t="s">
        <v>74</v>
      </c>
      <c r="M735">
        <v>2101</v>
      </c>
      <c r="N735">
        <f t="shared" si="151"/>
        <v>2101</v>
      </c>
      <c r="O735">
        <f t="shared" si="151"/>
        <v>2101</v>
      </c>
      <c r="P735">
        <f t="shared" si="151"/>
        <v>2101</v>
      </c>
      <c r="Q735">
        <f t="shared" si="151"/>
        <v>2101</v>
      </c>
      <c r="R735">
        <f t="shared" si="151"/>
        <v>2101</v>
      </c>
      <c r="S735">
        <f t="shared" si="151"/>
        <v>2101</v>
      </c>
      <c r="T735">
        <f t="shared" si="151"/>
        <v>2101</v>
      </c>
      <c r="U735">
        <f t="shared" si="151"/>
        <v>2101</v>
      </c>
      <c r="V735">
        <f t="shared" si="151"/>
        <v>2101</v>
      </c>
      <c r="W735">
        <f t="shared" si="151"/>
        <v>2101</v>
      </c>
    </row>
    <row r="736" spans="1:23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167</v>
      </c>
      <c r="F736" t="s">
        <v>169</v>
      </c>
      <c r="G736" t="s">
        <v>76</v>
      </c>
      <c r="L736" t="s">
        <v>77</v>
      </c>
      <c r="M736">
        <v>13</v>
      </c>
      <c r="N736">
        <f t="shared" si="151"/>
        <v>13</v>
      </c>
      <c r="O736">
        <f t="shared" si="151"/>
        <v>13</v>
      </c>
      <c r="P736">
        <f t="shared" si="151"/>
        <v>13</v>
      </c>
      <c r="Q736">
        <f t="shared" si="151"/>
        <v>13</v>
      </c>
      <c r="R736">
        <f t="shared" si="151"/>
        <v>13</v>
      </c>
      <c r="S736">
        <f t="shared" si="151"/>
        <v>13</v>
      </c>
      <c r="T736">
        <f t="shared" si="151"/>
        <v>13</v>
      </c>
      <c r="U736">
        <f t="shared" si="151"/>
        <v>13</v>
      </c>
      <c r="V736">
        <f t="shared" si="151"/>
        <v>13</v>
      </c>
      <c r="W736">
        <f t="shared" si="151"/>
        <v>13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167</v>
      </c>
      <c r="F737" t="s">
        <v>169</v>
      </c>
      <c r="G737" t="s">
        <v>78</v>
      </c>
      <c r="L737" t="s">
        <v>70</v>
      </c>
      <c r="M737">
        <v>0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167</v>
      </c>
      <c r="F738" t="s">
        <v>169</v>
      </c>
      <c r="G738" t="s">
        <v>79</v>
      </c>
      <c r="L738" t="s">
        <v>82</v>
      </c>
      <c r="M738">
        <v>3.9646779819095199</v>
      </c>
      <c r="N738">
        <f t="shared" ref="N738:W740" si="152">M738</f>
        <v>3.9646779819095199</v>
      </c>
      <c r="O738">
        <f t="shared" si="152"/>
        <v>3.9646779819095199</v>
      </c>
      <c r="P738">
        <f t="shared" si="152"/>
        <v>3.9646779819095199</v>
      </c>
      <c r="Q738">
        <f t="shared" si="152"/>
        <v>3.9646779819095199</v>
      </c>
      <c r="R738">
        <f t="shared" si="152"/>
        <v>3.9646779819095199</v>
      </c>
      <c r="S738">
        <f t="shared" si="152"/>
        <v>3.9646779819095199</v>
      </c>
      <c r="T738">
        <f t="shared" si="152"/>
        <v>3.9646779819095199</v>
      </c>
      <c r="U738">
        <f t="shared" si="152"/>
        <v>3.9646779819095199</v>
      </c>
      <c r="V738">
        <f t="shared" si="152"/>
        <v>3.9646779819095199</v>
      </c>
      <c r="W738">
        <f t="shared" si="152"/>
        <v>3.9646779819095199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167</v>
      </c>
      <c r="F739" t="s">
        <v>169</v>
      </c>
      <c r="G739" t="s">
        <v>80</v>
      </c>
      <c r="L739" t="s">
        <v>81</v>
      </c>
      <c r="M739">
        <v>541.21967101368705</v>
      </c>
      <c r="N739">
        <f t="shared" si="152"/>
        <v>541.21967101368705</v>
      </c>
      <c r="O739">
        <f t="shared" si="152"/>
        <v>541.21967101368705</v>
      </c>
      <c r="P739">
        <f t="shared" si="152"/>
        <v>541.21967101368705</v>
      </c>
      <c r="Q739">
        <f t="shared" si="152"/>
        <v>541.21967101368705</v>
      </c>
      <c r="R739">
        <f t="shared" si="152"/>
        <v>541.21967101368705</v>
      </c>
      <c r="S739">
        <f t="shared" si="152"/>
        <v>541.21967101368705</v>
      </c>
      <c r="T739">
        <f t="shared" si="152"/>
        <v>541.21967101368705</v>
      </c>
      <c r="U739">
        <f t="shared" si="152"/>
        <v>541.21967101368705</v>
      </c>
      <c r="V739">
        <f t="shared" si="152"/>
        <v>541.21967101368705</v>
      </c>
      <c r="W739">
        <f t="shared" si="152"/>
        <v>541.21967101368705</v>
      </c>
    </row>
    <row r="740" spans="1:23" x14ac:dyDescent="0.25">
      <c r="A740" t="s">
        <v>162</v>
      </c>
      <c r="B740" t="s">
        <v>5</v>
      </c>
      <c r="C740" t="s">
        <v>15</v>
      </c>
      <c r="D740" t="s">
        <v>16</v>
      </c>
      <c r="E740" t="s">
        <v>167</v>
      </c>
      <c r="F740" t="s">
        <v>169</v>
      </c>
      <c r="G740" t="s">
        <v>17</v>
      </c>
      <c r="J740" t="s">
        <v>31</v>
      </c>
      <c r="L740" t="s">
        <v>82</v>
      </c>
      <c r="M740">
        <v>0.62778497899999997</v>
      </c>
      <c r="N740">
        <f t="shared" si="152"/>
        <v>0.62778497899999997</v>
      </c>
      <c r="O740">
        <f t="shared" si="152"/>
        <v>0.62778497899999997</v>
      </c>
      <c r="P740">
        <f t="shared" si="152"/>
        <v>0.62778497899999997</v>
      </c>
      <c r="Q740">
        <f t="shared" si="152"/>
        <v>0.62778497899999997</v>
      </c>
      <c r="R740">
        <f t="shared" si="152"/>
        <v>0.62778497899999997</v>
      </c>
      <c r="S740">
        <f t="shared" si="152"/>
        <v>0.62778497899999997</v>
      </c>
      <c r="T740">
        <f t="shared" si="152"/>
        <v>0.62778497899999997</v>
      </c>
      <c r="U740">
        <f t="shared" si="152"/>
        <v>0.62778497899999997</v>
      </c>
      <c r="V740">
        <f t="shared" si="152"/>
        <v>0.62778497899999997</v>
      </c>
      <c r="W740">
        <f t="shared" si="152"/>
        <v>0.62778497899999997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170</v>
      </c>
      <c r="G741" t="s">
        <v>21</v>
      </c>
      <c r="L741" t="s">
        <v>82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170</v>
      </c>
      <c r="G742" t="s">
        <v>22</v>
      </c>
      <c r="H742" t="s">
        <v>68</v>
      </c>
    </row>
    <row r="743" spans="1:23" x14ac:dyDescent="0.25">
      <c r="A743" t="s">
        <v>163</v>
      </c>
      <c r="B743" t="s">
        <v>5</v>
      </c>
      <c r="C743" t="s">
        <v>15</v>
      </c>
      <c r="D743" t="s">
        <v>16</v>
      </c>
      <c r="E743" t="s">
        <v>170</v>
      </c>
      <c r="G743" t="s">
        <v>69</v>
      </c>
      <c r="L743" t="s">
        <v>70</v>
      </c>
      <c r="M743">
        <v>0.25</v>
      </c>
      <c r="N743">
        <f t="shared" ref="N743:W744" si="153">M743</f>
        <v>0.25</v>
      </c>
      <c r="O743">
        <f t="shared" si="153"/>
        <v>0.25</v>
      </c>
      <c r="P743">
        <f t="shared" si="153"/>
        <v>0.25</v>
      </c>
      <c r="Q743">
        <f t="shared" si="153"/>
        <v>0.25</v>
      </c>
      <c r="R743">
        <f t="shared" si="153"/>
        <v>0.25</v>
      </c>
      <c r="S743">
        <f t="shared" si="153"/>
        <v>0.25</v>
      </c>
      <c r="T743">
        <f t="shared" si="153"/>
        <v>0.25</v>
      </c>
      <c r="U743">
        <f t="shared" si="153"/>
        <v>0.25</v>
      </c>
      <c r="V743">
        <f t="shared" si="153"/>
        <v>0.25</v>
      </c>
      <c r="W743">
        <f t="shared" si="153"/>
        <v>0.25</v>
      </c>
    </row>
    <row r="744" spans="1:23" x14ac:dyDescent="0.25">
      <c r="A744" t="s">
        <v>163</v>
      </c>
      <c r="B744" t="s">
        <v>5</v>
      </c>
      <c r="C744" t="s">
        <v>15</v>
      </c>
      <c r="D744" t="s">
        <v>16</v>
      </c>
      <c r="E744" t="s">
        <v>170</v>
      </c>
      <c r="G744" t="s">
        <v>71</v>
      </c>
      <c r="M744">
        <v>10</v>
      </c>
      <c r="N744">
        <f t="shared" si="153"/>
        <v>10</v>
      </c>
      <c r="O744">
        <f t="shared" si="153"/>
        <v>10</v>
      </c>
      <c r="P744">
        <f t="shared" si="153"/>
        <v>10</v>
      </c>
      <c r="Q744">
        <f t="shared" si="153"/>
        <v>10</v>
      </c>
      <c r="R744">
        <f t="shared" si="153"/>
        <v>10</v>
      </c>
      <c r="S744">
        <f t="shared" si="153"/>
        <v>10</v>
      </c>
      <c r="T744">
        <f t="shared" si="153"/>
        <v>10</v>
      </c>
      <c r="U744">
        <f t="shared" si="153"/>
        <v>10</v>
      </c>
      <c r="V744">
        <f t="shared" si="153"/>
        <v>10</v>
      </c>
      <c r="W744">
        <f t="shared" si="153"/>
        <v>10</v>
      </c>
    </row>
    <row r="745" spans="1:23" x14ac:dyDescent="0.25">
      <c r="A745" t="s">
        <v>163</v>
      </c>
      <c r="B745" t="s">
        <v>5</v>
      </c>
      <c r="C745" t="s">
        <v>15</v>
      </c>
      <c r="D745" t="s">
        <v>16</v>
      </c>
      <c r="E745" t="s">
        <v>170</v>
      </c>
      <c r="F745" t="s">
        <v>104</v>
      </c>
      <c r="G745" t="s">
        <v>6</v>
      </c>
    </row>
    <row r="746" spans="1:23" x14ac:dyDescent="0.25">
      <c r="A746" t="s">
        <v>163</v>
      </c>
      <c r="B746" t="s">
        <v>5</v>
      </c>
      <c r="C746" t="s">
        <v>15</v>
      </c>
      <c r="D746" t="s">
        <v>16</v>
      </c>
      <c r="E746" t="s">
        <v>170</v>
      </c>
      <c r="F746" t="s">
        <v>104</v>
      </c>
      <c r="G746" t="s">
        <v>73</v>
      </c>
      <c r="L746" t="s">
        <v>74</v>
      </c>
      <c r="M746">
        <v>1990</v>
      </c>
      <c r="N746">
        <f t="shared" ref="N746:W748" si="154">M746</f>
        <v>1990</v>
      </c>
      <c r="O746">
        <f t="shared" si="154"/>
        <v>1990</v>
      </c>
      <c r="P746">
        <f t="shared" si="154"/>
        <v>1990</v>
      </c>
      <c r="Q746">
        <f t="shared" si="154"/>
        <v>1990</v>
      </c>
      <c r="R746">
        <f t="shared" si="154"/>
        <v>1990</v>
      </c>
      <c r="S746">
        <f t="shared" si="154"/>
        <v>1990</v>
      </c>
      <c r="T746">
        <f t="shared" si="154"/>
        <v>1990</v>
      </c>
      <c r="U746">
        <f t="shared" si="154"/>
        <v>1990</v>
      </c>
      <c r="V746">
        <f t="shared" si="154"/>
        <v>1990</v>
      </c>
      <c r="W746">
        <f t="shared" si="154"/>
        <v>1990</v>
      </c>
    </row>
    <row r="747" spans="1:23" x14ac:dyDescent="0.25">
      <c r="A747" t="s">
        <v>163</v>
      </c>
      <c r="B747" t="s">
        <v>5</v>
      </c>
      <c r="C747" t="s">
        <v>15</v>
      </c>
      <c r="D747" t="s">
        <v>16</v>
      </c>
      <c r="E747" t="s">
        <v>170</v>
      </c>
      <c r="F747" t="s">
        <v>104</v>
      </c>
      <c r="G747" t="s">
        <v>75</v>
      </c>
      <c r="L747" t="s">
        <v>74</v>
      </c>
      <c r="M747">
        <v>2101</v>
      </c>
      <c r="N747">
        <f t="shared" si="154"/>
        <v>2101</v>
      </c>
      <c r="O747">
        <f t="shared" si="154"/>
        <v>2101</v>
      </c>
      <c r="P747">
        <f t="shared" si="154"/>
        <v>2101</v>
      </c>
      <c r="Q747">
        <f t="shared" si="154"/>
        <v>2101</v>
      </c>
      <c r="R747">
        <f t="shared" si="154"/>
        <v>2101</v>
      </c>
      <c r="S747">
        <f t="shared" si="154"/>
        <v>2101</v>
      </c>
      <c r="T747">
        <f t="shared" si="154"/>
        <v>2101</v>
      </c>
      <c r="U747">
        <f t="shared" si="154"/>
        <v>2101</v>
      </c>
      <c r="V747">
        <f t="shared" si="154"/>
        <v>2101</v>
      </c>
      <c r="W747">
        <f t="shared" si="154"/>
        <v>2101</v>
      </c>
    </row>
    <row r="748" spans="1:23" x14ac:dyDescent="0.25">
      <c r="A748" t="s">
        <v>163</v>
      </c>
      <c r="B748" t="s">
        <v>5</v>
      </c>
      <c r="C748" t="s">
        <v>15</v>
      </c>
      <c r="D748" t="s">
        <v>16</v>
      </c>
      <c r="E748" t="s">
        <v>170</v>
      </c>
      <c r="F748" t="s">
        <v>104</v>
      </c>
      <c r="G748" t="s">
        <v>76</v>
      </c>
      <c r="L748" t="s">
        <v>77</v>
      </c>
      <c r="M748">
        <v>5</v>
      </c>
      <c r="N748">
        <f t="shared" si="154"/>
        <v>5</v>
      </c>
      <c r="O748">
        <f t="shared" si="154"/>
        <v>5</v>
      </c>
      <c r="P748">
        <f t="shared" si="154"/>
        <v>5</v>
      </c>
      <c r="Q748">
        <f t="shared" si="154"/>
        <v>5</v>
      </c>
      <c r="R748">
        <f t="shared" si="154"/>
        <v>5</v>
      </c>
      <c r="S748">
        <f t="shared" si="154"/>
        <v>5</v>
      </c>
      <c r="T748">
        <f t="shared" si="154"/>
        <v>5</v>
      </c>
      <c r="U748">
        <f t="shared" si="154"/>
        <v>5</v>
      </c>
      <c r="V748">
        <f t="shared" si="154"/>
        <v>5</v>
      </c>
      <c r="W748">
        <f t="shared" si="154"/>
        <v>5</v>
      </c>
    </row>
    <row r="749" spans="1:23" x14ac:dyDescent="0.25">
      <c r="A749" t="s">
        <v>163</v>
      </c>
      <c r="B749" t="s">
        <v>5</v>
      </c>
      <c r="C749" t="s">
        <v>15</v>
      </c>
      <c r="D749" t="s">
        <v>16</v>
      </c>
      <c r="E749" t="s">
        <v>170</v>
      </c>
      <c r="F749" t="s">
        <v>104</v>
      </c>
      <c r="G749" t="s">
        <v>78</v>
      </c>
      <c r="L749" t="s">
        <v>70</v>
      </c>
      <c r="M749">
        <v>1</v>
      </c>
    </row>
    <row r="750" spans="1:23" x14ac:dyDescent="0.25">
      <c r="A750" t="s">
        <v>163</v>
      </c>
      <c r="B750" t="s">
        <v>5</v>
      </c>
      <c r="C750" t="s">
        <v>15</v>
      </c>
      <c r="D750" t="s">
        <v>16</v>
      </c>
      <c r="E750" t="s">
        <v>170</v>
      </c>
      <c r="F750" t="s">
        <v>104</v>
      </c>
      <c r="G750" t="s">
        <v>79</v>
      </c>
      <c r="L750" t="s">
        <v>82</v>
      </c>
      <c r="M750">
        <v>1</v>
      </c>
      <c r="N750">
        <f t="shared" ref="N750:W750" si="155">M750</f>
        <v>1</v>
      </c>
      <c r="O750">
        <f t="shared" si="155"/>
        <v>1</v>
      </c>
      <c r="P750">
        <f t="shared" si="155"/>
        <v>1</v>
      </c>
      <c r="Q750">
        <f t="shared" si="155"/>
        <v>1</v>
      </c>
      <c r="R750">
        <f t="shared" si="155"/>
        <v>1</v>
      </c>
      <c r="S750">
        <f t="shared" si="155"/>
        <v>1</v>
      </c>
      <c r="T750">
        <f t="shared" si="155"/>
        <v>1</v>
      </c>
      <c r="U750">
        <f t="shared" si="155"/>
        <v>1</v>
      </c>
      <c r="V750">
        <f t="shared" si="155"/>
        <v>1</v>
      </c>
      <c r="W750">
        <f t="shared" si="155"/>
        <v>1</v>
      </c>
    </row>
    <row r="751" spans="1:23" x14ac:dyDescent="0.25">
      <c r="A751" t="s">
        <v>131</v>
      </c>
      <c r="B751" t="s">
        <v>5</v>
      </c>
      <c r="C751" t="s">
        <v>15</v>
      </c>
      <c r="D751" t="s">
        <v>16</v>
      </c>
      <c r="E751" t="s">
        <v>171</v>
      </c>
      <c r="G751" t="s">
        <v>21</v>
      </c>
      <c r="L751" t="s">
        <v>82</v>
      </c>
    </row>
    <row r="752" spans="1:23" x14ac:dyDescent="0.25">
      <c r="A752" t="s">
        <v>131</v>
      </c>
      <c r="B752" t="s">
        <v>5</v>
      </c>
      <c r="C752" t="s">
        <v>15</v>
      </c>
      <c r="D752" t="s">
        <v>16</v>
      </c>
      <c r="E752" t="s">
        <v>171</v>
      </c>
      <c r="G752" t="s">
        <v>22</v>
      </c>
      <c r="H752" t="s">
        <v>51</v>
      </c>
    </row>
    <row r="753" spans="1:23" x14ac:dyDescent="0.25">
      <c r="A753" t="s">
        <v>131</v>
      </c>
      <c r="B753" t="s">
        <v>5</v>
      </c>
      <c r="C753" t="s">
        <v>15</v>
      </c>
      <c r="D753" t="s">
        <v>16</v>
      </c>
      <c r="E753" t="s">
        <v>171</v>
      </c>
      <c r="G753" t="s">
        <v>17</v>
      </c>
      <c r="J753" t="s">
        <v>172</v>
      </c>
      <c r="L753" t="s">
        <v>82</v>
      </c>
      <c r="M753">
        <v>1.0281444550000001</v>
      </c>
      <c r="N753">
        <v>1.017158789</v>
      </c>
      <c r="O753">
        <v>1.017158789</v>
      </c>
      <c r="P753">
        <v>1.017158789</v>
      </c>
      <c r="Q753">
        <v>1.017158789</v>
      </c>
      <c r="R753">
        <v>1.017158789</v>
      </c>
      <c r="S753">
        <v>1.017158789</v>
      </c>
      <c r="T753">
        <v>1.017158789</v>
      </c>
      <c r="U753">
        <v>1.017158789</v>
      </c>
      <c r="V753">
        <v>1.017158789</v>
      </c>
      <c r="W753">
        <v>1.017158789</v>
      </c>
    </row>
    <row r="754" spans="1:23" x14ac:dyDescent="0.25">
      <c r="A754" t="s">
        <v>131</v>
      </c>
      <c r="B754" t="s">
        <v>5</v>
      </c>
      <c r="C754" t="s">
        <v>15</v>
      </c>
      <c r="D754" t="s">
        <v>16</v>
      </c>
      <c r="E754" t="s">
        <v>171</v>
      </c>
      <c r="G754" t="s">
        <v>17</v>
      </c>
      <c r="J754" t="s">
        <v>173</v>
      </c>
      <c r="L754" t="s">
        <v>82</v>
      </c>
      <c r="M754">
        <v>0.29464753900000001</v>
      </c>
      <c r="N754">
        <v>0.27488902100000001</v>
      </c>
      <c r="O754">
        <v>0.27488902100000001</v>
      </c>
      <c r="P754">
        <v>0.27488902100000001</v>
      </c>
      <c r="Q754">
        <v>0.27488902100000001</v>
      </c>
      <c r="R754">
        <v>0.27488902100000001</v>
      </c>
      <c r="S754">
        <v>0.27488902100000001</v>
      </c>
      <c r="T754">
        <v>0.27488902100000001</v>
      </c>
      <c r="U754">
        <v>0.27488902100000001</v>
      </c>
      <c r="V754">
        <v>0.27488902100000001</v>
      </c>
      <c r="W754">
        <v>0.27488902100000001</v>
      </c>
    </row>
    <row r="755" spans="1:23" x14ac:dyDescent="0.25">
      <c r="A755" t="s">
        <v>172</v>
      </c>
      <c r="B755" t="s">
        <v>5</v>
      </c>
      <c r="C755" t="s">
        <v>15</v>
      </c>
      <c r="D755" t="s">
        <v>16</v>
      </c>
      <c r="E755" t="s">
        <v>121</v>
      </c>
      <c r="G755" t="s">
        <v>21</v>
      </c>
      <c r="L755" t="s">
        <v>82</v>
      </c>
    </row>
    <row r="756" spans="1:23" x14ac:dyDescent="0.25">
      <c r="A756" t="s">
        <v>172</v>
      </c>
      <c r="B756" t="s">
        <v>5</v>
      </c>
      <c r="C756" t="s">
        <v>15</v>
      </c>
      <c r="D756" t="s">
        <v>16</v>
      </c>
      <c r="E756" t="s">
        <v>121</v>
      </c>
      <c r="G756" t="s">
        <v>22</v>
      </c>
      <c r="H756" t="s">
        <v>68</v>
      </c>
    </row>
    <row r="757" spans="1:23" x14ac:dyDescent="0.25">
      <c r="A757" t="s">
        <v>172</v>
      </c>
      <c r="B757" t="s">
        <v>5</v>
      </c>
      <c r="C757" t="s">
        <v>15</v>
      </c>
      <c r="D757" t="s">
        <v>16</v>
      </c>
      <c r="E757" t="s">
        <v>121</v>
      </c>
      <c r="G757" t="s">
        <v>69</v>
      </c>
      <c r="L757" t="s">
        <v>70</v>
      </c>
      <c r="M757">
        <v>0.25</v>
      </c>
      <c r="N757">
        <f t="shared" ref="N757:W758" si="156">M757</f>
        <v>0.25</v>
      </c>
      <c r="O757">
        <f t="shared" si="156"/>
        <v>0.25</v>
      </c>
      <c r="P757">
        <f t="shared" si="156"/>
        <v>0.25</v>
      </c>
      <c r="Q757">
        <f t="shared" si="156"/>
        <v>0.25</v>
      </c>
      <c r="R757">
        <f t="shared" si="156"/>
        <v>0.25</v>
      </c>
      <c r="S757">
        <f t="shared" si="156"/>
        <v>0.25</v>
      </c>
      <c r="T757">
        <f t="shared" si="156"/>
        <v>0.25</v>
      </c>
      <c r="U757">
        <f t="shared" si="156"/>
        <v>0.25</v>
      </c>
      <c r="V757">
        <f t="shared" si="156"/>
        <v>0.25</v>
      </c>
      <c r="W757">
        <f t="shared" si="156"/>
        <v>0.25</v>
      </c>
    </row>
    <row r="758" spans="1:23" x14ac:dyDescent="0.25">
      <c r="A758" t="s">
        <v>172</v>
      </c>
      <c r="B758" t="s">
        <v>5</v>
      </c>
      <c r="C758" t="s">
        <v>15</v>
      </c>
      <c r="D758" t="s">
        <v>16</v>
      </c>
      <c r="E758" t="s">
        <v>121</v>
      </c>
      <c r="G758" t="s">
        <v>71</v>
      </c>
      <c r="M758">
        <v>10</v>
      </c>
      <c r="N758">
        <f t="shared" si="156"/>
        <v>10</v>
      </c>
      <c r="O758">
        <f t="shared" si="156"/>
        <v>10</v>
      </c>
      <c r="P758">
        <f t="shared" si="156"/>
        <v>10</v>
      </c>
      <c r="Q758">
        <f t="shared" si="156"/>
        <v>10</v>
      </c>
      <c r="R758">
        <f t="shared" si="156"/>
        <v>10</v>
      </c>
      <c r="S758">
        <f t="shared" si="156"/>
        <v>10</v>
      </c>
      <c r="T758">
        <f t="shared" si="156"/>
        <v>10</v>
      </c>
      <c r="U758">
        <f t="shared" si="156"/>
        <v>10</v>
      </c>
      <c r="V758">
        <f t="shared" si="156"/>
        <v>10</v>
      </c>
      <c r="W758">
        <f t="shared" si="156"/>
        <v>10</v>
      </c>
    </row>
    <row r="759" spans="1:23" x14ac:dyDescent="0.25">
      <c r="A759" t="s">
        <v>172</v>
      </c>
      <c r="B759" t="s">
        <v>5</v>
      </c>
      <c r="C759" t="s">
        <v>15</v>
      </c>
      <c r="D759" t="s">
        <v>16</v>
      </c>
      <c r="E759" t="s">
        <v>121</v>
      </c>
      <c r="F759" t="s">
        <v>113</v>
      </c>
      <c r="G759" t="s">
        <v>6</v>
      </c>
    </row>
    <row r="760" spans="1:23" x14ac:dyDescent="0.25">
      <c r="A760" t="s">
        <v>172</v>
      </c>
      <c r="B760" t="s">
        <v>5</v>
      </c>
      <c r="C760" t="s">
        <v>15</v>
      </c>
      <c r="D760" t="s">
        <v>16</v>
      </c>
      <c r="E760" t="s">
        <v>121</v>
      </c>
      <c r="F760" t="s">
        <v>113</v>
      </c>
      <c r="G760" t="s">
        <v>73</v>
      </c>
      <c r="L760" t="s">
        <v>74</v>
      </c>
      <c r="M760">
        <v>1988</v>
      </c>
      <c r="N760">
        <f t="shared" ref="N760:W762" si="157">M760</f>
        <v>1988</v>
      </c>
      <c r="O760">
        <f t="shared" si="157"/>
        <v>1988</v>
      </c>
      <c r="P760">
        <f t="shared" si="157"/>
        <v>1988</v>
      </c>
      <c r="Q760">
        <f t="shared" si="157"/>
        <v>1988</v>
      </c>
      <c r="R760">
        <f t="shared" si="157"/>
        <v>1988</v>
      </c>
      <c r="S760">
        <f t="shared" si="157"/>
        <v>1988</v>
      </c>
      <c r="T760">
        <f t="shared" si="157"/>
        <v>1988</v>
      </c>
      <c r="U760">
        <f t="shared" si="157"/>
        <v>1988</v>
      </c>
      <c r="V760">
        <f t="shared" si="157"/>
        <v>1988</v>
      </c>
      <c r="W760">
        <f t="shared" si="157"/>
        <v>1988</v>
      </c>
    </row>
    <row r="761" spans="1:23" x14ac:dyDescent="0.25">
      <c r="A761" t="s">
        <v>172</v>
      </c>
      <c r="B761" t="s">
        <v>5</v>
      </c>
      <c r="C761" t="s">
        <v>15</v>
      </c>
      <c r="D761" t="s">
        <v>16</v>
      </c>
      <c r="E761" t="s">
        <v>121</v>
      </c>
      <c r="F761" t="s">
        <v>113</v>
      </c>
      <c r="G761" t="s">
        <v>75</v>
      </c>
      <c r="L761" t="s">
        <v>74</v>
      </c>
      <c r="M761">
        <v>1991</v>
      </c>
      <c r="N761">
        <f t="shared" si="157"/>
        <v>1991</v>
      </c>
      <c r="O761">
        <f t="shared" si="157"/>
        <v>1991</v>
      </c>
      <c r="P761">
        <f t="shared" si="157"/>
        <v>1991</v>
      </c>
      <c r="Q761">
        <f t="shared" si="157"/>
        <v>1991</v>
      </c>
      <c r="R761">
        <f t="shared" si="157"/>
        <v>1991</v>
      </c>
      <c r="S761">
        <f t="shared" si="157"/>
        <v>1991</v>
      </c>
      <c r="T761">
        <f t="shared" si="157"/>
        <v>1991</v>
      </c>
      <c r="U761">
        <f t="shared" si="157"/>
        <v>1991</v>
      </c>
      <c r="V761">
        <f t="shared" si="157"/>
        <v>1991</v>
      </c>
      <c r="W761">
        <f t="shared" si="157"/>
        <v>1991</v>
      </c>
    </row>
    <row r="762" spans="1:23" x14ac:dyDescent="0.25">
      <c r="A762" t="s">
        <v>172</v>
      </c>
      <c r="B762" t="s">
        <v>5</v>
      </c>
      <c r="C762" t="s">
        <v>15</v>
      </c>
      <c r="D762" t="s">
        <v>16</v>
      </c>
      <c r="E762" t="s">
        <v>121</v>
      </c>
      <c r="F762" t="s">
        <v>113</v>
      </c>
      <c r="G762" t="s">
        <v>76</v>
      </c>
      <c r="L762" t="s">
        <v>77</v>
      </c>
      <c r="M762">
        <v>18</v>
      </c>
      <c r="N762">
        <f t="shared" si="157"/>
        <v>18</v>
      </c>
      <c r="O762">
        <f t="shared" si="157"/>
        <v>18</v>
      </c>
      <c r="P762">
        <f t="shared" si="157"/>
        <v>18</v>
      </c>
      <c r="Q762">
        <f t="shared" si="157"/>
        <v>18</v>
      </c>
      <c r="R762">
        <f t="shared" si="157"/>
        <v>18</v>
      </c>
      <c r="S762">
        <f t="shared" si="157"/>
        <v>18</v>
      </c>
      <c r="T762">
        <f t="shared" si="157"/>
        <v>18</v>
      </c>
      <c r="U762">
        <f t="shared" si="157"/>
        <v>18</v>
      </c>
      <c r="V762">
        <f t="shared" si="157"/>
        <v>18</v>
      </c>
      <c r="W762">
        <f t="shared" si="157"/>
        <v>18</v>
      </c>
    </row>
    <row r="763" spans="1:23" x14ac:dyDescent="0.25">
      <c r="A763" t="s">
        <v>172</v>
      </c>
      <c r="B763" t="s">
        <v>5</v>
      </c>
      <c r="C763" t="s">
        <v>15</v>
      </c>
      <c r="D763" t="s">
        <v>16</v>
      </c>
      <c r="E763" t="s">
        <v>121</v>
      </c>
      <c r="F763" t="s">
        <v>113</v>
      </c>
      <c r="G763" t="s">
        <v>78</v>
      </c>
      <c r="L763" t="s">
        <v>70</v>
      </c>
      <c r="M763">
        <v>0</v>
      </c>
    </row>
    <row r="764" spans="1:23" x14ac:dyDescent="0.25">
      <c r="A764" t="s">
        <v>172</v>
      </c>
      <c r="B764" t="s">
        <v>5</v>
      </c>
      <c r="C764" t="s">
        <v>15</v>
      </c>
      <c r="D764" t="s">
        <v>16</v>
      </c>
      <c r="E764" t="s">
        <v>121</v>
      </c>
      <c r="F764" t="s">
        <v>113</v>
      </c>
      <c r="G764" t="s">
        <v>79</v>
      </c>
      <c r="L764" t="s">
        <v>82</v>
      </c>
      <c r="M764">
        <v>327.60000000000002</v>
      </c>
      <c r="N764">
        <f t="shared" ref="N764:W767" si="158">M764</f>
        <v>327.60000000000002</v>
      </c>
      <c r="O764">
        <f t="shared" si="158"/>
        <v>327.60000000000002</v>
      </c>
      <c r="P764">
        <f t="shared" si="158"/>
        <v>327.60000000000002</v>
      </c>
      <c r="Q764">
        <f t="shared" si="158"/>
        <v>327.60000000000002</v>
      </c>
      <c r="R764">
        <f t="shared" si="158"/>
        <v>327.60000000000002</v>
      </c>
      <c r="S764">
        <f t="shared" si="158"/>
        <v>327.60000000000002</v>
      </c>
      <c r="T764">
        <f t="shared" si="158"/>
        <v>327.60000000000002</v>
      </c>
      <c r="U764">
        <f t="shared" si="158"/>
        <v>327.60000000000002</v>
      </c>
      <c r="V764">
        <f t="shared" si="158"/>
        <v>327.60000000000002</v>
      </c>
      <c r="W764">
        <f t="shared" si="158"/>
        <v>327.60000000000002</v>
      </c>
    </row>
    <row r="765" spans="1:23" x14ac:dyDescent="0.25">
      <c r="A765" t="s">
        <v>172</v>
      </c>
      <c r="B765" t="s">
        <v>5</v>
      </c>
      <c r="C765" t="s">
        <v>15</v>
      </c>
      <c r="D765" t="s">
        <v>16</v>
      </c>
      <c r="E765" t="s">
        <v>121</v>
      </c>
      <c r="F765" t="s">
        <v>113</v>
      </c>
      <c r="G765" t="s">
        <v>80</v>
      </c>
      <c r="L765" t="s">
        <v>81</v>
      </c>
      <c r="M765">
        <v>605.74778542158697</v>
      </c>
      <c r="N765">
        <f t="shared" si="158"/>
        <v>605.74778542158697</v>
      </c>
      <c r="O765">
        <f t="shared" si="158"/>
        <v>605.74778542158697</v>
      </c>
      <c r="P765">
        <f t="shared" si="158"/>
        <v>605.74778542158697</v>
      </c>
      <c r="Q765">
        <f t="shared" si="158"/>
        <v>605.74778542158697</v>
      </c>
      <c r="R765">
        <f t="shared" si="158"/>
        <v>605.74778542158697</v>
      </c>
      <c r="S765">
        <f t="shared" si="158"/>
        <v>605.74778542158697</v>
      </c>
      <c r="T765">
        <f t="shared" si="158"/>
        <v>605.74778542158697</v>
      </c>
      <c r="U765">
        <f t="shared" si="158"/>
        <v>605.74778542158697</v>
      </c>
      <c r="V765">
        <f t="shared" si="158"/>
        <v>605.74778542158697</v>
      </c>
      <c r="W765">
        <f t="shared" si="158"/>
        <v>605.74778542158697</v>
      </c>
    </row>
    <row r="766" spans="1:23" x14ac:dyDescent="0.25">
      <c r="A766" t="s">
        <v>172</v>
      </c>
      <c r="B766" t="s">
        <v>5</v>
      </c>
      <c r="C766" t="s">
        <v>15</v>
      </c>
      <c r="D766" t="s">
        <v>16</v>
      </c>
      <c r="E766" t="s">
        <v>121</v>
      </c>
      <c r="F766" t="s">
        <v>113</v>
      </c>
      <c r="G766" t="s">
        <v>108</v>
      </c>
      <c r="L766" t="s">
        <v>81</v>
      </c>
      <c r="M766">
        <v>14.4033886944183</v>
      </c>
      <c r="N766">
        <f t="shared" si="158"/>
        <v>14.4033886944183</v>
      </c>
      <c r="O766">
        <f t="shared" si="158"/>
        <v>14.4033886944183</v>
      </c>
      <c r="P766">
        <f t="shared" si="158"/>
        <v>14.4033886944183</v>
      </c>
      <c r="Q766">
        <f t="shared" si="158"/>
        <v>14.4033886944183</v>
      </c>
      <c r="R766">
        <f t="shared" si="158"/>
        <v>14.4033886944183</v>
      </c>
      <c r="S766">
        <f t="shared" si="158"/>
        <v>14.4033886944183</v>
      </c>
      <c r="T766">
        <f t="shared" si="158"/>
        <v>14.4033886944183</v>
      </c>
      <c r="U766">
        <f t="shared" si="158"/>
        <v>14.4033886944183</v>
      </c>
      <c r="V766">
        <f t="shared" si="158"/>
        <v>14.4033886944183</v>
      </c>
      <c r="W766">
        <f t="shared" si="158"/>
        <v>14.4033886944183</v>
      </c>
    </row>
    <row r="767" spans="1:23" x14ac:dyDescent="0.25">
      <c r="A767" t="s">
        <v>172</v>
      </c>
      <c r="B767" t="s">
        <v>5</v>
      </c>
      <c r="C767" t="s">
        <v>15</v>
      </c>
      <c r="D767" t="s">
        <v>16</v>
      </c>
      <c r="E767" t="s">
        <v>121</v>
      </c>
      <c r="F767" t="s">
        <v>113</v>
      </c>
      <c r="G767" t="s">
        <v>17</v>
      </c>
      <c r="J767" t="s">
        <v>31</v>
      </c>
      <c r="L767" t="s">
        <v>82</v>
      </c>
      <c r="M767">
        <v>3.75</v>
      </c>
      <c r="N767">
        <f t="shared" si="158"/>
        <v>3.75</v>
      </c>
      <c r="O767">
        <f t="shared" si="158"/>
        <v>3.75</v>
      </c>
      <c r="P767">
        <f t="shared" si="158"/>
        <v>3.75</v>
      </c>
      <c r="Q767">
        <f t="shared" si="158"/>
        <v>3.75</v>
      </c>
      <c r="R767">
        <f t="shared" si="158"/>
        <v>3.75</v>
      </c>
      <c r="S767">
        <f t="shared" si="158"/>
        <v>3.75</v>
      </c>
      <c r="T767">
        <f t="shared" si="158"/>
        <v>3.75</v>
      </c>
      <c r="U767">
        <f t="shared" si="158"/>
        <v>3.75</v>
      </c>
      <c r="V767">
        <f t="shared" si="158"/>
        <v>3.75</v>
      </c>
      <c r="W767">
        <f t="shared" si="158"/>
        <v>3.75</v>
      </c>
    </row>
    <row r="768" spans="1:23" x14ac:dyDescent="0.25">
      <c r="A768" t="s">
        <v>172</v>
      </c>
      <c r="B768" t="s">
        <v>5</v>
      </c>
      <c r="C768" t="s">
        <v>15</v>
      </c>
      <c r="D768" t="s">
        <v>16</v>
      </c>
      <c r="E768" t="s">
        <v>121</v>
      </c>
      <c r="F768" t="s">
        <v>114</v>
      </c>
      <c r="G768" t="s">
        <v>6</v>
      </c>
    </row>
    <row r="769" spans="1:23" x14ac:dyDescent="0.25">
      <c r="A769" t="s">
        <v>172</v>
      </c>
      <c r="B769" t="s">
        <v>5</v>
      </c>
      <c r="C769" t="s">
        <v>15</v>
      </c>
      <c r="D769" t="s">
        <v>16</v>
      </c>
      <c r="E769" t="s">
        <v>121</v>
      </c>
      <c r="F769" t="s">
        <v>114</v>
      </c>
      <c r="G769" t="s">
        <v>73</v>
      </c>
      <c r="L769" t="s">
        <v>74</v>
      </c>
      <c r="M769">
        <v>1988</v>
      </c>
      <c r="N769">
        <f t="shared" ref="N769:W771" si="159">M769</f>
        <v>1988</v>
      </c>
      <c r="O769">
        <f t="shared" si="159"/>
        <v>1988</v>
      </c>
      <c r="P769">
        <f t="shared" si="159"/>
        <v>1988</v>
      </c>
      <c r="Q769">
        <f t="shared" si="159"/>
        <v>1988</v>
      </c>
      <c r="R769">
        <f t="shared" si="159"/>
        <v>1988</v>
      </c>
      <c r="S769">
        <f t="shared" si="159"/>
        <v>1988</v>
      </c>
      <c r="T769">
        <f t="shared" si="159"/>
        <v>1988</v>
      </c>
      <c r="U769">
        <f t="shared" si="159"/>
        <v>1988</v>
      </c>
      <c r="V769">
        <f t="shared" si="159"/>
        <v>1988</v>
      </c>
      <c r="W769">
        <f t="shared" si="159"/>
        <v>1988</v>
      </c>
    </row>
    <row r="770" spans="1:23" x14ac:dyDescent="0.25">
      <c r="A770" t="s">
        <v>172</v>
      </c>
      <c r="B770" t="s">
        <v>5</v>
      </c>
      <c r="C770" t="s">
        <v>15</v>
      </c>
      <c r="D770" t="s">
        <v>16</v>
      </c>
      <c r="E770" t="s">
        <v>121</v>
      </c>
      <c r="F770" t="s">
        <v>114</v>
      </c>
      <c r="G770" t="s">
        <v>75</v>
      </c>
      <c r="L770" t="s">
        <v>74</v>
      </c>
      <c r="M770">
        <v>2101</v>
      </c>
      <c r="N770">
        <f t="shared" si="159"/>
        <v>2101</v>
      </c>
      <c r="O770">
        <f t="shared" si="159"/>
        <v>2101</v>
      </c>
      <c r="P770">
        <f t="shared" si="159"/>
        <v>2101</v>
      </c>
      <c r="Q770">
        <f t="shared" si="159"/>
        <v>2101</v>
      </c>
      <c r="R770">
        <f t="shared" si="159"/>
        <v>2101</v>
      </c>
      <c r="S770">
        <f t="shared" si="159"/>
        <v>2101</v>
      </c>
      <c r="T770">
        <f t="shared" si="159"/>
        <v>2101</v>
      </c>
      <c r="U770">
        <f t="shared" si="159"/>
        <v>2101</v>
      </c>
      <c r="V770">
        <f t="shared" si="159"/>
        <v>2101</v>
      </c>
      <c r="W770">
        <f t="shared" si="159"/>
        <v>2101</v>
      </c>
    </row>
    <row r="771" spans="1:23" x14ac:dyDescent="0.25">
      <c r="A771" t="s">
        <v>172</v>
      </c>
      <c r="B771" t="s">
        <v>5</v>
      </c>
      <c r="C771" t="s">
        <v>15</v>
      </c>
      <c r="D771" t="s">
        <v>16</v>
      </c>
      <c r="E771" t="s">
        <v>121</v>
      </c>
      <c r="F771" t="s">
        <v>114</v>
      </c>
      <c r="G771" t="s">
        <v>76</v>
      </c>
      <c r="L771" t="s">
        <v>77</v>
      </c>
      <c r="M771">
        <v>18</v>
      </c>
      <c r="N771">
        <f t="shared" si="159"/>
        <v>18</v>
      </c>
      <c r="O771">
        <f t="shared" si="159"/>
        <v>18</v>
      </c>
      <c r="P771">
        <f t="shared" si="159"/>
        <v>18</v>
      </c>
      <c r="Q771">
        <f t="shared" si="159"/>
        <v>18</v>
      </c>
      <c r="R771">
        <f t="shared" si="159"/>
        <v>18</v>
      </c>
      <c r="S771">
        <f t="shared" si="159"/>
        <v>18</v>
      </c>
      <c r="T771">
        <f t="shared" si="159"/>
        <v>18</v>
      </c>
      <c r="U771">
        <f t="shared" si="159"/>
        <v>18</v>
      </c>
      <c r="V771">
        <f t="shared" si="159"/>
        <v>18</v>
      </c>
      <c r="W771">
        <f t="shared" si="159"/>
        <v>18</v>
      </c>
    </row>
    <row r="772" spans="1:23" x14ac:dyDescent="0.25">
      <c r="A772" t="s">
        <v>172</v>
      </c>
      <c r="B772" t="s">
        <v>5</v>
      </c>
      <c r="C772" t="s">
        <v>15</v>
      </c>
      <c r="D772" t="s">
        <v>16</v>
      </c>
      <c r="E772" t="s">
        <v>121</v>
      </c>
      <c r="F772" t="s">
        <v>114</v>
      </c>
      <c r="G772" t="s">
        <v>78</v>
      </c>
      <c r="L772" t="s">
        <v>70</v>
      </c>
      <c r="M772">
        <v>0.98</v>
      </c>
    </row>
    <row r="773" spans="1:23" x14ac:dyDescent="0.25">
      <c r="A773" t="s">
        <v>172</v>
      </c>
      <c r="B773" t="s">
        <v>5</v>
      </c>
      <c r="C773" t="s">
        <v>15</v>
      </c>
      <c r="D773" t="s">
        <v>16</v>
      </c>
      <c r="E773" t="s">
        <v>121</v>
      </c>
      <c r="F773" t="s">
        <v>114</v>
      </c>
      <c r="G773" t="s">
        <v>79</v>
      </c>
      <c r="L773" t="s">
        <v>82</v>
      </c>
      <c r="M773">
        <v>327.60000000000002</v>
      </c>
      <c r="N773">
        <f t="shared" ref="N773:W776" si="160">M773</f>
        <v>327.60000000000002</v>
      </c>
      <c r="O773">
        <f t="shared" si="160"/>
        <v>327.60000000000002</v>
      </c>
      <c r="P773">
        <f t="shared" si="160"/>
        <v>327.60000000000002</v>
      </c>
      <c r="Q773">
        <f t="shared" si="160"/>
        <v>327.60000000000002</v>
      </c>
      <c r="R773">
        <f t="shared" si="160"/>
        <v>327.60000000000002</v>
      </c>
      <c r="S773">
        <f t="shared" si="160"/>
        <v>327.60000000000002</v>
      </c>
      <c r="T773">
        <f t="shared" si="160"/>
        <v>327.60000000000002</v>
      </c>
      <c r="U773">
        <f t="shared" si="160"/>
        <v>327.60000000000002</v>
      </c>
      <c r="V773">
        <f t="shared" si="160"/>
        <v>327.60000000000002</v>
      </c>
      <c r="W773">
        <f t="shared" si="160"/>
        <v>327.60000000000002</v>
      </c>
    </row>
    <row r="774" spans="1:23" x14ac:dyDescent="0.25">
      <c r="A774" t="s">
        <v>172</v>
      </c>
      <c r="B774" t="s">
        <v>5</v>
      </c>
      <c r="C774" t="s">
        <v>15</v>
      </c>
      <c r="D774" t="s">
        <v>16</v>
      </c>
      <c r="E774" t="s">
        <v>121</v>
      </c>
      <c r="F774" t="s">
        <v>114</v>
      </c>
      <c r="G774" t="s">
        <v>80</v>
      </c>
      <c r="L774" t="s">
        <v>81</v>
      </c>
      <c r="M774">
        <v>605.74778542158697</v>
      </c>
      <c r="N774">
        <f t="shared" si="160"/>
        <v>605.74778542158697</v>
      </c>
      <c r="O774">
        <f t="shared" si="160"/>
        <v>605.74778542158697</v>
      </c>
      <c r="P774">
        <f t="shared" si="160"/>
        <v>605.74778542158697</v>
      </c>
      <c r="Q774">
        <f t="shared" si="160"/>
        <v>605.74778542158697</v>
      </c>
      <c r="R774">
        <f t="shared" si="160"/>
        <v>605.74778542158697</v>
      </c>
      <c r="S774">
        <f t="shared" si="160"/>
        <v>605.74778542158697</v>
      </c>
      <c r="T774">
        <f t="shared" si="160"/>
        <v>605.74778542158697</v>
      </c>
      <c r="U774">
        <f t="shared" si="160"/>
        <v>605.74778542158697</v>
      </c>
      <c r="V774">
        <f t="shared" si="160"/>
        <v>605.74778542158697</v>
      </c>
      <c r="W774">
        <f t="shared" si="160"/>
        <v>605.74778542158697</v>
      </c>
    </row>
    <row r="775" spans="1:23" x14ac:dyDescent="0.25">
      <c r="A775" t="s">
        <v>172</v>
      </c>
      <c r="B775" t="s">
        <v>5</v>
      </c>
      <c r="C775" t="s">
        <v>15</v>
      </c>
      <c r="D775" t="s">
        <v>16</v>
      </c>
      <c r="E775" t="s">
        <v>121</v>
      </c>
      <c r="F775" t="s">
        <v>114</v>
      </c>
      <c r="G775" t="s">
        <v>108</v>
      </c>
      <c r="L775" t="s">
        <v>81</v>
      </c>
      <c r="M775">
        <v>14.4033886944183</v>
      </c>
      <c r="N775">
        <f t="shared" si="160"/>
        <v>14.4033886944183</v>
      </c>
      <c r="O775">
        <f t="shared" si="160"/>
        <v>14.4033886944183</v>
      </c>
      <c r="P775">
        <f t="shared" si="160"/>
        <v>14.4033886944183</v>
      </c>
      <c r="Q775">
        <f t="shared" si="160"/>
        <v>14.4033886944183</v>
      </c>
      <c r="R775">
        <f t="shared" si="160"/>
        <v>14.4033886944183</v>
      </c>
      <c r="S775">
        <f t="shared" si="160"/>
        <v>14.4033886944183</v>
      </c>
      <c r="T775">
        <f t="shared" si="160"/>
        <v>14.4033886944183</v>
      </c>
      <c r="U775">
        <f t="shared" si="160"/>
        <v>14.4033886944183</v>
      </c>
      <c r="V775">
        <f t="shared" si="160"/>
        <v>14.4033886944183</v>
      </c>
      <c r="W775">
        <f t="shared" si="160"/>
        <v>14.4033886944183</v>
      </c>
    </row>
    <row r="776" spans="1:23" x14ac:dyDescent="0.25">
      <c r="A776" t="s">
        <v>172</v>
      </c>
      <c r="B776" t="s">
        <v>5</v>
      </c>
      <c r="C776" t="s">
        <v>15</v>
      </c>
      <c r="D776" t="s">
        <v>16</v>
      </c>
      <c r="E776" t="s">
        <v>121</v>
      </c>
      <c r="F776" t="s">
        <v>114</v>
      </c>
      <c r="G776" t="s">
        <v>17</v>
      </c>
      <c r="J776" t="s">
        <v>31</v>
      </c>
      <c r="L776" t="s">
        <v>82</v>
      </c>
      <c r="M776">
        <v>3.2759999999999998</v>
      </c>
      <c r="N776">
        <f t="shared" si="160"/>
        <v>3.2759999999999998</v>
      </c>
      <c r="O776">
        <f t="shared" si="160"/>
        <v>3.2759999999999998</v>
      </c>
      <c r="P776">
        <f t="shared" si="160"/>
        <v>3.2759999999999998</v>
      </c>
      <c r="Q776">
        <f t="shared" si="160"/>
        <v>3.2759999999999998</v>
      </c>
      <c r="R776">
        <f t="shared" si="160"/>
        <v>3.2759999999999998</v>
      </c>
      <c r="S776">
        <f t="shared" si="160"/>
        <v>3.2759999999999998</v>
      </c>
      <c r="T776">
        <f t="shared" si="160"/>
        <v>3.2759999999999998</v>
      </c>
      <c r="U776">
        <f t="shared" si="160"/>
        <v>3.2759999999999998</v>
      </c>
      <c r="V776">
        <f t="shared" si="160"/>
        <v>3.2759999999999998</v>
      </c>
      <c r="W776">
        <f t="shared" si="160"/>
        <v>3.2759999999999998</v>
      </c>
    </row>
    <row r="777" spans="1:23" x14ac:dyDescent="0.25">
      <c r="A777" t="s">
        <v>172</v>
      </c>
      <c r="B777" t="s">
        <v>5</v>
      </c>
      <c r="C777" t="s">
        <v>15</v>
      </c>
      <c r="D777" t="s">
        <v>16</v>
      </c>
      <c r="E777" t="s">
        <v>121</v>
      </c>
      <c r="F777" t="s">
        <v>158</v>
      </c>
      <c r="G777" t="s">
        <v>6</v>
      </c>
    </row>
    <row r="778" spans="1:23" x14ac:dyDescent="0.25">
      <c r="A778" t="s">
        <v>172</v>
      </c>
      <c r="B778" t="s">
        <v>5</v>
      </c>
      <c r="C778" t="s">
        <v>15</v>
      </c>
      <c r="D778" t="s">
        <v>16</v>
      </c>
      <c r="E778" t="s">
        <v>121</v>
      </c>
      <c r="F778" t="s">
        <v>158</v>
      </c>
      <c r="G778" t="s">
        <v>73</v>
      </c>
      <c r="L778" t="s">
        <v>74</v>
      </c>
      <c r="M778">
        <v>2000</v>
      </c>
      <c r="N778">
        <f t="shared" ref="N778:W780" si="161">M778</f>
        <v>2000</v>
      </c>
      <c r="O778">
        <f t="shared" si="161"/>
        <v>2000</v>
      </c>
      <c r="P778">
        <f t="shared" si="161"/>
        <v>2000</v>
      </c>
      <c r="Q778">
        <f t="shared" si="161"/>
        <v>2000</v>
      </c>
      <c r="R778">
        <f t="shared" si="161"/>
        <v>2000</v>
      </c>
      <c r="S778">
        <f t="shared" si="161"/>
        <v>2000</v>
      </c>
      <c r="T778">
        <f t="shared" si="161"/>
        <v>2000</v>
      </c>
      <c r="U778">
        <f t="shared" si="161"/>
        <v>2000</v>
      </c>
      <c r="V778">
        <f t="shared" si="161"/>
        <v>2000</v>
      </c>
      <c r="W778">
        <f t="shared" si="161"/>
        <v>2000</v>
      </c>
    </row>
    <row r="779" spans="1:23" x14ac:dyDescent="0.25">
      <c r="A779" t="s">
        <v>172</v>
      </c>
      <c r="B779" t="s">
        <v>5</v>
      </c>
      <c r="C779" t="s">
        <v>15</v>
      </c>
      <c r="D779" t="s">
        <v>16</v>
      </c>
      <c r="E779" t="s">
        <v>121</v>
      </c>
      <c r="F779" t="s">
        <v>158</v>
      </c>
      <c r="G779" t="s">
        <v>75</v>
      </c>
      <c r="L779" t="s">
        <v>74</v>
      </c>
      <c r="M779">
        <v>2001</v>
      </c>
      <c r="N779">
        <f t="shared" si="161"/>
        <v>2001</v>
      </c>
      <c r="O779">
        <f t="shared" si="161"/>
        <v>2001</v>
      </c>
      <c r="P779">
        <f t="shared" si="161"/>
        <v>2001</v>
      </c>
      <c r="Q779">
        <f t="shared" si="161"/>
        <v>2001</v>
      </c>
      <c r="R779">
        <f t="shared" si="161"/>
        <v>2001</v>
      </c>
      <c r="S779">
        <f t="shared" si="161"/>
        <v>2001</v>
      </c>
      <c r="T779">
        <f t="shared" si="161"/>
        <v>2001</v>
      </c>
      <c r="U779">
        <f t="shared" si="161"/>
        <v>2001</v>
      </c>
      <c r="V779">
        <f t="shared" si="161"/>
        <v>2001</v>
      </c>
      <c r="W779">
        <f t="shared" si="161"/>
        <v>2001</v>
      </c>
    </row>
    <row r="780" spans="1:23" x14ac:dyDescent="0.25">
      <c r="A780" t="s">
        <v>172</v>
      </c>
      <c r="B780" t="s">
        <v>5</v>
      </c>
      <c r="C780" t="s">
        <v>15</v>
      </c>
      <c r="D780" t="s">
        <v>16</v>
      </c>
      <c r="E780" t="s">
        <v>121</v>
      </c>
      <c r="F780" t="s">
        <v>158</v>
      </c>
      <c r="G780" t="s">
        <v>76</v>
      </c>
      <c r="L780" t="s">
        <v>77</v>
      </c>
      <c r="M780">
        <v>18</v>
      </c>
      <c r="N780">
        <f t="shared" si="161"/>
        <v>18</v>
      </c>
      <c r="O780">
        <f t="shared" si="161"/>
        <v>18</v>
      </c>
      <c r="P780">
        <f t="shared" si="161"/>
        <v>18</v>
      </c>
      <c r="Q780">
        <f t="shared" si="161"/>
        <v>18</v>
      </c>
      <c r="R780">
        <f t="shared" si="161"/>
        <v>18</v>
      </c>
      <c r="S780">
        <f t="shared" si="161"/>
        <v>18</v>
      </c>
      <c r="T780">
        <f t="shared" si="161"/>
        <v>18</v>
      </c>
      <c r="U780">
        <f t="shared" si="161"/>
        <v>18</v>
      </c>
      <c r="V780">
        <f t="shared" si="161"/>
        <v>18</v>
      </c>
      <c r="W780">
        <f t="shared" si="161"/>
        <v>18</v>
      </c>
    </row>
    <row r="781" spans="1:23" x14ac:dyDescent="0.25">
      <c r="A781" t="s">
        <v>172</v>
      </c>
      <c r="B781" t="s">
        <v>5</v>
      </c>
      <c r="C781" t="s">
        <v>15</v>
      </c>
      <c r="D781" t="s">
        <v>16</v>
      </c>
      <c r="E781" t="s">
        <v>121</v>
      </c>
      <c r="F781" t="s">
        <v>158</v>
      </c>
      <c r="G781" t="s">
        <v>78</v>
      </c>
      <c r="L781" t="s">
        <v>70</v>
      </c>
      <c r="M781">
        <v>0</v>
      </c>
    </row>
    <row r="782" spans="1:23" x14ac:dyDescent="0.25">
      <c r="A782" t="s">
        <v>172</v>
      </c>
      <c r="B782" t="s">
        <v>5</v>
      </c>
      <c r="C782" t="s">
        <v>15</v>
      </c>
      <c r="D782" t="s">
        <v>16</v>
      </c>
      <c r="E782" t="s">
        <v>121</v>
      </c>
      <c r="F782" t="s">
        <v>158</v>
      </c>
      <c r="G782" t="s">
        <v>79</v>
      </c>
      <c r="L782" t="s">
        <v>82</v>
      </c>
      <c r="M782">
        <v>327.60000000000002</v>
      </c>
      <c r="N782">
        <f t="shared" ref="N782:W785" si="162">M782</f>
        <v>327.60000000000002</v>
      </c>
      <c r="O782">
        <f t="shared" si="162"/>
        <v>327.60000000000002</v>
      </c>
      <c r="P782">
        <f t="shared" si="162"/>
        <v>327.60000000000002</v>
      </c>
      <c r="Q782">
        <f t="shared" si="162"/>
        <v>327.60000000000002</v>
      </c>
      <c r="R782">
        <f t="shared" si="162"/>
        <v>327.60000000000002</v>
      </c>
      <c r="S782">
        <f t="shared" si="162"/>
        <v>327.60000000000002</v>
      </c>
      <c r="T782">
        <f t="shared" si="162"/>
        <v>327.60000000000002</v>
      </c>
      <c r="U782">
        <f t="shared" si="162"/>
        <v>327.60000000000002</v>
      </c>
      <c r="V782">
        <f t="shared" si="162"/>
        <v>327.60000000000002</v>
      </c>
      <c r="W782">
        <f t="shared" si="162"/>
        <v>327.60000000000002</v>
      </c>
    </row>
    <row r="783" spans="1:23" x14ac:dyDescent="0.25">
      <c r="A783" t="s">
        <v>172</v>
      </c>
      <c r="B783" t="s">
        <v>5</v>
      </c>
      <c r="C783" t="s">
        <v>15</v>
      </c>
      <c r="D783" t="s">
        <v>16</v>
      </c>
      <c r="E783" t="s">
        <v>121</v>
      </c>
      <c r="F783" t="s">
        <v>158</v>
      </c>
      <c r="G783" t="s">
        <v>80</v>
      </c>
      <c r="L783" t="s">
        <v>81</v>
      </c>
      <c r="M783">
        <v>1075.08751412632</v>
      </c>
      <c r="N783">
        <f t="shared" si="162"/>
        <v>1075.08751412632</v>
      </c>
      <c r="O783">
        <f t="shared" si="162"/>
        <v>1075.08751412632</v>
      </c>
      <c r="P783">
        <f t="shared" si="162"/>
        <v>1075.08751412632</v>
      </c>
      <c r="Q783">
        <f t="shared" si="162"/>
        <v>1075.08751412632</v>
      </c>
      <c r="R783">
        <f t="shared" si="162"/>
        <v>1075.08751412632</v>
      </c>
      <c r="S783">
        <f t="shared" si="162"/>
        <v>1075.08751412632</v>
      </c>
      <c r="T783">
        <f t="shared" si="162"/>
        <v>1075.08751412632</v>
      </c>
      <c r="U783">
        <f t="shared" si="162"/>
        <v>1075.08751412632</v>
      </c>
      <c r="V783">
        <f t="shared" si="162"/>
        <v>1075.08751412632</v>
      </c>
      <c r="W783">
        <f t="shared" si="162"/>
        <v>1075.08751412632</v>
      </c>
    </row>
    <row r="784" spans="1:23" x14ac:dyDescent="0.25">
      <c r="A784" t="s">
        <v>172</v>
      </c>
      <c r="B784" t="s">
        <v>5</v>
      </c>
      <c r="C784" t="s">
        <v>15</v>
      </c>
      <c r="D784" t="s">
        <v>16</v>
      </c>
      <c r="E784" t="s">
        <v>121</v>
      </c>
      <c r="F784" t="s">
        <v>158</v>
      </c>
      <c r="G784" t="s">
        <v>108</v>
      </c>
      <c r="L784" t="s">
        <v>81</v>
      </c>
      <c r="M784">
        <v>14.4033886944183</v>
      </c>
      <c r="N784">
        <f t="shared" si="162"/>
        <v>14.4033886944183</v>
      </c>
      <c r="O784">
        <f t="shared" si="162"/>
        <v>14.4033886944183</v>
      </c>
      <c r="P784">
        <f t="shared" si="162"/>
        <v>14.4033886944183</v>
      </c>
      <c r="Q784">
        <f t="shared" si="162"/>
        <v>14.4033886944183</v>
      </c>
      <c r="R784">
        <f t="shared" si="162"/>
        <v>14.4033886944183</v>
      </c>
      <c r="S784">
        <f t="shared" si="162"/>
        <v>14.4033886944183</v>
      </c>
      <c r="T784">
        <f t="shared" si="162"/>
        <v>14.4033886944183</v>
      </c>
      <c r="U784">
        <f t="shared" si="162"/>
        <v>14.4033886944183</v>
      </c>
      <c r="V784">
        <f t="shared" si="162"/>
        <v>14.4033886944183</v>
      </c>
      <c r="W784">
        <f t="shared" si="162"/>
        <v>14.4033886944183</v>
      </c>
    </row>
    <row r="785" spans="1:23" x14ac:dyDescent="0.25">
      <c r="A785" t="s">
        <v>172</v>
      </c>
      <c r="B785" t="s">
        <v>5</v>
      </c>
      <c r="C785" t="s">
        <v>15</v>
      </c>
      <c r="D785" t="s">
        <v>16</v>
      </c>
      <c r="E785" t="s">
        <v>121</v>
      </c>
      <c r="F785" t="s">
        <v>158</v>
      </c>
      <c r="G785" t="s">
        <v>17</v>
      </c>
      <c r="J785" t="s">
        <v>31</v>
      </c>
      <c r="L785" t="s">
        <v>82</v>
      </c>
      <c r="M785">
        <v>2.78</v>
      </c>
      <c r="N785">
        <f t="shared" si="162"/>
        <v>2.78</v>
      </c>
      <c r="O785">
        <f t="shared" si="162"/>
        <v>2.78</v>
      </c>
      <c r="P785">
        <f t="shared" si="162"/>
        <v>2.78</v>
      </c>
      <c r="Q785">
        <f t="shared" si="162"/>
        <v>2.78</v>
      </c>
      <c r="R785">
        <f t="shared" si="162"/>
        <v>2.78</v>
      </c>
      <c r="S785">
        <f t="shared" si="162"/>
        <v>2.78</v>
      </c>
      <c r="T785">
        <f t="shared" si="162"/>
        <v>2.78</v>
      </c>
      <c r="U785">
        <f t="shared" si="162"/>
        <v>2.78</v>
      </c>
      <c r="V785">
        <f t="shared" si="162"/>
        <v>2.78</v>
      </c>
      <c r="W785">
        <f t="shared" si="162"/>
        <v>2.78</v>
      </c>
    </row>
    <row r="786" spans="1:23" x14ac:dyDescent="0.25">
      <c r="A786" t="s">
        <v>172</v>
      </c>
      <c r="B786" t="s">
        <v>5</v>
      </c>
      <c r="C786" t="s">
        <v>15</v>
      </c>
      <c r="D786" t="s">
        <v>16</v>
      </c>
      <c r="E786" t="s">
        <v>121</v>
      </c>
      <c r="F786" t="s">
        <v>116</v>
      </c>
      <c r="G786" t="s">
        <v>6</v>
      </c>
    </row>
    <row r="787" spans="1:23" x14ac:dyDescent="0.25">
      <c r="A787" t="s">
        <v>172</v>
      </c>
      <c r="B787" t="s">
        <v>5</v>
      </c>
      <c r="C787" t="s">
        <v>15</v>
      </c>
      <c r="D787" t="s">
        <v>16</v>
      </c>
      <c r="E787" t="s">
        <v>121</v>
      </c>
      <c r="F787" t="s">
        <v>116</v>
      </c>
      <c r="G787" t="s">
        <v>73</v>
      </c>
      <c r="L787" t="s">
        <v>74</v>
      </c>
      <c r="M787">
        <v>1988</v>
      </c>
      <c r="N787">
        <f t="shared" ref="N787:W789" si="163">M787</f>
        <v>1988</v>
      </c>
      <c r="O787">
        <f t="shared" si="163"/>
        <v>1988</v>
      </c>
      <c r="P787">
        <f t="shared" si="163"/>
        <v>1988</v>
      </c>
      <c r="Q787">
        <f t="shared" si="163"/>
        <v>1988</v>
      </c>
      <c r="R787">
        <f t="shared" si="163"/>
        <v>1988</v>
      </c>
      <c r="S787">
        <f t="shared" si="163"/>
        <v>1988</v>
      </c>
      <c r="T787">
        <f t="shared" si="163"/>
        <v>1988</v>
      </c>
      <c r="U787">
        <f t="shared" si="163"/>
        <v>1988</v>
      </c>
      <c r="V787">
        <f t="shared" si="163"/>
        <v>1988</v>
      </c>
      <c r="W787">
        <f t="shared" si="163"/>
        <v>1988</v>
      </c>
    </row>
    <row r="788" spans="1:23" x14ac:dyDescent="0.25">
      <c r="A788" t="s">
        <v>172</v>
      </c>
      <c r="B788" t="s">
        <v>5</v>
      </c>
      <c r="C788" t="s">
        <v>15</v>
      </c>
      <c r="D788" t="s">
        <v>16</v>
      </c>
      <c r="E788" t="s">
        <v>121</v>
      </c>
      <c r="F788" t="s">
        <v>116</v>
      </c>
      <c r="G788" t="s">
        <v>75</v>
      </c>
      <c r="L788" t="s">
        <v>74</v>
      </c>
      <c r="M788">
        <v>1991</v>
      </c>
      <c r="N788">
        <f t="shared" si="163"/>
        <v>1991</v>
      </c>
      <c r="O788">
        <f t="shared" si="163"/>
        <v>1991</v>
      </c>
      <c r="P788">
        <f t="shared" si="163"/>
        <v>1991</v>
      </c>
      <c r="Q788">
        <f t="shared" si="163"/>
        <v>1991</v>
      </c>
      <c r="R788">
        <f t="shared" si="163"/>
        <v>1991</v>
      </c>
      <c r="S788">
        <f t="shared" si="163"/>
        <v>1991</v>
      </c>
      <c r="T788">
        <f t="shared" si="163"/>
        <v>1991</v>
      </c>
      <c r="U788">
        <f t="shared" si="163"/>
        <v>1991</v>
      </c>
      <c r="V788">
        <f t="shared" si="163"/>
        <v>1991</v>
      </c>
      <c r="W788">
        <f t="shared" si="163"/>
        <v>1991</v>
      </c>
    </row>
    <row r="789" spans="1:23" x14ac:dyDescent="0.25">
      <c r="A789" t="s">
        <v>172</v>
      </c>
      <c r="B789" t="s">
        <v>5</v>
      </c>
      <c r="C789" t="s">
        <v>15</v>
      </c>
      <c r="D789" t="s">
        <v>16</v>
      </c>
      <c r="E789" t="s">
        <v>121</v>
      </c>
      <c r="F789" t="s">
        <v>116</v>
      </c>
      <c r="G789" t="s">
        <v>76</v>
      </c>
      <c r="L789" t="s">
        <v>77</v>
      </c>
      <c r="M789">
        <v>18</v>
      </c>
      <c r="N789">
        <f t="shared" si="163"/>
        <v>18</v>
      </c>
      <c r="O789">
        <f t="shared" si="163"/>
        <v>18</v>
      </c>
      <c r="P789">
        <f t="shared" si="163"/>
        <v>18</v>
      </c>
      <c r="Q789">
        <f t="shared" si="163"/>
        <v>18</v>
      </c>
      <c r="R789">
        <f t="shared" si="163"/>
        <v>18</v>
      </c>
      <c r="S789">
        <f t="shared" si="163"/>
        <v>18</v>
      </c>
      <c r="T789">
        <f t="shared" si="163"/>
        <v>18</v>
      </c>
      <c r="U789">
        <f t="shared" si="163"/>
        <v>18</v>
      </c>
      <c r="V789">
        <f t="shared" si="163"/>
        <v>18</v>
      </c>
      <c r="W789">
        <f t="shared" si="163"/>
        <v>18</v>
      </c>
    </row>
    <row r="790" spans="1:23" x14ac:dyDescent="0.25">
      <c r="A790" t="s">
        <v>172</v>
      </c>
      <c r="B790" t="s">
        <v>5</v>
      </c>
      <c r="C790" t="s">
        <v>15</v>
      </c>
      <c r="D790" t="s">
        <v>16</v>
      </c>
      <c r="E790" t="s">
        <v>121</v>
      </c>
      <c r="F790" t="s">
        <v>116</v>
      </c>
      <c r="G790" t="s">
        <v>78</v>
      </c>
      <c r="L790" t="s">
        <v>70</v>
      </c>
      <c r="M790">
        <v>0.02</v>
      </c>
    </row>
    <row r="791" spans="1:23" x14ac:dyDescent="0.25">
      <c r="A791" t="s">
        <v>172</v>
      </c>
      <c r="B791" t="s">
        <v>5</v>
      </c>
      <c r="C791" t="s">
        <v>15</v>
      </c>
      <c r="D791" t="s">
        <v>16</v>
      </c>
      <c r="E791" t="s">
        <v>121</v>
      </c>
      <c r="F791" t="s">
        <v>116</v>
      </c>
      <c r="G791" t="s">
        <v>79</v>
      </c>
      <c r="L791" t="s">
        <v>82</v>
      </c>
      <c r="M791">
        <v>327.60000000000002</v>
      </c>
      <c r="N791">
        <f t="shared" ref="N791:W794" si="164">M791</f>
        <v>327.60000000000002</v>
      </c>
      <c r="O791">
        <f t="shared" si="164"/>
        <v>327.60000000000002</v>
      </c>
      <c r="P791">
        <f t="shared" si="164"/>
        <v>327.60000000000002</v>
      </c>
      <c r="Q791">
        <f t="shared" si="164"/>
        <v>327.60000000000002</v>
      </c>
      <c r="R791">
        <f t="shared" si="164"/>
        <v>327.60000000000002</v>
      </c>
      <c r="S791">
        <f t="shared" si="164"/>
        <v>327.60000000000002</v>
      </c>
      <c r="T791">
        <f t="shared" si="164"/>
        <v>327.60000000000002</v>
      </c>
      <c r="U791">
        <f t="shared" si="164"/>
        <v>327.60000000000002</v>
      </c>
      <c r="V791">
        <f t="shared" si="164"/>
        <v>327.60000000000002</v>
      </c>
      <c r="W791">
        <f t="shared" si="164"/>
        <v>327.60000000000002</v>
      </c>
    </row>
    <row r="792" spans="1:23" x14ac:dyDescent="0.25">
      <c r="A792" t="s">
        <v>172</v>
      </c>
      <c r="B792" t="s">
        <v>5</v>
      </c>
      <c r="C792" t="s">
        <v>15</v>
      </c>
      <c r="D792" t="s">
        <v>16</v>
      </c>
      <c r="E792" t="s">
        <v>121</v>
      </c>
      <c r="F792" t="s">
        <v>116</v>
      </c>
      <c r="G792" t="s">
        <v>80</v>
      </c>
      <c r="L792" t="s">
        <v>81</v>
      </c>
      <c r="M792">
        <v>648.22400208224701</v>
      </c>
      <c r="N792">
        <f t="shared" si="164"/>
        <v>648.22400208224701</v>
      </c>
      <c r="O792">
        <f t="shared" si="164"/>
        <v>648.22400208224701</v>
      </c>
      <c r="P792">
        <f t="shared" si="164"/>
        <v>648.22400208224701</v>
      </c>
      <c r="Q792">
        <f t="shared" si="164"/>
        <v>648.22400208224701</v>
      </c>
      <c r="R792">
        <f t="shared" si="164"/>
        <v>648.22400208224701</v>
      </c>
      <c r="S792">
        <f t="shared" si="164"/>
        <v>648.22400208224701</v>
      </c>
      <c r="T792">
        <f t="shared" si="164"/>
        <v>648.22400208224701</v>
      </c>
      <c r="U792">
        <f t="shared" si="164"/>
        <v>648.22400208224701</v>
      </c>
      <c r="V792">
        <f t="shared" si="164"/>
        <v>648.22400208224701</v>
      </c>
      <c r="W792">
        <f t="shared" si="164"/>
        <v>648.22400208224701</v>
      </c>
    </row>
    <row r="793" spans="1:23" x14ac:dyDescent="0.25">
      <c r="A793" t="s">
        <v>172</v>
      </c>
      <c r="B793" t="s">
        <v>5</v>
      </c>
      <c r="C793" t="s">
        <v>15</v>
      </c>
      <c r="D793" t="s">
        <v>16</v>
      </c>
      <c r="E793" t="s">
        <v>121</v>
      </c>
      <c r="F793" t="s">
        <v>116</v>
      </c>
      <c r="G793" t="s">
        <v>108</v>
      </c>
      <c r="L793" t="s">
        <v>81</v>
      </c>
      <c r="M793">
        <v>14.4033886944183</v>
      </c>
      <c r="N793">
        <f t="shared" si="164"/>
        <v>14.4033886944183</v>
      </c>
      <c r="O793">
        <f t="shared" si="164"/>
        <v>14.4033886944183</v>
      </c>
      <c r="P793">
        <f t="shared" si="164"/>
        <v>14.4033886944183</v>
      </c>
      <c r="Q793">
        <f t="shared" si="164"/>
        <v>14.4033886944183</v>
      </c>
      <c r="R793">
        <f t="shared" si="164"/>
        <v>14.4033886944183</v>
      </c>
      <c r="S793">
        <f t="shared" si="164"/>
        <v>14.4033886944183</v>
      </c>
      <c r="T793">
        <f t="shared" si="164"/>
        <v>14.4033886944183</v>
      </c>
      <c r="U793">
        <f t="shared" si="164"/>
        <v>14.4033886944183</v>
      </c>
      <c r="V793">
        <f t="shared" si="164"/>
        <v>14.4033886944183</v>
      </c>
      <c r="W793">
        <f t="shared" si="164"/>
        <v>14.4033886944183</v>
      </c>
    </row>
    <row r="794" spans="1:23" x14ac:dyDescent="0.25">
      <c r="A794" t="s">
        <v>172</v>
      </c>
      <c r="B794" t="s">
        <v>5</v>
      </c>
      <c r="C794" t="s">
        <v>15</v>
      </c>
      <c r="D794" t="s">
        <v>16</v>
      </c>
      <c r="E794" t="s">
        <v>121</v>
      </c>
      <c r="F794" t="s">
        <v>116</v>
      </c>
      <c r="G794" t="s">
        <v>17</v>
      </c>
      <c r="J794" t="s">
        <v>40</v>
      </c>
      <c r="L794" t="s">
        <v>82</v>
      </c>
      <c r="M794">
        <v>3.38</v>
      </c>
      <c r="N794">
        <f t="shared" si="164"/>
        <v>3.38</v>
      </c>
      <c r="O794">
        <f t="shared" si="164"/>
        <v>3.38</v>
      </c>
      <c r="P794">
        <f t="shared" si="164"/>
        <v>3.38</v>
      </c>
      <c r="Q794">
        <f t="shared" si="164"/>
        <v>3.38</v>
      </c>
      <c r="R794">
        <f t="shared" si="164"/>
        <v>3.38</v>
      </c>
      <c r="S794">
        <f t="shared" si="164"/>
        <v>3.38</v>
      </c>
      <c r="T794">
        <f t="shared" si="164"/>
        <v>3.38</v>
      </c>
      <c r="U794">
        <f t="shared" si="164"/>
        <v>3.38</v>
      </c>
      <c r="V794">
        <f t="shared" si="164"/>
        <v>3.38</v>
      </c>
      <c r="W794">
        <f t="shared" si="164"/>
        <v>3.38</v>
      </c>
    </row>
    <row r="795" spans="1:23" x14ac:dyDescent="0.25">
      <c r="A795" t="s">
        <v>172</v>
      </c>
      <c r="B795" t="s">
        <v>5</v>
      </c>
      <c r="C795" t="s">
        <v>15</v>
      </c>
      <c r="D795" t="s">
        <v>16</v>
      </c>
      <c r="E795" t="s">
        <v>121</v>
      </c>
      <c r="F795" t="s">
        <v>117</v>
      </c>
      <c r="G795" t="s">
        <v>6</v>
      </c>
    </row>
    <row r="796" spans="1:23" x14ac:dyDescent="0.25">
      <c r="A796" t="s">
        <v>172</v>
      </c>
      <c r="B796" t="s">
        <v>5</v>
      </c>
      <c r="C796" t="s">
        <v>15</v>
      </c>
      <c r="D796" t="s">
        <v>16</v>
      </c>
      <c r="E796" t="s">
        <v>121</v>
      </c>
      <c r="F796" t="s">
        <v>117</v>
      </c>
      <c r="G796" t="s">
        <v>73</v>
      </c>
      <c r="L796" t="s">
        <v>74</v>
      </c>
      <c r="M796">
        <v>1988</v>
      </c>
      <c r="N796">
        <f t="shared" ref="N796:W798" si="165">M796</f>
        <v>1988</v>
      </c>
      <c r="O796">
        <f t="shared" si="165"/>
        <v>1988</v>
      </c>
      <c r="P796">
        <f t="shared" si="165"/>
        <v>1988</v>
      </c>
      <c r="Q796">
        <f t="shared" si="165"/>
        <v>1988</v>
      </c>
      <c r="R796">
        <f t="shared" si="165"/>
        <v>1988</v>
      </c>
      <c r="S796">
        <f t="shared" si="165"/>
        <v>1988</v>
      </c>
      <c r="T796">
        <f t="shared" si="165"/>
        <v>1988</v>
      </c>
      <c r="U796">
        <f t="shared" si="165"/>
        <v>1988</v>
      </c>
      <c r="V796">
        <f t="shared" si="165"/>
        <v>1988</v>
      </c>
      <c r="W796">
        <f t="shared" si="165"/>
        <v>1988</v>
      </c>
    </row>
    <row r="797" spans="1:23" x14ac:dyDescent="0.25">
      <c r="A797" t="s">
        <v>172</v>
      </c>
      <c r="B797" t="s">
        <v>5</v>
      </c>
      <c r="C797" t="s">
        <v>15</v>
      </c>
      <c r="D797" t="s">
        <v>16</v>
      </c>
      <c r="E797" t="s">
        <v>121</v>
      </c>
      <c r="F797" t="s">
        <v>117</v>
      </c>
      <c r="G797" t="s">
        <v>75</v>
      </c>
      <c r="L797" t="s">
        <v>74</v>
      </c>
      <c r="M797">
        <v>2101</v>
      </c>
      <c r="N797">
        <f t="shared" si="165"/>
        <v>2101</v>
      </c>
      <c r="O797">
        <f t="shared" si="165"/>
        <v>2101</v>
      </c>
      <c r="P797">
        <f t="shared" si="165"/>
        <v>2101</v>
      </c>
      <c r="Q797">
        <f t="shared" si="165"/>
        <v>2101</v>
      </c>
      <c r="R797">
        <f t="shared" si="165"/>
        <v>2101</v>
      </c>
      <c r="S797">
        <f t="shared" si="165"/>
        <v>2101</v>
      </c>
      <c r="T797">
        <f t="shared" si="165"/>
        <v>2101</v>
      </c>
      <c r="U797">
        <f t="shared" si="165"/>
        <v>2101</v>
      </c>
      <c r="V797">
        <f t="shared" si="165"/>
        <v>2101</v>
      </c>
      <c r="W797">
        <f t="shared" si="165"/>
        <v>2101</v>
      </c>
    </row>
    <row r="798" spans="1:23" x14ac:dyDescent="0.25">
      <c r="A798" t="s">
        <v>172</v>
      </c>
      <c r="B798" t="s">
        <v>5</v>
      </c>
      <c r="C798" t="s">
        <v>15</v>
      </c>
      <c r="D798" t="s">
        <v>16</v>
      </c>
      <c r="E798" t="s">
        <v>121</v>
      </c>
      <c r="F798" t="s">
        <v>117</v>
      </c>
      <c r="G798" t="s">
        <v>76</v>
      </c>
      <c r="L798" t="s">
        <v>77</v>
      </c>
      <c r="M798">
        <v>18</v>
      </c>
      <c r="N798">
        <f t="shared" si="165"/>
        <v>18</v>
      </c>
      <c r="O798">
        <f t="shared" si="165"/>
        <v>18</v>
      </c>
      <c r="P798">
        <f t="shared" si="165"/>
        <v>18</v>
      </c>
      <c r="Q798">
        <f t="shared" si="165"/>
        <v>18</v>
      </c>
      <c r="R798">
        <f t="shared" si="165"/>
        <v>18</v>
      </c>
      <c r="S798">
        <f t="shared" si="165"/>
        <v>18</v>
      </c>
      <c r="T798">
        <f t="shared" si="165"/>
        <v>18</v>
      </c>
      <c r="U798">
        <f t="shared" si="165"/>
        <v>18</v>
      </c>
      <c r="V798">
        <f t="shared" si="165"/>
        <v>18</v>
      </c>
      <c r="W798">
        <f t="shared" si="165"/>
        <v>18</v>
      </c>
    </row>
    <row r="799" spans="1:23" x14ac:dyDescent="0.25">
      <c r="A799" t="s">
        <v>172</v>
      </c>
      <c r="B799" t="s">
        <v>5</v>
      </c>
      <c r="C799" t="s">
        <v>15</v>
      </c>
      <c r="D799" t="s">
        <v>16</v>
      </c>
      <c r="E799" t="s">
        <v>121</v>
      </c>
      <c r="F799" t="s">
        <v>117</v>
      </c>
      <c r="G799" t="s">
        <v>78</v>
      </c>
      <c r="L799" t="s">
        <v>70</v>
      </c>
      <c r="M799">
        <v>0</v>
      </c>
    </row>
    <row r="800" spans="1:23" x14ac:dyDescent="0.25">
      <c r="A800" t="s">
        <v>172</v>
      </c>
      <c r="B800" t="s">
        <v>5</v>
      </c>
      <c r="C800" t="s">
        <v>15</v>
      </c>
      <c r="D800" t="s">
        <v>16</v>
      </c>
      <c r="E800" t="s">
        <v>121</v>
      </c>
      <c r="F800" t="s">
        <v>117</v>
      </c>
      <c r="G800" t="s">
        <v>79</v>
      </c>
      <c r="L800" t="s">
        <v>82</v>
      </c>
      <c r="M800">
        <v>327.60000000000002</v>
      </c>
      <c r="N800">
        <f t="shared" ref="N800:W803" si="166">M800</f>
        <v>327.60000000000002</v>
      </c>
      <c r="O800">
        <f t="shared" si="166"/>
        <v>327.60000000000002</v>
      </c>
      <c r="P800">
        <f t="shared" si="166"/>
        <v>327.60000000000002</v>
      </c>
      <c r="Q800">
        <f t="shared" si="166"/>
        <v>327.60000000000002</v>
      </c>
      <c r="R800">
        <f t="shared" si="166"/>
        <v>327.60000000000002</v>
      </c>
      <c r="S800">
        <f t="shared" si="166"/>
        <v>327.60000000000002</v>
      </c>
      <c r="T800">
        <f t="shared" si="166"/>
        <v>327.60000000000002</v>
      </c>
      <c r="U800">
        <f t="shared" si="166"/>
        <v>327.60000000000002</v>
      </c>
      <c r="V800">
        <f t="shared" si="166"/>
        <v>327.60000000000002</v>
      </c>
      <c r="W800">
        <f t="shared" si="166"/>
        <v>327.60000000000002</v>
      </c>
    </row>
    <row r="801" spans="1:23" x14ac:dyDescent="0.25">
      <c r="A801" t="s">
        <v>172</v>
      </c>
      <c r="B801" t="s">
        <v>5</v>
      </c>
      <c r="C801" t="s">
        <v>15</v>
      </c>
      <c r="D801" t="s">
        <v>16</v>
      </c>
      <c r="E801" t="s">
        <v>121</v>
      </c>
      <c r="F801" t="s">
        <v>117</v>
      </c>
      <c r="G801" t="s">
        <v>80</v>
      </c>
      <c r="L801" t="s">
        <v>81</v>
      </c>
      <c r="M801">
        <v>648.22400208224701</v>
      </c>
      <c r="N801">
        <f t="shared" si="166"/>
        <v>648.22400208224701</v>
      </c>
      <c r="O801">
        <f t="shared" si="166"/>
        <v>648.22400208224701</v>
      </c>
      <c r="P801">
        <f t="shared" si="166"/>
        <v>648.22400208224701</v>
      </c>
      <c r="Q801">
        <f t="shared" si="166"/>
        <v>648.22400208224701</v>
      </c>
      <c r="R801">
        <f t="shared" si="166"/>
        <v>648.22400208224701</v>
      </c>
      <c r="S801">
        <f t="shared" si="166"/>
        <v>648.22400208224701</v>
      </c>
      <c r="T801">
        <f t="shared" si="166"/>
        <v>648.22400208224701</v>
      </c>
      <c r="U801">
        <f t="shared" si="166"/>
        <v>648.22400208224701</v>
      </c>
      <c r="V801">
        <f t="shared" si="166"/>
        <v>648.22400208224701</v>
      </c>
      <c r="W801">
        <f t="shared" si="166"/>
        <v>648.22400208224701</v>
      </c>
    </row>
    <row r="802" spans="1:23" x14ac:dyDescent="0.25">
      <c r="A802" t="s">
        <v>172</v>
      </c>
      <c r="B802" t="s">
        <v>5</v>
      </c>
      <c r="C802" t="s">
        <v>15</v>
      </c>
      <c r="D802" t="s">
        <v>16</v>
      </c>
      <c r="E802" t="s">
        <v>121</v>
      </c>
      <c r="F802" t="s">
        <v>117</v>
      </c>
      <c r="G802" t="s">
        <v>108</v>
      </c>
      <c r="L802" t="s">
        <v>81</v>
      </c>
      <c r="M802">
        <v>14.4033886944183</v>
      </c>
      <c r="N802">
        <f t="shared" si="166"/>
        <v>14.4033886944183</v>
      </c>
      <c r="O802">
        <f t="shared" si="166"/>
        <v>14.4033886944183</v>
      </c>
      <c r="P802">
        <f t="shared" si="166"/>
        <v>14.4033886944183</v>
      </c>
      <c r="Q802">
        <f t="shared" si="166"/>
        <v>14.4033886944183</v>
      </c>
      <c r="R802">
        <f t="shared" si="166"/>
        <v>14.4033886944183</v>
      </c>
      <c r="S802">
        <f t="shared" si="166"/>
        <v>14.4033886944183</v>
      </c>
      <c r="T802">
        <f t="shared" si="166"/>
        <v>14.4033886944183</v>
      </c>
      <c r="U802">
        <f t="shared" si="166"/>
        <v>14.4033886944183</v>
      </c>
      <c r="V802">
        <f t="shared" si="166"/>
        <v>14.4033886944183</v>
      </c>
      <c r="W802">
        <f t="shared" si="166"/>
        <v>14.4033886944183</v>
      </c>
    </row>
    <row r="803" spans="1:23" x14ac:dyDescent="0.25">
      <c r="A803" t="s">
        <v>172</v>
      </c>
      <c r="B803" t="s">
        <v>5</v>
      </c>
      <c r="C803" t="s">
        <v>15</v>
      </c>
      <c r="D803" t="s">
        <v>16</v>
      </c>
      <c r="E803" t="s">
        <v>121</v>
      </c>
      <c r="F803" t="s">
        <v>117</v>
      </c>
      <c r="G803" t="s">
        <v>17</v>
      </c>
      <c r="J803" t="s">
        <v>40</v>
      </c>
      <c r="L803" t="s">
        <v>82</v>
      </c>
      <c r="M803">
        <v>3.1680000000000001</v>
      </c>
      <c r="N803">
        <f t="shared" si="166"/>
        <v>3.1680000000000001</v>
      </c>
      <c r="O803">
        <f t="shared" si="166"/>
        <v>3.1680000000000001</v>
      </c>
      <c r="P803">
        <f t="shared" si="166"/>
        <v>3.1680000000000001</v>
      </c>
      <c r="Q803">
        <f t="shared" si="166"/>
        <v>3.1680000000000001</v>
      </c>
      <c r="R803">
        <f t="shared" si="166"/>
        <v>3.1680000000000001</v>
      </c>
      <c r="S803">
        <f t="shared" si="166"/>
        <v>3.1680000000000001</v>
      </c>
      <c r="T803">
        <f t="shared" si="166"/>
        <v>3.1680000000000001</v>
      </c>
      <c r="U803">
        <f t="shared" si="166"/>
        <v>3.1680000000000001</v>
      </c>
      <c r="V803">
        <f t="shared" si="166"/>
        <v>3.1680000000000001</v>
      </c>
      <c r="W803">
        <f t="shared" si="166"/>
        <v>3.1680000000000001</v>
      </c>
    </row>
    <row r="804" spans="1:23" x14ac:dyDescent="0.25">
      <c r="A804" t="s">
        <v>172</v>
      </c>
      <c r="B804" t="s">
        <v>5</v>
      </c>
      <c r="C804" t="s">
        <v>15</v>
      </c>
      <c r="D804" t="s">
        <v>16</v>
      </c>
      <c r="E804" t="s">
        <v>121</v>
      </c>
      <c r="F804" t="s">
        <v>174</v>
      </c>
      <c r="G804" t="s">
        <v>6</v>
      </c>
    </row>
    <row r="805" spans="1:23" x14ac:dyDescent="0.25">
      <c r="A805" t="s">
        <v>172</v>
      </c>
      <c r="B805" t="s">
        <v>5</v>
      </c>
      <c r="C805" t="s">
        <v>15</v>
      </c>
      <c r="D805" t="s">
        <v>16</v>
      </c>
      <c r="E805" t="s">
        <v>121</v>
      </c>
      <c r="F805" t="s">
        <v>174</v>
      </c>
      <c r="G805" t="s">
        <v>73</v>
      </c>
      <c r="L805" t="s">
        <v>74</v>
      </c>
      <c r="M805">
        <v>2000</v>
      </c>
      <c r="N805">
        <f t="shared" ref="N805:W807" si="167">M805</f>
        <v>2000</v>
      </c>
      <c r="O805">
        <f t="shared" si="167"/>
        <v>2000</v>
      </c>
      <c r="P805">
        <f t="shared" si="167"/>
        <v>2000</v>
      </c>
      <c r="Q805">
        <f t="shared" si="167"/>
        <v>2000</v>
      </c>
      <c r="R805">
        <f t="shared" si="167"/>
        <v>2000</v>
      </c>
      <c r="S805">
        <f t="shared" si="167"/>
        <v>2000</v>
      </c>
      <c r="T805">
        <f t="shared" si="167"/>
        <v>2000</v>
      </c>
      <c r="U805">
        <f t="shared" si="167"/>
        <v>2000</v>
      </c>
      <c r="V805">
        <f t="shared" si="167"/>
        <v>2000</v>
      </c>
      <c r="W805">
        <f t="shared" si="167"/>
        <v>2000</v>
      </c>
    </row>
    <row r="806" spans="1:23" x14ac:dyDescent="0.25">
      <c r="A806" t="s">
        <v>172</v>
      </c>
      <c r="B806" t="s">
        <v>5</v>
      </c>
      <c r="C806" t="s">
        <v>15</v>
      </c>
      <c r="D806" t="s">
        <v>16</v>
      </c>
      <c r="E806" t="s">
        <v>121</v>
      </c>
      <c r="F806" t="s">
        <v>174</v>
      </c>
      <c r="G806" t="s">
        <v>75</v>
      </c>
      <c r="L806" t="s">
        <v>74</v>
      </c>
      <c r="M806">
        <v>2001</v>
      </c>
      <c r="N806">
        <f t="shared" si="167"/>
        <v>2001</v>
      </c>
      <c r="O806">
        <f t="shared" si="167"/>
        <v>2001</v>
      </c>
      <c r="P806">
        <f t="shared" si="167"/>
        <v>2001</v>
      </c>
      <c r="Q806">
        <f t="shared" si="167"/>
        <v>2001</v>
      </c>
      <c r="R806">
        <f t="shared" si="167"/>
        <v>2001</v>
      </c>
      <c r="S806">
        <f t="shared" si="167"/>
        <v>2001</v>
      </c>
      <c r="T806">
        <f t="shared" si="167"/>
        <v>2001</v>
      </c>
      <c r="U806">
        <f t="shared" si="167"/>
        <v>2001</v>
      </c>
      <c r="V806">
        <f t="shared" si="167"/>
        <v>2001</v>
      </c>
      <c r="W806">
        <f t="shared" si="167"/>
        <v>2001</v>
      </c>
    </row>
    <row r="807" spans="1:23" x14ac:dyDescent="0.25">
      <c r="A807" t="s">
        <v>172</v>
      </c>
      <c r="B807" t="s">
        <v>5</v>
      </c>
      <c r="C807" t="s">
        <v>15</v>
      </c>
      <c r="D807" t="s">
        <v>16</v>
      </c>
      <c r="E807" t="s">
        <v>121</v>
      </c>
      <c r="F807" t="s">
        <v>174</v>
      </c>
      <c r="G807" t="s">
        <v>76</v>
      </c>
      <c r="L807" t="s">
        <v>77</v>
      </c>
      <c r="M807">
        <v>18</v>
      </c>
      <c r="N807">
        <f t="shared" si="167"/>
        <v>18</v>
      </c>
      <c r="O807">
        <f t="shared" si="167"/>
        <v>18</v>
      </c>
      <c r="P807">
        <f t="shared" si="167"/>
        <v>18</v>
      </c>
      <c r="Q807">
        <f t="shared" si="167"/>
        <v>18</v>
      </c>
      <c r="R807">
        <f t="shared" si="167"/>
        <v>18</v>
      </c>
      <c r="S807">
        <f t="shared" si="167"/>
        <v>18</v>
      </c>
      <c r="T807">
        <f t="shared" si="167"/>
        <v>18</v>
      </c>
      <c r="U807">
        <f t="shared" si="167"/>
        <v>18</v>
      </c>
      <c r="V807">
        <f t="shared" si="167"/>
        <v>18</v>
      </c>
      <c r="W807">
        <f t="shared" si="167"/>
        <v>18</v>
      </c>
    </row>
    <row r="808" spans="1:23" x14ac:dyDescent="0.25">
      <c r="A808" t="s">
        <v>172</v>
      </c>
      <c r="B808" t="s">
        <v>5</v>
      </c>
      <c r="C808" t="s">
        <v>15</v>
      </c>
      <c r="D808" t="s">
        <v>16</v>
      </c>
      <c r="E808" t="s">
        <v>121</v>
      </c>
      <c r="F808" t="s">
        <v>174</v>
      </c>
      <c r="G808" t="s">
        <v>78</v>
      </c>
      <c r="L808" t="s">
        <v>70</v>
      </c>
      <c r="M808">
        <v>0</v>
      </c>
    </row>
    <row r="809" spans="1:23" x14ac:dyDescent="0.25">
      <c r="A809" t="s">
        <v>172</v>
      </c>
      <c r="B809" t="s">
        <v>5</v>
      </c>
      <c r="C809" t="s">
        <v>15</v>
      </c>
      <c r="D809" t="s">
        <v>16</v>
      </c>
      <c r="E809" t="s">
        <v>121</v>
      </c>
      <c r="F809" t="s">
        <v>174</v>
      </c>
      <c r="G809" t="s">
        <v>79</v>
      </c>
      <c r="L809" t="s">
        <v>82</v>
      </c>
      <c r="M809">
        <v>327.60000000000002</v>
      </c>
      <c r="N809">
        <f t="shared" ref="N809:W812" si="168">M809</f>
        <v>327.60000000000002</v>
      </c>
      <c r="O809">
        <f t="shared" si="168"/>
        <v>327.60000000000002</v>
      </c>
      <c r="P809">
        <f t="shared" si="168"/>
        <v>327.60000000000002</v>
      </c>
      <c r="Q809">
        <f t="shared" si="168"/>
        <v>327.60000000000002</v>
      </c>
      <c r="R809">
        <f t="shared" si="168"/>
        <v>327.60000000000002</v>
      </c>
      <c r="S809">
        <f t="shared" si="168"/>
        <v>327.60000000000002</v>
      </c>
      <c r="T809">
        <f t="shared" si="168"/>
        <v>327.60000000000002</v>
      </c>
      <c r="U809">
        <f t="shared" si="168"/>
        <v>327.60000000000002</v>
      </c>
      <c r="V809">
        <f t="shared" si="168"/>
        <v>327.60000000000002</v>
      </c>
      <c r="W809">
        <f t="shared" si="168"/>
        <v>327.60000000000002</v>
      </c>
    </row>
    <row r="810" spans="1:23" x14ac:dyDescent="0.25">
      <c r="A810" t="s">
        <v>172</v>
      </c>
      <c r="B810" t="s">
        <v>5</v>
      </c>
      <c r="C810" t="s">
        <v>15</v>
      </c>
      <c r="D810" t="s">
        <v>16</v>
      </c>
      <c r="E810" t="s">
        <v>121</v>
      </c>
      <c r="F810" t="s">
        <v>174</v>
      </c>
      <c r="G810" t="s">
        <v>80</v>
      </c>
      <c r="L810" t="s">
        <v>81</v>
      </c>
      <c r="M810">
        <v>1117.4778409600499</v>
      </c>
      <c r="N810">
        <f t="shared" si="168"/>
        <v>1117.4778409600499</v>
      </c>
      <c r="O810">
        <f t="shared" si="168"/>
        <v>1117.4778409600499</v>
      </c>
      <c r="P810">
        <f t="shared" si="168"/>
        <v>1117.4778409600499</v>
      </c>
      <c r="Q810">
        <f t="shared" si="168"/>
        <v>1117.4778409600499</v>
      </c>
      <c r="R810">
        <f t="shared" si="168"/>
        <v>1117.4778409600499</v>
      </c>
      <c r="S810">
        <f t="shared" si="168"/>
        <v>1117.4778409600499</v>
      </c>
      <c r="T810">
        <f t="shared" si="168"/>
        <v>1117.4778409600499</v>
      </c>
      <c r="U810">
        <f t="shared" si="168"/>
        <v>1117.4778409600499</v>
      </c>
      <c r="V810">
        <f t="shared" si="168"/>
        <v>1117.4778409600499</v>
      </c>
      <c r="W810">
        <f t="shared" si="168"/>
        <v>1117.4778409600499</v>
      </c>
    </row>
    <row r="811" spans="1:23" x14ac:dyDescent="0.25">
      <c r="A811" t="s">
        <v>172</v>
      </c>
      <c r="B811" t="s">
        <v>5</v>
      </c>
      <c r="C811" t="s">
        <v>15</v>
      </c>
      <c r="D811" t="s">
        <v>16</v>
      </c>
      <c r="E811" t="s">
        <v>121</v>
      </c>
      <c r="F811" t="s">
        <v>174</v>
      </c>
      <c r="G811" t="s">
        <v>108</v>
      </c>
      <c r="L811" t="s">
        <v>81</v>
      </c>
      <c r="M811">
        <v>14.4033886944183</v>
      </c>
      <c r="N811">
        <f t="shared" si="168"/>
        <v>14.4033886944183</v>
      </c>
      <c r="O811">
        <f t="shared" si="168"/>
        <v>14.4033886944183</v>
      </c>
      <c r="P811">
        <f t="shared" si="168"/>
        <v>14.4033886944183</v>
      </c>
      <c r="Q811">
        <f t="shared" si="168"/>
        <v>14.4033886944183</v>
      </c>
      <c r="R811">
        <f t="shared" si="168"/>
        <v>14.4033886944183</v>
      </c>
      <c r="S811">
        <f t="shared" si="168"/>
        <v>14.4033886944183</v>
      </c>
      <c r="T811">
        <f t="shared" si="168"/>
        <v>14.4033886944183</v>
      </c>
      <c r="U811">
        <f t="shared" si="168"/>
        <v>14.4033886944183</v>
      </c>
      <c r="V811">
        <f t="shared" si="168"/>
        <v>14.4033886944183</v>
      </c>
      <c r="W811">
        <f t="shared" si="168"/>
        <v>14.4033886944183</v>
      </c>
    </row>
    <row r="812" spans="1:23" x14ac:dyDescent="0.25">
      <c r="A812" t="s">
        <v>172</v>
      </c>
      <c r="B812" t="s">
        <v>5</v>
      </c>
      <c r="C812" t="s">
        <v>15</v>
      </c>
      <c r="D812" t="s">
        <v>16</v>
      </c>
      <c r="E812" t="s">
        <v>121</v>
      </c>
      <c r="F812" t="s">
        <v>174</v>
      </c>
      <c r="G812" t="s">
        <v>17</v>
      </c>
      <c r="J812" t="s">
        <v>40</v>
      </c>
      <c r="L812" t="s">
        <v>82</v>
      </c>
      <c r="M812">
        <v>2.69</v>
      </c>
      <c r="N812">
        <f t="shared" si="168"/>
        <v>2.69</v>
      </c>
      <c r="O812">
        <f t="shared" si="168"/>
        <v>2.69</v>
      </c>
      <c r="P812">
        <f t="shared" si="168"/>
        <v>2.69</v>
      </c>
      <c r="Q812">
        <f t="shared" si="168"/>
        <v>2.69</v>
      </c>
      <c r="R812">
        <f t="shared" si="168"/>
        <v>2.69</v>
      </c>
      <c r="S812">
        <f t="shared" si="168"/>
        <v>2.69</v>
      </c>
      <c r="T812">
        <f t="shared" si="168"/>
        <v>2.69</v>
      </c>
      <c r="U812">
        <f t="shared" si="168"/>
        <v>2.69</v>
      </c>
      <c r="V812">
        <f t="shared" si="168"/>
        <v>2.69</v>
      </c>
      <c r="W812">
        <f t="shared" si="168"/>
        <v>2.69</v>
      </c>
    </row>
    <row r="813" spans="1:23" x14ac:dyDescent="0.25">
      <c r="A813" t="s">
        <v>173</v>
      </c>
      <c r="B813" t="s">
        <v>5</v>
      </c>
      <c r="C813" t="s">
        <v>15</v>
      </c>
      <c r="D813" t="s">
        <v>16</v>
      </c>
      <c r="E813" t="s">
        <v>175</v>
      </c>
      <c r="G813" t="s">
        <v>21</v>
      </c>
      <c r="L813" t="s">
        <v>82</v>
      </c>
    </row>
    <row r="814" spans="1:23" x14ac:dyDescent="0.25">
      <c r="A814" t="s">
        <v>173</v>
      </c>
      <c r="B814" t="s">
        <v>5</v>
      </c>
      <c r="C814" t="s">
        <v>15</v>
      </c>
      <c r="D814" t="s">
        <v>16</v>
      </c>
      <c r="E814" t="s">
        <v>175</v>
      </c>
      <c r="G814" t="s">
        <v>22</v>
      </c>
      <c r="H814" t="s">
        <v>68</v>
      </c>
    </row>
    <row r="815" spans="1:23" x14ac:dyDescent="0.25">
      <c r="A815" t="s">
        <v>173</v>
      </c>
      <c r="B815" t="s">
        <v>5</v>
      </c>
      <c r="C815" t="s">
        <v>15</v>
      </c>
      <c r="D815" t="s">
        <v>16</v>
      </c>
      <c r="E815" t="s">
        <v>175</v>
      </c>
      <c r="G815" t="s">
        <v>69</v>
      </c>
      <c r="L815" t="s">
        <v>70</v>
      </c>
      <c r="M815">
        <v>0.25</v>
      </c>
      <c r="N815">
        <f t="shared" ref="N815:W816" si="169">M815</f>
        <v>0.25</v>
      </c>
      <c r="O815">
        <f t="shared" si="169"/>
        <v>0.25</v>
      </c>
      <c r="P815">
        <f t="shared" si="169"/>
        <v>0.25</v>
      </c>
      <c r="Q815">
        <f t="shared" si="169"/>
        <v>0.25</v>
      </c>
      <c r="R815">
        <f t="shared" si="169"/>
        <v>0.25</v>
      </c>
      <c r="S815">
        <f t="shared" si="169"/>
        <v>0.25</v>
      </c>
      <c r="T815">
        <f t="shared" si="169"/>
        <v>0.25</v>
      </c>
      <c r="U815">
        <f t="shared" si="169"/>
        <v>0.25</v>
      </c>
      <c r="V815">
        <f t="shared" si="169"/>
        <v>0.25</v>
      </c>
      <c r="W815">
        <f t="shared" si="169"/>
        <v>0.25</v>
      </c>
    </row>
    <row r="816" spans="1:23" x14ac:dyDescent="0.25">
      <c r="A816" t="s">
        <v>173</v>
      </c>
      <c r="B816" t="s">
        <v>5</v>
      </c>
      <c r="C816" t="s">
        <v>15</v>
      </c>
      <c r="D816" t="s">
        <v>16</v>
      </c>
      <c r="E816" t="s">
        <v>175</v>
      </c>
      <c r="G816" t="s">
        <v>71</v>
      </c>
      <c r="M816">
        <v>10</v>
      </c>
      <c r="N816">
        <f t="shared" si="169"/>
        <v>10</v>
      </c>
      <c r="O816">
        <f t="shared" si="169"/>
        <v>10</v>
      </c>
      <c r="P816">
        <f t="shared" si="169"/>
        <v>10</v>
      </c>
      <c r="Q816">
        <f t="shared" si="169"/>
        <v>10</v>
      </c>
      <c r="R816">
        <f t="shared" si="169"/>
        <v>10</v>
      </c>
      <c r="S816">
        <f t="shared" si="169"/>
        <v>10</v>
      </c>
      <c r="T816">
        <f t="shared" si="169"/>
        <v>10</v>
      </c>
      <c r="U816">
        <f t="shared" si="169"/>
        <v>10</v>
      </c>
      <c r="V816">
        <f t="shared" si="169"/>
        <v>10</v>
      </c>
      <c r="W816">
        <f t="shared" si="169"/>
        <v>10</v>
      </c>
    </row>
    <row r="817" spans="1:23" x14ac:dyDescent="0.25">
      <c r="A817" t="s">
        <v>173</v>
      </c>
      <c r="B817" t="s">
        <v>5</v>
      </c>
      <c r="C817" t="s">
        <v>15</v>
      </c>
      <c r="D817" t="s">
        <v>16</v>
      </c>
      <c r="E817" t="s">
        <v>175</v>
      </c>
      <c r="F817" t="s">
        <v>176</v>
      </c>
      <c r="G817" t="s">
        <v>6</v>
      </c>
    </row>
    <row r="818" spans="1:23" x14ac:dyDescent="0.25">
      <c r="A818" t="s">
        <v>173</v>
      </c>
      <c r="B818" t="s">
        <v>5</v>
      </c>
      <c r="C818" t="s">
        <v>15</v>
      </c>
      <c r="D818" t="s">
        <v>16</v>
      </c>
      <c r="E818" t="s">
        <v>175</v>
      </c>
      <c r="F818" t="s">
        <v>176</v>
      </c>
      <c r="G818" t="s">
        <v>73</v>
      </c>
      <c r="L818" t="s">
        <v>74</v>
      </c>
      <c r="M818">
        <v>1990</v>
      </c>
      <c r="N818">
        <f t="shared" ref="N818:W820" si="170">M818</f>
        <v>1990</v>
      </c>
      <c r="O818">
        <f t="shared" si="170"/>
        <v>1990</v>
      </c>
      <c r="P818">
        <f t="shared" si="170"/>
        <v>1990</v>
      </c>
      <c r="Q818">
        <f t="shared" si="170"/>
        <v>1990</v>
      </c>
      <c r="R818">
        <f t="shared" si="170"/>
        <v>1990</v>
      </c>
      <c r="S818">
        <f t="shared" si="170"/>
        <v>1990</v>
      </c>
      <c r="T818">
        <f t="shared" si="170"/>
        <v>1990</v>
      </c>
      <c r="U818">
        <f t="shared" si="170"/>
        <v>1990</v>
      </c>
      <c r="V818">
        <f t="shared" si="170"/>
        <v>1990</v>
      </c>
      <c r="W818">
        <f t="shared" si="170"/>
        <v>1990</v>
      </c>
    </row>
    <row r="819" spans="1:23" x14ac:dyDescent="0.25">
      <c r="A819" t="s">
        <v>173</v>
      </c>
      <c r="B819" t="s">
        <v>5</v>
      </c>
      <c r="C819" t="s">
        <v>15</v>
      </c>
      <c r="D819" t="s">
        <v>16</v>
      </c>
      <c r="E819" t="s">
        <v>175</v>
      </c>
      <c r="F819" t="s">
        <v>176</v>
      </c>
      <c r="G819" t="s">
        <v>75</v>
      </c>
      <c r="L819" t="s">
        <v>74</v>
      </c>
      <c r="M819">
        <v>2101</v>
      </c>
      <c r="N819">
        <f t="shared" si="170"/>
        <v>2101</v>
      </c>
      <c r="O819">
        <f t="shared" si="170"/>
        <v>2101</v>
      </c>
      <c r="P819">
        <f t="shared" si="170"/>
        <v>2101</v>
      </c>
      <c r="Q819">
        <f t="shared" si="170"/>
        <v>2101</v>
      </c>
      <c r="R819">
        <f t="shared" si="170"/>
        <v>2101</v>
      </c>
      <c r="S819">
        <f t="shared" si="170"/>
        <v>2101</v>
      </c>
      <c r="T819">
        <f t="shared" si="170"/>
        <v>2101</v>
      </c>
      <c r="U819">
        <f t="shared" si="170"/>
        <v>2101</v>
      </c>
      <c r="V819">
        <f t="shared" si="170"/>
        <v>2101</v>
      </c>
      <c r="W819">
        <f t="shared" si="170"/>
        <v>2101</v>
      </c>
    </row>
    <row r="820" spans="1:23" x14ac:dyDescent="0.25">
      <c r="A820" t="s">
        <v>173</v>
      </c>
      <c r="B820" t="s">
        <v>5</v>
      </c>
      <c r="C820" t="s">
        <v>15</v>
      </c>
      <c r="D820" t="s">
        <v>16</v>
      </c>
      <c r="E820" t="s">
        <v>175</v>
      </c>
      <c r="F820" t="s">
        <v>176</v>
      </c>
      <c r="G820" t="s">
        <v>76</v>
      </c>
      <c r="L820" t="s">
        <v>77</v>
      </c>
      <c r="M820">
        <v>5</v>
      </c>
      <c r="N820">
        <f t="shared" si="170"/>
        <v>5</v>
      </c>
      <c r="O820">
        <f t="shared" si="170"/>
        <v>5</v>
      </c>
      <c r="P820">
        <f t="shared" si="170"/>
        <v>5</v>
      </c>
      <c r="Q820">
        <f t="shared" si="170"/>
        <v>5</v>
      </c>
      <c r="R820">
        <f t="shared" si="170"/>
        <v>5</v>
      </c>
      <c r="S820">
        <f t="shared" si="170"/>
        <v>5</v>
      </c>
      <c r="T820">
        <f t="shared" si="170"/>
        <v>5</v>
      </c>
      <c r="U820">
        <f t="shared" si="170"/>
        <v>5</v>
      </c>
      <c r="V820">
        <f t="shared" si="170"/>
        <v>5</v>
      </c>
      <c r="W820">
        <f t="shared" si="170"/>
        <v>5</v>
      </c>
    </row>
    <row r="821" spans="1:23" x14ac:dyDescent="0.25">
      <c r="A821" t="s">
        <v>173</v>
      </c>
      <c r="B821" t="s">
        <v>5</v>
      </c>
      <c r="C821" t="s">
        <v>15</v>
      </c>
      <c r="D821" t="s">
        <v>16</v>
      </c>
      <c r="E821" t="s">
        <v>175</v>
      </c>
      <c r="F821" t="s">
        <v>176</v>
      </c>
      <c r="G821" t="s">
        <v>78</v>
      </c>
      <c r="L821" t="s">
        <v>70</v>
      </c>
      <c r="M821">
        <v>1</v>
      </c>
    </row>
    <row r="822" spans="1:23" x14ac:dyDescent="0.25">
      <c r="A822" t="s">
        <v>173</v>
      </c>
      <c r="B822" t="s">
        <v>5</v>
      </c>
      <c r="C822" t="s">
        <v>15</v>
      </c>
      <c r="D822" t="s">
        <v>16</v>
      </c>
      <c r="E822" t="s">
        <v>175</v>
      </c>
      <c r="F822" t="s">
        <v>176</v>
      </c>
      <c r="G822" t="s">
        <v>79</v>
      </c>
      <c r="L822" t="s">
        <v>82</v>
      </c>
      <c r="M822">
        <v>1</v>
      </c>
      <c r="N822">
        <f t="shared" ref="N822:W822" si="171">M822</f>
        <v>1</v>
      </c>
      <c r="O822">
        <f t="shared" si="171"/>
        <v>1</v>
      </c>
      <c r="P822">
        <f t="shared" si="171"/>
        <v>1</v>
      </c>
      <c r="Q822">
        <f t="shared" si="171"/>
        <v>1</v>
      </c>
      <c r="R822">
        <f t="shared" si="171"/>
        <v>1</v>
      </c>
      <c r="S822">
        <f t="shared" si="171"/>
        <v>1</v>
      </c>
      <c r="T822">
        <f t="shared" si="171"/>
        <v>1</v>
      </c>
      <c r="U822">
        <f t="shared" si="171"/>
        <v>1</v>
      </c>
      <c r="V822">
        <f t="shared" si="171"/>
        <v>1</v>
      </c>
      <c r="W822">
        <f t="shared" si="171"/>
        <v>1</v>
      </c>
    </row>
    <row r="823" spans="1:23" x14ac:dyDescent="0.25">
      <c r="A823" t="s">
        <v>122</v>
      </c>
      <c r="B823" t="s">
        <v>5</v>
      </c>
      <c r="C823" t="s">
        <v>15</v>
      </c>
      <c r="D823" t="s">
        <v>16</v>
      </c>
      <c r="E823" t="s">
        <v>177</v>
      </c>
      <c r="G823" t="s">
        <v>21</v>
      </c>
      <c r="L823" t="s">
        <v>123</v>
      </c>
    </row>
    <row r="824" spans="1:23" x14ac:dyDescent="0.25">
      <c r="A824" t="s">
        <v>122</v>
      </c>
      <c r="B824" t="s">
        <v>5</v>
      </c>
      <c r="C824" t="s">
        <v>15</v>
      </c>
      <c r="D824" t="s">
        <v>16</v>
      </c>
      <c r="E824" t="s">
        <v>177</v>
      </c>
      <c r="G824" t="s">
        <v>22</v>
      </c>
      <c r="H824" t="s">
        <v>51</v>
      </c>
    </row>
    <row r="825" spans="1:23" x14ac:dyDescent="0.25">
      <c r="A825" t="s">
        <v>122</v>
      </c>
      <c r="B825" t="s">
        <v>5</v>
      </c>
      <c r="C825" t="s">
        <v>15</v>
      </c>
      <c r="D825" t="s">
        <v>16</v>
      </c>
      <c r="E825" t="s">
        <v>177</v>
      </c>
      <c r="G825" t="s">
        <v>17</v>
      </c>
      <c r="J825" t="s">
        <v>178</v>
      </c>
      <c r="L825" t="s">
        <v>123</v>
      </c>
      <c r="M825">
        <v>0.78972071200000005</v>
      </c>
      <c r="N825">
        <v>0.80024965299999995</v>
      </c>
      <c r="O825">
        <v>0.80321918599999997</v>
      </c>
      <c r="P825">
        <v>0.80582442899999995</v>
      </c>
      <c r="Q825">
        <v>0.80777646199999997</v>
      </c>
      <c r="R825">
        <v>0.80928275699999996</v>
      </c>
      <c r="S825">
        <v>0.81047257699999997</v>
      </c>
      <c r="T825">
        <v>0.81143071899999997</v>
      </c>
      <c r="U825">
        <v>0.812215048</v>
      </c>
      <c r="V825">
        <v>0.812215048</v>
      </c>
      <c r="W825">
        <v>0.812215048</v>
      </c>
    </row>
    <row r="826" spans="1:23" x14ac:dyDescent="0.25">
      <c r="A826" t="s">
        <v>122</v>
      </c>
      <c r="B826" t="s">
        <v>5</v>
      </c>
      <c r="C826" t="s">
        <v>15</v>
      </c>
      <c r="D826" t="s">
        <v>16</v>
      </c>
      <c r="E826" t="s">
        <v>177</v>
      </c>
      <c r="G826" t="s">
        <v>17</v>
      </c>
      <c r="J826" t="s">
        <v>179</v>
      </c>
      <c r="L826" t="s">
        <v>123</v>
      </c>
      <c r="M826">
        <v>0.21027928800000001</v>
      </c>
      <c r="N826">
        <v>0.19975034699999999</v>
      </c>
      <c r="O826">
        <v>0.196780814</v>
      </c>
      <c r="P826">
        <v>0.19417557099999999</v>
      </c>
      <c r="Q826">
        <v>0.192223538</v>
      </c>
      <c r="R826">
        <v>0.19071724300000001</v>
      </c>
      <c r="S826">
        <v>0.189527423</v>
      </c>
      <c r="T826">
        <v>0.18856928100000001</v>
      </c>
      <c r="U826">
        <v>0.187784952</v>
      </c>
      <c r="V826">
        <v>0.187784952</v>
      </c>
      <c r="W826">
        <v>0.187784952</v>
      </c>
    </row>
    <row r="827" spans="1:23" x14ac:dyDescent="0.25">
      <c r="A827" t="s">
        <v>178</v>
      </c>
      <c r="B827" t="s">
        <v>5</v>
      </c>
      <c r="C827" t="s">
        <v>15</v>
      </c>
      <c r="D827" t="s">
        <v>16</v>
      </c>
      <c r="E827" t="s">
        <v>180</v>
      </c>
      <c r="G827" t="s">
        <v>21</v>
      </c>
      <c r="L827" t="s">
        <v>123</v>
      </c>
    </row>
    <row r="828" spans="1:23" x14ac:dyDescent="0.25">
      <c r="A828" t="s">
        <v>178</v>
      </c>
      <c r="B828" t="s">
        <v>5</v>
      </c>
      <c r="C828" t="s">
        <v>15</v>
      </c>
      <c r="D828" t="s">
        <v>16</v>
      </c>
      <c r="E828" t="s">
        <v>180</v>
      </c>
      <c r="G828" t="s">
        <v>22</v>
      </c>
      <c r="H828" t="s">
        <v>68</v>
      </c>
    </row>
    <row r="829" spans="1:23" x14ac:dyDescent="0.25">
      <c r="A829" t="s">
        <v>178</v>
      </c>
      <c r="B829" t="s">
        <v>5</v>
      </c>
      <c r="C829" t="s">
        <v>15</v>
      </c>
      <c r="D829" t="s">
        <v>16</v>
      </c>
      <c r="E829" t="s">
        <v>180</v>
      </c>
      <c r="G829" t="s">
        <v>69</v>
      </c>
      <c r="L829" t="s">
        <v>70</v>
      </c>
      <c r="M829">
        <v>0.25</v>
      </c>
      <c r="N829">
        <f t="shared" ref="N829:W830" si="172">M829</f>
        <v>0.25</v>
      </c>
      <c r="O829">
        <f t="shared" si="172"/>
        <v>0.25</v>
      </c>
      <c r="P829">
        <f t="shared" si="172"/>
        <v>0.25</v>
      </c>
      <c r="Q829">
        <f t="shared" si="172"/>
        <v>0.25</v>
      </c>
      <c r="R829">
        <f t="shared" si="172"/>
        <v>0.25</v>
      </c>
      <c r="S829">
        <f t="shared" si="172"/>
        <v>0.25</v>
      </c>
      <c r="T829">
        <f t="shared" si="172"/>
        <v>0.25</v>
      </c>
      <c r="U829">
        <f t="shared" si="172"/>
        <v>0.25</v>
      </c>
      <c r="V829">
        <f t="shared" si="172"/>
        <v>0.25</v>
      </c>
      <c r="W829">
        <f t="shared" si="172"/>
        <v>0.25</v>
      </c>
    </row>
    <row r="830" spans="1:23" x14ac:dyDescent="0.25">
      <c r="A830" t="s">
        <v>178</v>
      </c>
      <c r="B830" t="s">
        <v>5</v>
      </c>
      <c r="C830" t="s">
        <v>15</v>
      </c>
      <c r="D830" t="s">
        <v>16</v>
      </c>
      <c r="E830" t="s">
        <v>180</v>
      </c>
      <c r="G830" t="s">
        <v>71</v>
      </c>
      <c r="M830">
        <v>10</v>
      </c>
      <c r="N830">
        <f t="shared" si="172"/>
        <v>10</v>
      </c>
      <c r="O830">
        <f t="shared" si="172"/>
        <v>10</v>
      </c>
      <c r="P830">
        <f t="shared" si="172"/>
        <v>10</v>
      </c>
      <c r="Q830">
        <f t="shared" si="172"/>
        <v>10</v>
      </c>
      <c r="R830">
        <f t="shared" si="172"/>
        <v>10</v>
      </c>
      <c r="S830">
        <f t="shared" si="172"/>
        <v>10</v>
      </c>
      <c r="T830">
        <f t="shared" si="172"/>
        <v>10</v>
      </c>
      <c r="U830">
        <f t="shared" si="172"/>
        <v>10</v>
      </c>
      <c r="V830">
        <f t="shared" si="172"/>
        <v>10</v>
      </c>
      <c r="W830">
        <f t="shared" si="172"/>
        <v>10</v>
      </c>
    </row>
    <row r="831" spans="1:23" x14ac:dyDescent="0.25">
      <c r="A831" t="s">
        <v>178</v>
      </c>
      <c r="B831" t="s">
        <v>5</v>
      </c>
      <c r="C831" t="s">
        <v>15</v>
      </c>
      <c r="D831" t="s">
        <v>16</v>
      </c>
      <c r="E831" t="s">
        <v>180</v>
      </c>
      <c r="F831" t="s">
        <v>181</v>
      </c>
      <c r="G831" t="s">
        <v>6</v>
      </c>
    </row>
    <row r="832" spans="1:23" x14ac:dyDescent="0.25">
      <c r="A832" t="s">
        <v>178</v>
      </c>
      <c r="B832" t="s">
        <v>5</v>
      </c>
      <c r="C832" t="s">
        <v>15</v>
      </c>
      <c r="D832" t="s">
        <v>16</v>
      </c>
      <c r="E832" t="s">
        <v>180</v>
      </c>
      <c r="F832" t="s">
        <v>181</v>
      </c>
      <c r="G832" t="s">
        <v>73</v>
      </c>
      <c r="L832" t="s">
        <v>74</v>
      </c>
      <c r="M832">
        <v>1990</v>
      </c>
      <c r="N832">
        <f t="shared" ref="N832:W834" si="173">M832</f>
        <v>1990</v>
      </c>
      <c r="O832">
        <f t="shared" si="173"/>
        <v>1990</v>
      </c>
      <c r="P832">
        <f t="shared" si="173"/>
        <v>1990</v>
      </c>
      <c r="Q832">
        <f t="shared" si="173"/>
        <v>1990</v>
      </c>
      <c r="R832">
        <f t="shared" si="173"/>
        <v>1990</v>
      </c>
      <c r="S832">
        <f t="shared" si="173"/>
        <v>1990</v>
      </c>
      <c r="T832">
        <f t="shared" si="173"/>
        <v>1990</v>
      </c>
      <c r="U832">
        <f t="shared" si="173"/>
        <v>1990</v>
      </c>
      <c r="V832">
        <f t="shared" si="173"/>
        <v>1990</v>
      </c>
      <c r="W832">
        <f t="shared" si="173"/>
        <v>1990</v>
      </c>
    </row>
    <row r="833" spans="1:23" x14ac:dyDescent="0.25">
      <c r="A833" t="s">
        <v>178</v>
      </c>
      <c r="B833" t="s">
        <v>5</v>
      </c>
      <c r="C833" t="s">
        <v>15</v>
      </c>
      <c r="D833" t="s">
        <v>16</v>
      </c>
      <c r="E833" t="s">
        <v>180</v>
      </c>
      <c r="F833" t="s">
        <v>181</v>
      </c>
      <c r="G833" t="s">
        <v>75</v>
      </c>
      <c r="L833" t="s">
        <v>74</v>
      </c>
      <c r="M833">
        <v>2001</v>
      </c>
      <c r="N833">
        <f t="shared" si="173"/>
        <v>2001</v>
      </c>
      <c r="O833">
        <f t="shared" si="173"/>
        <v>2001</v>
      </c>
      <c r="P833">
        <f t="shared" si="173"/>
        <v>2001</v>
      </c>
      <c r="Q833">
        <f t="shared" si="173"/>
        <v>2001</v>
      </c>
      <c r="R833">
        <f t="shared" si="173"/>
        <v>2001</v>
      </c>
      <c r="S833">
        <f t="shared" si="173"/>
        <v>2001</v>
      </c>
      <c r="T833">
        <f t="shared" si="173"/>
        <v>2001</v>
      </c>
      <c r="U833">
        <f t="shared" si="173"/>
        <v>2001</v>
      </c>
      <c r="V833">
        <f t="shared" si="173"/>
        <v>2001</v>
      </c>
      <c r="W833">
        <f t="shared" si="173"/>
        <v>2001</v>
      </c>
    </row>
    <row r="834" spans="1:23" x14ac:dyDescent="0.25">
      <c r="A834" t="s">
        <v>178</v>
      </c>
      <c r="B834" t="s">
        <v>5</v>
      </c>
      <c r="C834" t="s">
        <v>15</v>
      </c>
      <c r="D834" t="s">
        <v>16</v>
      </c>
      <c r="E834" t="s">
        <v>180</v>
      </c>
      <c r="F834" t="s">
        <v>181</v>
      </c>
      <c r="G834" t="s">
        <v>76</v>
      </c>
      <c r="L834" t="s">
        <v>77</v>
      </c>
      <c r="M834">
        <v>17</v>
      </c>
      <c r="N834">
        <f t="shared" si="173"/>
        <v>17</v>
      </c>
      <c r="O834">
        <f t="shared" si="173"/>
        <v>17</v>
      </c>
      <c r="P834">
        <f t="shared" si="173"/>
        <v>17</v>
      </c>
      <c r="Q834">
        <f t="shared" si="173"/>
        <v>17</v>
      </c>
      <c r="R834">
        <f t="shared" si="173"/>
        <v>17</v>
      </c>
      <c r="S834">
        <f t="shared" si="173"/>
        <v>17</v>
      </c>
      <c r="T834">
        <f t="shared" si="173"/>
        <v>17</v>
      </c>
      <c r="U834">
        <f t="shared" si="173"/>
        <v>17</v>
      </c>
      <c r="V834">
        <f t="shared" si="173"/>
        <v>17</v>
      </c>
      <c r="W834">
        <f t="shared" si="173"/>
        <v>17</v>
      </c>
    </row>
    <row r="835" spans="1:23" x14ac:dyDescent="0.25">
      <c r="A835" t="s">
        <v>178</v>
      </c>
      <c r="B835" t="s">
        <v>5</v>
      </c>
      <c r="C835" t="s">
        <v>15</v>
      </c>
      <c r="D835" t="s">
        <v>16</v>
      </c>
      <c r="E835" t="s">
        <v>180</v>
      </c>
      <c r="F835" t="s">
        <v>181</v>
      </c>
      <c r="G835" t="s">
        <v>78</v>
      </c>
      <c r="L835" t="s">
        <v>70</v>
      </c>
      <c r="M835">
        <v>0.03</v>
      </c>
    </row>
    <row r="836" spans="1:23" x14ac:dyDescent="0.25">
      <c r="A836" t="s">
        <v>178</v>
      </c>
      <c r="B836" t="s">
        <v>5</v>
      </c>
      <c r="C836" t="s">
        <v>15</v>
      </c>
      <c r="D836" t="s">
        <v>16</v>
      </c>
      <c r="E836" t="s">
        <v>180</v>
      </c>
      <c r="F836" t="s">
        <v>181</v>
      </c>
      <c r="G836" t="s">
        <v>79</v>
      </c>
      <c r="L836" t="s">
        <v>123</v>
      </c>
      <c r="M836">
        <v>68.62</v>
      </c>
      <c r="N836">
        <f t="shared" ref="N836:W839" si="174">M836</f>
        <v>68.62</v>
      </c>
      <c r="O836">
        <f t="shared" si="174"/>
        <v>68.62</v>
      </c>
      <c r="P836">
        <f t="shared" si="174"/>
        <v>68.62</v>
      </c>
      <c r="Q836">
        <f t="shared" si="174"/>
        <v>68.62</v>
      </c>
      <c r="R836">
        <f t="shared" si="174"/>
        <v>68.62</v>
      </c>
      <c r="S836">
        <f t="shared" si="174"/>
        <v>68.62</v>
      </c>
      <c r="T836">
        <f t="shared" si="174"/>
        <v>68.62</v>
      </c>
      <c r="U836">
        <f t="shared" si="174"/>
        <v>68.62</v>
      </c>
      <c r="V836">
        <f t="shared" si="174"/>
        <v>68.62</v>
      </c>
      <c r="W836">
        <f t="shared" si="174"/>
        <v>68.62</v>
      </c>
    </row>
    <row r="837" spans="1:23" x14ac:dyDescent="0.25">
      <c r="A837" t="s">
        <v>178</v>
      </c>
      <c r="B837" t="s">
        <v>5</v>
      </c>
      <c r="C837" t="s">
        <v>15</v>
      </c>
      <c r="D837" t="s">
        <v>16</v>
      </c>
      <c r="E837" t="s">
        <v>180</v>
      </c>
      <c r="F837" t="s">
        <v>181</v>
      </c>
      <c r="G837" t="s">
        <v>80</v>
      </c>
      <c r="L837" t="s">
        <v>81</v>
      </c>
      <c r="M837">
        <v>785.88609163206502</v>
      </c>
      <c r="N837">
        <f t="shared" si="174"/>
        <v>785.88609163206502</v>
      </c>
      <c r="O837">
        <f t="shared" si="174"/>
        <v>785.88609163206502</v>
      </c>
      <c r="P837">
        <f t="shared" si="174"/>
        <v>785.88609163206502</v>
      </c>
      <c r="Q837">
        <f t="shared" si="174"/>
        <v>785.88609163206502</v>
      </c>
      <c r="R837">
        <f t="shared" si="174"/>
        <v>785.88609163206502</v>
      </c>
      <c r="S837">
        <f t="shared" si="174"/>
        <v>785.88609163206502</v>
      </c>
      <c r="T837">
        <f t="shared" si="174"/>
        <v>785.88609163206502</v>
      </c>
      <c r="U837">
        <f t="shared" si="174"/>
        <v>785.88609163206502</v>
      </c>
      <c r="V837">
        <f t="shared" si="174"/>
        <v>785.88609163206502</v>
      </c>
      <c r="W837">
        <f t="shared" si="174"/>
        <v>785.88609163206502</v>
      </c>
    </row>
    <row r="838" spans="1:23" x14ac:dyDescent="0.25">
      <c r="A838" t="s">
        <v>178</v>
      </c>
      <c r="B838" t="s">
        <v>5</v>
      </c>
      <c r="C838" t="s">
        <v>15</v>
      </c>
      <c r="D838" t="s">
        <v>16</v>
      </c>
      <c r="E838" t="s">
        <v>180</v>
      </c>
      <c r="F838" t="s">
        <v>181</v>
      </c>
      <c r="G838" t="s">
        <v>108</v>
      </c>
      <c r="L838" t="s">
        <v>81</v>
      </c>
      <c r="M838">
        <v>15.642187023517</v>
      </c>
      <c r="N838">
        <f t="shared" si="174"/>
        <v>15.642187023517</v>
      </c>
      <c r="O838">
        <f t="shared" si="174"/>
        <v>15.642187023517</v>
      </c>
      <c r="P838">
        <f t="shared" si="174"/>
        <v>15.642187023517</v>
      </c>
      <c r="Q838">
        <f t="shared" si="174"/>
        <v>15.642187023517</v>
      </c>
      <c r="R838">
        <f t="shared" si="174"/>
        <v>15.642187023517</v>
      </c>
      <c r="S838">
        <f t="shared" si="174"/>
        <v>15.642187023517</v>
      </c>
      <c r="T838">
        <f t="shared" si="174"/>
        <v>15.642187023517</v>
      </c>
      <c r="U838">
        <f t="shared" si="174"/>
        <v>15.642187023517</v>
      </c>
      <c r="V838">
        <f t="shared" si="174"/>
        <v>15.642187023517</v>
      </c>
      <c r="W838">
        <f t="shared" si="174"/>
        <v>15.642187023517</v>
      </c>
    </row>
    <row r="839" spans="1:23" x14ac:dyDescent="0.25">
      <c r="A839" t="s">
        <v>178</v>
      </c>
      <c r="B839" t="s">
        <v>5</v>
      </c>
      <c r="C839" t="s">
        <v>15</v>
      </c>
      <c r="D839" t="s">
        <v>16</v>
      </c>
      <c r="E839" t="s">
        <v>180</v>
      </c>
      <c r="F839" t="s">
        <v>181</v>
      </c>
      <c r="G839" t="s">
        <v>17</v>
      </c>
      <c r="J839" t="s">
        <v>35</v>
      </c>
      <c r="L839" t="s">
        <v>82</v>
      </c>
      <c r="M839">
        <v>0.34717111672477902</v>
      </c>
      <c r="N839">
        <f t="shared" si="174"/>
        <v>0.34717111672477902</v>
      </c>
      <c r="O839">
        <f t="shared" si="174"/>
        <v>0.34717111672477902</v>
      </c>
      <c r="P839">
        <f t="shared" si="174"/>
        <v>0.34717111672477902</v>
      </c>
      <c r="Q839">
        <f t="shared" si="174"/>
        <v>0.34717111672477902</v>
      </c>
      <c r="R839">
        <f t="shared" si="174"/>
        <v>0.34717111672477902</v>
      </c>
      <c r="S839">
        <f t="shared" si="174"/>
        <v>0.34717111672477902</v>
      </c>
      <c r="T839">
        <f t="shared" si="174"/>
        <v>0.34717111672477902</v>
      </c>
      <c r="U839">
        <f t="shared" si="174"/>
        <v>0.34717111672477902</v>
      </c>
      <c r="V839">
        <f t="shared" si="174"/>
        <v>0.34717111672477902</v>
      </c>
      <c r="W839">
        <f t="shared" si="174"/>
        <v>0.34717111672477902</v>
      </c>
    </row>
    <row r="840" spans="1:23" x14ac:dyDescent="0.25">
      <c r="A840" t="s">
        <v>178</v>
      </c>
      <c r="B840" t="s">
        <v>5</v>
      </c>
      <c r="C840" t="s">
        <v>15</v>
      </c>
      <c r="D840" t="s">
        <v>16</v>
      </c>
      <c r="E840" t="s">
        <v>180</v>
      </c>
      <c r="F840" t="s">
        <v>114</v>
      </c>
      <c r="G840" t="s">
        <v>6</v>
      </c>
    </row>
    <row r="841" spans="1:23" x14ac:dyDescent="0.25">
      <c r="A841" t="s">
        <v>178</v>
      </c>
      <c r="B841" t="s">
        <v>5</v>
      </c>
      <c r="C841" t="s">
        <v>15</v>
      </c>
      <c r="D841" t="s">
        <v>16</v>
      </c>
      <c r="E841" t="s">
        <v>180</v>
      </c>
      <c r="F841" t="s">
        <v>114</v>
      </c>
      <c r="G841" t="s">
        <v>73</v>
      </c>
      <c r="L841" t="s">
        <v>74</v>
      </c>
      <c r="M841">
        <v>2000</v>
      </c>
      <c r="N841">
        <f t="shared" ref="N841:W843" si="175">M841</f>
        <v>2000</v>
      </c>
      <c r="O841">
        <f t="shared" si="175"/>
        <v>2000</v>
      </c>
      <c r="P841">
        <f t="shared" si="175"/>
        <v>2000</v>
      </c>
      <c r="Q841">
        <f t="shared" si="175"/>
        <v>2000</v>
      </c>
      <c r="R841">
        <f t="shared" si="175"/>
        <v>2000</v>
      </c>
      <c r="S841">
        <f t="shared" si="175"/>
        <v>2000</v>
      </c>
      <c r="T841">
        <f t="shared" si="175"/>
        <v>2000</v>
      </c>
      <c r="U841">
        <f t="shared" si="175"/>
        <v>2000</v>
      </c>
      <c r="V841">
        <f t="shared" si="175"/>
        <v>2000</v>
      </c>
      <c r="W841">
        <f t="shared" si="175"/>
        <v>2000</v>
      </c>
    </row>
    <row r="842" spans="1:23" x14ac:dyDescent="0.25">
      <c r="A842" t="s">
        <v>178</v>
      </c>
      <c r="B842" t="s">
        <v>5</v>
      </c>
      <c r="C842" t="s">
        <v>15</v>
      </c>
      <c r="D842" t="s">
        <v>16</v>
      </c>
      <c r="E842" t="s">
        <v>180</v>
      </c>
      <c r="F842" t="s">
        <v>114</v>
      </c>
      <c r="G842" t="s">
        <v>75</v>
      </c>
      <c r="L842" t="s">
        <v>74</v>
      </c>
      <c r="M842">
        <v>2101</v>
      </c>
      <c r="N842">
        <f t="shared" si="175"/>
        <v>2101</v>
      </c>
      <c r="O842">
        <f t="shared" si="175"/>
        <v>2101</v>
      </c>
      <c r="P842">
        <f t="shared" si="175"/>
        <v>2101</v>
      </c>
      <c r="Q842">
        <f t="shared" si="175"/>
        <v>2101</v>
      </c>
      <c r="R842">
        <f t="shared" si="175"/>
        <v>2101</v>
      </c>
      <c r="S842">
        <f t="shared" si="175"/>
        <v>2101</v>
      </c>
      <c r="T842">
        <f t="shared" si="175"/>
        <v>2101</v>
      </c>
      <c r="U842">
        <f t="shared" si="175"/>
        <v>2101</v>
      </c>
      <c r="V842">
        <f t="shared" si="175"/>
        <v>2101</v>
      </c>
      <c r="W842">
        <f t="shared" si="175"/>
        <v>2101</v>
      </c>
    </row>
    <row r="843" spans="1:23" x14ac:dyDescent="0.25">
      <c r="A843" t="s">
        <v>178</v>
      </c>
      <c r="B843" t="s">
        <v>5</v>
      </c>
      <c r="C843" t="s">
        <v>15</v>
      </c>
      <c r="D843" t="s">
        <v>16</v>
      </c>
      <c r="E843" t="s">
        <v>180</v>
      </c>
      <c r="F843" t="s">
        <v>114</v>
      </c>
      <c r="G843" t="s">
        <v>76</v>
      </c>
      <c r="L843" t="s">
        <v>77</v>
      </c>
      <c r="M843">
        <v>17</v>
      </c>
      <c r="N843">
        <f t="shared" si="175"/>
        <v>17</v>
      </c>
      <c r="O843">
        <f t="shared" si="175"/>
        <v>17</v>
      </c>
      <c r="P843">
        <f t="shared" si="175"/>
        <v>17</v>
      </c>
      <c r="Q843">
        <f t="shared" si="175"/>
        <v>17</v>
      </c>
      <c r="R843">
        <f t="shared" si="175"/>
        <v>17</v>
      </c>
      <c r="S843">
        <f t="shared" si="175"/>
        <v>17</v>
      </c>
      <c r="T843">
        <f t="shared" si="175"/>
        <v>17</v>
      </c>
      <c r="U843">
        <f t="shared" si="175"/>
        <v>17</v>
      </c>
      <c r="V843">
        <f t="shared" si="175"/>
        <v>17</v>
      </c>
      <c r="W843">
        <f t="shared" si="175"/>
        <v>17</v>
      </c>
    </row>
    <row r="844" spans="1:23" x14ac:dyDescent="0.25">
      <c r="A844" t="s">
        <v>178</v>
      </c>
      <c r="B844" t="s">
        <v>5</v>
      </c>
      <c r="C844" t="s">
        <v>15</v>
      </c>
      <c r="D844" t="s">
        <v>16</v>
      </c>
      <c r="E844" t="s">
        <v>180</v>
      </c>
      <c r="F844" t="s">
        <v>114</v>
      </c>
      <c r="G844" t="s">
        <v>78</v>
      </c>
      <c r="L844" t="s">
        <v>70</v>
      </c>
      <c r="M844">
        <f>1-M871-M835</f>
        <v>0.30499999999999994</v>
      </c>
    </row>
    <row r="845" spans="1:23" x14ac:dyDescent="0.25">
      <c r="A845" t="s">
        <v>178</v>
      </c>
      <c r="B845" t="s">
        <v>5</v>
      </c>
      <c r="C845" t="s">
        <v>15</v>
      </c>
      <c r="D845" t="s">
        <v>16</v>
      </c>
      <c r="E845" t="s">
        <v>180</v>
      </c>
      <c r="F845" t="s">
        <v>114</v>
      </c>
      <c r="G845" t="s">
        <v>79</v>
      </c>
      <c r="L845" t="s">
        <v>123</v>
      </c>
      <c r="M845">
        <v>68.62</v>
      </c>
      <c r="N845">
        <f t="shared" ref="N845:W848" si="176">M845</f>
        <v>68.62</v>
      </c>
      <c r="O845">
        <f t="shared" si="176"/>
        <v>68.62</v>
      </c>
      <c r="P845">
        <f t="shared" si="176"/>
        <v>68.62</v>
      </c>
      <c r="Q845">
        <f t="shared" si="176"/>
        <v>68.62</v>
      </c>
      <c r="R845">
        <f t="shared" si="176"/>
        <v>68.62</v>
      </c>
      <c r="S845">
        <f t="shared" si="176"/>
        <v>68.62</v>
      </c>
      <c r="T845">
        <f t="shared" si="176"/>
        <v>68.62</v>
      </c>
      <c r="U845">
        <f t="shared" si="176"/>
        <v>68.62</v>
      </c>
      <c r="V845">
        <f t="shared" si="176"/>
        <v>68.62</v>
      </c>
      <c r="W845">
        <f t="shared" si="176"/>
        <v>68.62</v>
      </c>
    </row>
    <row r="846" spans="1:23" x14ac:dyDescent="0.25">
      <c r="A846" t="s">
        <v>178</v>
      </c>
      <c r="B846" t="s">
        <v>5</v>
      </c>
      <c r="C846" t="s">
        <v>15</v>
      </c>
      <c r="D846" t="s">
        <v>16</v>
      </c>
      <c r="E846" t="s">
        <v>180</v>
      </c>
      <c r="F846" t="s">
        <v>114</v>
      </c>
      <c r="G846" t="s">
        <v>80</v>
      </c>
      <c r="L846" t="s">
        <v>81</v>
      </c>
      <c r="M846">
        <v>678.06449318911302</v>
      </c>
      <c r="N846">
        <f t="shared" si="176"/>
        <v>678.06449318911302</v>
      </c>
      <c r="O846">
        <f t="shared" si="176"/>
        <v>678.06449318911302</v>
      </c>
      <c r="P846">
        <f t="shared" si="176"/>
        <v>678.06449318911302</v>
      </c>
      <c r="Q846">
        <f t="shared" si="176"/>
        <v>678.06449318911302</v>
      </c>
      <c r="R846">
        <f t="shared" si="176"/>
        <v>678.06449318911302</v>
      </c>
      <c r="S846">
        <f t="shared" si="176"/>
        <v>678.06449318911302</v>
      </c>
      <c r="T846">
        <f t="shared" si="176"/>
        <v>678.06449318911302</v>
      </c>
      <c r="U846">
        <f t="shared" si="176"/>
        <v>678.06449318911302</v>
      </c>
      <c r="V846">
        <f t="shared" si="176"/>
        <v>678.06449318911302</v>
      </c>
      <c r="W846">
        <f t="shared" si="176"/>
        <v>678.06449318911302</v>
      </c>
    </row>
    <row r="847" spans="1:23" x14ac:dyDescent="0.25">
      <c r="A847" t="s">
        <v>178</v>
      </c>
      <c r="B847" t="s">
        <v>5</v>
      </c>
      <c r="C847" t="s">
        <v>15</v>
      </c>
      <c r="D847" t="s">
        <v>16</v>
      </c>
      <c r="E847" t="s">
        <v>180</v>
      </c>
      <c r="F847" t="s">
        <v>114</v>
      </c>
      <c r="G847" t="s">
        <v>108</v>
      </c>
      <c r="L847" t="s">
        <v>81</v>
      </c>
      <c r="M847">
        <v>15.642187023517</v>
      </c>
      <c r="N847">
        <f t="shared" si="176"/>
        <v>15.642187023517</v>
      </c>
      <c r="O847">
        <f t="shared" si="176"/>
        <v>15.642187023517</v>
      </c>
      <c r="P847">
        <f t="shared" si="176"/>
        <v>15.642187023517</v>
      </c>
      <c r="Q847">
        <f t="shared" si="176"/>
        <v>15.642187023517</v>
      </c>
      <c r="R847">
        <f t="shared" si="176"/>
        <v>15.642187023517</v>
      </c>
      <c r="S847">
        <f t="shared" si="176"/>
        <v>15.642187023517</v>
      </c>
      <c r="T847">
        <f t="shared" si="176"/>
        <v>15.642187023517</v>
      </c>
      <c r="U847">
        <f t="shared" si="176"/>
        <v>15.642187023517</v>
      </c>
      <c r="V847">
        <f t="shared" si="176"/>
        <v>15.642187023517</v>
      </c>
      <c r="W847">
        <f t="shared" si="176"/>
        <v>15.642187023517</v>
      </c>
    </row>
    <row r="848" spans="1:23" x14ac:dyDescent="0.25">
      <c r="A848" t="s">
        <v>178</v>
      </c>
      <c r="B848" t="s">
        <v>5</v>
      </c>
      <c r="C848" t="s">
        <v>15</v>
      </c>
      <c r="D848" t="s">
        <v>16</v>
      </c>
      <c r="E848" t="s">
        <v>180</v>
      </c>
      <c r="F848" t="s">
        <v>114</v>
      </c>
      <c r="G848" t="s">
        <v>17</v>
      </c>
      <c r="J848" t="s">
        <v>31</v>
      </c>
      <c r="L848" t="s">
        <v>82</v>
      </c>
      <c r="M848">
        <v>0.15</v>
      </c>
      <c r="N848">
        <f t="shared" si="176"/>
        <v>0.15</v>
      </c>
      <c r="O848">
        <f t="shared" si="176"/>
        <v>0.15</v>
      </c>
      <c r="P848">
        <f t="shared" si="176"/>
        <v>0.15</v>
      </c>
      <c r="Q848">
        <f t="shared" si="176"/>
        <v>0.15</v>
      </c>
      <c r="R848">
        <f t="shared" si="176"/>
        <v>0.15</v>
      </c>
      <c r="S848">
        <f t="shared" si="176"/>
        <v>0.15</v>
      </c>
      <c r="T848">
        <f t="shared" si="176"/>
        <v>0.15</v>
      </c>
      <c r="U848">
        <f t="shared" si="176"/>
        <v>0.15</v>
      </c>
      <c r="V848">
        <f t="shared" si="176"/>
        <v>0.15</v>
      </c>
      <c r="W848">
        <f t="shared" si="176"/>
        <v>0.15</v>
      </c>
    </row>
    <row r="849" spans="1:23" x14ac:dyDescent="0.25">
      <c r="A849" t="s">
        <v>178</v>
      </c>
      <c r="B849" t="s">
        <v>5</v>
      </c>
      <c r="C849" t="s">
        <v>15</v>
      </c>
      <c r="D849" t="s">
        <v>16</v>
      </c>
      <c r="E849" t="s">
        <v>180</v>
      </c>
      <c r="F849" t="s">
        <v>182</v>
      </c>
      <c r="G849" t="s">
        <v>6</v>
      </c>
    </row>
    <row r="850" spans="1:23" x14ac:dyDescent="0.25">
      <c r="A850" t="s">
        <v>178</v>
      </c>
      <c r="B850" t="s">
        <v>5</v>
      </c>
      <c r="C850" t="s">
        <v>15</v>
      </c>
      <c r="D850" t="s">
        <v>16</v>
      </c>
      <c r="E850" t="s">
        <v>180</v>
      </c>
      <c r="F850" t="s">
        <v>182</v>
      </c>
      <c r="G850" t="s">
        <v>73</v>
      </c>
      <c r="L850" t="s">
        <v>74</v>
      </c>
      <c r="M850">
        <v>2000</v>
      </c>
      <c r="N850">
        <f t="shared" ref="N850:W852" si="177">M850</f>
        <v>2000</v>
      </c>
      <c r="O850">
        <f t="shared" si="177"/>
        <v>2000</v>
      </c>
      <c r="P850">
        <f t="shared" si="177"/>
        <v>2000</v>
      </c>
      <c r="Q850">
        <f t="shared" si="177"/>
        <v>2000</v>
      </c>
      <c r="R850">
        <f t="shared" si="177"/>
        <v>2000</v>
      </c>
      <c r="S850">
        <f t="shared" si="177"/>
        <v>2000</v>
      </c>
      <c r="T850">
        <f t="shared" si="177"/>
        <v>2000</v>
      </c>
      <c r="U850">
        <f t="shared" si="177"/>
        <v>2000</v>
      </c>
      <c r="V850">
        <f t="shared" si="177"/>
        <v>2000</v>
      </c>
      <c r="W850">
        <f t="shared" si="177"/>
        <v>2000</v>
      </c>
    </row>
    <row r="851" spans="1:23" x14ac:dyDescent="0.25">
      <c r="A851" t="s">
        <v>178</v>
      </c>
      <c r="B851" t="s">
        <v>5</v>
      </c>
      <c r="C851" t="s">
        <v>15</v>
      </c>
      <c r="D851" t="s">
        <v>16</v>
      </c>
      <c r="E851" t="s">
        <v>180</v>
      </c>
      <c r="F851" t="s">
        <v>182</v>
      </c>
      <c r="G851" t="s">
        <v>75</v>
      </c>
      <c r="L851" t="s">
        <v>74</v>
      </c>
      <c r="M851">
        <v>2101</v>
      </c>
      <c r="N851">
        <f t="shared" si="177"/>
        <v>2101</v>
      </c>
      <c r="O851">
        <f t="shared" si="177"/>
        <v>2101</v>
      </c>
      <c r="P851">
        <f t="shared" si="177"/>
        <v>2101</v>
      </c>
      <c r="Q851">
        <f t="shared" si="177"/>
        <v>2101</v>
      </c>
      <c r="R851">
        <f t="shared" si="177"/>
        <v>2101</v>
      </c>
      <c r="S851">
        <f t="shared" si="177"/>
        <v>2101</v>
      </c>
      <c r="T851">
        <f t="shared" si="177"/>
        <v>2101</v>
      </c>
      <c r="U851">
        <f t="shared" si="177"/>
        <v>2101</v>
      </c>
      <c r="V851">
        <f t="shared" si="177"/>
        <v>2101</v>
      </c>
      <c r="W851">
        <f t="shared" si="177"/>
        <v>2101</v>
      </c>
    </row>
    <row r="852" spans="1:23" x14ac:dyDescent="0.25">
      <c r="A852" t="s">
        <v>178</v>
      </c>
      <c r="B852" t="s">
        <v>5</v>
      </c>
      <c r="C852" t="s">
        <v>15</v>
      </c>
      <c r="D852" t="s">
        <v>16</v>
      </c>
      <c r="E852" t="s">
        <v>180</v>
      </c>
      <c r="F852" t="s">
        <v>182</v>
      </c>
      <c r="G852" t="s">
        <v>76</v>
      </c>
      <c r="L852" t="s">
        <v>77</v>
      </c>
      <c r="M852">
        <v>17</v>
      </c>
      <c r="N852">
        <f t="shared" si="177"/>
        <v>17</v>
      </c>
      <c r="O852">
        <f t="shared" si="177"/>
        <v>17</v>
      </c>
      <c r="P852">
        <f t="shared" si="177"/>
        <v>17</v>
      </c>
      <c r="Q852">
        <f t="shared" si="177"/>
        <v>17</v>
      </c>
      <c r="R852">
        <f t="shared" si="177"/>
        <v>17</v>
      </c>
      <c r="S852">
        <f t="shared" si="177"/>
        <v>17</v>
      </c>
      <c r="T852">
        <f t="shared" si="177"/>
        <v>17</v>
      </c>
      <c r="U852">
        <f t="shared" si="177"/>
        <v>17</v>
      </c>
      <c r="V852">
        <f t="shared" si="177"/>
        <v>17</v>
      </c>
      <c r="W852">
        <f t="shared" si="177"/>
        <v>17</v>
      </c>
    </row>
    <row r="853" spans="1:23" x14ac:dyDescent="0.25">
      <c r="A853" t="s">
        <v>178</v>
      </c>
      <c r="B853" t="s">
        <v>5</v>
      </c>
      <c r="C853" t="s">
        <v>15</v>
      </c>
      <c r="D853" t="s">
        <v>16</v>
      </c>
      <c r="E853" t="s">
        <v>180</v>
      </c>
      <c r="F853" t="s">
        <v>182</v>
      </c>
      <c r="G853" t="s">
        <v>78</v>
      </c>
      <c r="L853" t="s">
        <v>70</v>
      </c>
      <c r="M853">
        <v>0</v>
      </c>
    </row>
    <row r="854" spans="1:23" x14ac:dyDescent="0.25">
      <c r="A854" t="s">
        <v>178</v>
      </c>
      <c r="B854" t="s">
        <v>5</v>
      </c>
      <c r="C854" t="s">
        <v>15</v>
      </c>
      <c r="D854" t="s">
        <v>16</v>
      </c>
      <c r="E854" t="s">
        <v>180</v>
      </c>
      <c r="F854" t="s">
        <v>182</v>
      </c>
      <c r="G854" t="s">
        <v>79</v>
      </c>
      <c r="L854" t="s">
        <v>123</v>
      </c>
      <c r="M854">
        <v>68.62</v>
      </c>
      <c r="N854">
        <f t="shared" ref="N854:W857" si="178">M854</f>
        <v>68.62</v>
      </c>
      <c r="O854">
        <f t="shared" si="178"/>
        <v>68.62</v>
      </c>
      <c r="P854">
        <f t="shared" si="178"/>
        <v>68.62</v>
      </c>
      <c r="Q854">
        <f t="shared" si="178"/>
        <v>68.62</v>
      </c>
      <c r="R854">
        <f t="shared" si="178"/>
        <v>68.62</v>
      </c>
      <c r="S854">
        <f t="shared" si="178"/>
        <v>68.62</v>
      </c>
      <c r="T854">
        <f t="shared" si="178"/>
        <v>68.62</v>
      </c>
      <c r="U854">
        <f t="shared" si="178"/>
        <v>68.62</v>
      </c>
      <c r="V854">
        <f t="shared" si="178"/>
        <v>68.62</v>
      </c>
      <c r="W854">
        <f t="shared" si="178"/>
        <v>68.62</v>
      </c>
    </row>
    <row r="855" spans="1:23" x14ac:dyDescent="0.25">
      <c r="A855" t="s">
        <v>178</v>
      </c>
      <c r="B855" t="s">
        <v>5</v>
      </c>
      <c r="C855" t="s">
        <v>15</v>
      </c>
      <c r="D855" t="s">
        <v>16</v>
      </c>
      <c r="E855" t="s">
        <v>180</v>
      </c>
      <c r="F855" t="s">
        <v>182</v>
      </c>
      <c r="G855" t="s">
        <v>80</v>
      </c>
      <c r="L855" t="s">
        <v>81</v>
      </c>
      <c r="M855">
        <v>826.66526991252294</v>
      </c>
      <c r="N855">
        <f t="shared" si="178"/>
        <v>826.66526991252294</v>
      </c>
      <c r="O855">
        <f t="shared" si="178"/>
        <v>826.66526991252294</v>
      </c>
      <c r="P855">
        <f t="shared" si="178"/>
        <v>826.66526991252294</v>
      </c>
      <c r="Q855">
        <f t="shared" si="178"/>
        <v>826.66526991252294</v>
      </c>
      <c r="R855">
        <f t="shared" si="178"/>
        <v>826.66526991252294</v>
      </c>
      <c r="S855">
        <f t="shared" si="178"/>
        <v>826.66526991252294</v>
      </c>
      <c r="T855">
        <f t="shared" si="178"/>
        <v>826.66526991252294</v>
      </c>
      <c r="U855">
        <f t="shared" si="178"/>
        <v>826.66526991252294</v>
      </c>
      <c r="V855">
        <f t="shared" si="178"/>
        <v>826.66526991252294</v>
      </c>
      <c r="W855">
        <f t="shared" si="178"/>
        <v>826.66526991252294</v>
      </c>
    </row>
    <row r="856" spans="1:23" x14ac:dyDescent="0.25">
      <c r="A856" t="s">
        <v>178</v>
      </c>
      <c r="B856" t="s">
        <v>5</v>
      </c>
      <c r="C856" t="s">
        <v>15</v>
      </c>
      <c r="D856" t="s">
        <v>16</v>
      </c>
      <c r="E856" t="s">
        <v>180</v>
      </c>
      <c r="F856" t="s">
        <v>182</v>
      </c>
      <c r="G856" t="s">
        <v>108</v>
      </c>
      <c r="L856" t="s">
        <v>81</v>
      </c>
      <c r="M856">
        <v>15.642187023517</v>
      </c>
      <c r="N856">
        <f t="shared" si="178"/>
        <v>15.642187023517</v>
      </c>
      <c r="O856">
        <f t="shared" si="178"/>
        <v>15.642187023517</v>
      </c>
      <c r="P856">
        <f t="shared" si="178"/>
        <v>15.642187023517</v>
      </c>
      <c r="Q856">
        <f t="shared" si="178"/>
        <v>15.642187023517</v>
      </c>
      <c r="R856">
        <f t="shared" si="178"/>
        <v>15.642187023517</v>
      </c>
      <c r="S856">
        <f t="shared" si="178"/>
        <v>15.642187023517</v>
      </c>
      <c r="T856">
        <f t="shared" si="178"/>
        <v>15.642187023517</v>
      </c>
      <c r="U856">
        <f t="shared" si="178"/>
        <v>15.642187023517</v>
      </c>
      <c r="V856">
        <f t="shared" si="178"/>
        <v>15.642187023517</v>
      </c>
      <c r="W856">
        <f t="shared" si="178"/>
        <v>15.642187023517</v>
      </c>
    </row>
    <row r="857" spans="1:23" x14ac:dyDescent="0.25">
      <c r="A857" t="s">
        <v>178</v>
      </c>
      <c r="B857" t="s">
        <v>5</v>
      </c>
      <c r="C857" t="s">
        <v>15</v>
      </c>
      <c r="D857" t="s">
        <v>16</v>
      </c>
      <c r="E857" t="s">
        <v>180</v>
      </c>
      <c r="F857" t="s">
        <v>182</v>
      </c>
      <c r="G857" t="s">
        <v>17</v>
      </c>
      <c r="J857" t="s">
        <v>31</v>
      </c>
      <c r="L857" t="s">
        <v>82</v>
      </c>
      <c r="M857">
        <v>0.14000000000000001</v>
      </c>
      <c r="N857">
        <f t="shared" si="178"/>
        <v>0.14000000000000001</v>
      </c>
      <c r="O857">
        <f t="shared" si="178"/>
        <v>0.14000000000000001</v>
      </c>
      <c r="P857">
        <f t="shared" si="178"/>
        <v>0.14000000000000001</v>
      </c>
      <c r="Q857">
        <f t="shared" si="178"/>
        <v>0.14000000000000001</v>
      </c>
      <c r="R857">
        <f t="shared" si="178"/>
        <v>0.14000000000000001</v>
      </c>
      <c r="S857">
        <f t="shared" si="178"/>
        <v>0.14000000000000001</v>
      </c>
      <c r="T857">
        <f t="shared" si="178"/>
        <v>0.14000000000000001</v>
      </c>
      <c r="U857">
        <f t="shared" si="178"/>
        <v>0.14000000000000001</v>
      </c>
      <c r="V857">
        <f t="shared" si="178"/>
        <v>0.14000000000000001</v>
      </c>
      <c r="W857">
        <f t="shared" si="178"/>
        <v>0.14000000000000001</v>
      </c>
    </row>
    <row r="858" spans="1:23" x14ac:dyDescent="0.25">
      <c r="A858" t="s">
        <v>178</v>
      </c>
      <c r="B858" t="s">
        <v>5</v>
      </c>
      <c r="C858" t="s">
        <v>15</v>
      </c>
      <c r="D858" t="s">
        <v>16</v>
      </c>
      <c r="E858" t="s">
        <v>180</v>
      </c>
      <c r="F858" t="s">
        <v>183</v>
      </c>
      <c r="G858" t="s">
        <v>6</v>
      </c>
    </row>
    <row r="859" spans="1:23" x14ac:dyDescent="0.25">
      <c r="A859" t="s">
        <v>178</v>
      </c>
      <c r="B859" t="s">
        <v>5</v>
      </c>
      <c r="C859" t="s">
        <v>15</v>
      </c>
      <c r="D859" t="s">
        <v>16</v>
      </c>
      <c r="E859" t="s">
        <v>180</v>
      </c>
      <c r="F859" t="s">
        <v>183</v>
      </c>
      <c r="G859" t="s">
        <v>73</v>
      </c>
      <c r="L859" t="s">
        <v>74</v>
      </c>
      <c r="M859">
        <v>2000</v>
      </c>
      <c r="N859">
        <f t="shared" ref="N859:W861" si="179">M859</f>
        <v>2000</v>
      </c>
      <c r="O859">
        <f t="shared" si="179"/>
        <v>2000</v>
      </c>
      <c r="P859">
        <f t="shared" si="179"/>
        <v>2000</v>
      </c>
      <c r="Q859">
        <f t="shared" si="179"/>
        <v>2000</v>
      </c>
      <c r="R859">
        <f t="shared" si="179"/>
        <v>2000</v>
      </c>
      <c r="S859">
        <f t="shared" si="179"/>
        <v>2000</v>
      </c>
      <c r="T859">
        <f t="shared" si="179"/>
        <v>2000</v>
      </c>
      <c r="U859">
        <f t="shared" si="179"/>
        <v>2000</v>
      </c>
      <c r="V859">
        <f t="shared" si="179"/>
        <v>2000</v>
      </c>
      <c r="W859">
        <f t="shared" si="179"/>
        <v>2000</v>
      </c>
    </row>
    <row r="860" spans="1:23" x14ac:dyDescent="0.25">
      <c r="A860" t="s">
        <v>178</v>
      </c>
      <c r="B860" t="s">
        <v>5</v>
      </c>
      <c r="C860" t="s">
        <v>15</v>
      </c>
      <c r="D860" t="s">
        <v>16</v>
      </c>
      <c r="E860" t="s">
        <v>180</v>
      </c>
      <c r="F860" t="s">
        <v>183</v>
      </c>
      <c r="G860" t="s">
        <v>75</v>
      </c>
      <c r="L860" t="s">
        <v>74</v>
      </c>
      <c r="M860">
        <v>2101</v>
      </c>
      <c r="N860">
        <f t="shared" si="179"/>
        <v>2101</v>
      </c>
      <c r="O860">
        <f t="shared" si="179"/>
        <v>2101</v>
      </c>
      <c r="P860">
        <f t="shared" si="179"/>
        <v>2101</v>
      </c>
      <c r="Q860">
        <f t="shared" si="179"/>
        <v>2101</v>
      </c>
      <c r="R860">
        <f t="shared" si="179"/>
        <v>2101</v>
      </c>
      <c r="S860">
        <f t="shared" si="179"/>
        <v>2101</v>
      </c>
      <c r="T860">
        <f t="shared" si="179"/>
        <v>2101</v>
      </c>
      <c r="U860">
        <f t="shared" si="179"/>
        <v>2101</v>
      </c>
      <c r="V860">
        <f t="shared" si="179"/>
        <v>2101</v>
      </c>
      <c r="W860">
        <f t="shared" si="179"/>
        <v>2101</v>
      </c>
    </row>
    <row r="861" spans="1:23" x14ac:dyDescent="0.25">
      <c r="A861" t="s">
        <v>178</v>
      </c>
      <c r="B861" t="s">
        <v>5</v>
      </c>
      <c r="C861" t="s">
        <v>15</v>
      </c>
      <c r="D861" t="s">
        <v>16</v>
      </c>
      <c r="E861" t="s">
        <v>180</v>
      </c>
      <c r="F861" t="s">
        <v>183</v>
      </c>
      <c r="G861" t="s">
        <v>76</v>
      </c>
      <c r="L861" t="s">
        <v>77</v>
      </c>
      <c r="M861">
        <v>17</v>
      </c>
      <c r="N861">
        <f t="shared" si="179"/>
        <v>17</v>
      </c>
      <c r="O861">
        <f t="shared" si="179"/>
        <v>17</v>
      </c>
      <c r="P861">
        <f t="shared" si="179"/>
        <v>17</v>
      </c>
      <c r="Q861">
        <f t="shared" si="179"/>
        <v>17</v>
      </c>
      <c r="R861">
        <f t="shared" si="179"/>
        <v>17</v>
      </c>
      <c r="S861">
        <f t="shared" si="179"/>
        <v>17</v>
      </c>
      <c r="T861">
        <f t="shared" si="179"/>
        <v>17</v>
      </c>
      <c r="U861">
        <f t="shared" si="179"/>
        <v>17</v>
      </c>
      <c r="V861">
        <f t="shared" si="179"/>
        <v>17</v>
      </c>
      <c r="W861">
        <f t="shared" si="179"/>
        <v>17</v>
      </c>
    </row>
    <row r="862" spans="1:23" x14ac:dyDescent="0.25">
      <c r="A862" t="s">
        <v>178</v>
      </c>
      <c r="B862" t="s">
        <v>5</v>
      </c>
      <c r="C862" t="s">
        <v>15</v>
      </c>
      <c r="D862" t="s">
        <v>16</v>
      </c>
      <c r="E862" t="s">
        <v>180</v>
      </c>
      <c r="F862" t="s">
        <v>183</v>
      </c>
      <c r="G862" t="s">
        <v>78</v>
      </c>
      <c r="L862" t="s">
        <v>70</v>
      </c>
      <c r="M862">
        <v>0</v>
      </c>
    </row>
    <row r="863" spans="1:23" x14ac:dyDescent="0.25">
      <c r="A863" t="s">
        <v>178</v>
      </c>
      <c r="B863" t="s">
        <v>5</v>
      </c>
      <c r="C863" t="s">
        <v>15</v>
      </c>
      <c r="D863" t="s">
        <v>16</v>
      </c>
      <c r="E863" t="s">
        <v>180</v>
      </c>
      <c r="F863" t="s">
        <v>183</v>
      </c>
      <c r="G863" t="s">
        <v>79</v>
      </c>
      <c r="L863" t="s">
        <v>123</v>
      </c>
      <c r="M863">
        <v>68.62</v>
      </c>
      <c r="N863">
        <f t="shared" ref="N863:W866" si="180">M863</f>
        <v>68.62</v>
      </c>
      <c r="O863">
        <f t="shared" si="180"/>
        <v>68.62</v>
      </c>
      <c r="P863">
        <f t="shared" si="180"/>
        <v>68.62</v>
      </c>
      <c r="Q863">
        <f t="shared" si="180"/>
        <v>68.62</v>
      </c>
      <c r="R863">
        <f t="shared" si="180"/>
        <v>68.62</v>
      </c>
      <c r="S863">
        <f t="shared" si="180"/>
        <v>68.62</v>
      </c>
      <c r="T863">
        <f t="shared" si="180"/>
        <v>68.62</v>
      </c>
      <c r="U863">
        <f t="shared" si="180"/>
        <v>68.62</v>
      </c>
      <c r="V863">
        <f t="shared" si="180"/>
        <v>68.62</v>
      </c>
      <c r="W863">
        <f t="shared" si="180"/>
        <v>68.62</v>
      </c>
    </row>
    <row r="864" spans="1:23" x14ac:dyDescent="0.25">
      <c r="A864" t="s">
        <v>178</v>
      </c>
      <c r="B864" t="s">
        <v>5</v>
      </c>
      <c r="C864" t="s">
        <v>15</v>
      </c>
      <c r="D864" t="s">
        <v>16</v>
      </c>
      <c r="E864" t="s">
        <v>180</v>
      </c>
      <c r="F864" t="s">
        <v>183</v>
      </c>
      <c r="G864" t="s">
        <v>80</v>
      </c>
      <c r="L864" t="s">
        <v>81</v>
      </c>
      <c r="M864">
        <v>2458.6448748744901</v>
      </c>
      <c r="N864">
        <f t="shared" si="180"/>
        <v>2458.6448748744901</v>
      </c>
      <c r="O864">
        <f t="shared" si="180"/>
        <v>2458.6448748744901</v>
      </c>
      <c r="P864">
        <f t="shared" si="180"/>
        <v>2458.6448748744901</v>
      </c>
      <c r="Q864">
        <f t="shared" si="180"/>
        <v>2458.6448748744901</v>
      </c>
      <c r="R864">
        <f t="shared" si="180"/>
        <v>2458.6448748744901</v>
      </c>
      <c r="S864">
        <f t="shared" si="180"/>
        <v>2458.6448748744901</v>
      </c>
      <c r="T864">
        <f t="shared" si="180"/>
        <v>2458.6448748744901</v>
      </c>
      <c r="U864">
        <f t="shared" si="180"/>
        <v>2458.6448748744901</v>
      </c>
      <c r="V864">
        <f t="shared" si="180"/>
        <v>2458.6448748744901</v>
      </c>
      <c r="W864">
        <f t="shared" si="180"/>
        <v>2458.6448748744901</v>
      </c>
    </row>
    <row r="865" spans="1:23" x14ac:dyDescent="0.25">
      <c r="A865" t="s">
        <v>178</v>
      </c>
      <c r="B865" t="s">
        <v>5</v>
      </c>
      <c r="C865" t="s">
        <v>15</v>
      </c>
      <c r="D865" t="s">
        <v>16</v>
      </c>
      <c r="E865" t="s">
        <v>180</v>
      </c>
      <c r="F865" t="s">
        <v>183</v>
      </c>
      <c r="G865" t="s">
        <v>108</v>
      </c>
      <c r="L865" t="s">
        <v>81</v>
      </c>
      <c r="M865">
        <v>15.642187023517</v>
      </c>
      <c r="N865">
        <f t="shared" si="180"/>
        <v>15.642187023517</v>
      </c>
      <c r="O865">
        <f t="shared" si="180"/>
        <v>15.642187023517</v>
      </c>
      <c r="P865">
        <f t="shared" si="180"/>
        <v>15.642187023517</v>
      </c>
      <c r="Q865">
        <f t="shared" si="180"/>
        <v>15.642187023517</v>
      </c>
      <c r="R865">
        <f t="shared" si="180"/>
        <v>15.642187023517</v>
      </c>
      <c r="S865">
        <f t="shared" si="180"/>
        <v>15.642187023517</v>
      </c>
      <c r="T865">
        <f t="shared" si="180"/>
        <v>15.642187023517</v>
      </c>
      <c r="U865">
        <f t="shared" si="180"/>
        <v>15.642187023517</v>
      </c>
      <c r="V865">
        <f t="shared" si="180"/>
        <v>15.642187023517</v>
      </c>
      <c r="W865">
        <f t="shared" si="180"/>
        <v>15.642187023517</v>
      </c>
    </row>
    <row r="866" spans="1:23" x14ac:dyDescent="0.25">
      <c r="A866" t="s">
        <v>178</v>
      </c>
      <c r="B866" t="s">
        <v>5</v>
      </c>
      <c r="C866" t="s">
        <v>15</v>
      </c>
      <c r="D866" t="s">
        <v>16</v>
      </c>
      <c r="E866" t="s">
        <v>180</v>
      </c>
      <c r="F866" t="s">
        <v>183</v>
      </c>
      <c r="G866" t="s">
        <v>17</v>
      </c>
      <c r="J866" t="s">
        <v>31</v>
      </c>
      <c r="L866" t="s">
        <v>82</v>
      </c>
      <c r="M866">
        <v>0.113253992346193</v>
      </c>
      <c r="N866">
        <f t="shared" si="180"/>
        <v>0.113253992346193</v>
      </c>
      <c r="O866">
        <f t="shared" si="180"/>
        <v>0.113253992346193</v>
      </c>
      <c r="P866">
        <f t="shared" si="180"/>
        <v>0.113253992346193</v>
      </c>
      <c r="Q866">
        <f t="shared" si="180"/>
        <v>0.113253992346193</v>
      </c>
      <c r="R866">
        <f t="shared" si="180"/>
        <v>0.113253992346193</v>
      </c>
      <c r="S866">
        <f t="shared" si="180"/>
        <v>0.113253992346193</v>
      </c>
      <c r="T866">
        <f t="shared" si="180"/>
        <v>0.113253992346193</v>
      </c>
      <c r="U866">
        <f t="shared" si="180"/>
        <v>0.113253992346193</v>
      </c>
      <c r="V866">
        <f t="shared" si="180"/>
        <v>0.113253992346193</v>
      </c>
      <c r="W866">
        <f t="shared" si="180"/>
        <v>0.113253992346193</v>
      </c>
    </row>
    <row r="867" spans="1:23" x14ac:dyDescent="0.25">
      <c r="A867" t="s">
        <v>178</v>
      </c>
      <c r="B867" t="s">
        <v>5</v>
      </c>
      <c r="C867" t="s">
        <v>15</v>
      </c>
      <c r="D867" t="s">
        <v>16</v>
      </c>
      <c r="E867" t="s">
        <v>180</v>
      </c>
      <c r="F867" t="s">
        <v>116</v>
      </c>
      <c r="G867" t="s">
        <v>6</v>
      </c>
    </row>
    <row r="868" spans="1:23" x14ac:dyDescent="0.25">
      <c r="A868" t="s">
        <v>178</v>
      </c>
      <c r="B868" t="s">
        <v>5</v>
      </c>
      <c r="C868" t="s">
        <v>15</v>
      </c>
      <c r="D868" t="s">
        <v>16</v>
      </c>
      <c r="E868" t="s">
        <v>180</v>
      </c>
      <c r="F868" t="s">
        <v>116</v>
      </c>
      <c r="G868" t="s">
        <v>73</v>
      </c>
      <c r="L868" t="s">
        <v>74</v>
      </c>
      <c r="M868">
        <v>1990</v>
      </c>
      <c r="N868">
        <f t="shared" ref="N868:W870" si="181">M868</f>
        <v>1990</v>
      </c>
      <c r="O868">
        <f t="shared" si="181"/>
        <v>1990</v>
      </c>
      <c r="P868">
        <f t="shared" si="181"/>
        <v>1990</v>
      </c>
      <c r="Q868">
        <f t="shared" si="181"/>
        <v>1990</v>
      </c>
      <c r="R868">
        <f t="shared" si="181"/>
        <v>1990</v>
      </c>
      <c r="S868">
        <f t="shared" si="181"/>
        <v>1990</v>
      </c>
      <c r="T868">
        <f t="shared" si="181"/>
        <v>1990</v>
      </c>
      <c r="U868">
        <f t="shared" si="181"/>
        <v>1990</v>
      </c>
      <c r="V868">
        <f t="shared" si="181"/>
        <v>1990</v>
      </c>
      <c r="W868">
        <f t="shared" si="181"/>
        <v>1990</v>
      </c>
    </row>
    <row r="869" spans="1:23" x14ac:dyDescent="0.25">
      <c r="A869" t="s">
        <v>178</v>
      </c>
      <c r="B869" t="s">
        <v>5</v>
      </c>
      <c r="C869" t="s">
        <v>15</v>
      </c>
      <c r="D869" t="s">
        <v>16</v>
      </c>
      <c r="E869" t="s">
        <v>180</v>
      </c>
      <c r="F869" t="s">
        <v>116</v>
      </c>
      <c r="G869" t="s">
        <v>75</v>
      </c>
      <c r="L869" t="s">
        <v>74</v>
      </c>
      <c r="M869">
        <v>2001</v>
      </c>
      <c r="N869">
        <f t="shared" si="181"/>
        <v>2001</v>
      </c>
      <c r="O869">
        <f t="shared" si="181"/>
        <v>2001</v>
      </c>
      <c r="P869">
        <f t="shared" si="181"/>
        <v>2001</v>
      </c>
      <c r="Q869">
        <f t="shared" si="181"/>
        <v>2001</v>
      </c>
      <c r="R869">
        <f t="shared" si="181"/>
        <v>2001</v>
      </c>
      <c r="S869">
        <f t="shared" si="181"/>
        <v>2001</v>
      </c>
      <c r="T869">
        <f t="shared" si="181"/>
        <v>2001</v>
      </c>
      <c r="U869">
        <f t="shared" si="181"/>
        <v>2001</v>
      </c>
      <c r="V869">
        <f t="shared" si="181"/>
        <v>2001</v>
      </c>
      <c r="W869">
        <f t="shared" si="181"/>
        <v>2001</v>
      </c>
    </row>
    <row r="870" spans="1:23" x14ac:dyDescent="0.25">
      <c r="A870" t="s">
        <v>178</v>
      </c>
      <c r="B870" t="s">
        <v>5</v>
      </c>
      <c r="C870" t="s">
        <v>15</v>
      </c>
      <c r="D870" t="s">
        <v>16</v>
      </c>
      <c r="E870" t="s">
        <v>180</v>
      </c>
      <c r="F870" t="s">
        <v>116</v>
      </c>
      <c r="G870" t="s">
        <v>76</v>
      </c>
      <c r="L870" t="s">
        <v>77</v>
      </c>
      <c r="M870">
        <v>17</v>
      </c>
      <c r="N870">
        <f t="shared" si="181"/>
        <v>17</v>
      </c>
      <c r="O870">
        <f t="shared" si="181"/>
        <v>17</v>
      </c>
      <c r="P870">
        <f t="shared" si="181"/>
        <v>17</v>
      </c>
      <c r="Q870">
        <f t="shared" si="181"/>
        <v>17</v>
      </c>
      <c r="R870">
        <f t="shared" si="181"/>
        <v>17</v>
      </c>
      <c r="S870">
        <f t="shared" si="181"/>
        <v>17</v>
      </c>
      <c r="T870">
        <f t="shared" si="181"/>
        <v>17</v>
      </c>
      <c r="U870">
        <f t="shared" si="181"/>
        <v>17</v>
      </c>
      <c r="V870">
        <f t="shared" si="181"/>
        <v>17</v>
      </c>
      <c r="W870">
        <f t="shared" si="181"/>
        <v>17</v>
      </c>
    </row>
    <row r="871" spans="1:23" x14ac:dyDescent="0.25">
      <c r="A871" t="s">
        <v>178</v>
      </c>
      <c r="B871" t="s">
        <v>5</v>
      </c>
      <c r="C871" t="s">
        <v>15</v>
      </c>
      <c r="D871" t="s">
        <v>16</v>
      </c>
      <c r="E871" t="s">
        <v>180</v>
      </c>
      <c r="F871" t="s">
        <v>116</v>
      </c>
      <c r="G871" t="s">
        <v>78</v>
      </c>
      <c r="L871" t="s">
        <v>70</v>
      </c>
      <c r="M871">
        <v>0.66500000000000004</v>
      </c>
    </row>
    <row r="872" spans="1:23" x14ac:dyDescent="0.25">
      <c r="A872" t="s">
        <v>178</v>
      </c>
      <c r="B872" t="s">
        <v>5</v>
      </c>
      <c r="C872" t="s">
        <v>15</v>
      </c>
      <c r="D872" t="s">
        <v>16</v>
      </c>
      <c r="E872" t="s">
        <v>180</v>
      </c>
      <c r="F872" t="s">
        <v>116</v>
      </c>
      <c r="G872" t="s">
        <v>79</v>
      </c>
      <c r="L872" t="s">
        <v>123</v>
      </c>
      <c r="M872">
        <v>68.62</v>
      </c>
      <c r="N872">
        <f t="shared" ref="N872:W875" si="182">M872</f>
        <v>68.62</v>
      </c>
      <c r="O872">
        <f t="shared" si="182"/>
        <v>68.62</v>
      </c>
      <c r="P872">
        <f t="shared" si="182"/>
        <v>68.62</v>
      </c>
      <c r="Q872">
        <f t="shared" si="182"/>
        <v>68.62</v>
      </c>
      <c r="R872">
        <f t="shared" si="182"/>
        <v>68.62</v>
      </c>
      <c r="S872">
        <f t="shared" si="182"/>
        <v>68.62</v>
      </c>
      <c r="T872">
        <f t="shared" si="182"/>
        <v>68.62</v>
      </c>
      <c r="U872">
        <f t="shared" si="182"/>
        <v>68.62</v>
      </c>
      <c r="V872">
        <f t="shared" si="182"/>
        <v>68.62</v>
      </c>
      <c r="W872">
        <f t="shared" si="182"/>
        <v>68.62</v>
      </c>
    </row>
    <row r="873" spans="1:23" x14ac:dyDescent="0.25">
      <c r="A873" t="s">
        <v>178</v>
      </c>
      <c r="B873" t="s">
        <v>5</v>
      </c>
      <c r="C873" t="s">
        <v>15</v>
      </c>
      <c r="D873" t="s">
        <v>16</v>
      </c>
      <c r="E873" t="s">
        <v>180</v>
      </c>
      <c r="F873" t="s">
        <v>116</v>
      </c>
      <c r="G873" t="s">
        <v>80</v>
      </c>
      <c r="L873" t="s">
        <v>81</v>
      </c>
      <c r="M873">
        <v>758.64607064057202</v>
      </c>
      <c r="N873">
        <f t="shared" si="182"/>
        <v>758.64607064057202</v>
      </c>
      <c r="O873">
        <f t="shared" si="182"/>
        <v>758.64607064057202</v>
      </c>
      <c r="P873">
        <f t="shared" si="182"/>
        <v>758.64607064057202</v>
      </c>
      <c r="Q873">
        <f t="shared" si="182"/>
        <v>758.64607064057202</v>
      </c>
      <c r="R873">
        <f t="shared" si="182"/>
        <v>758.64607064057202</v>
      </c>
      <c r="S873">
        <f t="shared" si="182"/>
        <v>758.64607064057202</v>
      </c>
      <c r="T873">
        <f t="shared" si="182"/>
        <v>758.64607064057202</v>
      </c>
      <c r="U873">
        <f t="shared" si="182"/>
        <v>758.64607064057202</v>
      </c>
      <c r="V873">
        <f t="shared" si="182"/>
        <v>758.64607064057202</v>
      </c>
      <c r="W873">
        <f t="shared" si="182"/>
        <v>758.64607064057202</v>
      </c>
    </row>
    <row r="874" spans="1:23" x14ac:dyDescent="0.25">
      <c r="A874" t="s">
        <v>178</v>
      </c>
      <c r="B874" t="s">
        <v>5</v>
      </c>
      <c r="C874" t="s">
        <v>15</v>
      </c>
      <c r="D874" t="s">
        <v>16</v>
      </c>
      <c r="E874" t="s">
        <v>180</v>
      </c>
      <c r="F874" t="s">
        <v>116</v>
      </c>
      <c r="G874" t="s">
        <v>108</v>
      </c>
      <c r="L874" t="s">
        <v>81</v>
      </c>
      <c r="M874">
        <v>15.642187023517</v>
      </c>
      <c r="N874">
        <f t="shared" si="182"/>
        <v>15.642187023517</v>
      </c>
      <c r="O874">
        <f t="shared" si="182"/>
        <v>15.642187023517</v>
      </c>
      <c r="P874">
        <f t="shared" si="182"/>
        <v>15.642187023517</v>
      </c>
      <c r="Q874">
        <f t="shared" si="182"/>
        <v>15.642187023517</v>
      </c>
      <c r="R874">
        <f t="shared" si="182"/>
        <v>15.642187023517</v>
      </c>
      <c r="S874">
        <f t="shared" si="182"/>
        <v>15.642187023517</v>
      </c>
      <c r="T874">
        <f t="shared" si="182"/>
        <v>15.642187023517</v>
      </c>
      <c r="U874">
        <f t="shared" si="182"/>
        <v>15.642187023517</v>
      </c>
      <c r="V874">
        <f t="shared" si="182"/>
        <v>15.642187023517</v>
      </c>
      <c r="W874">
        <f t="shared" si="182"/>
        <v>15.642187023517</v>
      </c>
    </row>
    <row r="875" spans="1:23" x14ac:dyDescent="0.25">
      <c r="A875" t="s">
        <v>178</v>
      </c>
      <c r="B875" t="s">
        <v>5</v>
      </c>
      <c r="C875" t="s">
        <v>15</v>
      </c>
      <c r="D875" t="s">
        <v>16</v>
      </c>
      <c r="E875" t="s">
        <v>180</v>
      </c>
      <c r="F875" t="s">
        <v>116</v>
      </c>
      <c r="G875" t="s">
        <v>17</v>
      </c>
      <c r="J875" t="s">
        <v>40</v>
      </c>
      <c r="L875" t="s">
        <v>82</v>
      </c>
      <c r="M875">
        <v>0.31</v>
      </c>
      <c r="N875">
        <f t="shared" si="182"/>
        <v>0.31</v>
      </c>
      <c r="O875">
        <f t="shared" si="182"/>
        <v>0.31</v>
      </c>
      <c r="P875">
        <f t="shared" si="182"/>
        <v>0.31</v>
      </c>
      <c r="Q875">
        <f t="shared" si="182"/>
        <v>0.31</v>
      </c>
      <c r="R875">
        <f t="shared" si="182"/>
        <v>0.31</v>
      </c>
      <c r="S875">
        <f t="shared" si="182"/>
        <v>0.31</v>
      </c>
      <c r="T875">
        <f t="shared" si="182"/>
        <v>0.31</v>
      </c>
      <c r="U875">
        <f t="shared" si="182"/>
        <v>0.31</v>
      </c>
      <c r="V875">
        <f t="shared" si="182"/>
        <v>0.31</v>
      </c>
      <c r="W875">
        <f t="shared" si="182"/>
        <v>0.31</v>
      </c>
    </row>
    <row r="876" spans="1:23" x14ac:dyDescent="0.25">
      <c r="A876" t="s">
        <v>178</v>
      </c>
      <c r="B876" t="s">
        <v>5</v>
      </c>
      <c r="C876" t="s">
        <v>15</v>
      </c>
      <c r="D876" t="s">
        <v>16</v>
      </c>
      <c r="E876" t="s">
        <v>180</v>
      </c>
      <c r="F876" t="s">
        <v>117</v>
      </c>
      <c r="G876" t="s">
        <v>6</v>
      </c>
    </row>
    <row r="877" spans="1:23" x14ac:dyDescent="0.25">
      <c r="A877" t="s">
        <v>178</v>
      </c>
      <c r="B877" t="s">
        <v>5</v>
      </c>
      <c r="C877" t="s">
        <v>15</v>
      </c>
      <c r="D877" t="s">
        <v>16</v>
      </c>
      <c r="E877" t="s">
        <v>180</v>
      </c>
      <c r="F877" t="s">
        <v>117</v>
      </c>
      <c r="G877" t="s">
        <v>73</v>
      </c>
      <c r="L877" t="s">
        <v>74</v>
      </c>
      <c r="M877">
        <v>2000</v>
      </c>
      <c r="N877">
        <f t="shared" ref="N877:W879" si="183">M877</f>
        <v>2000</v>
      </c>
      <c r="O877">
        <f t="shared" si="183"/>
        <v>2000</v>
      </c>
      <c r="P877">
        <f t="shared" si="183"/>
        <v>2000</v>
      </c>
      <c r="Q877">
        <f t="shared" si="183"/>
        <v>2000</v>
      </c>
      <c r="R877">
        <f t="shared" si="183"/>
        <v>2000</v>
      </c>
      <c r="S877">
        <f t="shared" si="183"/>
        <v>2000</v>
      </c>
      <c r="T877">
        <f t="shared" si="183"/>
        <v>2000</v>
      </c>
      <c r="U877">
        <f t="shared" si="183"/>
        <v>2000</v>
      </c>
      <c r="V877">
        <f t="shared" si="183"/>
        <v>2000</v>
      </c>
      <c r="W877">
        <f t="shared" si="183"/>
        <v>2000</v>
      </c>
    </row>
    <row r="878" spans="1:23" x14ac:dyDescent="0.25">
      <c r="A878" t="s">
        <v>178</v>
      </c>
      <c r="B878" t="s">
        <v>5</v>
      </c>
      <c r="C878" t="s">
        <v>15</v>
      </c>
      <c r="D878" t="s">
        <v>16</v>
      </c>
      <c r="E878" t="s">
        <v>180</v>
      </c>
      <c r="F878" t="s">
        <v>117</v>
      </c>
      <c r="G878" t="s">
        <v>75</v>
      </c>
      <c r="L878" t="s">
        <v>74</v>
      </c>
      <c r="M878">
        <v>2101</v>
      </c>
      <c r="N878">
        <f t="shared" si="183"/>
        <v>2101</v>
      </c>
      <c r="O878">
        <f t="shared" si="183"/>
        <v>2101</v>
      </c>
      <c r="P878">
        <f t="shared" si="183"/>
        <v>2101</v>
      </c>
      <c r="Q878">
        <f t="shared" si="183"/>
        <v>2101</v>
      </c>
      <c r="R878">
        <f t="shared" si="183"/>
        <v>2101</v>
      </c>
      <c r="S878">
        <f t="shared" si="183"/>
        <v>2101</v>
      </c>
      <c r="T878">
        <f t="shared" si="183"/>
        <v>2101</v>
      </c>
      <c r="U878">
        <f t="shared" si="183"/>
        <v>2101</v>
      </c>
      <c r="V878">
        <f t="shared" si="183"/>
        <v>2101</v>
      </c>
      <c r="W878">
        <f t="shared" si="183"/>
        <v>2101</v>
      </c>
    </row>
    <row r="879" spans="1:23" x14ac:dyDescent="0.25">
      <c r="A879" t="s">
        <v>178</v>
      </c>
      <c r="B879" t="s">
        <v>5</v>
      </c>
      <c r="C879" t="s">
        <v>15</v>
      </c>
      <c r="D879" t="s">
        <v>16</v>
      </c>
      <c r="E879" t="s">
        <v>180</v>
      </c>
      <c r="F879" t="s">
        <v>117</v>
      </c>
      <c r="G879" t="s">
        <v>76</v>
      </c>
      <c r="L879" t="s">
        <v>77</v>
      </c>
      <c r="M879">
        <v>17</v>
      </c>
      <c r="N879">
        <f t="shared" si="183"/>
        <v>17</v>
      </c>
      <c r="O879">
        <f t="shared" si="183"/>
        <v>17</v>
      </c>
      <c r="P879">
        <f t="shared" si="183"/>
        <v>17</v>
      </c>
      <c r="Q879">
        <f t="shared" si="183"/>
        <v>17</v>
      </c>
      <c r="R879">
        <f t="shared" si="183"/>
        <v>17</v>
      </c>
      <c r="S879">
        <f t="shared" si="183"/>
        <v>17</v>
      </c>
      <c r="T879">
        <f t="shared" si="183"/>
        <v>17</v>
      </c>
      <c r="U879">
        <f t="shared" si="183"/>
        <v>17</v>
      </c>
      <c r="V879">
        <f t="shared" si="183"/>
        <v>17</v>
      </c>
      <c r="W879">
        <f t="shared" si="183"/>
        <v>17</v>
      </c>
    </row>
    <row r="880" spans="1:23" x14ac:dyDescent="0.25">
      <c r="A880" t="s">
        <v>178</v>
      </c>
      <c r="B880" t="s">
        <v>5</v>
      </c>
      <c r="C880" t="s">
        <v>15</v>
      </c>
      <c r="D880" t="s">
        <v>16</v>
      </c>
      <c r="E880" t="s">
        <v>180</v>
      </c>
      <c r="F880" t="s">
        <v>117</v>
      </c>
      <c r="G880" t="s">
        <v>78</v>
      </c>
      <c r="L880" t="s">
        <v>70</v>
      </c>
      <c r="M880">
        <v>0</v>
      </c>
    </row>
    <row r="881" spans="1:23" x14ac:dyDescent="0.25">
      <c r="A881" t="s">
        <v>178</v>
      </c>
      <c r="B881" t="s">
        <v>5</v>
      </c>
      <c r="C881" t="s">
        <v>15</v>
      </c>
      <c r="D881" t="s">
        <v>16</v>
      </c>
      <c r="E881" t="s">
        <v>180</v>
      </c>
      <c r="F881" t="s">
        <v>117</v>
      </c>
      <c r="G881" t="s">
        <v>79</v>
      </c>
      <c r="L881" t="s">
        <v>123</v>
      </c>
      <c r="M881">
        <v>68.62</v>
      </c>
      <c r="N881">
        <f t="shared" ref="N881:W884" si="184">M881</f>
        <v>68.62</v>
      </c>
      <c r="O881">
        <f t="shared" si="184"/>
        <v>68.62</v>
      </c>
      <c r="P881">
        <f t="shared" si="184"/>
        <v>68.62</v>
      </c>
      <c r="Q881">
        <f t="shared" si="184"/>
        <v>68.62</v>
      </c>
      <c r="R881">
        <f t="shared" si="184"/>
        <v>68.62</v>
      </c>
      <c r="S881">
        <f t="shared" si="184"/>
        <v>68.62</v>
      </c>
      <c r="T881">
        <f t="shared" si="184"/>
        <v>68.62</v>
      </c>
      <c r="U881">
        <f t="shared" si="184"/>
        <v>68.62</v>
      </c>
      <c r="V881">
        <f t="shared" si="184"/>
        <v>68.62</v>
      </c>
      <c r="W881">
        <f t="shared" si="184"/>
        <v>68.62</v>
      </c>
    </row>
    <row r="882" spans="1:23" x14ac:dyDescent="0.25">
      <c r="A882" t="s">
        <v>178</v>
      </c>
      <c r="B882" t="s">
        <v>5</v>
      </c>
      <c r="C882" t="s">
        <v>15</v>
      </c>
      <c r="D882" t="s">
        <v>16</v>
      </c>
      <c r="E882" t="s">
        <v>180</v>
      </c>
      <c r="F882" t="s">
        <v>117</v>
      </c>
      <c r="G882" t="s">
        <v>80</v>
      </c>
      <c r="L882" t="s">
        <v>81</v>
      </c>
      <c r="M882">
        <v>758.64607064057202</v>
      </c>
      <c r="N882">
        <f t="shared" si="184"/>
        <v>758.64607064057202</v>
      </c>
      <c r="O882">
        <f t="shared" si="184"/>
        <v>758.64607064057202</v>
      </c>
      <c r="P882">
        <f t="shared" si="184"/>
        <v>758.64607064057202</v>
      </c>
      <c r="Q882">
        <f t="shared" si="184"/>
        <v>758.64607064057202</v>
      </c>
      <c r="R882">
        <f t="shared" si="184"/>
        <v>758.64607064057202</v>
      </c>
      <c r="S882">
        <f t="shared" si="184"/>
        <v>758.64607064057202</v>
      </c>
      <c r="T882">
        <f t="shared" si="184"/>
        <v>758.64607064057202</v>
      </c>
      <c r="U882">
        <f t="shared" si="184"/>
        <v>758.64607064057202</v>
      </c>
      <c r="V882">
        <f t="shared" si="184"/>
        <v>758.64607064057202</v>
      </c>
      <c r="W882">
        <f t="shared" si="184"/>
        <v>758.64607064057202</v>
      </c>
    </row>
    <row r="883" spans="1:23" x14ac:dyDescent="0.25">
      <c r="A883" t="s">
        <v>178</v>
      </c>
      <c r="B883" t="s">
        <v>5</v>
      </c>
      <c r="C883" t="s">
        <v>15</v>
      </c>
      <c r="D883" t="s">
        <v>16</v>
      </c>
      <c r="E883" t="s">
        <v>180</v>
      </c>
      <c r="F883" t="s">
        <v>117</v>
      </c>
      <c r="G883" t="s">
        <v>108</v>
      </c>
      <c r="L883" t="s">
        <v>81</v>
      </c>
      <c r="M883">
        <v>15.642187023517</v>
      </c>
      <c r="N883">
        <f t="shared" si="184"/>
        <v>15.642187023517</v>
      </c>
      <c r="O883">
        <f t="shared" si="184"/>
        <v>15.642187023517</v>
      </c>
      <c r="P883">
        <f t="shared" si="184"/>
        <v>15.642187023517</v>
      </c>
      <c r="Q883">
        <f t="shared" si="184"/>
        <v>15.642187023517</v>
      </c>
      <c r="R883">
        <f t="shared" si="184"/>
        <v>15.642187023517</v>
      </c>
      <c r="S883">
        <f t="shared" si="184"/>
        <v>15.642187023517</v>
      </c>
      <c r="T883">
        <f t="shared" si="184"/>
        <v>15.642187023517</v>
      </c>
      <c r="U883">
        <f t="shared" si="184"/>
        <v>15.642187023517</v>
      </c>
      <c r="V883">
        <f t="shared" si="184"/>
        <v>15.642187023517</v>
      </c>
      <c r="W883">
        <f t="shared" si="184"/>
        <v>15.642187023517</v>
      </c>
    </row>
    <row r="884" spans="1:23" x14ac:dyDescent="0.25">
      <c r="A884" t="s">
        <v>178</v>
      </c>
      <c r="B884" t="s">
        <v>5</v>
      </c>
      <c r="C884" t="s">
        <v>15</v>
      </c>
      <c r="D884" t="s">
        <v>16</v>
      </c>
      <c r="E884" t="s">
        <v>180</v>
      </c>
      <c r="F884" t="s">
        <v>117</v>
      </c>
      <c r="G884" t="s">
        <v>17</v>
      </c>
      <c r="J884" t="s">
        <v>40</v>
      </c>
      <c r="L884" t="s">
        <v>82</v>
      </c>
      <c r="M884">
        <v>0.27</v>
      </c>
      <c r="N884">
        <f t="shared" si="184"/>
        <v>0.27</v>
      </c>
      <c r="O884">
        <f t="shared" si="184"/>
        <v>0.27</v>
      </c>
      <c r="P884">
        <f t="shared" si="184"/>
        <v>0.27</v>
      </c>
      <c r="Q884">
        <f t="shared" si="184"/>
        <v>0.27</v>
      </c>
      <c r="R884">
        <f t="shared" si="184"/>
        <v>0.27</v>
      </c>
      <c r="S884">
        <f t="shared" si="184"/>
        <v>0.27</v>
      </c>
      <c r="T884">
        <f t="shared" si="184"/>
        <v>0.27</v>
      </c>
      <c r="U884">
        <f t="shared" si="184"/>
        <v>0.27</v>
      </c>
      <c r="V884">
        <f t="shared" si="184"/>
        <v>0.27</v>
      </c>
      <c r="W884">
        <f t="shared" si="184"/>
        <v>0.27</v>
      </c>
    </row>
    <row r="885" spans="1:23" x14ac:dyDescent="0.25">
      <c r="A885" t="s">
        <v>178</v>
      </c>
      <c r="B885" t="s">
        <v>5</v>
      </c>
      <c r="C885" t="s">
        <v>15</v>
      </c>
      <c r="D885" t="s">
        <v>16</v>
      </c>
      <c r="E885" t="s">
        <v>180</v>
      </c>
      <c r="F885" t="s">
        <v>184</v>
      </c>
      <c r="G885" t="s">
        <v>6</v>
      </c>
    </row>
    <row r="886" spans="1:23" x14ac:dyDescent="0.25">
      <c r="A886" t="s">
        <v>178</v>
      </c>
      <c r="B886" t="s">
        <v>5</v>
      </c>
      <c r="C886" t="s">
        <v>15</v>
      </c>
      <c r="D886" t="s">
        <v>16</v>
      </c>
      <c r="E886" t="s">
        <v>180</v>
      </c>
      <c r="F886" t="s">
        <v>184</v>
      </c>
      <c r="G886" t="s">
        <v>73</v>
      </c>
      <c r="L886" t="s">
        <v>74</v>
      </c>
      <c r="M886">
        <v>2000</v>
      </c>
      <c r="N886">
        <f t="shared" ref="N886:W888" si="185">M886</f>
        <v>2000</v>
      </c>
      <c r="O886">
        <f t="shared" si="185"/>
        <v>2000</v>
      </c>
      <c r="P886">
        <f t="shared" si="185"/>
        <v>2000</v>
      </c>
      <c r="Q886">
        <f t="shared" si="185"/>
        <v>2000</v>
      </c>
      <c r="R886">
        <f t="shared" si="185"/>
        <v>2000</v>
      </c>
      <c r="S886">
        <f t="shared" si="185"/>
        <v>2000</v>
      </c>
      <c r="T886">
        <f t="shared" si="185"/>
        <v>2000</v>
      </c>
      <c r="U886">
        <f t="shared" si="185"/>
        <v>2000</v>
      </c>
      <c r="V886">
        <f t="shared" si="185"/>
        <v>2000</v>
      </c>
      <c r="W886">
        <f t="shared" si="185"/>
        <v>2000</v>
      </c>
    </row>
    <row r="887" spans="1:23" x14ac:dyDescent="0.25">
      <c r="A887" t="s">
        <v>178</v>
      </c>
      <c r="B887" t="s">
        <v>5</v>
      </c>
      <c r="C887" t="s">
        <v>15</v>
      </c>
      <c r="D887" t="s">
        <v>16</v>
      </c>
      <c r="E887" t="s">
        <v>180</v>
      </c>
      <c r="F887" t="s">
        <v>184</v>
      </c>
      <c r="G887" t="s">
        <v>75</v>
      </c>
      <c r="L887" t="s">
        <v>74</v>
      </c>
      <c r="M887">
        <v>2101</v>
      </c>
      <c r="N887">
        <f t="shared" si="185"/>
        <v>2101</v>
      </c>
      <c r="O887">
        <f t="shared" si="185"/>
        <v>2101</v>
      </c>
      <c r="P887">
        <f t="shared" si="185"/>
        <v>2101</v>
      </c>
      <c r="Q887">
        <f t="shared" si="185"/>
        <v>2101</v>
      </c>
      <c r="R887">
        <f t="shared" si="185"/>
        <v>2101</v>
      </c>
      <c r="S887">
        <f t="shared" si="185"/>
        <v>2101</v>
      </c>
      <c r="T887">
        <f t="shared" si="185"/>
        <v>2101</v>
      </c>
      <c r="U887">
        <f t="shared" si="185"/>
        <v>2101</v>
      </c>
      <c r="V887">
        <f t="shared" si="185"/>
        <v>2101</v>
      </c>
      <c r="W887">
        <f t="shared" si="185"/>
        <v>2101</v>
      </c>
    </row>
    <row r="888" spans="1:23" x14ac:dyDescent="0.25">
      <c r="A888" t="s">
        <v>178</v>
      </c>
      <c r="B888" t="s">
        <v>5</v>
      </c>
      <c r="C888" t="s">
        <v>15</v>
      </c>
      <c r="D888" t="s">
        <v>16</v>
      </c>
      <c r="E888" t="s">
        <v>180</v>
      </c>
      <c r="F888" t="s">
        <v>184</v>
      </c>
      <c r="G888" t="s">
        <v>76</v>
      </c>
      <c r="L888" t="s">
        <v>77</v>
      </c>
      <c r="M888">
        <v>17</v>
      </c>
      <c r="N888">
        <f t="shared" si="185"/>
        <v>17</v>
      </c>
      <c r="O888">
        <f t="shared" si="185"/>
        <v>17</v>
      </c>
      <c r="P888">
        <f t="shared" si="185"/>
        <v>17</v>
      </c>
      <c r="Q888">
        <f t="shared" si="185"/>
        <v>17</v>
      </c>
      <c r="R888">
        <f t="shared" si="185"/>
        <v>17</v>
      </c>
      <c r="S888">
        <f t="shared" si="185"/>
        <v>17</v>
      </c>
      <c r="T888">
        <f t="shared" si="185"/>
        <v>17</v>
      </c>
      <c r="U888">
        <f t="shared" si="185"/>
        <v>17</v>
      </c>
      <c r="V888">
        <f t="shared" si="185"/>
        <v>17</v>
      </c>
      <c r="W888">
        <f t="shared" si="185"/>
        <v>17</v>
      </c>
    </row>
    <row r="889" spans="1:23" x14ac:dyDescent="0.25">
      <c r="A889" t="s">
        <v>178</v>
      </c>
      <c r="B889" t="s">
        <v>5</v>
      </c>
      <c r="C889" t="s">
        <v>15</v>
      </c>
      <c r="D889" t="s">
        <v>16</v>
      </c>
      <c r="E889" t="s">
        <v>180</v>
      </c>
      <c r="F889" t="s">
        <v>184</v>
      </c>
      <c r="G889" t="s">
        <v>78</v>
      </c>
      <c r="L889" t="s">
        <v>70</v>
      </c>
      <c r="M889">
        <v>0</v>
      </c>
    </row>
    <row r="890" spans="1:23" x14ac:dyDescent="0.25">
      <c r="A890" t="s">
        <v>178</v>
      </c>
      <c r="B890" t="s">
        <v>5</v>
      </c>
      <c r="C890" t="s">
        <v>15</v>
      </c>
      <c r="D890" t="s">
        <v>16</v>
      </c>
      <c r="E890" t="s">
        <v>180</v>
      </c>
      <c r="F890" t="s">
        <v>184</v>
      </c>
      <c r="G890" t="s">
        <v>79</v>
      </c>
      <c r="L890" t="s">
        <v>123</v>
      </c>
      <c r="M890">
        <v>68.62</v>
      </c>
      <c r="N890">
        <f t="shared" ref="N890:W893" si="186">M890</f>
        <v>68.62</v>
      </c>
      <c r="O890">
        <f t="shared" si="186"/>
        <v>68.62</v>
      </c>
      <c r="P890">
        <f t="shared" si="186"/>
        <v>68.62</v>
      </c>
      <c r="Q890">
        <f t="shared" si="186"/>
        <v>68.62</v>
      </c>
      <c r="R890">
        <f t="shared" si="186"/>
        <v>68.62</v>
      </c>
      <c r="S890">
        <f t="shared" si="186"/>
        <v>68.62</v>
      </c>
      <c r="T890">
        <f t="shared" si="186"/>
        <v>68.62</v>
      </c>
      <c r="U890">
        <f t="shared" si="186"/>
        <v>68.62</v>
      </c>
      <c r="V890">
        <f t="shared" si="186"/>
        <v>68.62</v>
      </c>
      <c r="W890">
        <f t="shared" si="186"/>
        <v>68.62</v>
      </c>
    </row>
    <row r="891" spans="1:23" x14ac:dyDescent="0.25">
      <c r="A891" t="s">
        <v>178</v>
      </c>
      <c r="B891" t="s">
        <v>5</v>
      </c>
      <c r="C891" t="s">
        <v>15</v>
      </c>
      <c r="D891" t="s">
        <v>16</v>
      </c>
      <c r="E891" t="s">
        <v>180</v>
      </c>
      <c r="F891" t="s">
        <v>184</v>
      </c>
      <c r="G891" t="s">
        <v>80</v>
      </c>
      <c r="L891" t="s">
        <v>81</v>
      </c>
      <c r="M891">
        <v>1689.3561985398201</v>
      </c>
      <c r="N891">
        <f t="shared" si="186"/>
        <v>1689.3561985398201</v>
      </c>
      <c r="O891">
        <f t="shared" si="186"/>
        <v>1689.3561985398201</v>
      </c>
      <c r="P891">
        <f t="shared" si="186"/>
        <v>1689.3561985398201</v>
      </c>
      <c r="Q891">
        <f t="shared" si="186"/>
        <v>1689.3561985398201</v>
      </c>
      <c r="R891">
        <f t="shared" si="186"/>
        <v>1689.3561985398201</v>
      </c>
      <c r="S891">
        <f t="shared" si="186"/>
        <v>1689.3561985398201</v>
      </c>
      <c r="T891">
        <f t="shared" si="186"/>
        <v>1689.3561985398201</v>
      </c>
      <c r="U891">
        <f t="shared" si="186"/>
        <v>1689.3561985398201</v>
      </c>
      <c r="V891">
        <f t="shared" si="186"/>
        <v>1689.3561985398201</v>
      </c>
      <c r="W891">
        <f t="shared" si="186"/>
        <v>1689.3561985398201</v>
      </c>
    </row>
    <row r="892" spans="1:23" x14ac:dyDescent="0.25">
      <c r="A892" t="s">
        <v>178</v>
      </c>
      <c r="B892" t="s">
        <v>5</v>
      </c>
      <c r="C892" t="s">
        <v>15</v>
      </c>
      <c r="D892" t="s">
        <v>16</v>
      </c>
      <c r="E892" t="s">
        <v>180</v>
      </c>
      <c r="F892" t="s">
        <v>184</v>
      </c>
      <c r="G892" t="s">
        <v>108</v>
      </c>
      <c r="L892" t="s">
        <v>81</v>
      </c>
      <c r="M892">
        <v>15.642187023517</v>
      </c>
      <c r="N892">
        <f t="shared" si="186"/>
        <v>15.642187023517</v>
      </c>
      <c r="O892">
        <f t="shared" si="186"/>
        <v>15.642187023517</v>
      </c>
      <c r="P892">
        <f t="shared" si="186"/>
        <v>15.642187023517</v>
      </c>
      <c r="Q892">
        <f t="shared" si="186"/>
        <v>15.642187023517</v>
      </c>
      <c r="R892">
        <f t="shared" si="186"/>
        <v>15.642187023517</v>
      </c>
      <c r="S892">
        <f t="shared" si="186"/>
        <v>15.642187023517</v>
      </c>
      <c r="T892">
        <f t="shared" si="186"/>
        <v>15.642187023517</v>
      </c>
      <c r="U892">
        <f t="shared" si="186"/>
        <v>15.642187023517</v>
      </c>
      <c r="V892">
        <f t="shared" si="186"/>
        <v>15.642187023517</v>
      </c>
      <c r="W892">
        <f t="shared" si="186"/>
        <v>15.642187023517</v>
      </c>
    </row>
    <row r="893" spans="1:23" x14ac:dyDescent="0.25">
      <c r="A893" t="s">
        <v>178</v>
      </c>
      <c r="B893" t="s">
        <v>5</v>
      </c>
      <c r="C893" t="s">
        <v>15</v>
      </c>
      <c r="D893" t="s">
        <v>16</v>
      </c>
      <c r="E893" t="s">
        <v>180</v>
      </c>
      <c r="F893" t="s">
        <v>184</v>
      </c>
      <c r="G893" t="s">
        <v>17</v>
      </c>
      <c r="J893" t="s">
        <v>40</v>
      </c>
      <c r="L893" t="s">
        <v>82</v>
      </c>
      <c r="M893">
        <v>0.215972729590415</v>
      </c>
      <c r="N893">
        <f t="shared" si="186"/>
        <v>0.215972729590415</v>
      </c>
      <c r="O893">
        <f t="shared" si="186"/>
        <v>0.215972729590415</v>
      </c>
      <c r="P893">
        <f t="shared" si="186"/>
        <v>0.215972729590415</v>
      </c>
      <c r="Q893">
        <f t="shared" si="186"/>
        <v>0.215972729590415</v>
      </c>
      <c r="R893">
        <f t="shared" si="186"/>
        <v>0.215972729590415</v>
      </c>
      <c r="S893">
        <f t="shared" si="186"/>
        <v>0.215972729590415</v>
      </c>
      <c r="T893">
        <f t="shared" si="186"/>
        <v>0.215972729590415</v>
      </c>
      <c r="U893">
        <f t="shared" si="186"/>
        <v>0.215972729590415</v>
      </c>
      <c r="V893">
        <f t="shared" si="186"/>
        <v>0.215972729590415</v>
      </c>
      <c r="W893">
        <f t="shared" si="186"/>
        <v>0.215972729590415</v>
      </c>
    </row>
    <row r="894" spans="1:23" x14ac:dyDescent="0.25">
      <c r="A894" t="s">
        <v>178</v>
      </c>
      <c r="B894" t="s">
        <v>5</v>
      </c>
      <c r="C894" t="s">
        <v>15</v>
      </c>
      <c r="D894" t="s">
        <v>16</v>
      </c>
      <c r="E894" t="s">
        <v>180</v>
      </c>
      <c r="F894" t="s">
        <v>185</v>
      </c>
      <c r="G894" t="s">
        <v>6</v>
      </c>
    </row>
    <row r="895" spans="1:23" x14ac:dyDescent="0.25">
      <c r="A895" t="s">
        <v>178</v>
      </c>
      <c r="B895" t="s">
        <v>5</v>
      </c>
      <c r="C895" t="s">
        <v>15</v>
      </c>
      <c r="D895" t="s">
        <v>16</v>
      </c>
      <c r="E895" t="s">
        <v>180</v>
      </c>
      <c r="F895" t="s">
        <v>185</v>
      </c>
      <c r="G895" t="s">
        <v>73</v>
      </c>
      <c r="L895" t="s">
        <v>74</v>
      </c>
      <c r="M895">
        <v>2000</v>
      </c>
      <c r="N895">
        <f t="shared" ref="N895:W897" si="187">M895</f>
        <v>2000</v>
      </c>
      <c r="O895">
        <f t="shared" si="187"/>
        <v>2000</v>
      </c>
      <c r="P895">
        <f t="shared" si="187"/>
        <v>2000</v>
      </c>
      <c r="Q895">
        <f t="shared" si="187"/>
        <v>2000</v>
      </c>
      <c r="R895">
        <f t="shared" si="187"/>
        <v>2000</v>
      </c>
      <c r="S895">
        <f t="shared" si="187"/>
        <v>2000</v>
      </c>
      <c r="T895">
        <f t="shared" si="187"/>
        <v>2000</v>
      </c>
      <c r="U895">
        <f t="shared" si="187"/>
        <v>2000</v>
      </c>
      <c r="V895">
        <f t="shared" si="187"/>
        <v>2000</v>
      </c>
      <c r="W895">
        <f t="shared" si="187"/>
        <v>2000</v>
      </c>
    </row>
    <row r="896" spans="1:23" x14ac:dyDescent="0.25">
      <c r="A896" t="s">
        <v>178</v>
      </c>
      <c r="B896" t="s">
        <v>5</v>
      </c>
      <c r="C896" t="s">
        <v>15</v>
      </c>
      <c r="D896" t="s">
        <v>16</v>
      </c>
      <c r="E896" t="s">
        <v>180</v>
      </c>
      <c r="F896" t="s">
        <v>185</v>
      </c>
      <c r="G896" t="s">
        <v>75</v>
      </c>
      <c r="L896" t="s">
        <v>74</v>
      </c>
      <c r="M896">
        <v>2101</v>
      </c>
      <c r="N896">
        <f t="shared" si="187"/>
        <v>2101</v>
      </c>
      <c r="O896">
        <f t="shared" si="187"/>
        <v>2101</v>
      </c>
      <c r="P896">
        <f t="shared" si="187"/>
        <v>2101</v>
      </c>
      <c r="Q896">
        <f t="shared" si="187"/>
        <v>2101</v>
      </c>
      <c r="R896">
        <f t="shared" si="187"/>
        <v>2101</v>
      </c>
      <c r="S896">
        <f t="shared" si="187"/>
        <v>2101</v>
      </c>
      <c r="T896">
        <f t="shared" si="187"/>
        <v>2101</v>
      </c>
      <c r="U896">
        <f t="shared" si="187"/>
        <v>2101</v>
      </c>
      <c r="V896">
        <f t="shared" si="187"/>
        <v>2101</v>
      </c>
      <c r="W896">
        <f t="shared" si="187"/>
        <v>2101</v>
      </c>
    </row>
    <row r="897" spans="1:23" x14ac:dyDescent="0.25">
      <c r="A897" t="s">
        <v>178</v>
      </c>
      <c r="B897" t="s">
        <v>5</v>
      </c>
      <c r="C897" t="s">
        <v>15</v>
      </c>
      <c r="D897" t="s">
        <v>16</v>
      </c>
      <c r="E897" t="s">
        <v>180</v>
      </c>
      <c r="F897" t="s">
        <v>185</v>
      </c>
      <c r="G897" t="s">
        <v>76</v>
      </c>
      <c r="L897" t="s">
        <v>77</v>
      </c>
      <c r="M897">
        <v>20</v>
      </c>
      <c r="N897">
        <f t="shared" si="187"/>
        <v>20</v>
      </c>
      <c r="O897">
        <f t="shared" si="187"/>
        <v>20</v>
      </c>
      <c r="P897">
        <f t="shared" si="187"/>
        <v>20</v>
      </c>
      <c r="Q897">
        <f t="shared" si="187"/>
        <v>20</v>
      </c>
      <c r="R897">
        <f t="shared" si="187"/>
        <v>20</v>
      </c>
      <c r="S897">
        <f t="shared" si="187"/>
        <v>20</v>
      </c>
      <c r="T897">
        <f t="shared" si="187"/>
        <v>20</v>
      </c>
      <c r="U897">
        <f t="shared" si="187"/>
        <v>20</v>
      </c>
      <c r="V897">
        <f t="shared" si="187"/>
        <v>20</v>
      </c>
      <c r="W897">
        <f t="shared" si="187"/>
        <v>20</v>
      </c>
    </row>
    <row r="898" spans="1:23" x14ac:dyDescent="0.25">
      <c r="A898" t="s">
        <v>178</v>
      </c>
      <c r="B898" t="s">
        <v>5</v>
      </c>
      <c r="C898" t="s">
        <v>15</v>
      </c>
      <c r="D898" t="s">
        <v>16</v>
      </c>
      <c r="E898" t="s">
        <v>180</v>
      </c>
      <c r="F898" t="s">
        <v>185</v>
      </c>
      <c r="G898" t="s">
        <v>78</v>
      </c>
      <c r="L898" t="s">
        <v>70</v>
      </c>
      <c r="M898">
        <v>0</v>
      </c>
    </row>
    <row r="899" spans="1:23" x14ac:dyDescent="0.25">
      <c r="A899" t="s">
        <v>178</v>
      </c>
      <c r="B899" t="s">
        <v>5</v>
      </c>
      <c r="C899" t="s">
        <v>15</v>
      </c>
      <c r="D899" t="s">
        <v>16</v>
      </c>
      <c r="E899" t="s">
        <v>180</v>
      </c>
      <c r="F899" t="s">
        <v>185</v>
      </c>
      <c r="G899" t="s">
        <v>79</v>
      </c>
      <c r="L899" t="s">
        <v>123</v>
      </c>
      <c r="M899">
        <v>68.62</v>
      </c>
      <c r="N899">
        <f t="shared" ref="N899:W902" si="188">M899</f>
        <v>68.62</v>
      </c>
      <c r="O899">
        <f t="shared" si="188"/>
        <v>68.62</v>
      </c>
      <c r="P899">
        <f t="shared" si="188"/>
        <v>68.62</v>
      </c>
      <c r="Q899">
        <f t="shared" si="188"/>
        <v>68.62</v>
      </c>
      <c r="R899">
        <f t="shared" si="188"/>
        <v>68.62</v>
      </c>
      <c r="S899">
        <f t="shared" si="188"/>
        <v>68.62</v>
      </c>
      <c r="T899">
        <f t="shared" si="188"/>
        <v>68.62</v>
      </c>
      <c r="U899">
        <f t="shared" si="188"/>
        <v>68.62</v>
      </c>
      <c r="V899">
        <f t="shared" si="188"/>
        <v>68.62</v>
      </c>
      <c r="W899">
        <f t="shared" si="188"/>
        <v>68.62</v>
      </c>
    </row>
    <row r="900" spans="1:23" x14ac:dyDescent="0.25">
      <c r="A900" t="s">
        <v>178</v>
      </c>
      <c r="B900" t="s">
        <v>5</v>
      </c>
      <c r="C900" t="s">
        <v>15</v>
      </c>
      <c r="D900" t="s">
        <v>16</v>
      </c>
      <c r="E900" t="s">
        <v>180</v>
      </c>
      <c r="F900" t="s">
        <v>185</v>
      </c>
      <c r="G900" t="s">
        <v>80</v>
      </c>
      <c r="L900" t="s">
        <v>81</v>
      </c>
      <c r="M900">
        <v>2485.6720731537198</v>
      </c>
      <c r="N900">
        <f t="shared" si="188"/>
        <v>2485.6720731537198</v>
      </c>
      <c r="O900">
        <f t="shared" si="188"/>
        <v>2485.6720731537198</v>
      </c>
      <c r="P900">
        <f t="shared" si="188"/>
        <v>2485.6720731537198</v>
      </c>
      <c r="Q900">
        <f t="shared" si="188"/>
        <v>2485.6720731537198</v>
      </c>
      <c r="R900">
        <f t="shared" si="188"/>
        <v>2485.6720731537198</v>
      </c>
      <c r="S900">
        <f t="shared" si="188"/>
        <v>2485.6720731537198</v>
      </c>
      <c r="T900">
        <f t="shared" si="188"/>
        <v>2485.6720731537198</v>
      </c>
      <c r="U900">
        <f t="shared" si="188"/>
        <v>2485.6720731537198</v>
      </c>
      <c r="V900">
        <f t="shared" si="188"/>
        <v>2485.6720731537198</v>
      </c>
      <c r="W900">
        <f t="shared" si="188"/>
        <v>2485.6720731537198</v>
      </c>
    </row>
    <row r="901" spans="1:23" x14ac:dyDescent="0.25">
      <c r="A901" t="s">
        <v>178</v>
      </c>
      <c r="B901" t="s">
        <v>5</v>
      </c>
      <c r="C901" t="s">
        <v>15</v>
      </c>
      <c r="D901" t="s">
        <v>16</v>
      </c>
      <c r="E901" t="s">
        <v>180</v>
      </c>
      <c r="F901" t="s">
        <v>185</v>
      </c>
      <c r="G901" t="s">
        <v>108</v>
      </c>
      <c r="L901" t="s">
        <v>81</v>
      </c>
      <c r="M901">
        <v>15.642187023517</v>
      </c>
      <c r="N901">
        <f t="shared" si="188"/>
        <v>15.642187023517</v>
      </c>
      <c r="O901">
        <f t="shared" si="188"/>
        <v>15.642187023517</v>
      </c>
      <c r="P901">
        <f t="shared" si="188"/>
        <v>15.642187023517</v>
      </c>
      <c r="Q901">
        <f t="shared" si="188"/>
        <v>15.642187023517</v>
      </c>
      <c r="R901">
        <f t="shared" si="188"/>
        <v>15.642187023517</v>
      </c>
      <c r="S901">
        <f t="shared" si="188"/>
        <v>15.642187023517</v>
      </c>
      <c r="T901">
        <f t="shared" si="188"/>
        <v>15.642187023517</v>
      </c>
      <c r="U901">
        <f t="shared" si="188"/>
        <v>15.642187023517</v>
      </c>
      <c r="V901">
        <f t="shared" si="188"/>
        <v>15.642187023517</v>
      </c>
      <c r="W901">
        <f t="shared" si="188"/>
        <v>15.642187023517</v>
      </c>
    </row>
    <row r="902" spans="1:23" x14ac:dyDescent="0.25">
      <c r="A902" t="s">
        <v>178</v>
      </c>
      <c r="B902" t="s">
        <v>5</v>
      </c>
      <c r="C902" t="s">
        <v>15</v>
      </c>
      <c r="D902" t="s">
        <v>16</v>
      </c>
      <c r="E902" t="s">
        <v>180</v>
      </c>
      <c r="F902" t="s">
        <v>185</v>
      </c>
      <c r="G902" t="s">
        <v>17</v>
      </c>
      <c r="J902" t="s">
        <v>40</v>
      </c>
      <c r="L902" t="s">
        <v>82</v>
      </c>
      <c r="M902">
        <v>0.221114937437806</v>
      </c>
      <c r="N902">
        <f t="shared" si="188"/>
        <v>0.221114937437806</v>
      </c>
      <c r="O902">
        <f t="shared" si="188"/>
        <v>0.221114937437806</v>
      </c>
      <c r="P902">
        <f t="shared" si="188"/>
        <v>0.221114937437806</v>
      </c>
      <c r="Q902">
        <f t="shared" si="188"/>
        <v>0.221114937437806</v>
      </c>
      <c r="R902">
        <f t="shared" si="188"/>
        <v>0.221114937437806</v>
      </c>
      <c r="S902">
        <f t="shared" si="188"/>
        <v>0.221114937437806</v>
      </c>
      <c r="T902">
        <f t="shared" si="188"/>
        <v>0.221114937437806</v>
      </c>
      <c r="U902">
        <f t="shared" si="188"/>
        <v>0.221114937437806</v>
      </c>
      <c r="V902">
        <f t="shared" si="188"/>
        <v>0.221114937437806</v>
      </c>
      <c r="W902">
        <f t="shared" si="188"/>
        <v>0.221114937437806</v>
      </c>
    </row>
    <row r="903" spans="1:23" x14ac:dyDescent="0.25">
      <c r="A903" t="s">
        <v>179</v>
      </c>
      <c r="B903" t="s">
        <v>5</v>
      </c>
      <c r="C903" t="s">
        <v>15</v>
      </c>
      <c r="D903" t="s">
        <v>16</v>
      </c>
      <c r="E903" t="s">
        <v>186</v>
      </c>
      <c r="G903" t="s">
        <v>21</v>
      </c>
      <c r="L903" t="s">
        <v>123</v>
      </c>
    </row>
    <row r="904" spans="1:23" x14ac:dyDescent="0.25">
      <c r="A904" t="s">
        <v>179</v>
      </c>
      <c r="B904" t="s">
        <v>5</v>
      </c>
      <c r="C904" t="s">
        <v>15</v>
      </c>
      <c r="D904" t="s">
        <v>16</v>
      </c>
      <c r="E904" t="s">
        <v>186</v>
      </c>
      <c r="G904" t="s">
        <v>22</v>
      </c>
      <c r="H904" t="s">
        <v>68</v>
      </c>
    </row>
    <row r="905" spans="1:23" x14ac:dyDescent="0.25">
      <c r="A905" t="s">
        <v>179</v>
      </c>
      <c r="B905" t="s">
        <v>5</v>
      </c>
      <c r="C905" t="s">
        <v>15</v>
      </c>
      <c r="D905" t="s">
        <v>16</v>
      </c>
      <c r="E905" t="s">
        <v>186</v>
      </c>
      <c r="G905" t="s">
        <v>69</v>
      </c>
      <c r="L905" t="s">
        <v>70</v>
      </c>
      <c r="M905">
        <v>0.25</v>
      </c>
      <c r="N905">
        <f t="shared" ref="N905:W906" si="189">M905</f>
        <v>0.25</v>
      </c>
      <c r="O905">
        <f t="shared" si="189"/>
        <v>0.25</v>
      </c>
      <c r="P905">
        <f t="shared" si="189"/>
        <v>0.25</v>
      </c>
      <c r="Q905">
        <f t="shared" si="189"/>
        <v>0.25</v>
      </c>
      <c r="R905">
        <f t="shared" si="189"/>
        <v>0.25</v>
      </c>
      <c r="S905">
        <f t="shared" si="189"/>
        <v>0.25</v>
      </c>
      <c r="T905">
        <f t="shared" si="189"/>
        <v>0.25</v>
      </c>
      <c r="U905">
        <f t="shared" si="189"/>
        <v>0.25</v>
      </c>
      <c r="V905">
        <f t="shared" si="189"/>
        <v>0.25</v>
      </c>
      <c r="W905">
        <f t="shared" si="189"/>
        <v>0.25</v>
      </c>
    </row>
    <row r="906" spans="1:23" x14ac:dyDescent="0.25">
      <c r="A906" t="s">
        <v>179</v>
      </c>
      <c r="B906" t="s">
        <v>5</v>
      </c>
      <c r="C906" t="s">
        <v>15</v>
      </c>
      <c r="D906" t="s">
        <v>16</v>
      </c>
      <c r="E906" t="s">
        <v>186</v>
      </c>
      <c r="G906" t="s">
        <v>71</v>
      </c>
      <c r="M906">
        <v>10</v>
      </c>
      <c r="N906">
        <f t="shared" si="189"/>
        <v>10</v>
      </c>
      <c r="O906">
        <f t="shared" si="189"/>
        <v>10</v>
      </c>
      <c r="P906">
        <f t="shared" si="189"/>
        <v>10</v>
      </c>
      <c r="Q906">
        <f t="shared" si="189"/>
        <v>10</v>
      </c>
      <c r="R906">
        <f t="shared" si="189"/>
        <v>10</v>
      </c>
      <c r="S906">
        <f t="shared" si="189"/>
        <v>10</v>
      </c>
      <c r="T906">
        <f t="shared" si="189"/>
        <v>10</v>
      </c>
      <c r="U906">
        <f t="shared" si="189"/>
        <v>10</v>
      </c>
      <c r="V906">
        <f t="shared" si="189"/>
        <v>10</v>
      </c>
      <c r="W906">
        <f t="shared" si="189"/>
        <v>10</v>
      </c>
    </row>
    <row r="907" spans="1:23" x14ac:dyDescent="0.25">
      <c r="A907" t="s">
        <v>179</v>
      </c>
      <c r="B907" t="s">
        <v>5</v>
      </c>
      <c r="C907" t="s">
        <v>15</v>
      </c>
      <c r="D907" t="s">
        <v>16</v>
      </c>
      <c r="E907" t="s">
        <v>186</v>
      </c>
      <c r="F907" t="s">
        <v>114</v>
      </c>
      <c r="G907" t="s">
        <v>6</v>
      </c>
    </row>
    <row r="908" spans="1:23" x14ac:dyDescent="0.25">
      <c r="A908" t="s">
        <v>179</v>
      </c>
      <c r="B908" t="s">
        <v>5</v>
      </c>
      <c r="C908" t="s">
        <v>15</v>
      </c>
      <c r="D908" t="s">
        <v>16</v>
      </c>
      <c r="E908" t="s">
        <v>186</v>
      </c>
      <c r="F908" t="s">
        <v>114</v>
      </c>
      <c r="G908" t="s">
        <v>73</v>
      </c>
      <c r="L908" t="s">
        <v>74</v>
      </c>
      <c r="M908">
        <v>2000</v>
      </c>
      <c r="N908">
        <f t="shared" ref="N908:W910" si="190">M908</f>
        <v>2000</v>
      </c>
      <c r="O908">
        <f t="shared" si="190"/>
        <v>2000</v>
      </c>
      <c r="P908">
        <f t="shared" si="190"/>
        <v>2000</v>
      </c>
      <c r="Q908">
        <f t="shared" si="190"/>
        <v>2000</v>
      </c>
      <c r="R908">
        <f t="shared" si="190"/>
        <v>2000</v>
      </c>
      <c r="S908">
        <f t="shared" si="190"/>
        <v>2000</v>
      </c>
      <c r="T908">
        <f t="shared" si="190"/>
        <v>2000</v>
      </c>
      <c r="U908">
        <f t="shared" si="190"/>
        <v>2000</v>
      </c>
      <c r="V908">
        <f t="shared" si="190"/>
        <v>2000</v>
      </c>
      <c r="W908">
        <f t="shared" si="190"/>
        <v>2000</v>
      </c>
    </row>
    <row r="909" spans="1:23" x14ac:dyDescent="0.25">
      <c r="A909" t="s">
        <v>179</v>
      </c>
      <c r="B909" t="s">
        <v>5</v>
      </c>
      <c r="C909" t="s">
        <v>15</v>
      </c>
      <c r="D909" t="s">
        <v>16</v>
      </c>
      <c r="E909" t="s">
        <v>186</v>
      </c>
      <c r="F909" t="s">
        <v>114</v>
      </c>
      <c r="G909" t="s">
        <v>75</v>
      </c>
      <c r="L909" t="s">
        <v>74</v>
      </c>
      <c r="M909">
        <v>2101</v>
      </c>
      <c r="N909">
        <f t="shared" si="190"/>
        <v>2101</v>
      </c>
      <c r="O909">
        <f t="shared" si="190"/>
        <v>2101</v>
      </c>
      <c r="P909">
        <f t="shared" si="190"/>
        <v>2101</v>
      </c>
      <c r="Q909">
        <f t="shared" si="190"/>
        <v>2101</v>
      </c>
      <c r="R909">
        <f t="shared" si="190"/>
        <v>2101</v>
      </c>
      <c r="S909">
        <f t="shared" si="190"/>
        <v>2101</v>
      </c>
      <c r="T909">
        <f t="shared" si="190"/>
        <v>2101</v>
      </c>
      <c r="U909">
        <f t="shared" si="190"/>
        <v>2101</v>
      </c>
      <c r="V909">
        <f t="shared" si="190"/>
        <v>2101</v>
      </c>
      <c r="W909">
        <f t="shared" si="190"/>
        <v>2101</v>
      </c>
    </row>
    <row r="910" spans="1:23" x14ac:dyDescent="0.25">
      <c r="A910" t="s">
        <v>179</v>
      </c>
      <c r="B910" t="s">
        <v>5</v>
      </c>
      <c r="C910" t="s">
        <v>15</v>
      </c>
      <c r="D910" t="s">
        <v>16</v>
      </c>
      <c r="E910" t="s">
        <v>186</v>
      </c>
      <c r="F910" t="s">
        <v>114</v>
      </c>
      <c r="G910" t="s">
        <v>76</v>
      </c>
      <c r="L910" t="s">
        <v>77</v>
      </c>
      <c r="M910">
        <v>17</v>
      </c>
      <c r="N910">
        <f t="shared" si="190"/>
        <v>17</v>
      </c>
      <c r="O910">
        <f t="shared" si="190"/>
        <v>17</v>
      </c>
      <c r="P910">
        <f t="shared" si="190"/>
        <v>17</v>
      </c>
      <c r="Q910">
        <f t="shared" si="190"/>
        <v>17</v>
      </c>
      <c r="R910">
        <f t="shared" si="190"/>
        <v>17</v>
      </c>
      <c r="S910">
        <f t="shared" si="190"/>
        <v>17</v>
      </c>
      <c r="T910">
        <f t="shared" si="190"/>
        <v>17</v>
      </c>
      <c r="U910">
        <f t="shared" si="190"/>
        <v>17</v>
      </c>
      <c r="V910">
        <f t="shared" si="190"/>
        <v>17</v>
      </c>
      <c r="W910">
        <f t="shared" si="190"/>
        <v>17</v>
      </c>
    </row>
    <row r="911" spans="1:23" x14ac:dyDescent="0.25">
      <c r="A911" t="s">
        <v>179</v>
      </c>
      <c r="B911" t="s">
        <v>5</v>
      </c>
      <c r="C911" t="s">
        <v>15</v>
      </c>
      <c r="D911" t="s">
        <v>16</v>
      </c>
      <c r="E911" t="s">
        <v>186</v>
      </c>
      <c r="F911" t="s">
        <v>114</v>
      </c>
      <c r="G911" t="s">
        <v>78</v>
      </c>
      <c r="L911" t="s">
        <v>70</v>
      </c>
      <c r="M911">
        <f>1-M929</f>
        <v>0.30500000000000005</v>
      </c>
    </row>
    <row r="912" spans="1:23" x14ac:dyDescent="0.25">
      <c r="A912" t="s">
        <v>179</v>
      </c>
      <c r="B912" t="s">
        <v>5</v>
      </c>
      <c r="C912" t="s">
        <v>15</v>
      </c>
      <c r="D912" t="s">
        <v>16</v>
      </c>
      <c r="E912" t="s">
        <v>186</v>
      </c>
      <c r="F912" t="s">
        <v>114</v>
      </c>
      <c r="G912" t="s">
        <v>79</v>
      </c>
      <c r="L912" t="s">
        <v>123</v>
      </c>
      <c r="M912">
        <v>642.4</v>
      </c>
      <c r="N912">
        <f t="shared" ref="N912:W915" si="191">M912</f>
        <v>642.4</v>
      </c>
      <c r="O912">
        <f t="shared" si="191"/>
        <v>642.4</v>
      </c>
      <c r="P912">
        <f t="shared" si="191"/>
        <v>642.4</v>
      </c>
      <c r="Q912">
        <f t="shared" si="191"/>
        <v>642.4</v>
      </c>
      <c r="R912">
        <f t="shared" si="191"/>
        <v>642.4</v>
      </c>
      <c r="S912">
        <f t="shared" si="191"/>
        <v>642.4</v>
      </c>
      <c r="T912">
        <f t="shared" si="191"/>
        <v>642.4</v>
      </c>
      <c r="U912">
        <f t="shared" si="191"/>
        <v>642.4</v>
      </c>
      <c r="V912">
        <f t="shared" si="191"/>
        <v>642.4</v>
      </c>
      <c r="W912">
        <f t="shared" si="191"/>
        <v>642.4</v>
      </c>
    </row>
    <row r="913" spans="1:23" x14ac:dyDescent="0.25">
      <c r="A913" t="s">
        <v>179</v>
      </c>
      <c r="B913" t="s">
        <v>5</v>
      </c>
      <c r="C913" t="s">
        <v>15</v>
      </c>
      <c r="D913" t="s">
        <v>16</v>
      </c>
      <c r="E913" t="s">
        <v>186</v>
      </c>
      <c r="F913" t="s">
        <v>114</v>
      </c>
      <c r="G913" t="s">
        <v>80</v>
      </c>
      <c r="L913" t="s">
        <v>81</v>
      </c>
      <c r="M913">
        <v>3390.32246594556</v>
      </c>
      <c r="N913">
        <f t="shared" si="191"/>
        <v>3390.32246594556</v>
      </c>
      <c r="O913">
        <f t="shared" si="191"/>
        <v>3390.32246594556</v>
      </c>
      <c r="P913">
        <f t="shared" si="191"/>
        <v>3390.32246594556</v>
      </c>
      <c r="Q913">
        <f t="shared" si="191"/>
        <v>3390.32246594556</v>
      </c>
      <c r="R913">
        <f t="shared" si="191"/>
        <v>3390.32246594556</v>
      </c>
      <c r="S913">
        <f t="shared" si="191"/>
        <v>3390.32246594556</v>
      </c>
      <c r="T913">
        <f t="shared" si="191"/>
        <v>3390.32246594556</v>
      </c>
      <c r="U913">
        <f t="shared" si="191"/>
        <v>3390.32246594556</v>
      </c>
      <c r="V913">
        <f t="shared" si="191"/>
        <v>3390.32246594556</v>
      </c>
      <c r="W913">
        <f t="shared" si="191"/>
        <v>3390.32246594556</v>
      </c>
    </row>
    <row r="914" spans="1:23" x14ac:dyDescent="0.25">
      <c r="A914" t="s">
        <v>179</v>
      </c>
      <c r="B914" t="s">
        <v>5</v>
      </c>
      <c r="C914" t="s">
        <v>15</v>
      </c>
      <c r="D914" t="s">
        <v>16</v>
      </c>
      <c r="E914" t="s">
        <v>186</v>
      </c>
      <c r="F914" t="s">
        <v>114</v>
      </c>
      <c r="G914" t="s">
        <v>108</v>
      </c>
      <c r="L914" t="s">
        <v>81</v>
      </c>
      <c r="M914">
        <v>15.642187023517</v>
      </c>
      <c r="N914">
        <f t="shared" si="191"/>
        <v>15.642187023517</v>
      </c>
      <c r="O914">
        <f t="shared" si="191"/>
        <v>15.642187023517</v>
      </c>
      <c r="P914">
        <f t="shared" si="191"/>
        <v>15.642187023517</v>
      </c>
      <c r="Q914">
        <f t="shared" si="191"/>
        <v>15.642187023517</v>
      </c>
      <c r="R914">
        <f t="shared" si="191"/>
        <v>15.642187023517</v>
      </c>
      <c r="S914">
        <f t="shared" si="191"/>
        <v>15.642187023517</v>
      </c>
      <c r="T914">
        <f t="shared" si="191"/>
        <v>15.642187023517</v>
      </c>
      <c r="U914">
        <f t="shared" si="191"/>
        <v>15.642187023517</v>
      </c>
      <c r="V914">
        <f t="shared" si="191"/>
        <v>15.642187023517</v>
      </c>
      <c r="W914">
        <f t="shared" si="191"/>
        <v>15.642187023517</v>
      </c>
    </row>
    <row r="915" spans="1:23" x14ac:dyDescent="0.25">
      <c r="A915" t="s">
        <v>179</v>
      </c>
      <c r="B915" t="s">
        <v>5</v>
      </c>
      <c r="C915" t="s">
        <v>15</v>
      </c>
      <c r="D915" t="s">
        <v>16</v>
      </c>
      <c r="E915" t="s">
        <v>186</v>
      </c>
      <c r="F915" t="s">
        <v>114</v>
      </c>
      <c r="G915" t="s">
        <v>17</v>
      </c>
      <c r="J915" t="s">
        <v>31</v>
      </c>
      <c r="L915" t="s">
        <v>82</v>
      </c>
      <c r="M915">
        <v>0.15</v>
      </c>
      <c r="N915">
        <f t="shared" si="191"/>
        <v>0.15</v>
      </c>
      <c r="O915">
        <f t="shared" si="191"/>
        <v>0.15</v>
      </c>
      <c r="P915">
        <f t="shared" si="191"/>
        <v>0.15</v>
      </c>
      <c r="Q915">
        <f t="shared" si="191"/>
        <v>0.15</v>
      </c>
      <c r="R915">
        <f t="shared" si="191"/>
        <v>0.15</v>
      </c>
      <c r="S915">
        <f t="shared" si="191"/>
        <v>0.15</v>
      </c>
      <c r="T915">
        <f t="shared" si="191"/>
        <v>0.15</v>
      </c>
      <c r="U915">
        <f t="shared" si="191"/>
        <v>0.15</v>
      </c>
      <c r="V915">
        <f t="shared" si="191"/>
        <v>0.15</v>
      </c>
      <c r="W915">
        <f t="shared" si="191"/>
        <v>0.15</v>
      </c>
    </row>
    <row r="916" spans="1:23" x14ac:dyDescent="0.25">
      <c r="A916" t="s">
        <v>179</v>
      </c>
      <c r="B916" t="s">
        <v>5</v>
      </c>
      <c r="C916" t="s">
        <v>15</v>
      </c>
      <c r="D916" t="s">
        <v>16</v>
      </c>
      <c r="E916" t="s">
        <v>186</v>
      </c>
      <c r="F916" t="s">
        <v>187</v>
      </c>
      <c r="G916" t="s">
        <v>6</v>
      </c>
    </row>
    <row r="917" spans="1:23" x14ac:dyDescent="0.25">
      <c r="A917" t="s">
        <v>179</v>
      </c>
      <c r="B917" t="s">
        <v>5</v>
      </c>
      <c r="C917" t="s">
        <v>15</v>
      </c>
      <c r="D917" t="s">
        <v>16</v>
      </c>
      <c r="E917" t="s">
        <v>186</v>
      </c>
      <c r="F917" t="s">
        <v>187</v>
      </c>
      <c r="G917" t="s">
        <v>73</v>
      </c>
      <c r="L917" t="s">
        <v>74</v>
      </c>
      <c r="M917">
        <v>2000</v>
      </c>
      <c r="N917">
        <f t="shared" ref="N917:W919" si="192">M917</f>
        <v>2000</v>
      </c>
      <c r="O917">
        <f t="shared" si="192"/>
        <v>2000</v>
      </c>
      <c r="P917">
        <f t="shared" si="192"/>
        <v>2000</v>
      </c>
      <c r="Q917">
        <f t="shared" si="192"/>
        <v>2000</v>
      </c>
      <c r="R917">
        <f t="shared" si="192"/>
        <v>2000</v>
      </c>
      <c r="S917">
        <f t="shared" si="192"/>
        <v>2000</v>
      </c>
      <c r="T917">
        <f t="shared" si="192"/>
        <v>2000</v>
      </c>
      <c r="U917">
        <f t="shared" si="192"/>
        <v>2000</v>
      </c>
      <c r="V917">
        <f t="shared" si="192"/>
        <v>2000</v>
      </c>
      <c r="W917">
        <f t="shared" si="192"/>
        <v>2000</v>
      </c>
    </row>
    <row r="918" spans="1:23" x14ac:dyDescent="0.25">
      <c r="A918" t="s">
        <v>179</v>
      </c>
      <c r="B918" t="s">
        <v>5</v>
      </c>
      <c r="C918" t="s">
        <v>15</v>
      </c>
      <c r="D918" t="s">
        <v>16</v>
      </c>
      <c r="E918" t="s">
        <v>186</v>
      </c>
      <c r="F918" t="s">
        <v>187</v>
      </c>
      <c r="G918" t="s">
        <v>75</v>
      </c>
      <c r="L918" t="s">
        <v>74</v>
      </c>
      <c r="M918">
        <v>2101</v>
      </c>
      <c r="N918">
        <f t="shared" si="192"/>
        <v>2101</v>
      </c>
      <c r="O918">
        <f t="shared" si="192"/>
        <v>2101</v>
      </c>
      <c r="P918">
        <f t="shared" si="192"/>
        <v>2101</v>
      </c>
      <c r="Q918">
        <f t="shared" si="192"/>
        <v>2101</v>
      </c>
      <c r="R918">
        <f t="shared" si="192"/>
        <v>2101</v>
      </c>
      <c r="S918">
        <f t="shared" si="192"/>
        <v>2101</v>
      </c>
      <c r="T918">
        <f t="shared" si="192"/>
        <v>2101</v>
      </c>
      <c r="U918">
        <f t="shared" si="192"/>
        <v>2101</v>
      </c>
      <c r="V918">
        <f t="shared" si="192"/>
        <v>2101</v>
      </c>
      <c r="W918">
        <f t="shared" si="192"/>
        <v>2101</v>
      </c>
    </row>
    <row r="919" spans="1:23" x14ac:dyDescent="0.25">
      <c r="A919" t="s">
        <v>179</v>
      </c>
      <c r="B919" t="s">
        <v>5</v>
      </c>
      <c r="C919" t="s">
        <v>15</v>
      </c>
      <c r="D919" t="s">
        <v>16</v>
      </c>
      <c r="E919" t="s">
        <v>186</v>
      </c>
      <c r="F919" t="s">
        <v>187</v>
      </c>
      <c r="G919" t="s">
        <v>76</v>
      </c>
      <c r="L919" t="s">
        <v>77</v>
      </c>
      <c r="M919">
        <v>17</v>
      </c>
      <c r="N919">
        <f t="shared" si="192"/>
        <v>17</v>
      </c>
      <c r="O919">
        <f t="shared" si="192"/>
        <v>17</v>
      </c>
      <c r="P919">
        <f t="shared" si="192"/>
        <v>17</v>
      </c>
      <c r="Q919">
        <f t="shared" si="192"/>
        <v>17</v>
      </c>
      <c r="R919">
        <f t="shared" si="192"/>
        <v>17</v>
      </c>
      <c r="S919">
        <f t="shared" si="192"/>
        <v>17</v>
      </c>
      <c r="T919">
        <f t="shared" si="192"/>
        <v>17</v>
      </c>
      <c r="U919">
        <f t="shared" si="192"/>
        <v>17</v>
      </c>
      <c r="V919">
        <f t="shared" si="192"/>
        <v>17</v>
      </c>
      <c r="W919">
        <f t="shared" si="192"/>
        <v>17</v>
      </c>
    </row>
    <row r="920" spans="1:23" x14ac:dyDescent="0.25">
      <c r="A920" t="s">
        <v>179</v>
      </c>
      <c r="B920" t="s">
        <v>5</v>
      </c>
      <c r="C920" t="s">
        <v>15</v>
      </c>
      <c r="D920" t="s">
        <v>16</v>
      </c>
      <c r="E920" t="s">
        <v>186</v>
      </c>
      <c r="F920" t="s">
        <v>187</v>
      </c>
      <c r="G920" t="s">
        <v>78</v>
      </c>
      <c r="L920" t="s">
        <v>70</v>
      </c>
      <c r="M920">
        <v>0</v>
      </c>
    </row>
    <row r="921" spans="1:23" x14ac:dyDescent="0.25">
      <c r="A921" t="s">
        <v>179</v>
      </c>
      <c r="B921" t="s">
        <v>5</v>
      </c>
      <c r="C921" t="s">
        <v>15</v>
      </c>
      <c r="D921" t="s">
        <v>16</v>
      </c>
      <c r="E921" t="s">
        <v>186</v>
      </c>
      <c r="F921" t="s">
        <v>187</v>
      </c>
      <c r="G921" t="s">
        <v>79</v>
      </c>
      <c r="L921" t="s">
        <v>123</v>
      </c>
      <c r="M921">
        <v>642.4</v>
      </c>
      <c r="N921">
        <f t="shared" ref="N921:W924" si="193">M921</f>
        <v>642.4</v>
      </c>
      <c r="O921">
        <f t="shared" si="193"/>
        <v>642.4</v>
      </c>
      <c r="P921">
        <f t="shared" si="193"/>
        <v>642.4</v>
      </c>
      <c r="Q921">
        <f t="shared" si="193"/>
        <v>642.4</v>
      </c>
      <c r="R921">
        <f t="shared" si="193"/>
        <v>642.4</v>
      </c>
      <c r="S921">
        <f t="shared" si="193"/>
        <v>642.4</v>
      </c>
      <c r="T921">
        <f t="shared" si="193"/>
        <v>642.4</v>
      </c>
      <c r="U921">
        <f t="shared" si="193"/>
        <v>642.4</v>
      </c>
      <c r="V921">
        <f t="shared" si="193"/>
        <v>642.4</v>
      </c>
      <c r="W921">
        <f t="shared" si="193"/>
        <v>642.4</v>
      </c>
    </row>
    <row r="922" spans="1:23" x14ac:dyDescent="0.25">
      <c r="A922" t="s">
        <v>179</v>
      </c>
      <c r="B922" t="s">
        <v>5</v>
      </c>
      <c r="C922" t="s">
        <v>15</v>
      </c>
      <c r="D922" t="s">
        <v>16</v>
      </c>
      <c r="E922" t="s">
        <v>186</v>
      </c>
      <c r="F922" t="s">
        <v>187</v>
      </c>
      <c r="G922" t="s">
        <v>80</v>
      </c>
      <c r="L922" t="s">
        <v>81</v>
      </c>
      <c r="M922">
        <v>12293.194781782</v>
      </c>
      <c r="N922">
        <f t="shared" si="193"/>
        <v>12293.194781782</v>
      </c>
      <c r="O922">
        <f t="shared" si="193"/>
        <v>12293.194781782</v>
      </c>
      <c r="P922">
        <f t="shared" si="193"/>
        <v>12293.194781782</v>
      </c>
      <c r="Q922">
        <f t="shared" si="193"/>
        <v>12293.194781782</v>
      </c>
      <c r="R922">
        <f t="shared" si="193"/>
        <v>12293.194781782</v>
      </c>
      <c r="S922">
        <f t="shared" si="193"/>
        <v>12293.194781782</v>
      </c>
      <c r="T922">
        <f t="shared" si="193"/>
        <v>12293.194781782</v>
      </c>
      <c r="U922">
        <f t="shared" si="193"/>
        <v>12293.194781782</v>
      </c>
      <c r="V922">
        <f t="shared" si="193"/>
        <v>12293.194781782</v>
      </c>
      <c r="W922">
        <f t="shared" si="193"/>
        <v>12293.194781782</v>
      </c>
    </row>
    <row r="923" spans="1:23" x14ac:dyDescent="0.25">
      <c r="A923" t="s">
        <v>179</v>
      </c>
      <c r="B923" t="s">
        <v>5</v>
      </c>
      <c r="C923" t="s">
        <v>15</v>
      </c>
      <c r="D923" t="s">
        <v>16</v>
      </c>
      <c r="E923" t="s">
        <v>186</v>
      </c>
      <c r="F923" t="s">
        <v>187</v>
      </c>
      <c r="G923" t="s">
        <v>108</v>
      </c>
      <c r="L923" t="s">
        <v>81</v>
      </c>
      <c r="M923">
        <v>15.642187023517</v>
      </c>
      <c r="N923">
        <f t="shared" si="193"/>
        <v>15.642187023517</v>
      </c>
      <c r="O923">
        <f t="shared" si="193"/>
        <v>15.642187023517</v>
      </c>
      <c r="P923">
        <f t="shared" si="193"/>
        <v>15.642187023517</v>
      </c>
      <c r="Q923">
        <f t="shared" si="193"/>
        <v>15.642187023517</v>
      </c>
      <c r="R923">
        <f t="shared" si="193"/>
        <v>15.642187023517</v>
      </c>
      <c r="S923">
        <f t="shared" si="193"/>
        <v>15.642187023517</v>
      </c>
      <c r="T923">
        <f t="shared" si="193"/>
        <v>15.642187023517</v>
      </c>
      <c r="U923">
        <f t="shared" si="193"/>
        <v>15.642187023517</v>
      </c>
      <c r="V923">
        <f t="shared" si="193"/>
        <v>15.642187023517</v>
      </c>
      <c r="W923">
        <f t="shared" si="193"/>
        <v>15.642187023517</v>
      </c>
    </row>
    <row r="924" spans="1:23" x14ac:dyDescent="0.25">
      <c r="A924" t="s">
        <v>179</v>
      </c>
      <c r="B924" t="s">
        <v>5</v>
      </c>
      <c r="C924" t="s">
        <v>15</v>
      </c>
      <c r="D924" t="s">
        <v>16</v>
      </c>
      <c r="E924" t="s">
        <v>186</v>
      </c>
      <c r="F924" t="s">
        <v>187</v>
      </c>
      <c r="G924" t="s">
        <v>17</v>
      </c>
      <c r="J924" t="s">
        <v>31</v>
      </c>
      <c r="L924" t="s">
        <v>82</v>
      </c>
      <c r="M924">
        <v>0.11</v>
      </c>
      <c r="N924">
        <f t="shared" si="193"/>
        <v>0.11</v>
      </c>
      <c r="O924">
        <f t="shared" si="193"/>
        <v>0.11</v>
      </c>
      <c r="P924">
        <f t="shared" si="193"/>
        <v>0.11</v>
      </c>
      <c r="Q924">
        <f t="shared" si="193"/>
        <v>0.11</v>
      </c>
      <c r="R924">
        <f t="shared" si="193"/>
        <v>0.11</v>
      </c>
      <c r="S924">
        <f t="shared" si="193"/>
        <v>0.11</v>
      </c>
      <c r="T924">
        <f t="shared" si="193"/>
        <v>0.11</v>
      </c>
      <c r="U924">
        <f t="shared" si="193"/>
        <v>0.11</v>
      </c>
      <c r="V924">
        <f t="shared" si="193"/>
        <v>0.11</v>
      </c>
      <c r="W924">
        <f t="shared" si="193"/>
        <v>0.11</v>
      </c>
    </row>
    <row r="925" spans="1:23" x14ac:dyDescent="0.25">
      <c r="A925" t="s">
        <v>179</v>
      </c>
      <c r="B925" t="s">
        <v>5</v>
      </c>
      <c r="C925" t="s">
        <v>15</v>
      </c>
      <c r="D925" t="s">
        <v>16</v>
      </c>
      <c r="E925" t="s">
        <v>186</v>
      </c>
      <c r="F925" t="s">
        <v>116</v>
      </c>
      <c r="G925" t="s">
        <v>6</v>
      </c>
    </row>
    <row r="926" spans="1:23" x14ac:dyDescent="0.25">
      <c r="A926" t="s">
        <v>179</v>
      </c>
      <c r="B926" t="s">
        <v>5</v>
      </c>
      <c r="C926" t="s">
        <v>15</v>
      </c>
      <c r="D926" t="s">
        <v>16</v>
      </c>
      <c r="E926" t="s">
        <v>186</v>
      </c>
      <c r="F926" t="s">
        <v>116</v>
      </c>
      <c r="G926" t="s">
        <v>73</v>
      </c>
      <c r="L926" t="s">
        <v>74</v>
      </c>
      <c r="M926">
        <v>1990</v>
      </c>
      <c r="N926">
        <f t="shared" ref="N926:W928" si="194">M926</f>
        <v>1990</v>
      </c>
      <c r="O926">
        <f t="shared" si="194"/>
        <v>1990</v>
      </c>
      <c r="P926">
        <f t="shared" si="194"/>
        <v>1990</v>
      </c>
      <c r="Q926">
        <f t="shared" si="194"/>
        <v>1990</v>
      </c>
      <c r="R926">
        <f t="shared" si="194"/>
        <v>1990</v>
      </c>
      <c r="S926">
        <f t="shared" si="194"/>
        <v>1990</v>
      </c>
      <c r="T926">
        <f t="shared" si="194"/>
        <v>1990</v>
      </c>
      <c r="U926">
        <f t="shared" si="194"/>
        <v>1990</v>
      </c>
      <c r="V926">
        <f t="shared" si="194"/>
        <v>1990</v>
      </c>
      <c r="W926">
        <f t="shared" si="194"/>
        <v>1990</v>
      </c>
    </row>
    <row r="927" spans="1:23" x14ac:dyDescent="0.25">
      <c r="A927" t="s">
        <v>179</v>
      </c>
      <c r="B927" t="s">
        <v>5</v>
      </c>
      <c r="C927" t="s">
        <v>15</v>
      </c>
      <c r="D927" t="s">
        <v>16</v>
      </c>
      <c r="E927" t="s">
        <v>186</v>
      </c>
      <c r="F927" t="s">
        <v>116</v>
      </c>
      <c r="G927" t="s">
        <v>75</v>
      </c>
      <c r="L927" t="s">
        <v>74</v>
      </c>
      <c r="M927">
        <v>2001</v>
      </c>
      <c r="N927">
        <f t="shared" si="194"/>
        <v>2001</v>
      </c>
      <c r="O927">
        <f t="shared" si="194"/>
        <v>2001</v>
      </c>
      <c r="P927">
        <f t="shared" si="194"/>
        <v>2001</v>
      </c>
      <c r="Q927">
        <f t="shared" si="194"/>
        <v>2001</v>
      </c>
      <c r="R927">
        <f t="shared" si="194"/>
        <v>2001</v>
      </c>
      <c r="S927">
        <f t="shared" si="194"/>
        <v>2001</v>
      </c>
      <c r="T927">
        <f t="shared" si="194"/>
        <v>2001</v>
      </c>
      <c r="U927">
        <f t="shared" si="194"/>
        <v>2001</v>
      </c>
      <c r="V927">
        <f t="shared" si="194"/>
        <v>2001</v>
      </c>
      <c r="W927">
        <f t="shared" si="194"/>
        <v>2001</v>
      </c>
    </row>
    <row r="928" spans="1:23" x14ac:dyDescent="0.25">
      <c r="A928" t="s">
        <v>179</v>
      </c>
      <c r="B928" t="s">
        <v>5</v>
      </c>
      <c r="C928" t="s">
        <v>15</v>
      </c>
      <c r="D928" t="s">
        <v>16</v>
      </c>
      <c r="E928" t="s">
        <v>186</v>
      </c>
      <c r="F928" t="s">
        <v>116</v>
      </c>
      <c r="G928" t="s">
        <v>76</v>
      </c>
      <c r="L928" t="s">
        <v>77</v>
      </c>
      <c r="M928">
        <v>17</v>
      </c>
      <c r="N928">
        <f t="shared" si="194"/>
        <v>17</v>
      </c>
      <c r="O928">
        <f t="shared" si="194"/>
        <v>17</v>
      </c>
      <c r="P928">
        <f t="shared" si="194"/>
        <v>17</v>
      </c>
      <c r="Q928">
        <f t="shared" si="194"/>
        <v>17</v>
      </c>
      <c r="R928">
        <f t="shared" si="194"/>
        <v>17</v>
      </c>
      <c r="S928">
        <f t="shared" si="194"/>
        <v>17</v>
      </c>
      <c r="T928">
        <f t="shared" si="194"/>
        <v>17</v>
      </c>
      <c r="U928">
        <f t="shared" si="194"/>
        <v>17</v>
      </c>
      <c r="V928">
        <f t="shared" si="194"/>
        <v>17</v>
      </c>
      <c r="W928">
        <f t="shared" si="194"/>
        <v>17</v>
      </c>
    </row>
    <row r="929" spans="1:23" x14ac:dyDescent="0.25">
      <c r="A929" t="s">
        <v>179</v>
      </c>
      <c r="B929" t="s">
        <v>5</v>
      </c>
      <c r="C929" t="s">
        <v>15</v>
      </c>
      <c r="D929" t="s">
        <v>16</v>
      </c>
      <c r="E929" t="s">
        <v>186</v>
      </c>
      <c r="F929" t="s">
        <v>116</v>
      </c>
      <c r="G929" t="s">
        <v>78</v>
      </c>
      <c r="L929" t="s">
        <v>70</v>
      </c>
      <c r="M929">
        <v>0.69499999999999995</v>
      </c>
    </row>
    <row r="930" spans="1:23" x14ac:dyDescent="0.25">
      <c r="A930" t="s">
        <v>179</v>
      </c>
      <c r="B930" t="s">
        <v>5</v>
      </c>
      <c r="C930" t="s">
        <v>15</v>
      </c>
      <c r="D930" t="s">
        <v>16</v>
      </c>
      <c r="E930" t="s">
        <v>186</v>
      </c>
      <c r="F930" t="s">
        <v>116</v>
      </c>
      <c r="G930" t="s">
        <v>79</v>
      </c>
      <c r="L930" t="s">
        <v>123</v>
      </c>
      <c r="M930">
        <v>642.4</v>
      </c>
      <c r="N930">
        <f t="shared" ref="N930:W933" si="195">M930</f>
        <v>642.4</v>
      </c>
      <c r="O930">
        <f t="shared" si="195"/>
        <v>642.4</v>
      </c>
      <c r="P930">
        <f t="shared" si="195"/>
        <v>642.4</v>
      </c>
      <c r="Q930">
        <f t="shared" si="195"/>
        <v>642.4</v>
      </c>
      <c r="R930">
        <f t="shared" si="195"/>
        <v>642.4</v>
      </c>
      <c r="S930">
        <f t="shared" si="195"/>
        <v>642.4</v>
      </c>
      <c r="T930">
        <f t="shared" si="195"/>
        <v>642.4</v>
      </c>
      <c r="U930">
        <f t="shared" si="195"/>
        <v>642.4</v>
      </c>
      <c r="V930">
        <f t="shared" si="195"/>
        <v>642.4</v>
      </c>
      <c r="W930">
        <f t="shared" si="195"/>
        <v>642.4</v>
      </c>
    </row>
    <row r="931" spans="1:23" x14ac:dyDescent="0.25">
      <c r="A931" t="s">
        <v>179</v>
      </c>
      <c r="B931" t="s">
        <v>5</v>
      </c>
      <c r="C931" t="s">
        <v>15</v>
      </c>
      <c r="D931" t="s">
        <v>16</v>
      </c>
      <c r="E931" t="s">
        <v>186</v>
      </c>
      <c r="F931" t="s">
        <v>116</v>
      </c>
      <c r="G931" t="s">
        <v>80</v>
      </c>
      <c r="L931" t="s">
        <v>81</v>
      </c>
      <c r="M931">
        <v>3793.23035320285</v>
      </c>
      <c r="N931">
        <f t="shared" si="195"/>
        <v>3793.23035320285</v>
      </c>
      <c r="O931">
        <f t="shared" si="195"/>
        <v>3793.23035320285</v>
      </c>
      <c r="P931">
        <f t="shared" si="195"/>
        <v>3793.23035320285</v>
      </c>
      <c r="Q931">
        <f t="shared" si="195"/>
        <v>3793.23035320285</v>
      </c>
      <c r="R931">
        <f t="shared" si="195"/>
        <v>3793.23035320285</v>
      </c>
      <c r="S931">
        <f t="shared" si="195"/>
        <v>3793.23035320285</v>
      </c>
      <c r="T931">
        <f t="shared" si="195"/>
        <v>3793.23035320285</v>
      </c>
      <c r="U931">
        <f t="shared" si="195"/>
        <v>3793.23035320285</v>
      </c>
      <c r="V931">
        <f t="shared" si="195"/>
        <v>3793.23035320285</v>
      </c>
      <c r="W931">
        <f t="shared" si="195"/>
        <v>3793.23035320285</v>
      </c>
    </row>
    <row r="932" spans="1:23" x14ac:dyDescent="0.25">
      <c r="A932" t="s">
        <v>179</v>
      </c>
      <c r="B932" t="s">
        <v>5</v>
      </c>
      <c r="C932" t="s">
        <v>15</v>
      </c>
      <c r="D932" t="s">
        <v>16</v>
      </c>
      <c r="E932" t="s">
        <v>186</v>
      </c>
      <c r="F932" t="s">
        <v>116</v>
      </c>
      <c r="G932" t="s">
        <v>108</v>
      </c>
      <c r="L932" t="s">
        <v>81</v>
      </c>
      <c r="M932">
        <v>15.642187023517</v>
      </c>
      <c r="N932">
        <f t="shared" si="195"/>
        <v>15.642187023517</v>
      </c>
      <c r="O932">
        <f t="shared" si="195"/>
        <v>15.642187023517</v>
      </c>
      <c r="P932">
        <f t="shared" si="195"/>
        <v>15.642187023517</v>
      </c>
      <c r="Q932">
        <f t="shared" si="195"/>
        <v>15.642187023517</v>
      </c>
      <c r="R932">
        <f t="shared" si="195"/>
        <v>15.642187023517</v>
      </c>
      <c r="S932">
        <f t="shared" si="195"/>
        <v>15.642187023517</v>
      </c>
      <c r="T932">
        <f t="shared" si="195"/>
        <v>15.642187023517</v>
      </c>
      <c r="U932">
        <f t="shared" si="195"/>
        <v>15.642187023517</v>
      </c>
      <c r="V932">
        <f t="shared" si="195"/>
        <v>15.642187023517</v>
      </c>
      <c r="W932">
        <f t="shared" si="195"/>
        <v>15.642187023517</v>
      </c>
    </row>
    <row r="933" spans="1:23" x14ac:dyDescent="0.25">
      <c r="A933" t="s">
        <v>179</v>
      </c>
      <c r="B933" t="s">
        <v>5</v>
      </c>
      <c r="C933" t="s">
        <v>15</v>
      </c>
      <c r="D933" t="s">
        <v>16</v>
      </c>
      <c r="E933" t="s">
        <v>186</v>
      </c>
      <c r="F933" t="s">
        <v>116</v>
      </c>
      <c r="G933" t="s">
        <v>17</v>
      </c>
      <c r="J933" t="s">
        <v>40</v>
      </c>
      <c r="L933" t="s">
        <v>82</v>
      </c>
      <c r="M933">
        <v>0.31</v>
      </c>
      <c r="N933">
        <f t="shared" si="195"/>
        <v>0.31</v>
      </c>
      <c r="O933">
        <f t="shared" si="195"/>
        <v>0.31</v>
      </c>
      <c r="P933">
        <f t="shared" si="195"/>
        <v>0.31</v>
      </c>
      <c r="Q933">
        <f t="shared" si="195"/>
        <v>0.31</v>
      </c>
      <c r="R933">
        <f t="shared" si="195"/>
        <v>0.31</v>
      </c>
      <c r="S933">
        <f t="shared" si="195"/>
        <v>0.31</v>
      </c>
      <c r="T933">
        <f t="shared" si="195"/>
        <v>0.31</v>
      </c>
      <c r="U933">
        <f t="shared" si="195"/>
        <v>0.31</v>
      </c>
      <c r="V933">
        <f t="shared" si="195"/>
        <v>0.31</v>
      </c>
      <c r="W933">
        <f t="shared" si="195"/>
        <v>0.31</v>
      </c>
    </row>
    <row r="934" spans="1:23" x14ac:dyDescent="0.25">
      <c r="A934" t="s">
        <v>179</v>
      </c>
      <c r="B934" t="s">
        <v>5</v>
      </c>
      <c r="C934" t="s">
        <v>15</v>
      </c>
      <c r="D934" t="s">
        <v>16</v>
      </c>
      <c r="E934" t="s">
        <v>186</v>
      </c>
      <c r="F934" t="s">
        <v>117</v>
      </c>
      <c r="G934" t="s">
        <v>6</v>
      </c>
    </row>
    <row r="935" spans="1:23" x14ac:dyDescent="0.25">
      <c r="A935" t="s">
        <v>179</v>
      </c>
      <c r="B935" t="s">
        <v>5</v>
      </c>
      <c r="C935" t="s">
        <v>15</v>
      </c>
      <c r="D935" t="s">
        <v>16</v>
      </c>
      <c r="E935" t="s">
        <v>186</v>
      </c>
      <c r="F935" t="s">
        <v>117</v>
      </c>
      <c r="G935" t="s">
        <v>73</v>
      </c>
      <c r="L935" t="s">
        <v>74</v>
      </c>
      <c r="M935">
        <v>2000</v>
      </c>
      <c r="N935">
        <f t="shared" ref="N935:W937" si="196">M935</f>
        <v>2000</v>
      </c>
      <c r="O935">
        <f t="shared" si="196"/>
        <v>2000</v>
      </c>
      <c r="P935">
        <f t="shared" si="196"/>
        <v>2000</v>
      </c>
      <c r="Q935">
        <f t="shared" si="196"/>
        <v>2000</v>
      </c>
      <c r="R935">
        <f t="shared" si="196"/>
        <v>2000</v>
      </c>
      <c r="S935">
        <f t="shared" si="196"/>
        <v>2000</v>
      </c>
      <c r="T935">
        <f t="shared" si="196"/>
        <v>2000</v>
      </c>
      <c r="U935">
        <f t="shared" si="196"/>
        <v>2000</v>
      </c>
      <c r="V935">
        <f t="shared" si="196"/>
        <v>2000</v>
      </c>
      <c r="W935">
        <f t="shared" si="196"/>
        <v>2000</v>
      </c>
    </row>
    <row r="936" spans="1:23" x14ac:dyDescent="0.25">
      <c r="A936" t="s">
        <v>179</v>
      </c>
      <c r="B936" t="s">
        <v>5</v>
      </c>
      <c r="C936" t="s">
        <v>15</v>
      </c>
      <c r="D936" t="s">
        <v>16</v>
      </c>
      <c r="E936" t="s">
        <v>186</v>
      </c>
      <c r="F936" t="s">
        <v>117</v>
      </c>
      <c r="G936" t="s">
        <v>75</v>
      </c>
      <c r="L936" t="s">
        <v>74</v>
      </c>
      <c r="M936">
        <v>2101</v>
      </c>
      <c r="N936">
        <f t="shared" si="196"/>
        <v>2101</v>
      </c>
      <c r="O936">
        <f t="shared" si="196"/>
        <v>2101</v>
      </c>
      <c r="P936">
        <f t="shared" si="196"/>
        <v>2101</v>
      </c>
      <c r="Q936">
        <f t="shared" si="196"/>
        <v>2101</v>
      </c>
      <c r="R936">
        <f t="shared" si="196"/>
        <v>2101</v>
      </c>
      <c r="S936">
        <f t="shared" si="196"/>
        <v>2101</v>
      </c>
      <c r="T936">
        <f t="shared" si="196"/>
        <v>2101</v>
      </c>
      <c r="U936">
        <f t="shared" si="196"/>
        <v>2101</v>
      </c>
      <c r="V936">
        <f t="shared" si="196"/>
        <v>2101</v>
      </c>
      <c r="W936">
        <f t="shared" si="196"/>
        <v>2101</v>
      </c>
    </row>
    <row r="937" spans="1:23" x14ac:dyDescent="0.25">
      <c r="A937" t="s">
        <v>179</v>
      </c>
      <c r="B937" t="s">
        <v>5</v>
      </c>
      <c r="C937" t="s">
        <v>15</v>
      </c>
      <c r="D937" t="s">
        <v>16</v>
      </c>
      <c r="E937" t="s">
        <v>186</v>
      </c>
      <c r="F937" t="s">
        <v>117</v>
      </c>
      <c r="G937" t="s">
        <v>76</v>
      </c>
      <c r="L937" t="s">
        <v>77</v>
      </c>
      <c r="M937">
        <v>17</v>
      </c>
      <c r="N937">
        <f t="shared" si="196"/>
        <v>17</v>
      </c>
      <c r="O937">
        <f t="shared" si="196"/>
        <v>17</v>
      </c>
      <c r="P937">
        <f t="shared" si="196"/>
        <v>17</v>
      </c>
      <c r="Q937">
        <f t="shared" si="196"/>
        <v>17</v>
      </c>
      <c r="R937">
        <f t="shared" si="196"/>
        <v>17</v>
      </c>
      <c r="S937">
        <f t="shared" si="196"/>
        <v>17</v>
      </c>
      <c r="T937">
        <f t="shared" si="196"/>
        <v>17</v>
      </c>
      <c r="U937">
        <f t="shared" si="196"/>
        <v>17</v>
      </c>
      <c r="V937">
        <f t="shared" si="196"/>
        <v>17</v>
      </c>
      <c r="W937">
        <f t="shared" si="196"/>
        <v>17</v>
      </c>
    </row>
    <row r="938" spans="1:23" x14ac:dyDescent="0.25">
      <c r="A938" t="s">
        <v>179</v>
      </c>
      <c r="B938" t="s">
        <v>5</v>
      </c>
      <c r="C938" t="s">
        <v>15</v>
      </c>
      <c r="D938" t="s">
        <v>16</v>
      </c>
      <c r="E938" t="s">
        <v>186</v>
      </c>
      <c r="F938" t="s">
        <v>117</v>
      </c>
      <c r="G938" t="s">
        <v>78</v>
      </c>
      <c r="L938" t="s">
        <v>70</v>
      </c>
      <c r="M938">
        <v>0</v>
      </c>
    </row>
    <row r="939" spans="1:23" x14ac:dyDescent="0.25">
      <c r="A939" t="s">
        <v>179</v>
      </c>
      <c r="B939" t="s">
        <v>5</v>
      </c>
      <c r="C939" t="s">
        <v>15</v>
      </c>
      <c r="D939" t="s">
        <v>16</v>
      </c>
      <c r="E939" t="s">
        <v>186</v>
      </c>
      <c r="F939" t="s">
        <v>117</v>
      </c>
      <c r="G939" t="s">
        <v>79</v>
      </c>
      <c r="L939" t="s">
        <v>123</v>
      </c>
      <c r="M939">
        <v>642.4</v>
      </c>
      <c r="N939">
        <f t="shared" ref="N939:W942" si="197">M939</f>
        <v>642.4</v>
      </c>
      <c r="O939">
        <f t="shared" si="197"/>
        <v>642.4</v>
      </c>
      <c r="P939">
        <f t="shared" si="197"/>
        <v>642.4</v>
      </c>
      <c r="Q939">
        <f t="shared" si="197"/>
        <v>642.4</v>
      </c>
      <c r="R939">
        <f t="shared" si="197"/>
        <v>642.4</v>
      </c>
      <c r="S939">
        <f t="shared" si="197"/>
        <v>642.4</v>
      </c>
      <c r="T939">
        <f t="shared" si="197"/>
        <v>642.4</v>
      </c>
      <c r="U939">
        <f t="shared" si="197"/>
        <v>642.4</v>
      </c>
      <c r="V939">
        <f t="shared" si="197"/>
        <v>642.4</v>
      </c>
      <c r="W939">
        <f t="shared" si="197"/>
        <v>642.4</v>
      </c>
    </row>
    <row r="940" spans="1:23" x14ac:dyDescent="0.25">
      <c r="A940" t="s">
        <v>179</v>
      </c>
      <c r="B940" t="s">
        <v>5</v>
      </c>
      <c r="C940" t="s">
        <v>15</v>
      </c>
      <c r="D940" t="s">
        <v>16</v>
      </c>
      <c r="E940" t="s">
        <v>186</v>
      </c>
      <c r="F940" t="s">
        <v>117</v>
      </c>
      <c r="G940" t="s">
        <v>80</v>
      </c>
      <c r="L940" t="s">
        <v>81</v>
      </c>
      <c r="M940">
        <v>6081.9472933915704</v>
      </c>
      <c r="N940">
        <f t="shared" si="197"/>
        <v>6081.9472933915704</v>
      </c>
      <c r="O940">
        <f t="shared" si="197"/>
        <v>6081.9472933915704</v>
      </c>
      <c r="P940">
        <f t="shared" si="197"/>
        <v>6081.9472933915704</v>
      </c>
      <c r="Q940">
        <f t="shared" si="197"/>
        <v>6081.9472933915704</v>
      </c>
      <c r="R940">
        <f t="shared" si="197"/>
        <v>6081.9472933915704</v>
      </c>
      <c r="S940">
        <f t="shared" si="197"/>
        <v>6081.9472933915704</v>
      </c>
      <c r="T940">
        <f t="shared" si="197"/>
        <v>6081.9472933915704</v>
      </c>
      <c r="U940">
        <f t="shared" si="197"/>
        <v>6081.9472933915704</v>
      </c>
      <c r="V940">
        <f t="shared" si="197"/>
        <v>6081.9472933915704</v>
      </c>
      <c r="W940">
        <f t="shared" si="197"/>
        <v>6081.9472933915704</v>
      </c>
    </row>
    <row r="941" spans="1:23" x14ac:dyDescent="0.25">
      <c r="A941" t="s">
        <v>179</v>
      </c>
      <c r="B941" t="s">
        <v>5</v>
      </c>
      <c r="C941" t="s">
        <v>15</v>
      </c>
      <c r="D941" t="s">
        <v>16</v>
      </c>
      <c r="E941" t="s">
        <v>186</v>
      </c>
      <c r="F941" t="s">
        <v>117</v>
      </c>
      <c r="G941" t="s">
        <v>108</v>
      </c>
      <c r="L941" t="s">
        <v>81</v>
      </c>
      <c r="M941">
        <v>15.642187023517</v>
      </c>
      <c r="N941">
        <f t="shared" si="197"/>
        <v>15.642187023517</v>
      </c>
      <c r="O941">
        <f t="shared" si="197"/>
        <v>15.642187023517</v>
      </c>
      <c r="P941">
        <f t="shared" si="197"/>
        <v>15.642187023517</v>
      </c>
      <c r="Q941">
        <f t="shared" si="197"/>
        <v>15.642187023517</v>
      </c>
      <c r="R941">
        <f t="shared" si="197"/>
        <v>15.642187023517</v>
      </c>
      <c r="S941">
        <f t="shared" si="197"/>
        <v>15.642187023517</v>
      </c>
      <c r="T941">
        <f t="shared" si="197"/>
        <v>15.642187023517</v>
      </c>
      <c r="U941">
        <f t="shared" si="197"/>
        <v>15.642187023517</v>
      </c>
      <c r="V941">
        <f t="shared" si="197"/>
        <v>15.642187023517</v>
      </c>
      <c r="W941">
        <f t="shared" si="197"/>
        <v>15.642187023517</v>
      </c>
    </row>
    <row r="942" spans="1:23" x14ac:dyDescent="0.25">
      <c r="A942" t="s">
        <v>179</v>
      </c>
      <c r="B942" t="s">
        <v>5</v>
      </c>
      <c r="C942" t="s">
        <v>15</v>
      </c>
      <c r="D942" t="s">
        <v>16</v>
      </c>
      <c r="E942" t="s">
        <v>186</v>
      </c>
      <c r="F942" t="s">
        <v>117</v>
      </c>
      <c r="G942" t="s">
        <v>17</v>
      </c>
      <c r="J942" t="s">
        <v>40</v>
      </c>
      <c r="L942" t="s">
        <v>82</v>
      </c>
      <c r="M942">
        <v>0.27</v>
      </c>
      <c r="N942">
        <f t="shared" si="197"/>
        <v>0.27</v>
      </c>
      <c r="O942">
        <f t="shared" si="197"/>
        <v>0.27</v>
      </c>
      <c r="P942">
        <f t="shared" si="197"/>
        <v>0.27</v>
      </c>
      <c r="Q942">
        <f t="shared" si="197"/>
        <v>0.27</v>
      </c>
      <c r="R942">
        <f t="shared" si="197"/>
        <v>0.27</v>
      </c>
      <c r="S942">
        <f t="shared" si="197"/>
        <v>0.27</v>
      </c>
      <c r="T942">
        <f t="shared" si="197"/>
        <v>0.27</v>
      </c>
      <c r="U942">
        <f t="shared" si="197"/>
        <v>0.27</v>
      </c>
      <c r="V942">
        <f t="shared" si="197"/>
        <v>0.27</v>
      </c>
      <c r="W942">
        <f t="shared" si="197"/>
        <v>0.27</v>
      </c>
    </row>
    <row r="943" spans="1:23" x14ac:dyDescent="0.25">
      <c r="A943" t="s">
        <v>179</v>
      </c>
      <c r="B943" t="s">
        <v>5</v>
      </c>
      <c r="C943" t="s">
        <v>15</v>
      </c>
      <c r="D943" t="s">
        <v>16</v>
      </c>
      <c r="E943" t="s">
        <v>186</v>
      </c>
      <c r="F943" t="s">
        <v>184</v>
      </c>
      <c r="G943" t="s">
        <v>6</v>
      </c>
    </row>
    <row r="944" spans="1:23" x14ac:dyDescent="0.25">
      <c r="A944" t="s">
        <v>179</v>
      </c>
      <c r="B944" t="s">
        <v>5</v>
      </c>
      <c r="C944" t="s">
        <v>15</v>
      </c>
      <c r="D944" t="s">
        <v>16</v>
      </c>
      <c r="E944" t="s">
        <v>186</v>
      </c>
      <c r="F944" t="s">
        <v>184</v>
      </c>
      <c r="G944" t="s">
        <v>73</v>
      </c>
      <c r="L944" t="s">
        <v>74</v>
      </c>
      <c r="M944">
        <v>2000</v>
      </c>
      <c r="N944">
        <f t="shared" ref="N944:W946" si="198">M944</f>
        <v>2000</v>
      </c>
      <c r="O944">
        <f t="shared" si="198"/>
        <v>2000</v>
      </c>
      <c r="P944">
        <f t="shared" si="198"/>
        <v>2000</v>
      </c>
      <c r="Q944">
        <f t="shared" si="198"/>
        <v>2000</v>
      </c>
      <c r="R944">
        <f t="shared" si="198"/>
        <v>2000</v>
      </c>
      <c r="S944">
        <f t="shared" si="198"/>
        <v>2000</v>
      </c>
      <c r="T944">
        <f t="shared" si="198"/>
        <v>2000</v>
      </c>
      <c r="U944">
        <f t="shared" si="198"/>
        <v>2000</v>
      </c>
      <c r="V944">
        <f t="shared" si="198"/>
        <v>2000</v>
      </c>
      <c r="W944">
        <f t="shared" si="198"/>
        <v>2000</v>
      </c>
    </row>
    <row r="945" spans="1:23" x14ac:dyDescent="0.25">
      <c r="A945" t="s">
        <v>179</v>
      </c>
      <c r="B945" t="s">
        <v>5</v>
      </c>
      <c r="C945" t="s">
        <v>15</v>
      </c>
      <c r="D945" t="s">
        <v>16</v>
      </c>
      <c r="E945" t="s">
        <v>186</v>
      </c>
      <c r="F945" t="s">
        <v>184</v>
      </c>
      <c r="G945" t="s">
        <v>75</v>
      </c>
      <c r="L945" t="s">
        <v>74</v>
      </c>
      <c r="M945">
        <v>2101</v>
      </c>
      <c r="N945">
        <f t="shared" si="198"/>
        <v>2101</v>
      </c>
      <c r="O945">
        <f t="shared" si="198"/>
        <v>2101</v>
      </c>
      <c r="P945">
        <f t="shared" si="198"/>
        <v>2101</v>
      </c>
      <c r="Q945">
        <f t="shared" si="198"/>
        <v>2101</v>
      </c>
      <c r="R945">
        <f t="shared" si="198"/>
        <v>2101</v>
      </c>
      <c r="S945">
        <f t="shared" si="198"/>
        <v>2101</v>
      </c>
      <c r="T945">
        <f t="shared" si="198"/>
        <v>2101</v>
      </c>
      <c r="U945">
        <f t="shared" si="198"/>
        <v>2101</v>
      </c>
      <c r="V945">
        <f t="shared" si="198"/>
        <v>2101</v>
      </c>
      <c r="W945">
        <f t="shared" si="198"/>
        <v>2101</v>
      </c>
    </row>
    <row r="946" spans="1:23" x14ac:dyDescent="0.25">
      <c r="A946" t="s">
        <v>179</v>
      </c>
      <c r="B946" t="s">
        <v>5</v>
      </c>
      <c r="C946" t="s">
        <v>15</v>
      </c>
      <c r="D946" t="s">
        <v>16</v>
      </c>
      <c r="E946" t="s">
        <v>186</v>
      </c>
      <c r="F946" t="s">
        <v>184</v>
      </c>
      <c r="G946" t="s">
        <v>76</v>
      </c>
      <c r="L946" t="s">
        <v>77</v>
      </c>
      <c r="M946">
        <v>17</v>
      </c>
      <c r="N946">
        <f t="shared" si="198"/>
        <v>17</v>
      </c>
      <c r="O946">
        <f t="shared" si="198"/>
        <v>17</v>
      </c>
      <c r="P946">
        <f t="shared" si="198"/>
        <v>17</v>
      </c>
      <c r="Q946">
        <f t="shared" si="198"/>
        <v>17</v>
      </c>
      <c r="R946">
        <f t="shared" si="198"/>
        <v>17</v>
      </c>
      <c r="S946">
        <f t="shared" si="198"/>
        <v>17</v>
      </c>
      <c r="T946">
        <f t="shared" si="198"/>
        <v>17</v>
      </c>
      <c r="U946">
        <f t="shared" si="198"/>
        <v>17</v>
      </c>
      <c r="V946">
        <f t="shared" si="198"/>
        <v>17</v>
      </c>
      <c r="W946">
        <f t="shared" si="198"/>
        <v>17</v>
      </c>
    </row>
    <row r="947" spans="1:23" x14ac:dyDescent="0.25">
      <c r="A947" t="s">
        <v>179</v>
      </c>
      <c r="B947" t="s">
        <v>5</v>
      </c>
      <c r="C947" t="s">
        <v>15</v>
      </c>
      <c r="D947" t="s">
        <v>16</v>
      </c>
      <c r="E947" t="s">
        <v>186</v>
      </c>
      <c r="F947" t="s">
        <v>184</v>
      </c>
      <c r="G947" t="s">
        <v>78</v>
      </c>
      <c r="L947" t="s">
        <v>70</v>
      </c>
      <c r="M947">
        <v>0</v>
      </c>
    </row>
    <row r="948" spans="1:23" x14ac:dyDescent="0.25">
      <c r="A948" t="s">
        <v>179</v>
      </c>
      <c r="B948" t="s">
        <v>5</v>
      </c>
      <c r="C948" t="s">
        <v>15</v>
      </c>
      <c r="D948" t="s">
        <v>16</v>
      </c>
      <c r="E948" t="s">
        <v>186</v>
      </c>
      <c r="F948" t="s">
        <v>184</v>
      </c>
      <c r="G948" t="s">
        <v>79</v>
      </c>
      <c r="L948" t="s">
        <v>123</v>
      </c>
      <c r="M948">
        <v>642.4</v>
      </c>
      <c r="N948">
        <f t="shared" ref="N948:W951" si="199">M948</f>
        <v>642.4</v>
      </c>
      <c r="O948">
        <f t="shared" si="199"/>
        <v>642.4</v>
      </c>
      <c r="P948">
        <f t="shared" si="199"/>
        <v>642.4</v>
      </c>
      <c r="Q948">
        <f t="shared" si="199"/>
        <v>642.4</v>
      </c>
      <c r="R948">
        <f t="shared" si="199"/>
        <v>642.4</v>
      </c>
      <c r="S948">
        <f t="shared" si="199"/>
        <v>642.4</v>
      </c>
      <c r="T948">
        <f t="shared" si="199"/>
        <v>642.4</v>
      </c>
      <c r="U948">
        <f t="shared" si="199"/>
        <v>642.4</v>
      </c>
      <c r="V948">
        <f t="shared" si="199"/>
        <v>642.4</v>
      </c>
      <c r="W948">
        <f t="shared" si="199"/>
        <v>642.4</v>
      </c>
    </row>
    <row r="949" spans="1:23" x14ac:dyDescent="0.25">
      <c r="A949" t="s">
        <v>179</v>
      </c>
      <c r="B949" t="s">
        <v>5</v>
      </c>
      <c r="C949" t="s">
        <v>15</v>
      </c>
      <c r="D949" t="s">
        <v>16</v>
      </c>
      <c r="E949" t="s">
        <v>186</v>
      </c>
      <c r="F949" t="s">
        <v>184</v>
      </c>
      <c r="G949" t="s">
        <v>80</v>
      </c>
      <c r="L949" t="s">
        <v>81</v>
      </c>
      <c r="M949">
        <v>12428.3603657686</v>
      </c>
      <c r="N949">
        <f t="shared" si="199"/>
        <v>12428.3603657686</v>
      </c>
      <c r="O949">
        <f t="shared" si="199"/>
        <v>12428.3603657686</v>
      </c>
      <c r="P949">
        <f t="shared" si="199"/>
        <v>12428.3603657686</v>
      </c>
      <c r="Q949">
        <f t="shared" si="199"/>
        <v>12428.3603657686</v>
      </c>
      <c r="R949">
        <f t="shared" si="199"/>
        <v>12428.3603657686</v>
      </c>
      <c r="S949">
        <f t="shared" si="199"/>
        <v>12428.3603657686</v>
      </c>
      <c r="T949">
        <f t="shared" si="199"/>
        <v>12428.3603657686</v>
      </c>
      <c r="U949">
        <f t="shared" si="199"/>
        <v>12428.3603657686</v>
      </c>
      <c r="V949">
        <f t="shared" si="199"/>
        <v>12428.3603657686</v>
      </c>
      <c r="W949">
        <f t="shared" si="199"/>
        <v>12428.3603657686</v>
      </c>
    </row>
    <row r="950" spans="1:23" x14ac:dyDescent="0.25">
      <c r="A950" t="s">
        <v>179</v>
      </c>
      <c r="B950" t="s">
        <v>5</v>
      </c>
      <c r="C950" t="s">
        <v>15</v>
      </c>
      <c r="D950" t="s">
        <v>16</v>
      </c>
      <c r="E950" t="s">
        <v>186</v>
      </c>
      <c r="F950" t="s">
        <v>184</v>
      </c>
      <c r="G950" t="s">
        <v>108</v>
      </c>
      <c r="L950" t="s">
        <v>81</v>
      </c>
      <c r="M950">
        <v>15.642187023517</v>
      </c>
      <c r="N950">
        <f t="shared" si="199"/>
        <v>15.642187023517</v>
      </c>
      <c r="O950">
        <f t="shared" si="199"/>
        <v>15.642187023517</v>
      </c>
      <c r="P950">
        <f t="shared" si="199"/>
        <v>15.642187023517</v>
      </c>
      <c r="Q950">
        <f t="shared" si="199"/>
        <v>15.642187023517</v>
      </c>
      <c r="R950">
        <f t="shared" si="199"/>
        <v>15.642187023517</v>
      </c>
      <c r="S950">
        <f t="shared" si="199"/>
        <v>15.642187023517</v>
      </c>
      <c r="T950">
        <f t="shared" si="199"/>
        <v>15.642187023517</v>
      </c>
      <c r="U950">
        <f t="shared" si="199"/>
        <v>15.642187023517</v>
      </c>
      <c r="V950">
        <f t="shared" si="199"/>
        <v>15.642187023517</v>
      </c>
      <c r="W950">
        <f t="shared" si="199"/>
        <v>15.642187023517</v>
      </c>
    </row>
    <row r="951" spans="1:23" x14ac:dyDescent="0.25">
      <c r="A951" t="s">
        <v>179</v>
      </c>
      <c r="B951" t="s">
        <v>5</v>
      </c>
      <c r="C951" t="s">
        <v>15</v>
      </c>
      <c r="D951" t="s">
        <v>16</v>
      </c>
      <c r="E951" t="s">
        <v>186</v>
      </c>
      <c r="F951" t="s">
        <v>184</v>
      </c>
      <c r="G951" t="s">
        <v>17</v>
      </c>
      <c r="J951" t="s">
        <v>40</v>
      </c>
      <c r="L951" t="s">
        <v>82</v>
      </c>
      <c r="M951">
        <v>0.23757000254945601</v>
      </c>
      <c r="N951">
        <f t="shared" si="199"/>
        <v>0.23757000254945601</v>
      </c>
      <c r="O951">
        <f t="shared" si="199"/>
        <v>0.23757000254945601</v>
      </c>
      <c r="P951">
        <f t="shared" si="199"/>
        <v>0.23757000254945601</v>
      </c>
      <c r="Q951">
        <f t="shared" si="199"/>
        <v>0.23757000254945601</v>
      </c>
      <c r="R951">
        <f t="shared" si="199"/>
        <v>0.23757000254945601</v>
      </c>
      <c r="S951">
        <f t="shared" si="199"/>
        <v>0.23757000254945601</v>
      </c>
      <c r="T951">
        <f t="shared" si="199"/>
        <v>0.23757000254945601</v>
      </c>
      <c r="U951">
        <f t="shared" si="199"/>
        <v>0.23757000254945601</v>
      </c>
      <c r="V951">
        <f t="shared" si="199"/>
        <v>0.23757000254945601</v>
      </c>
      <c r="W951">
        <f t="shared" si="199"/>
        <v>0.23757000254945601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2024-10-08T23:49:00Z</dcterms:created>
  <dcterms:modified xsi:type="dcterms:W3CDTF">2024-10-08T23:49:00Z</dcterms:modified>
</cp:coreProperties>
</file>