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A1000ECF-6BFB-4DC7-92DD-3E792A0A4670}" xr6:coauthVersionLast="47" xr6:coauthVersionMax="47" xr10:uidLastSave="{00000000-0000-0000-0000-000000000000}"/>
  <bookViews>
    <workbookView xWindow="28680" yWindow="-120" windowWidth="29040" windowHeight="15720" xr2:uid="{2799997F-BAE5-49B2-9A2C-1F56887D25D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7" i="1" l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S553" i="1"/>
  <c r="T553" i="1" s="1"/>
  <c r="U553" i="1" s="1"/>
  <c r="V553" i="1" s="1"/>
  <c r="W553" i="1" s="1"/>
  <c r="N553" i="1"/>
  <c r="O553" i="1" s="1"/>
  <c r="P553" i="1" s="1"/>
  <c r="Q553" i="1" s="1"/>
  <c r="R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Q549" i="1"/>
  <c r="R549" i="1" s="1"/>
  <c r="S549" i="1" s="1"/>
  <c r="T549" i="1" s="1"/>
  <c r="U549" i="1" s="1"/>
  <c r="V549" i="1" s="1"/>
  <c r="W549" i="1" s="1"/>
  <c r="N549" i="1"/>
  <c r="O549" i="1" s="1"/>
  <c r="P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U547" i="1"/>
  <c r="V547" i="1" s="1"/>
  <c r="W547" i="1" s="1"/>
  <c r="N547" i="1"/>
  <c r="O547" i="1" s="1"/>
  <c r="P547" i="1" s="1"/>
  <c r="Q547" i="1" s="1"/>
  <c r="R547" i="1" s="1"/>
  <c r="S547" i="1" s="1"/>
  <c r="T547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Q536" i="1"/>
  <c r="R536" i="1" s="1"/>
  <c r="S536" i="1" s="1"/>
  <c r="T536" i="1" s="1"/>
  <c r="U536" i="1" s="1"/>
  <c r="V536" i="1" s="1"/>
  <c r="W536" i="1" s="1"/>
  <c r="N536" i="1"/>
  <c r="O536" i="1" s="1"/>
  <c r="P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S529" i="1"/>
  <c r="T529" i="1" s="1"/>
  <c r="U529" i="1" s="1"/>
  <c r="V529" i="1" s="1"/>
  <c r="W529" i="1" s="1"/>
  <c r="N529" i="1"/>
  <c r="O529" i="1" s="1"/>
  <c r="P529" i="1" s="1"/>
  <c r="Q529" i="1" s="1"/>
  <c r="R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Q525" i="1"/>
  <c r="R525" i="1" s="1"/>
  <c r="S525" i="1" s="1"/>
  <c r="T525" i="1" s="1"/>
  <c r="U525" i="1" s="1"/>
  <c r="V525" i="1" s="1"/>
  <c r="W525" i="1" s="1"/>
  <c r="N525" i="1"/>
  <c r="O525" i="1" s="1"/>
  <c r="P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Q512" i="1"/>
  <c r="R512" i="1" s="1"/>
  <c r="S512" i="1" s="1"/>
  <c r="T512" i="1" s="1"/>
  <c r="U512" i="1" s="1"/>
  <c r="V512" i="1" s="1"/>
  <c r="W512" i="1" s="1"/>
  <c r="N512" i="1"/>
  <c r="O512" i="1" s="1"/>
  <c r="P512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U497" i="1"/>
  <c r="V497" i="1" s="1"/>
  <c r="W497" i="1" s="1"/>
  <c r="N497" i="1"/>
  <c r="O497" i="1" s="1"/>
  <c r="P497" i="1" s="1"/>
  <c r="Q497" i="1" s="1"/>
  <c r="R497" i="1" s="1"/>
  <c r="S497" i="1" s="1"/>
  <c r="T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U474" i="1"/>
  <c r="V474" i="1" s="1"/>
  <c r="W474" i="1" s="1"/>
  <c r="N474" i="1"/>
  <c r="O474" i="1" s="1"/>
  <c r="P474" i="1" s="1"/>
  <c r="Q474" i="1" s="1"/>
  <c r="R474" i="1" s="1"/>
  <c r="S474" i="1" s="1"/>
  <c r="T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W466" i="1"/>
  <c r="O466" i="1"/>
  <c r="P466" i="1" s="1"/>
  <c r="Q466" i="1" s="1"/>
  <c r="R466" i="1" s="1"/>
  <c r="S466" i="1" s="1"/>
  <c r="T466" i="1" s="1"/>
  <c r="U466" i="1" s="1"/>
  <c r="V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U462" i="1"/>
  <c r="V462" i="1" s="1"/>
  <c r="W462" i="1" s="1"/>
  <c r="N462" i="1"/>
  <c r="O462" i="1" s="1"/>
  <c r="P462" i="1" s="1"/>
  <c r="Q462" i="1" s="1"/>
  <c r="R462" i="1" s="1"/>
  <c r="S462" i="1" s="1"/>
  <c r="T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W456" i="1"/>
  <c r="N456" i="1"/>
  <c r="O456" i="1" s="1"/>
  <c r="P456" i="1" s="1"/>
  <c r="Q456" i="1" s="1"/>
  <c r="R456" i="1" s="1"/>
  <c r="S456" i="1" s="1"/>
  <c r="T456" i="1" s="1"/>
  <c r="U456" i="1" s="1"/>
  <c r="V456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W444" i="1"/>
  <c r="N444" i="1"/>
  <c r="O444" i="1" s="1"/>
  <c r="P444" i="1" s="1"/>
  <c r="Q444" i="1" s="1"/>
  <c r="R444" i="1" s="1"/>
  <c r="S444" i="1" s="1"/>
  <c r="T444" i="1" s="1"/>
  <c r="U444" i="1" s="1"/>
  <c r="V444" i="1" s="1"/>
  <c r="Q441" i="1"/>
  <c r="R441" i="1" s="1"/>
  <c r="S441" i="1" s="1"/>
  <c r="T441" i="1" s="1"/>
  <c r="U441" i="1" s="1"/>
  <c r="V441" i="1" s="1"/>
  <c r="W441" i="1" s="1"/>
  <c r="N441" i="1"/>
  <c r="O441" i="1" s="1"/>
  <c r="P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W431" i="1"/>
  <c r="P431" i="1"/>
  <c r="Q431" i="1" s="1"/>
  <c r="R431" i="1" s="1"/>
  <c r="S431" i="1" s="1"/>
  <c r="T431" i="1" s="1"/>
  <c r="U431" i="1" s="1"/>
  <c r="V431" i="1" s="1"/>
  <c r="O431" i="1"/>
  <c r="N431" i="1"/>
  <c r="Q429" i="1"/>
  <c r="R429" i="1" s="1"/>
  <c r="S429" i="1" s="1"/>
  <c r="T429" i="1" s="1"/>
  <c r="U429" i="1" s="1"/>
  <c r="V429" i="1" s="1"/>
  <c r="W429" i="1" s="1"/>
  <c r="N429" i="1"/>
  <c r="O429" i="1" s="1"/>
  <c r="P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W420" i="1"/>
  <c r="N420" i="1"/>
  <c r="O420" i="1" s="1"/>
  <c r="P420" i="1" s="1"/>
  <c r="Q420" i="1" s="1"/>
  <c r="R420" i="1" s="1"/>
  <c r="S420" i="1" s="1"/>
  <c r="T420" i="1" s="1"/>
  <c r="U420" i="1" s="1"/>
  <c r="V420" i="1" s="1"/>
  <c r="Q419" i="1"/>
  <c r="R419" i="1" s="1"/>
  <c r="S419" i="1" s="1"/>
  <c r="T419" i="1" s="1"/>
  <c r="U419" i="1" s="1"/>
  <c r="V419" i="1" s="1"/>
  <c r="W419" i="1" s="1"/>
  <c r="N419" i="1"/>
  <c r="O419" i="1" s="1"/>
  <c r="P419" i="1" s="1"/>
  <c r="P417" i="1"/>
  <c r="Q417" i="1" s="1"/>
  <c r="R417" i="1" s="1"/>
  <c r="S417" i="1" s="1"/>
  <c r="T417" i="1" s="1"/>
  <c r="U417" i="1" s="1"/>
  <c r="V417" i="1" s="1"/>
  <c r="W417" i="1" s="1"/>
  <c r="O417" i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S412" i="1"/>
  <c r="T412" i="1" s="1"/>
  <c r="U412" i="1" s="1"/>
  <c r="V412" i="1" s="1"/>
  <c r="W412" i="1" s="1"/>
  <c r="O412" i="1"/>
  <c r="P412" i="1" s="1"/>
  <c r="Q412" i="1" s="1"/>
  <c r="R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W409" i="1"/>
  <c r="N409" i="1"/>
  <c r="O409" i="1" s="1"/>
  <c r="P409" i="1" s="1"/>
  <c r="Q409" i="1" s="1"/>
  <c r="R409" i="1" s="1"/>
  <c r="S409" i="1" s="1"/>
  <c r="T409" i="1" s="1"/>
  <c r="U409" i="1" s="1"/>
  <c r="V409" i="1" s="1"/>
  <c r="Q408" i="1"/>
  <c r="R408" i="1" s="1"/>
  <c r="S408" i="1" s="1"/>
  <c r="T408" i="1" s="1"/>
  <c r="U408" i="1" s="1"/>
  <c r="V408" i="1" s="1"/>
  <c r="W408" i="1" s="1"/>
  <c r="N408" i="1"/>
  <c r="O408" i="1" s="1"/>
  <c r="P408" i="1" s="1"/>
  <c r="P407" i="1"/>
  <c r="Q407" i="1" s="1"/>
  <c r="R407" i="1" s="1"/>
  <c r="S407" i="1" s="1"/>
  <c r="T407" i="1" s="1"/>
  <c r="U407" i="1" s="1"/>
  <c r="V407" i="1" s="1"/>
  <c r="W407" i="1" s="1"/>
  <c r="O407" i="1"/>
  <c r="N407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S400" i="1"/>
  <c r="T400" i="1" s="1"/>
  <c r="U400" i="1" s="1"/>
  <c r="V400" i="1" s="1"/>
  <c r="W400" i="1" s="1"/>
  <c r="M400" i="1"/>
  <c r="N400" i="1" s="1"/>
  <c r="O400" i="1" s="1"/>
  <c r="P400" i="1" s="1"/>
  <c r="Q400" i="1" s="1"/>
  <c r="R400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V393" i="1"/>
  <c r="W393" i="1" s="1"/>
  <c r="O393" i="1"/>
  <c r="P393" i="1" s="1"/>
  <c r="Q393" i="1" s="1"/>
  <c r="R393" i="1" s="1"/>
  <c r="S393" i="1" s="1"/>
  <c r="T393" i="1" s="1"/>
  <c r="U393" i="1" s="1"/>
  <c r="N393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M388" i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U384" i="1"/>
  <c r="V384" i="1" s="1"/>
  <c r="W384" i="1" s="1"/>
  <c r="N384" i="1"/>
  <c r="O384" i="1" s="1"/>
  <c r="P384" i="1" s="1"/>
  <c r="Q384" i="1" s="1"/>
  <c r="R384" i="1" s="1"/>
  <c r="S384" i="1" s="1"/>
  <c r="T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O378" i="1"/>
  <c r="P378" i="1" s="1"/>
  <c r="Q378" i="1" s="1"/>
  <c r="R378" i="1" s="1"/>
  <c r="S378" i="1" s="1"/>
  <c r="T378" i="1" s="1"/>
  <c r="U378" i="1" s="1"/>
  <c r="V378" i="1" s="1"/>
  <c r="W378" i="1" s="1"/>
  <c r="M378" i="1"/>
  <c r="N378" i="1" s="1"/>
  <c r="S376" i="1"/>
  <c r="T376" i="1" s="1"/>
  <c r="U376" i="1" s="1"/>
  <c r="V376" i="1" s="1"/>
  <c r="W376" i="1" s="1"/>
  <c r="O376" i="1"/>
  <c r="P376" i="1" s="1"/>
  <c r="Q376" i="1" s="1"/>
  <c r="R376" i="1" s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M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M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M363" i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M360" i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W357" i="1"/>
  <c r="Q357" i="1"/>
  <c r="R357" i="1" s="1"/>
  <c r="S357" i="1" s="1"/>
  <c r="T357" i="1" s="1"/>
  <c r="U357" i="1" s="1"/>
  <c r="V357" i="1" s="1"/>
  <c r="N357" i="1"/>
  <c r="O357" i="1" s="1"/>
  <c r="P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M354" i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P352" i="1"/>
  <c r="Q352" i="1" s="1"/>
  <c r="R352" i="1" s="1"/>
  <c r="S352" i="1" s="1"/>
  <c r="T352" i="1" s="1"/>
  <c r="U352" i="1" s="1"/>
  <c r="V352" i="1" s="1"/>
  <c r="W352" i="1" s="1"/>
  <c r="N352" i="1"/>
  <c r="O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M351" i="1"/>
  <c r="M350" i="1"/>
  <c r="P349" i="1"/>
  <c r="Q349" i="1" s="1"/>
  <c r="R349" i="1" s="1"/>
  <c r="S349" i="1" s="1"/>
  <c r="T349" i="1" s="1"/>
  <c r="U349" i="1" s="1"/>
  <c r="V349" i="1" s="1"/>
  <c r="W349" i="1" s="1"/>
  <c r="O349" i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T347" i="1"/>
  <c r="U347" i="1" s="1"/>
  <c r="V347" i="1" s="1"/>
  <c r="W347" i="1" s="1"/>
  <c r="N347" i="1"/>
  <c r="O347" i="1" s="1"/>
  <c r="P347" i="1" s="1"/>
  <c r="Q347" i="1" s="1"/>
  <c r="R347" i="1" s="1"/>
  <c r="S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M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S342" i="1"/>
  <c r="T342" i="1" s="1"/>
  <c r="U342" i="1" s="1"/>
  <c r="V342" i="1" s="1"/>
  <c r="W342" i="1" s="1"/>
  <c r="P342" i="1"/>
  <c r="Q342" i="1" s="1"/>
  <c r="R342" i="1" s="1"/>
  <c r="M342" i="1"/>
  <c r="N342" i="1" s="1"/>
  <c r="O342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Q339" i="1"/>
  <c r="R339" i="1" s="1"/>
  <c r="S339" i="1" s="1"/>
  <c r="T339" i="1" s="1"/>
  <c r="U339" i="1" s="1"/>
  <c r="V339" i="1" s="1"/>
  <c r="W339" i="1" s="1"/>
  <c r="N339" i="1"/>
  <c r="O339" i="1" s="1"/>
  <c r="P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M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333" i="1"/>
  <c r="U333" i="1" s="1"/>
  <c r="V333" i="1" s="1"/>
  <c r="W333" i="1" s="1"/>
  <c r="O333" i="1"/>
  <c r="P333" i="1" s="1"/>
  <c r="Q333" i="1" s="1"/>
  <c r="R333" i="1" s="1"/>
  <c r="S333" i="1" s="1"/>
  <c r="M333" i="1"/>
  <c r="N333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M324" i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M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V313" i="1"/>
  <c r="W313" i="1" s="1"/>
  <c r="P313" i="1"/>
  <c r="Q313" i="1" s="1"/>
  <c r="R313" i="1" s="1"/>
  <c r="S313" i="1" s="1"/>
  <c r="T313" i="1" s="1"/>
  <c r="U313" i="1" s="1"/>
  <c r="N313" i="1"/>
  <c r="O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M311" i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T309" i="1"/>
  <c r="U309" i="1" s="1"/>
  <c r="V309" i="1" s="1"/>
  <c r="W309" i="1" s="1"/>
  <c r="O309" i="1"/>
  <c r="P309" i="1" s="1"/>
  <c r="Q309" i="1" s="1"/>
  <c r="R309" i="1" s="1"/>
  <c r="S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Q304" i="1"/>
  <c r="R304" i="1" s="1"/>
  <c r="S304" i="1" s="1"/>
  <c r="T304" i="1" s="1"/>
  <c r="U304" i="1" s="1"/>
  <c r="V304" i="1" s="1"/>
  <c r="W304" i="1" s="1"/>
  <c r="N304" i="1"/>
  <c r="O304" i="1" s="1"/>
  <c r="P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M302" i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Q300" i="1"/>
  <c r="R300" i="1" s="1"/>
  <c r="S300" i="1" s="1"/>
  <c r="T300" i="1" s="1"/>
  <c r="U300" i="1" s="1"/>
  <c r="V300" i="1" s="1"/>
  <c r="W300" i="1" s="1"/>
  <c r="P300" i="1"/>
  <c r="O300" i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U295" i="1"/>
  <c r="V295" i="1" s="1"/>
  <c r="W295" i="1" s="1"/>
  <c r="N295" i="1"/>
  <c r="O295" i="1" s="1"/>
  <c r="P295" i="1" s="1"/>
  <c r="Q295" i="1" s="1"/>
  <c r="R295" i="1" s="1"/>
  <c r="S295" i="1" s="1"/>
  <c r="T295" i="1" s="1"/>
  <c r="P294" i="1"/>
  <c r="Q294" i="1" s="1"/>
  <c r="R294" i="1" s="1"/>
  <c r="S294" i="1" s="1"/>
  <c r="T294" i="1" s="1"/>
  <c r="U294" i="1" s="1"/>
  <c r="V294" i="1" s="1"/>
  <c r="W294" i="1" s="1"/>
  <c r="O294" i="1"/>
  <c r="N294" i="1"/>
  <c r="M293" i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M287" i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M284" i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P282" i="1"/>
  <c r="Q282" i="1" s="1"/>
  <c r="R282" i="1" s="1"/>
  <c r="S282" i="1" s="1"/>
  <c r="T282" i="1" s="1"/>
  <c r="U282" i="1" s="1"/>
  <c r="V282" i="1" s="1"/>
  <c r="W282" i="1" s="1"/>
  <c r="O282" i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T280" i="1"/>
  <c r="U280" i="1" s="1"/>
  <c r="V280" i="1" s="1"/>
  <c r="W280" i="1" s="1"/>
  <c r="N280" i="1"/>
  <c r="O280" i="1" s="1"/>
  <c r="P280" i="1" s="1"/>
  <c r="Q280" i="1" s="1"/>
  <c r="R280" i="1" s="1"/>
  <c r="S280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M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M275" i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U273" i="1"/>
  <c r="V273" i="1" s="1"/>
  <c r="W273" i="1" s="1"/>
  <c r="O273" i="1"/>
  <c r="P273" i="1" s="1"/>
  <c r="Q273" i="1" s="1"/>
  <c r="R273" i="1" s="1"/>
  <c r="S273" i="1" s="1"/>
  <c r="T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P271" i="1"/>
  <c r="Q271" i="1" s="1"/>
  <c r="R271" i="1" s="1"/>
  <c r="S271" i="1" s="1"/>
  <c r="T271" i="1" s="1"/>
  <c r="U271" i="1" s="1"/>
  <c r="V271" i="1" s="1"/>
  <c r="W271" i="1" s="1"/>
  <c r="O271" i="1"/>
  <c r="N271" i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7" i="1"/>
  <c r="Q267" i="1" s="1"/>
  <c r="R267" i="1" s="1"/>
  <c r="S267" i="1" s="1"/>
  <c r="T267" i="1" s="1"/>
  <c r="U267" i="1" s="1"/>
  <c r="V267" i="1" s="1"/>
  <c r="W267" i="1" s="1"/>
  <c r="N267" i="1"/>
  <c r="O267" i="1" s="1"/>
  <c r="M266" i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M265" i="1"/>
  <c r="Q264" i="1"/>
  <c r="R264" i="1" s="1"/>
  <c r="S264" i="1" s="1"/>
  <c r="T264" i="1" s="1"/>
  <c r="U264" i="1" s="1"/>
  <c r="V264" i="1" s="1"/>
  <c r="W264" i="1" s="1"/>
  <c r="N264" i="1"/>
  <c r="O264" i="1" s="1"/>
  <c r="P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P260" i="1"/>
  <c r="Q260" i="1" s="1"/>
  <c r="R260" i="1" s="1"/>
  <c r="S260" i="1" s="1"/>
  <c r="T260" i="1" s="1"/>
  <c r="U260" i="1" s="1"/>
  <c r="V260" i="1" s="1"/>
  <c r="W260" i="1" s="1"/>
  <c r="N260" i="1"/>
  <c r="O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M252" i="1"/>
  <c r="N252" i="1" s="1"/>
  <c r="W250" i="1"/>
  <c r="T250" i="1"/>
  <c r="U250" i="1" s="1"/>
  <c r="V250" i="1" s="1"/>
  <c r="O250" i="1"/>
  <c r="P250" i="1" s="1"/>
  <c r="Q250" i="1" s="1"/>
  <c r="R250" i="1" s="1"/>
  <c r="S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V243" i="1"/>
  <c r="W243" i="1" s="1"/>
  <c r="N243" i="1"/>
  <c r="O243" i="1" s="1"/>
  <c r="P243" i="1" s="1"/>
  <c r="Q243" i="1" s="1"/>
  <c r="R243" i="1" s="1"/>
  <c r="S243" i="1" s="1"/>
  <c r="T243" i="1" s="1"/>
  <c r="U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M241" i="1"/>
  <c r="R239" i="1"/>
  <c r="S239" i="1" s="1"/>
  <c r="T239" i="1" s="1"/>
  <c r="U239" i="1" s="1"/>
  <c r="V239" i="1" s="1"/>
  <c r="W239" i="1" s="1"/>
  <c r="N239" i="1"/>
  <c r="O239" i="1" s="1"/>
  <c r="P239" i="1" s="1"/>
  <c r="Q239" i="1" s="1"/>
  <c r="R238" i="1"/>
  <c r="S238" i="1" s="1"/>
  <c r="T238" i="1" s="1"/>
  <c r="U238" i="1" s="1"/>
  <c r="V238" i="1" s="1"/>
  <c r="W238" i="1" s="1"/>
  <c r="P238" i="1"/>
  <c r="Q238" i="1" s="1"/>
  <c r="O238" i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M231" i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S228" i="1"/>
  <c r="T228" i="1" s="1"/>
  <c r="U228" i="1" s="1"/>
  <c r="V228" i="1" s="1"/>
  <c r="W228" i="1" s="1"/>
  <c r="P228" i="1"/>
  <c r="Q228" i="1" s="1"/>
  <c r="R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R220" i="1"/>
  <c r="S220" i="1" s="1"/>
  <c r="T220" i="1" s="1"/>
  <c r="U220" i="1" s="1"/>
  <c r="V220" i="1" s="1"/>
  <c r="W220" i="1" s="1"/>
  <c r="O220" i="1"/>
  <c r="P220" i="1" s="1"/>
  <c r="Q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M212" i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Q205" i="1"/>
  <c r="R205" i="1" s="1"/>
  <c r="S205" i="1" s="1"/>
  <c r="T205" i="1" s="1"/>
  <c r="U205" i="1" s="1"/>
  <c r="V205" i="1" s="1"/>
  <c r="W205" i="1" s="1"/>
  <c r="P205" i="1"/>
  <c r="N205" i="1"/>
  <c r="O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M203" i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M195" i="1"/>
  <c r="M194" i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S192" i="1"/>
  <c r="T192" i="1" s="1"/>
  <c r="U192" i="1" s="1"/>
  <c r="V192" i="1" s="1"/>
  <c r="W192" i="1" s="1"/>
  <c r="R192" i="1"/>
  <c r="O192" i="1"/>
  <c r="P192" i="1" s="1"/>
  <c r="Q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M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M185" i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M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M175" i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M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M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M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M152" i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M149" i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M130" i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M120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M111" i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M110" i="1"/>
  <c r="Q109" i="1"/>
  <c r="R109" i="1" s="1"/>
  <c r="S109" i="1" s="1"/>
  <c r="T109" i="1" s="1"/>
  <c r="U109" i="1" s="1"/>
  <c r="V109" i="1" s="1"/>
  <c r="W109" i="1" s="1"/>
  <c r="O109" i="1"/>
  <c r="P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M103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M96" i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M94" i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M87" i="1"/>
  <c r="Q86" i="1"/>
  <c r="R86" i="1" s="1"/>
  <c r="S86" i="1" s="1"/>
  <c r="T86" i="1" s="1"/>
  <c r="U86" i="1" s="1"/>
  <c r="V86" i="1" s="1"/>
  <c r="W86" i="1" s="1"/>
  <c r="P86" i="1"/>
  <c r="O86" i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M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M84" i="1"/>
  <c r="Q82" i="1"/>
  <c r="R82" i="1" s="1"/>
  <c r="S82" i="1" s="1"/>
  <c r="T82" i="1" s="1"/>
  <c r="U82" i="1" s="1"/>
  <c r="V82" i="1" s="1"/>
  <c r="W82" i="1" s="1"/>
  <c r="P82" i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M78" i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M76" i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M75" i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M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M67" i="1"/>
  <c r="M66" i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M60" i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Q59" i="1"/>
  <c r="R59" i="1" s="1"/>
  <c r="S59" i="1" s="1"/>
  <c r="T59" i="1" s="1"/>
  <c r="U59" i="1" s="1"/>
  <c r="V59" i="1" s="1"/>
  <c r="W59" i="1" s="1"/>
  <c r="P59" i="1"/>
  <c r="O59" i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M57" i="1"/>
  <c r="P55" i="1"/>
  <c r="Q55" i="1" s="1"/>
  <c r="R55" i="1" s="1"/>
  <c r="S55" i="1" s="1"/>
  <c r="T55" i="1" s="1"/>
  <c r="U55" i="1" s="1"/>
  <c r="V55" i="1" s="1"/>
  <c r="W55" i="1" s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M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M47" i="1"/>
  <c r="P46" i="1"/>
  <c r="Q46" i="1" s="1"/>
  <c r="R46" i="1" s="1"/>
  <c r="S46" i="1" s="1"/>
  <c r="T46" i="1" s="1"/>
  <c r="U46" i="1" s="1"/>
  <c r="V46" i="1" s="1"/>
  <c r="W46" i="1" s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Q44" i="1"/>
  <c r="R44" i="1" s="1"/>
  <c r="S44" i="1" s="1"/>
  <c r="T44" i="1" s="1"/>
  <c r="U44" i="1" s="1"/>
  <c r="V44" i="1" s="1"/>
  <c r="W44" i="1" s="1"/>
  <c r="P44" i="1"/>
  <c r="O44" i="1"/>
  <c r="N44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Q41" i="1"/>
  <c r="R41" i="1" s="1"/>
  <c r="S41" i="1" s="1"/>
  <c r="T41" i="1" s="1"/>
  <c r="U41" i="1" s="1"/>
  <c r="V41" i="1" s="1"/>
  <c r="W41" i="1" s="1"/>
  <c r="P41" i="1"/>
  <c r="O41" i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P28" i="1"/>
  <c r="Q28" i="1" s="1"/>
  <c r="R28" i="1" s="1"/>
  <c r="S28" i="1" s="1"/>
  <c r="T28" i="1" s="1"/>
  <c r="U28" i="1" s="1"/>
  <c r="V28" i="1" s="1"/>
  <c r="W28" i="1" s="1"/>
  <c r="O28" i="1"/>
  <c r="N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234" i="1" l="1"/>
  <c r="M206" i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M246" i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M255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M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M154" i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M142" i="1"/>
  <c r="M215" i="1"/>
  <c r="M244" i="1"/>
  <c r="M314" i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M296" i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M390" i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M381" i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M245" i="1" l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M216" i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M143" i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M256" i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M235" i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</calcChain>
</file>

<file path=xl/sharedStrings.xml><?xml version="1.0" encoding="utf-8"?>
<sst xmlns="http://schemas.openxmlformats.org/spreadsheetml/2006/main" count="4539" uniqueCount="166">
  <si>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</si>
  <si>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</si>
  <si>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</si>
  <si>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</si>
  <si>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</si>
  <si>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</si>
  <si>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</si>
  <si>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</si>
  <si>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</si>
  <si>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</si>
  <si>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</si>
  <si>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</si>
  <si>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</si>
  <si>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</si>
  <si>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</si>
  <si>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</si>
  <si>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Transportation Freight</t>
  </si>
  <si>
    <t>Service requested</t>
  </si>
  <si>
    <t>CIMS.CAN.ON.Transportation Freight</t>
  </si>
  <si>
    <t>k*tkm</t>
  </si>
  <si>
    <t>Service provided</t>
  </si>
  <si>
    <t>Competition type</t>
  </si>
  <si>
    <t>Price multiplier</t>
  </si>
  <si>
    <t>CIMS.CAN.ON.Biodiesel</t>
  </si>
  <si>
    <t>AFDC 2023</t>
  </si>
  <si>
    <t>CIMS.Generic Fuels.Biogas</t>
  </si>
  <si>
    <t>JCIMS</t>
  </si>
  <si>
    <t>CIMS.Generic Fuels.Black Liquor</t>
  </si>
  <si>
    <t>CIMS.Generic Fuels.Coal</t>
  </si>
  <si>
    <t>CIMS.Generic Fuels.Coke</t>
  </si>
  <si>
    <t>CIMS.Generic Fuels.Diesel</t>
  </si>
  <si>
    <t>CER</t>
  </si>
  <si>
    <t>CIMS.CAN.ON.Electricity</t>
  </si>
  <si>
    <t>Commercial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</si>
  <si>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</si>
  <si>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</si>
  <si>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</si>
  <si>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</si>
  <si>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</si>
  <si>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</si>
  <si>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</si>
  <si>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</si>
  <si>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</si>
  <si>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</si>
  <si>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</si>
  <si>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</si>
  <si>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</si>
  <si>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</si>
  <si>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CIMS.CAN.ON.Transportation Freight.Freight</t>
  </si>
  <si>
    <t>CIMS.CAN.ON.Transportation Freight.Off Road</t>
  </si>
  <si>
    <t>Retrofit_existing_max</t>
  </si>
  <si>
    <t>%</t>
  </si>
  <si>
    <t>TODO: Remove once retrofit bug is fixed.</t>
  </si>
  <si>
    <t>Freight</t>
  </si>
  <si>
    <t>Fixed Ratio</t>
  </si>
  <si>
    <t>CIMS.CAN.ON.Transportation Freight.Freight.Land</t>
  </si>
  <si>
    <t>CIMS.CAN.ON.Transportation Freight.Freight.Marine</t>
  </si>
  <si>
    <t>CIMS.CAN.ON.Transportation Freight.Freight.Air</t>
  </si>
  <si>
    <t>Land</t>
  </si>
  <si>
    <t>CIMS.CAN.ON.Transportation Freight.Freight.Land.Light Medium</t>
  </si>
  <si>
    <t>CIMS.CAN.ON.Transportation Freight.Freight.Land.Heavy</t>
  </si>
  <si>
    <t>Light Medium</t>
  </si>
  <si>
    <t>Tech Compete</t>
  </si>
  <si>
    <t>Discount rate_financial</t>
  </si>
  <si>
    <t>Discount rate_retrofit</t>
  </si>
  <si>
    <t>Heterogeneity</t>
  </si>
  <si>
    <t>Diesel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</si>
  <si>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</si>
  <si>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</si>
  <si>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</si>
  <si>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</si>
  <si>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</si>
  <si>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</si>
  <si>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</si>
  <si>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NR CAN  &amp;Transportation Research Board &amp; National Research Council</t>
  </si>
  <si>
    <t>TODO: Update with avg tkm from Freight calcs</t>
  </si>
  <si>
    <t>FCC</t>
  </si>
  <si>
    <t>Moultak et al. 2017 &amp; Navius</t>
  </si>
  <si>
    <t>$</t>
  </si>
  <si>
    <t>FOM</t>
  </si>
  <si>
    <t>Ray Barton, Hammond, den Boer (2013), Navius</t>
  </si>
  <si>
    <t>CIMS.CAN.ON.Transportation Freight.Diesel Blend</t>
  </si>
  <si>
    <t>GJ</t>
  </si>
  <si>
    <t>Diesel Standard</t>
  </si>
  <si>
    <t>Diesel Efficient</t>
  </si>
  <si>
    <t>Moultak et al., Navius, den boer</t>
  </si>
  <si>
    <t>Hammond Thesis</t>
  </si>
  <si>
    <t>Gasoline Existing</t>
  </si>
  <si>
    <t>moultak, meszler, and navius</t>
  </si>
  <si>
    <t>CIMS.CAN.ON.Transportation Freight.Gasoline Blend</t>
  </si>
  <si>
    <t>Gasoline Standard</t>
  </si>
  <si>
    <t>Gasoline Efficient</t>
  </si>
  <si>
    <t xml:space="preserve">Moultak et al., Navius, &amp; Meszler et al. </t>
  </si>
  <si>
    <t>E85</t>
  </si>
  <si>
    <t>CIMS.CAN.ON.Transportation Freight.Flex Blend</t>
  </si>
  <si>
    <t>Propane</t>
  </si>
  <si>
    <t>Fulton &amp; Miller; Moultak et al</t>
  </si>
  <si>
    <t>Hydrogen</t>
  </si>
  <si>
    <t xml:space="preserve">den boer et al. &amp; Moultak et al. &amp; Navius Research </t>
  </si>
  <si>
    <t>CIMS.CAN.ON.Transportation Freight.FCEV Infrastructure</t>
  </si>
  <si>
    <t>Biodiesel</t>
  </si>
  <si>
    <t>Moultak et al., Navius, Meszler</t>
  </si>
  <si>
    <t>Electric</t>
  </si>
  <si>
    <t>CIMS.CAN.ON.Transportation Freight.EV Infrastructure</t>
  </si>
  <si>
    <t>Plug-in Hybrid</t>
  </si>
  <si>
    <t>Heavy</t>
  </si>
  <si>
    <t>Trucks</t>
  </si>
  <si>
    <t>CIMS.CAN.ON.Transportation Freight.Freight.Land.Heavy.Trucks</t>
  </si>
  <si>
    <t>Rail</t>
  </si>
  <si>
    <t>CIMS.CAN.ON.Transportation Freight.Freight.Land.Heavy.Rail</t>
  </si>
  <si>
    <t>Moultak, den Boer, Navius, Fulton &amp; Miller (2015)</t>
  </si>
  <si>
    <t>Capital recovery</t>
  </si>
  <si>
    <t>Moultak, den Boer, Navius, Fulton &amp; Miller (2015) &amp; Meszler</t>
  </si>
  <si>
    <t>Natural Gas</t>
  </si>
  <si>
    <t>Fulton &amp; Miller, Moultak et al., Navius</t>
  </si>
  <si>
    <t>Ray Barton, Hammond, Navius</t>
  </si>
  <si>
    <t xml:space="preserve">Fulton &amp; Miller &amp; den Boer et al. </t>
  </si>
  <si>
    <t xml:space="preserve">den Boer et al. &amp; Navius Research </t>
  </si>
  <si>
    <t>den boer et al. &amp; Moultak et al. &amp; US Department of Energy (2020)</t>
  </si>
  <si>
    <t>Catenary</t>
  </si>
  <si>
    <t>CIMS.CAN.ON.Transportation Freight.Catenary Infrastructure</t>
  </si>
  <si>
    <t>World Wide Rails &amp; Train Conductor HQ</t>
  </si>
  <si>
    <t>Globe &amp; Mail</t>
  </si>
  <si>
    <t>Argonne National Laboratory</t>
  </si>
  <si>
    <t>Train Conductor HQ</t>
  </si>
  <si>
    <t>Marine</t>
  </si>
  <si>
    <t>Fuel Oil Existing</t>
  </si>
  <si>
    <t>Fuel Oil Standard</t>
  </si>
  <si>
    <t>Fuel Oil Efficient</t>
  </si>
  <si>
    <t>Air</t>
  </si>
  <si>
    <t>Domestic</t>
  </si>
  <si>
    <t>Off Road</t>
  </si>
  <si>
    <t>Diesel Std</t>
  </si>
  <si>
    <t>Diesel Medium Efficiency</t>
  </si>
  <si>
    <t>Diesel High Efficiency</t>
  </si>
  <si>
    <t>EV Infrastructure</t>
  </si>
  <si>
    <t>CIMS.CAN.ON.Transportation Freight.EV Infrastructure.Depot Stations</t>
  </si>
  <si>
    <t>CIMS.CAN.ON.Transportation Freight.EV Infrastructure.Rapid Charging Stations</t>
  </si>
  <si>
    <t>Depot Stations</t>
  </si>
  <si>
    <t>Station</t>
  </si>
  <si>
    <t>Johnson et al. 2020</t>
  </si>
  <si>
    <t>Hall &amp; Lustey, Navius, Johnson et al. (2020</t>
  </si>
  <si>
    <t>den boer et al. Johnson et al</t>
  </si>
  <si>
    <t>Rapid Charging Stations</t>
  </si>
  <si>
    <t>Johnson et al</t>
  </si>
  <si>
    <t>Hall &amp;Lutsey, Johnson et al</t>
  </si>
  <si>
    <t>FCEV Infrastructure</t>
  </si>
  <si>
    <t>Low Capacity Station</t>
  </si>
  <si>
    <t>Melaina et al. (2012)</t>
  </si>
  <si>
    <t>IEA (2019)</t>
  </si>
  <si>
    <t>Weinert et al. (2007)</t>
  </si>
  <si>
    <t>High Capacity Station</t>
  </si>
  <si>
    <t>Catenary Infrastructure</t>
  </si>
  <si>
    <t>Catenary Road</t>
  </si>
  <si>
    <t>Oak Ridge National Laboratory (Private Coorespondance)</t>
  </si>
  <si>
    <t xml:space="preserve">den Boer et al. ; Moultak et al. </t>
  </si>
  <si>
    <t>Diesel Blend</t>
  </si>
  <si>
    <t>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</si>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</sst>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Mariah%20model\Freight%20Data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ght Medium"/>
      <sheetName val="Heavy"/>
      <sheetName val="Shell vs Other Costs"/>
      <sheetName val="Infrastructure"/>
      <sheetName val="Infra Services"/>
      <sheetName val="Fuel Efficiencies"/>
      <sheetName val="Emissions"/>
      <sheetName val="Marine"/>
      <sheetName val="Rail"/>
      <sheetName val="Fuel Prices"/>
      <sheetName val="Sheet2"/>
      <sheetName val="Carbon Price"/>
      <sheetName val="GHG stuff"/>
      <sheetName val="Prob Distrib Exploration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1.5</v>
          </cell>
        </row>
        <row r="7">
          <cell r="B7">
            <v>1.6</v>
          </cell>
        </row>
        <row r="8">
          <cell r="B8">
            <v>1.05</v>
          </cell>
        </row>
        <row r="9">
          <cell r="B9">
            <v>0.8</v>
          </cell>
        </row>
        <row r="10">
          <cell r="B10">
            <v>0.8640000000000001</v>
          </cell>
        </row>
        <row r="11">
          <cell r="B11">
            <v>0.30000000000000004</v>
          </cell>
        </row>
        <row r="12">
          <cell r="B12">
            <v>1.58</v>
          </cell>
        </row>
        <row r="14">
          <cell r="B14">
            <v>0.92</v>
          </cell>
        </row>
        <row r="17">
          <cell r="B17">
            <v>0.96</v>
          </cell>
        </row>
        <row r="18">
          <cell r="B18">
            <v>0.6</v>
          </cell>
        </row>
        <row r="19">
          <cell r="B19">
            <v>0.55000000000000004</v>
          </cell>
        </row>
        <row r="21">
          <cell r="B21">
            <v>0.44000000000000006</v>
          </cell>
        </row>
        <row r="22">
          <cell r="B22">
            <v>0.18400000000000002</v>
          </cell>
        </row>
        <row r="23">
          <cell r="B23">
            <v>0.95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D325-04AE-4662-9873-15696732A38C}">
  <sheetPr codeName="Sheet1"/>
  <dimension ref="A1:X567"/>
  <sheetViews>
    <sheetView tabSelected="1" workbookViewId="0">
      <selection sqref="A1:X56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195990278.20334879</v>
      </c>
      <c r="N3">
        <f>INDEX([1]!freight_data,MATCH($A3&amp;$F3&amp;$G3&amp;$J3,[1]!freight_index,0),MATCH(N$2,[1]!freight_year,0))</f>
        <v>212630209.2211208</v>
      </c>
      <c r="O3">
        <f>INDEX([1]!freight_data,MATCH($A3&amp;$F3&amp;$G3&amp;$J3,[1]!freight_index,0),MATCH(O$2,[1]!freight_year,0))</f>
        <v>186924813.350972</v>
      </c>
      <c r="P3">
        <f>INDEX([1]!freight_data,MATCH($A3&amp;$F3&amp;$G3&amp;$J3,[1]!freight_index,0),MATCH(P$2,[1]!freight_year,0))</f>
        <v>237318711.8054921</v>
      </c>
      <c r="Q3">
        <f>INDEX([1]!freight_data,MATCH($A3&amp;$F3&amp;$G3&amp;$J3,[1]!freight_index,0),MATCH(Q$2,[1]!freight_year,0))</f>
        <v>251089433.81774902</v>
      </c>
      <c r="R3">
        <f>INDEX([1]!freight_data,MATCH($A3&amp;$F3&amp;$G3&amp;$J3,[1]!freight_index,0),MATCH(R$2,[1]!freight_year,0))</f>
        <v>265100120.23863658</v>
      </c>
      <c r="S3">
        <f>INDEX([1]!freight_data,MATCH($A3&amp;$F3&amp;$G3&amp;$J3,[1]!freight_index,0),MATCH(S$2,[1]!freight_year,0))</f>
        <v>280138482.1516149</v>
      </c>
      <c r="T3">
        <f>INDEX([1]!freight_data,MATCH($A3&amp;$F3&amp;$G3&amp;$J3,[1]!freight_index,0),MATCH(T$2,[1]!freight_year,0))</f>
        <v>296284697.66767377</v>
      </c>
      <c r="U3">
        <f>INDEX([1]!freight_data,MATCH($A3&amp;$F3&amp;$G3&amp;$J3,[1]!freight_index,0),MATCH(U$2,[1]!freight_year,0))</f>
        <v>313625551.18870825</v>
      </c>
      <c r="V3">
        <f>INDEX([1]!freight_data,MATCH($A3&amp;$F3&amp;$G3&amp;$J3,[1]!freight_index,0),MATCH(V$2,[1]!freight_year,0))</f>
        <v>332255003.51554525</v>
      </c>
      <c r="W3">
        <f>INDEX([1]!freight_data,MATCH($A3&amp;$F3&amp;$G3&amp;$J3,[1]!freight_index,0),MATCH(W$2,[1]!freight_year,0))</f>
        <v>352274813.07573444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26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26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26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26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0.95398155394259854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0.95398155394259854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0.98994343024448206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0.97246283085654439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0.98182666513417205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0.98488180413750293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0.98927749890135364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0.98806334430302856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0.98741002378760923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0.98681583262792849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0.98676357067762543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35</v>
      </c>
      <c r="K13" t="s">
        <v>24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36</v>
      </c>
      <c r="K14" t="s">
        <v>26</v>
      </c>
      <c r="M14">
        <f>IFERROR(INDEX([3]!FuelMult_JCIMS,MATCH($C14&amp;$D14&amp;$J14,[3]!FuelMult_JCIMS_Index,0),MATCH(M$2,$M$2:$W$2,0)),1)</f>
        <v>0.38548377572461312</v>
      </c>
      <c r="N14">
        <f>IFERROR(INDEX([3]!FuelMult_JCIMS,MATCH($C14&amp;$D14&amp;$J14,[3]!FuelMult_JCIMS_Index,0),MATCH(N$2,$M$2:$W$2,0)),1)</f>
        <v>0.44461532246086144</v>
      </c>
      <c r="O14">
        <f>IFERROR(INDEX([3]!FuelMult_JCIMS,MATCH($C14&amp;$D14&amp;$J14,[3]!FuelMult_JCIMS_Index,0),MATCH(O$2,$M$2:$W$2,0)),1)</f>
        <v>0.58185367011855615</v>
      </c>
      <c r="P14">
        <f>IFERROR(INDEX([3]!FuelMult_JCIMS,MATCH($C14&amp;$D14&amp;$J14,[3]!FuelMult_JCIMS_Index,0),MATCH(P$2,$M$2:$W$2,0)),1)</f>
        <v>0.6111223383239095</v>
      </c>
      <c r="Q14">
        <f>IFERROR(INDEX([3]!FuelMult_JCIMS,MATCH($C14&amp;$D14&amp;$J14,[3]!FuelMult_JCIMS_Index,0),MATCH(Q$2,$M$2:$W$2,0)),1)</f>
        <v>0.66626636128110062</v>
      </c>
      <c r="R14">
        <f>IFERROR(INDEX([3]!FuelMult_JCIMS,MATCH($C14&amp;$D14&amp;$J14,[3]!FuelMult_JCIMS_Index,0),MATCH(R$2,$M$2:$W$2,0)),1)</f>
        <v>0.71138432442332999</v>
      </c>
      <c r="S14">
        <f>IFERROR(INDEX([3]!FuelMult_JCIMS,MATCH($C14&amp;$D14&amp;$J14,[3]!FuelMult_JCIMS_Index,0),MATCH(S$2,$M$2:$W$2,0)),1)</f>
        <v>0.74296954619943079</v>
      </c>
      <c r="T14">
        <f>IFERROR(INDEX([3]!FuelMult_JCIMS,MATCH($C14&amp;$D14&amp;$J14,[3]!FuelMult_JCIMS_Index,0),MATCH(T$2,$M$2:$W$2,0)),1)</f>
        <v>0.78465335989466367</v>
      </c>
      <c r="U14">
        <f>IFERROR(INDEX([3]!FuelMult_JCIMS,MATCH($C14&amp;$D14&amp;$J14,[3]!FuelMult_JCIMS_Index,0),MATCH(U$2,$M$2:$W$2,0)),1)</f>
        <v>0.81841260501778612</v>
      </c>
      <c r="V14">
        <f>IFERROR(INDEX([3]!FuelMult_JCIMS,MATCH($C14&amp;$D14&amp;$J14,[3]!FuelMult_JCIMS_Index,0),MATCH(V$2,$M$2:$W$2,0)),1)</f>
        <v>0.82343535385724553</v>
      </c>
      <c r="W14">
        <f>IFERROR(INDEX([3]!FuelMult_JCIMS,MATCH($C14&amp;$D14&amp;$J14,[3]!FuelMult_JCIMS_Index,0),MATCH(W$2,$M$2:$W$2,0)),1)</f>
        <v>0.83336351121102292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0.96886582600025029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0.96886582600025029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0.9791652413745694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0.96820262843413019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0.97632192051870659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0.97533820768951651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0.98118453136472616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0.98225983534345707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0.98486718576854382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0.98664477364856362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0.98785788974124422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38</v>
      </c>
      <c r="K16" t="s">
        <v>26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39</v>
      </c>
      <c r="K17" t="s">
        <v>26</v>
      </c>
      <c r="M17">
        <f>IFERROR(INDEX([3]!FuelMult_JCIMS,MATCH($C17&amp;$D17&amp;$J17,[3]!FuelMult_JCIMS_Index,0),MATCH(M$2,$M$2:$W$2,0)),1)</f>
        <v>1</v>
      </c>
      <c r="N17">
        <f>IFERROR(INDEX([3]!FuelMult_JCIMS,MATCH($C17&amp;$D17&amp;$J17,[3]!FuelMult_JCIMS_Index,0),MATCH(N$2,$M$2:$W$2,0)),1)</f>
        <v>1</v>
      </c>
      <c r="O17">
        <f>IFERROR(INDEX([3]!FuelMult_JCIMS,MATCH($C17&amp;$D17&amp;$J17,[3]!FuelMult_JCIMS_Index,0),MATCH(O$2,$M$2:$W$2,0)),1)</f>
        <v>1</v>
      </c>
      <c r="P17">
        <f>IFERROR(INDEX([3]!FuelMult_JCIMS,MATCH($C17&amp;$D17&amp;$J17,[3]!FuelMult_JCIMS_Index,0),MATCH(P$2,$M$2:$W$2,0)),1)</f>
        <v>1</v>
      </c>
      <c r="Q17">
        <f>IFERROR(INDEX([3]!FuelMult_JCIMS,MATCH($C17&amp;$D17&amp;$J17,[3]!FuelMult_JCIMS_Index,0),MATCH(Q$2,$M$2:$W$2,0)),1)</f>
        <v>1</v>
      </c>
      <c r="R17">
        <f>IFERROR(INDEX([3]!FuelMult_JCIMS,MATCH($C17&amp;$D17&amp;$J17,[3]!FuelMult_JCIMS_Index,0),MATCH(R$2,$M$2:$W$2,0)),1)</f>
        <v>1</v>
      </c>
      <c r="S17">
        <f>IFERROR(INDEX([3]!FuelMult_JCIMS,MATCH($C17&amp;$D17&amp;$J17,[3]!FuelMult_JCIMS_Index,0),MATCH(S$2,$M$2:$W$2,0)),1)</f>
        <v>1</v>
      </c>
      <c r="T17">
        <f>IFERROR(INDEX([3]!FuelMult_JCIMS,MATCH($C17&amp;$D17&amp;$J17,[3]!FuelMult_JCIMS_Index,0),MATCH(T$2,$M$2:$W$2,0)),1)</f>
        <v>1</v>
      </c>
      <c r="U17">
        <f>IFERROR(INDEX([3]!FuelMult_JCIMS,MATCH($C17&amp;$D17&amp;$J17,[3]!FuelMult_JCIMS_Index,0),MATCH(U$2,$M$2:$W$2,0)),1)</f>
        <v>1</v>
      </c>
      <c r="V17">
        <f>IFERROR(INDEX([3]!FuelMult_JCIMS,MATCH($C17&amp;$D17&amp;$J17,[3]!FuelMult_JCIMS_Index,0),MATCH(V$2,$M$2:$W$2,0)),1)</f>
        <v>1</v>
      </c>
      <c r="W17">
        <f>IFERROR(INDEX([3]!FuelMult_JCIMS,MATCH($C17&amp;$D17&amp;$J17,[3]!FuelMult_JCIMS_Index,0),MATCH(W$2,$M$2:$W$2,0)),1)</f>
        <v>1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40</v>
      </c>
      <c r="K18" t="s">
        <v>26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41</v>
      </c>
      <c r="K19" t="s">
        <v>24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42</v>
      </c>
      <c r="K20" t="s">
        <v>26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43</v>
      </c>
      <c r="K21" t="s">
        <v>26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44</v>
      </c>
      <c r="K22" t="s">
        <v>26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45</v>
      </c>
      <c r="K23" t="s">
        <v>26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46</v>
      </c>
      <c r="K24" t="s">
        <v>26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47</v>
      </c>
      <c r="K25" t="s">
        <v>26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19</v>
      </c>
      <c r="M26">
        <f>INDEX([1]!freight_data,MATCH($A26&amp;$F26&amp;$G26&amp;$J26,[1]!freight_index,0),MATCH(M$2,[1]!freight_year,0))</f>
        <v>1</v>
      </c>
      <c r="N26">
        <f>INDEX([1]!freight_data,MATCH($A26&amp;$F26&amp;$G26&amp;$J26,[1]!freight_index,0),MATCH(N$2,[1]!freight_year,0))</f>
        <v>1</v>
      </c>
      <c r="O26">
        <f>INDEX([1]!freight_data,MATCH($A26&amp;$F26&amp;$G26&amp;$J26,[1]!freight_index,0),MATCH(O$2,[1]!freight_year,0))</f>
        <v>1</v>
      </c>
      <c r="P26">
        <f>INDEX([1]!freight_data,MATCH($A26&amp;$F26&amp;$G26&amp;$J26,[1]!freight_index,0),MATCH(P$2,[1]!freight_year,0))</f>
        <v>1</v>
      </c>
      <c r="Q26">
        <f>INDEX([1]!freight_data,MATCH($A26&amp;$F26&amp;$G26&amp;$J26,[1]!freight_index,0),MATCH(Q$2,[1]!freight_year,0))</f>
        <v>1</v>
      </c>
      <c r="R26">
        <f>INDEX([1]!freight_data,MATCH($A26&amp;$F26&amp;$G26&amp;$J26,[1]!freight_index,0),MATCH(R$2,[1]!freight_year,0))</f>
        <v>1</v>
      </c>
      <c r="S26">
        <f>INDEX([1]!freight_data,MATCH($A26&amp;$F26&amp;$G26&amp;$J26,[1]!freight_index,0),MATCH(S$2,[1]!freight_year,0))</f>
        <v>1</v>
      </c>
      <c r="T26">
        <f>INDEX([1]!freight_data,MATCH($A26&amp;$F26&amp;$G26&amp;$J26,[1]!freight_index,0),MATCH(T$2,[1]!freight_year,0))</f>
        <v>1</v>
      </c>
      <c r="U26">
        <f>INDEX([1]!freight_data,MATCH($A26&amp;$F26&amp;$G26&amp;$J26,[1]!freight_index,0),MATCH(U$2,[1]!freight_year,0))</f>
        <v>1</v>
      </c>
      <c r="V26">
        <f>INDEX([1]!freight_data,MATCH($A26&amp;$F26&amp;$G26&amp;$J26,[1]!freight_index,0),MATCH(V$2,[1]!freight_year,0))</f>
        <v>1</v>
      </c>
      <c r="W26">
        <f>INDEX([1]!freight_data,MATCH($A26&amp;$F26&amp;$G26&amp;$J26,[1]!freight_index,0),MATCH(W$2,[1]!freight_year,0))</f>
        <v>1</v>
      </c>
    </row>
    <row r="27" spans="1:24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19</v>
      </c>
      <c r="M27">
        <f>INDEX([1]!freight_data,MATCH($A27&amp;$F27&amp;$G27&amp;$J27,[1]!freight_index,0),MATCH(M$2,[1]!freight_year,0))</f>
        <v>0.158</v>
      </c>
      <c r="N27">
        <f>INDEX([1]!freight_data,MATCH($A27&amp;$F27&amp;$G27&amp;$J27,[1]!freight_index,0),MATCH(N$2,[1]!freight_year,0))</f>
        <v>0.158</v>
      </c>
      <c r="O27">
        <f>INDEX([1]!freight_data,MATCH($A27&amp;$F27&amp;$G27&amp;$J27,[1]!freight_index,0),MATCH(O$2,[1]!freight_year,0))</f>
        <v>0.158</v>
      </c>
      <c r="P27">
        <f>INDEX([1]!freight_data,MATCH($A27&amp;$F27&amp;$G27&amp;$J27,[1]!freight_index,0),MATCH(P$2,[1]!freight_year,0))</f>
        <v>0.158</v>
      </c>
      <c r="Q27">
        <f>INDEX([1]!freight_data,MATCH($A27&amp;$F27&amp;$G27&amp;$J27,[1]!freight_index,0),MATCH(Q$2,[1]!freight_year,0))</f>
        <v>0.158</v>
      </c>
      <c r="R27">
        <f>INDEX([1]!freight_data,MATCH($A27&amp;$F27&amp;$G27&amp;$J27,[1]!freight_index,0),MATCH(R$2,[1]!freight_year,0))</f>
        <v>0.158</v>
      </c>
      <c r="S27">
        <f>INDEX([1]!freight_data,MATCH($A27&amp;$F27&amp;$G27&amp;$J27,[1]!freight_index,0),MATCH(S$2,[1]!freight_year,0))</f>
        <v>0.158</v>
      </c>
      <c r="T27">
        <f>INDEX([1]!freight_data,MATCH($A27&amp;$F27&amp;$G27&amp;$J27,[1]!freight_index,0),MATCH(T$2,[1]!freight_year,0))</f>
        <v>0.158</v>
      </c>
      <c r="U27">
        <f>INDEX([1]!freight_data,MATCH($A27&amp;$F27&amp;$G27&amp;$J27,[1]!freight_index,0),MATCH(U$2,[1]!freight_year,0))</f>
        <v>0.158</v>
      </c>
      <c r="V27">
        <f>INDEX([1]!freight_data,MATCH($A27&amp;$F27&amp;$G27&amp;$J27,[1]!freight_index,0),MATCH(V$2,[1]!freight_year,0))</f>
        <v>0.158</v>
      </c>
      <c r="W27">
        <f>INDEX([1]!freight_data,MATCH($A27&amp;$F27&amp;$G27&amp;$J27,[1]!freight_index,0),MATCH(W$2,[1]!freight_year,0))</f>
        <v>0.158</v>
      </c>
    </row>
    <row r="28" spans="1:24" x14ac:dyDescent="0.25">
      <c r="A28" t="s">
        <v>18</v>
      </c>
      <c r="B28" t="s">
        <v>4</v>
      </c>
      <c r="C28" t="s">
        <v>15</v>
      </c>
      <c r="D28" t="s">
        <v>16</v>
      </c>
      <c r="G28" t="s">
        <v>50</v>
      </c>
      <c r="L28" t="s">
        <v>51</v>
      </c>
      <c r="M28">
        <v>0</v>
      </c>
      <c r="N28">
        <f t="shared" ref="N28:W28" si="0">M28</f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 t="s">
        <v>52</v>
      </c>
    </row>
    <row r="29" spans="1:24" x14ac:dyDescent="0.25">
      <c r="A29" t="s">
        <v>48</v>
      </c>
      <c r="B29" t="s">
        <v>5</v>
      </c>
      <c r="C29" t="s">
        <v>15</v>
      </c>
      <c r="D29" t="s">
        <v>16</v>
      </c>
      <c r="E29" t="s">
        <v>53</v>
      </c>
      <c r="G29" t="s">
        <v>20</v>
      </c>
      <c r="L29" t="s">
        <v>19</v>
      </c>
    </row>
    <row r="30" spans="1:24" x14ac:dyDescent="0.25">
      <c r="A30" t="s">
        <v>48</v>
      </c>
      <c r="B30" t="s">
        <v>5</v>
      </c>
      <c r="C30" t="s">
        <v>15</v>
      </c>
      <c r="D30" t="s">
        <v>16</v>
      </c>
      <c r="E30" t="s">
        <v>53</v>
      </c>
      <c r="G30" t="s">
        <v>21</v>
      </c>
      <c r="H30" t="s">
        <v>54</v>
      </c>
    </row>
    <row r="31" spans="1:24" x14ac:dyDescent="0.25">
      <c r="A31" t="s">
        <v>48</v>
      </c>
      <c r="B31" t="s">
        <v>5</v>
      </c>
      <c r="C31" t="s">
        <v>15</v>
      </c>
      <c r="D31" t="s">
        <v>16</v>
      </c>
      <c r="E31" t="s">
        <v>53</v>
      </c>
      <c r="G31" t="s">
        <v>17</v>
      </c>
      <c r="J31" t="s">
        <v>55</v>
      </c>
      <c r="L31" t="s">
        <v>19</v>
      </c>
      <c r="M31">
        <f>INDEX([1]!freight_data,MATCH($A31&amp;$F31&amp;$G31&amp;$J31,[1]!freight_index,0),MATCH(M$2,[1]!freight_year,0))</f>
        <v>0.84697531085644018</v>
      </c>
      <c r="N31">
        <f>INDEX([1]!freight_data,MATCH($A31&amp;$F31&amp;$G31&amp;$J31,[1]!freight_index,0),MATCH(N$2,[1]!freight_year,0))</f>
        <v>0.85325494725524542</v>
      </c>
      <c r="O31">
        <f>INDEX([1]!freight_data,MATCH($A31&amp;$F31&amp;$G31&amp;$J31,[1]!freight_index,0),MATCH(O$2,[1]!freight_year,0))</f>
        <v>0.84864977643609041</v>
      </c>
      <c r="P31">
        <f>INDEX([1]!freight_data,MATCH($A31&amp;$F31&amp;$G31&amp;$J31,[1]!freight_index,0),MATCH(P$2,[1]!freight_year,0))</f>
        <v>0.80338186465078509</v>
      </c>
      <c r="Q31">
        <f>INDEX([1]!freight_data,MATCH($A31&amp;$F31&amp;$G31&amp;$J31,[1]!freight_index,0),MATCH(Q$2,[1]!freight_year,0))</f>
        <v>0.80849728229371753</v>
      </c>
      <c r="R31">
        <f>INDEX([1]!freight_data,MATCH($A31&amp;$F31&amp;$G31&amp;$J31,[1]!freight_index,0),MATCH(R$2,[1]!freight_year,0))</f>
        <v>0.81833827215869115</v>
      </c>
      <c r="S31">
        <f>INDEX([1]!freight_data,MATCH($A31&amp;$F31&amp;$G31&amp;$J31,[1]!freight_index,0),MATCH(S$2,[1]!freight_year,0))</f>
        <v>0.82780473507159247</v>
      </c>
      <c r="T31">
        <f>INDEX([1]!freight_data,MATCH($A31&amp;$F31&amp;$G31&amp;$J31,[1]!freight_index,0),MATCH(T$2,[1]!freight_year,0))</f>
        <v>0.83689783671176887</v>
      </c>
      <c r="U31">
        <f>INDEX([1]!freight_data,MATCH($A31&amp;$F31&amp;$G31&amp;$J31,[1]!freight_index,0),MATCH(U$2,[1]!freight_year,0))</f>
        <v>0.84562007672597506</v>
      </c>
      <c r="V31">
        <f>INDEX([1]!freight_data,MATCH($A31&amp;$F31&amp;$G31&amp;$J31,[1]!freight_index,0),MATCH(V$2,[1]!freight_year,0))</f>
        <v>0.85397518653789917</v>
      </c>
      <c r="W31">
        <f>INDEX([1]!freight_data,MATCH($A31&amp;$F31&amp;$G31&amp;$J31,[1]!freight_index,0),MATCH(W$2,[1]!freight_year,0))</f>
        <v>0.86196802373002612</v>
      </c>
    </row>
    <row r="32" spans="1:24" x14ac:dyDescent="0.25">
      <c r="A32" t="s">
        <v>48</v>
      </c>
      <c r="B32" t="s">
        <v>5</v>
      </c>
      <c r="C32" t="s">
        <v>15</v>
      </c>
      <c r="D32" t="s">
        <v>16</v>
      </c>
      <c r="E32" t="s">
        <v>53</v>
      </c>
      <c r="G32" t="s">
        <v>17</v>
      </c>
      <c r="J32" t="s">
        <v>56</v>
      </c>
      <c r="L32" t="s">
        <v>19</v>
      </c>
      <c r="M32">
        <f>INDEX([1]!freight_data,MATCH($A32&amp;$F32&amp;$G32&amp;$J32,[1]!freight_index,0),MATCH(M$2,[1]!freight_year,0))</f>
        <v>0.1493921530374881</v>
      </c>
      <c r="N32">
        <f>INDEX([1]!freight_data,MATCH($A32&amp;$F32&amp;$G32&amp;$J32,[1]!freight_index,0),MATCH(N$2,[1]!freight_year,0))</f>
        <v>0.14291183652305514</v>
      </c>
      <c r="O32">
        <f>INDEX([1]!freight_data,MATCH($A32&amp;$F32&amp;$G32&amp;$J32,[1]!freight_index,0),MATCH(O$2,[1]!freight_year,0))</f>
        <v>0.14835690595286308</v>
      </c>
      <c r="P32">
        <f>INDEX([1]!freight_data,MATCH($A32&amp;$F32&amp;$G32&amp;$J32,[1]!freight_index,0),MATCH(P$2,[1]!freight_year,0))</f>
        <v>0.19389290474358856</v>
      </c>
      <c r="Q32">
        <f>INDEX([1]!freight_data,MATCH($A32&amp;$F32&amp;$G32&amp;$J32,[1]!freight_index,0),MATCH(Q$2,[1]!freight_year,0))</f>
        <v>0.18767709661590187</v>
      </c>
      <c r="R32">
        <f>INDEX([1]!freight_data,MATCH($A32&amp;$F32&amp;$G32&amp;$J32,[1]!freight_index,0),MATCH(R$2,[1]!freight_year,0))</f>
        <v>0.17775825936037357</v>
      </c>
      <c r="S32">
        <f>INDEX([1]!freight_data,MATCH($A32&amp;$F32&amp;$G32&amp;$J32,[1]!freight_index,0),MATCH(S$2,[1]!freight_year,0))</f>
        <v>0.16821586084107412</v>
      </c>
      <c r="T32">
        <f>INDEX([1]!freight_data,MATCH($A32&amp;$F32&amp;$G32&amp;$J32,[1]!freight_index,0),MATCH(T$2,[1]!freight_year,0))</f>
        <v>0.15904883478897003</v>
      </c>
      <c r="U32">
        <f>INDEX([1]!freight_data,MATCH($A32&amp;$F32&amp;$G32&amp;$J32,[1]!freight_index,0),MATCH(U$2,[1]!freight_year,0))</f>
        <v>0.15025477277357246</v>
      </c>
      <c r="V32">
        <f>INDEX([1]!freight_data,MATCH($A32&amp;$F32&amp;$G32&amp;$J32,[1]!freight_index,0),MATCH(V$2,[1]!freight_year,0))</f>
        <v>0.1418300264292062</v>
      </c>
      <c r="W32">
        <f>INDEX([1]!freight_data,MATCH($A32&amp;$F32&amp;$G32&amp;$J32,[1]!freight_index,0),MATCH(W$2,[1]!freight_year,0))</f>
        <v>0.13376981317059075</v>
      </c>
    </row>
    <row r="33" spans="1:24" x14ac:dyDescent="0.25">
      <c r="A33" t="s">
        <v>48</v>
      </c>
      <c r="B33" t="s">
        <v>5</v>
      </c>
      <c r="C33" t="s">
        <v>15</v>
      </c>
      <c r="D33" t="s">
        <v>16</v>
      </c>
      <c r="E33" t="s">
        <v>53</v>
      </c>
      <c r="G33" t="s">
        <v>17</v>
      </c>
      <c r="J33" t="s">
        <v>57</v>
      </c>
      <c r="L33" t="s">
        <v>19</v>
      </c>
      <c r="M33">
        <f>INDEX([1]!freight_data,MATCH($A33&amp;$F33&amp;$G33&amp;$J33,[1]!freight_index,0),MATCH(M$2,[1]!freight_year,0))</f>
        <v>3.6325361060715777E-3</v>
      </c>
      <c r="N33">
        <f>INDEX([1]!freight_data,MATCH($A33&amp;$F33&amp;$G33&amp;$J33,[1]!freight_index,0),MATCH(N$2,[1]!freight_year,0))</f>
        <v>3.833216221699453E-3</v>
      </c>
      <c r="O33">
        <f>INDEX([1]!freight_data,MATCH($A33&amp;$F33&amp;$G33&amp;$J33,[1]!freight_index,0),MATCH(O$2,[1]!freight_year,0))</f>
        <v>2.9933176110464796E-3</v>
      </c>
      <c r="P33">
        <f>INDEX([1]!freight_data,MATCH($A33&amp;$F33&amp;$G33&amp;$J33,[1]!freight_index,0),MATCH(P$2,[1]!freight_year,0))</f>
        <v>2.7252306056262466E-3</v>
      </c>
      <c r="Q33">
        <f>INDEX([1]!freight_data,MATCH($A33&amp;$F33&amp;$G33&amp;$J33,[1]!freight_index,0),MATCH(Q$2,[1]!freight_year,0))</f>
        <v>3.8256210903805147E-3</v>
      </c>
      <c r="R33">
        <f>INDEX([1]!freight_data,MATCH($A33&amp;$F33&amp;$G33&amp;$J33,[1]!freight_index,0),MATCH(R$2,[1]!freight_year,0))</f>
        <v>3.9034684809353239E-3</v>
      </c>
      <c r="S33">
        <f>INDEX([1]!freight_data,MATCH($A33&amp;$F33&amp;$G33&amp;$J33,[1]!freight_index,0),MATCH(S$2,[1]!freight_year,0))</f>
        <v>3.9794040873333955E-3</v>
      </c>
      <c r="T33">
        <f>INDEX([1]!freight_data,MATCH($A33&amp;$F33&amp;$G33&amp;$J33,[1]!freight_index,0),MATCH(T$2,[1]!freight_year,0))</f>
        <v>4.0533284992609045E-3</v>
      </c>
      <c r="U33">
        <f>INDEX([1]!freight_data,MATCH($A33&amp;$F33&amp;$G33&amp;$J33,[1]!freight_index,0),MATCH(U$2,[1]!freight_year,0))</f>
        <v>4.1251505004524375E-3</v>
      </c>
      <c r="V33">
        <f>INDEX([1]!freight_data,MATCH($A33&amp;$F33&amp;$G33&amp;$J33,[1]!freight_index,0),MATCH(V$2,[1]!freight_year,0))</f>
        <v>4.1947870328946368E-3</v>
      </c>
      <c r="W33">
        <f>INDEX([1]!freight_data,MATCH($A33&amp;$F33&amp;$G33&amp;$J33,[1]!freight_index,0),MATCH(W$2,[1]!freight_year,0))</f>
        <v>4.2621630993829552E-3</v>
      </c>
    </row>
    <row r="34" spans="1:24" x14ac:dyDescent="0.25">
      <c r="A34" t="s">
        <v>55</v>
      </c>
      <c r="B34" t="s">
        <v>5</v>
      </c>
      <c r="C34" t="s">
        <v>15</v>
      </c>
      <c r="D34" t="s">
        <v>16</v>
      </c>
      <c r="E34" t="s">
        <v>58</v>
      </c>
      <c r="G34" t="s">
        <v>20</v>
      </c>
      <c r="L34" t="s">
        <v>19</v>
      </c>
    </row>
    <row r="35" spans="1:24" x14ac:dyDescent="0.25">
      <c r="A35" t="s">
        <v>55</v>
      </c>
      <c r="B35" t="s">
        <v>5</v>
      </c>
      <c r="C35" t="s">
        <v>15</v>
      </c>
      <c r="D35" t="s">
        <v>16</v>
      </c>
      <c r="E35" t="s">
        <v>58</v>
      </c>
      <c r="G35" t="s">
        <v>21</v>
      </c>
      <c r="H35" t="s">
        <v>54</v>
      </c>
    </row>
    <row r="36" spans="1:24" x14ac:dyDescent="0.25">
      <c r="A36" t="s">
        <v>55</v>
      </c>
      <c r="B36" t="s">
        <v>5</v>
      </c>
      <c r="C36" t="s">
        <v>15</v>
      </c>
      <c r="D36" t="s">
        <v>16</v>
      </c>
      <c r="E36" t="s">
        <v>58</v>
      </c>
      <c r="G36" t="s">
        <v>17</v>
      </c>
      <c r="J36" t="s">
        <v>59</v>
      </c>
      <c r="L36" t="s">
        <v>19</v>
      </c>
      <c r="M36">
        <f>INDEX([1]!freight_data,MATCH($A36&amp;$F36&amp;$G36&amp;$J36,[1]!freight_index,0),MATCH(M$2,[1]!freight_year,0))</f>
        <v>8.0332954794517589E-2</v>
      </c>
      <c r="N36">
        <f>INDEX([1]!freight_data,MATCH($A36&amp;$F36&amp;$G36&amp;$J36,[1]!freight_index,0),MATCH(N$2,[1]!freight_year,0))</f>
        <v>8.432381546806289E-2</v>
      </c>
      <c r="O36">
        <f>INDEX([1]!freight_data,MATCH($A36&amp;$F36&amp;$G36&amp;$J36,[1]!freight_index,0),MATCH(O$2,[1]!freight_year,0))</f>
        <v>0.12841506201607591</v>
      </c>
      <c r="P36">
        <f>INDEX([1]!freight_data,MATCH($A36&amp;$F36&amp;$G36&amp;$J36,[1]!freight_index,0),MATCH(P$2,[1]!freight_year,0))</f>
        <v>0.10693063863011726</v>
      </c>
      <c r="Q36">
        <f>INDEX([1]!freight_data,MATCH($A36&amp;$F36&amp;$G36&amp;$J36,[1]!freight_index,0),MATCH(Q$2,[1]!freight_year,0))</f>
        <v>0.11871789647787651</v>
      </c>
      <c r="R36">
        <f>INDEX([1]!freight_data,MATCH($A36&amp;$F36&amp;$G36&amp;$J36,[1]!freight_index,0),MATCH(R$2,[1]!freight_year,0))</f>
        <v>0.12265387290214259</v>
      </c>
      <c r="S36">
        <f>INDEX([1]!freight_data,MATCH($A36&amp;$F36&amp;$G36&amp;$J36,[1]!freight_index,0),MATCH(S$2,[1]!freight_year,0))</f>
        <v>0.12668471969270736</v>
      </c>
      <c r="T36">
        <f>INDEX([1]!freight_data,MATCH($A36&amp;$F36&amp;$G36&amp;$J36,[1]!freight_index,0),MATCH(T$2,[1]!freight_year,0))</f>
        <v>0.13081095129017239</v>
      </c>
      <c r="U36">
        <f>INDEX([1]!freight_data,MATCH($A36&amp;$F36&amp;$G36&amp;$J36,[1]!freight_index,0),MATCH(U$2,[1]!freight_year,0))</f>
        <v>0.1350329970433507</v>
      </c>
      <c r="V36">
        <f>INDEX([1]!freight_data,MATCH($A36&amp;$F36&amp;$G36&amp;$J36,[1]!freight_index,0),MATCH(V$2,[1]!freight_year,0))</f>
        <v>0.1393511981259693</v>
      </c>
      <c r="W36">
        <f>INDEX([1]!freight_data,MATCH($A36&amp;$F36&amp;$G36&amp;$J36,[1]!freight_index,0),MATCH(W$2,[1]!freight_year,0))</f>
        <v>0.1437658045886149</v>
      </c>
    </row>
    <row r="37" spans="1:24" x14ac:dyDescent="0.25">
      <c r="A37" t="s">
        <v>55</v>
      </c>
      <c r="B37" t="s">
        <v>5</v>
      </c>
      <c r="C37" t="s">
        <v>15</v>
      </c>
      <c r="D37" t="s">
        <v>16</v>
      </c>
      <c r="E37" t="s">
        <v>58</v>
      </c>
      <c r="G37" t="s">
        <v>17</v>
      </c>
      <c r="J37" t="s">
        <v>60</v>
      </c>
      <c r="L37" t="s">
        <v>19</v>
      </c>
      <c r="M37">
        <f>INDEX([1]!freight_data,MATCH($A37&amp;$F37&amp;$G37&amp;$J37,[1]!freight_index,0),MATCH(M$2,[1]!freight_year,0))</f>
        <v>0.91966704520548248</v>
      </c>
      <c r="N37">
        <f>INDEX([1]!freight_data,MATCH($A37&amp;$F37&amp;$G37&amp;$J37,[1]!freight_index,0),MATCH(N$2,[1]!freight_year,0))</f>
        <v>0.91567618453193711</v>
      </c>
      <c r="O37">
        <f>INDEX([1]!freight_data,MATCH($A37&amp;$F37&amp;$G37&amp;$J37,[1]!freight_index,0),MATCH(O$2,[1]!freight_year,0))</f>
        <v>0.871584937983924</v>
      </c>
      <c r="P37">
        <f>INDEX([1]!freight_data,MATCH($A37&amp;$F37&amp;$G37&amp;$J37,[1]!freight_index,0),MATCH(P$2,[1]!freight_year,0))</f>
        <v>0.8930693613698828</v>
      </c>
      <c r="Q37">
        <f>INDEX([1]!freight_data,MATCH($A37&amp;$F37&amp;$G37&amp;$J37,[1]!freight_index,0),MATCH(Q$2,[1]!freight_year,0))</f>
        <v>0.88128210352212355</v>
      </c>
      <c r="R37">
        <f>INDEX([1]!freight_data,MATCH($A37&amp;$F37&amp;$G37&amp;$J37,[1]!freight_index,0),MATCH(R$2,[1]!freight_year,0))</f>
        <v>0.87734612709785742</v>
      </c>
      <c r="S37">
        <f>INDEX([1]!freight_data,MATCH($A37&amp;$F37&amp;$G37&amp;$J37,[1]!freight_index,0),MATCH(S$2,[1]!freight_year,0))</f>
        <v>0.87331528030729266</v>
      </c>
      <c r="T37">
        <f>INDEX([1]!freight_data,MATCH($A37&amp;$F37&amp;$G37&amp;$J37,[1]!freight_index,0),MATCH(T$2,[1]!freight_year,0))</f>
        <v>0.86918904870982761</v>
      </c>
      <c r="U37">
        <f>INDEX([1]!freight_data,MATCH($A37&amp;$F37&amp;$G37&amp;$J37,[1]!freight_index,0),MATCH(U$2,[1]!freight_year,0))</f>
        <v>0.8649670029566493</v>
      </c>
      <c r="V37">
        <f>INDEX([1]!freight_data,MATCH($A37&amp;$F37&amp;$G37&amp;$J37,[1]!freight_index,0),MATCH(V$2,[1]!freight_year,0))</f>
        <v>0.86064880187403081</v>
      </c>
      <c r="W37">
        <f>INDEX([1]!freight_data,MATCH($A37&amp;$F37&amp;$G37&amp;$J37,[1]!freight_index,0),MATCH(W$2,[1]!freight_year,0))</f>
        <v>0.85623419541138512</v>
      </c>
    </row>
    <row r="38" spans="1:24" x14ac:dyDescent="0.25">
      <c r="A38" t="s">
        <v>59</v>
      </c>
      <c r="B38" t="s">
        <v>5</v>
      </c>
      <c r="C38" t="s">
        <v>15</v>
      </c>
      <c r="D38" t="s">
        <v>16</v>
      </c>
      <c r="E38" t="s">
        <v>61</v>
      </c>
      <c r="G38" t="s">
        <v>20</v>
      </c>
      <c r="L38" t="s">
        <v>19</v>
      </c>
    </row>
    <row r="39" spans="1:24" x14ac:dyDescent="0.25">
      <c r="A39" t="s">
        <v>59</v>
      </c>
      <c r="B39" t="s">
        <v>5</v>
      </c>
      <c r="C39" t="s">
        <v>15</v>
      </c>
      <c r="D39" t="s">
        <v>16</v>
      </c>
      <c r="E39" t="s">
        <v>61</v>
      </c>
      <c r="G39" t="s">
        <v>21</v>
      </c>
      <c r="H39" t="s">
        <v>62</v>
      </c>
    </row>
    <row r="40" spans="1:24" x14ac:dyDescent="0.25">
      <c r="A40" t="s">
        <v>59</v>
      </c>
      <c r="B40" t="s">
        <v>5</v>
      </c>
      <c r="C40" t="s">
        <v>15</v>
      </c>
      <c r="D40" t="s">
        <v>16</v>
      </c>
      <c r="E40" t="s">
        <v>61</v>
      </c>
      <c r="G40" t="s">
        <v>63</v>
      </c>
      <c r="L40" t="s">
        <v>51</v>
      </c>
      <c r="M40">
        <v>0.25</v>
      </c>
      <c r="N40">
        <f t="shared" ref="N40:W42" si="1">M40</f>
        <v>0.25</v>
      </c>
      <c r="O40">
        <f t="shared" si="1"/>
        <v>0.25</v>
      </c>
      <c r="P40">
        <f t="shared" si="1"/>
        <v>0.25</v>
      </c>
      <c r="Q40">
        <f t="shared" si="1"/>
        <v>0.25</v>
      </c>
      <c r="R40">
        <f t="shared" si="1"/>
        <v>0.25</v>
      </c>
      <c r="S40">
        <f t="shared" si="1"/>
        <v>0.25</v>
      </c>
      <c r="T40">
        <f t="shared" si="1"/>
        <v>0.25</v>
      </c>
      <c r="U40">
        <f t="shared" si="1"/>
        <v>0.25</v>
      </c>
      <c r="V40">
        <f t="shared" si="1"/>
        <v>0.25</v>
      </c>
      <c r="W40">
        <f t="shared" si="1"/>
        <v>0.25</v>
      </c>
    </row>
    <row r="41" spans="1:24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64</v>
      </c>
      <c r="L41" t="s">
        <v>51</v>
      </c>
      <c r="M41">
        <v>0.65</v>
      </c>
      <c r="N41">
        <f t="shared" si="1"/>
        <v>0.65</v>
      </c>
      <c r="O41">
        <f t="shared" si="1"/>
        <v>0.65</v>
      </c>
      <c r="P41">
        <f t="shared" si="1"/>
        <v>0.65</v>
      </c>
      <c r="Q41">
        <f t="shared" si="1"/>
        <v>0.65</v>
      </c>
      <c r="R41">
        <f t="shared" si="1"/>
        <v>0.65</v>
      </c>
      <c r="S41">
        <f t="shared" si="1"/>
        <v>0.65</v>
      </c>
      <c r="T41">
        <f t="shared" si="1"/>
        <v>0.65</v>
      </c>
      <c r="U41">
        <f t="shared" si="1"/>
        <v>0.65</v>
      </c>
      <c r="V41">
        <f t="shared" si="1"/>
        <v>0.65</v>
      </c>
      <c r="W41">
        <f t="shared" si="1"/>
        <v>0.65</v>
      </c>
    </row>
    <row r="42" spans="1:24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65</v>
      </c>
      <c r="M42">
        <v>15</v>
      </c>
      <c r="N42">
        <f t="shared" si="1"/>
        <v>15</v>
      </c>
      <c r="O42">
        <f t="shared" si="1"/>
        <v>15</v>
      </c>
      <c r="P42">
        <f t="shared" si="1"/>
        <v>15</v>
      </c>
      <c r="Q42">
        <f t="shared" si="1"/>
        <v>15</v>
      </c>
      <c r="R42">
        <f t="shared" si="1"/>
        <v>15</v>
      </c>
      <c r="S42">
        <f t="shared" si="1"/>
        <v>15</v>
      </c>
      <c r="T42">
        <f t="shared" si="1"/>
        <v>15</v>
      </c>
      <c r="U42">
        <f t="shared" si="1"/>
        <v>15</v>
      </c>
      <c r="V42">
        <f t="shared" si="1"/>
        <v>15</v>
      </c>
      <c r="W42">
        <f t="shared" si="1"/>
        <v>15</v>
      </c>
    </row>
    <row r="43" spans="1:24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F43" t="s">
        <v>66</v>
      </c>
      <c r="G43" t="s">
        <v>6</v>
      </c>
    </row>
    <row r="44" spans="1:24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F44" t="s">
        <v>66</v>
      </c>
      <c r="G44" t="s">
        <v>67</v>
      </c>
      <c r="L44" t="s">
        <v>68</v>
      </c>
      <c r="M44">
        <v>1990</v>
      </c>
      <c r="N44">
        <f t="shared" ref="N44:W46" si="2">M44</f>
        <v>1990</v>
      </c>
      <c r="O44">
        <f t="shared" si="2"/>
        <v>1990</v>
      </c>
      <c r="P44">
        <f t="shared" si="2"/>
        <v>1990</v>
      </c>
      <c r="Q44">
        <f t="shared" si="2"/>
        <v>1990</v>
      </c>
      <c r="R44">
        <f t="shared" si="2"/>
        <v>1990</v>
      </c>
      <c r="S44">
        <f t="shared" si="2"/>
        <v>1990</v>
      </c>
      <c r="T44">
        <f t="shared" si="2"/>
        <v>1990</v>
      </c>
      <c r="U44">
        <f t="shared" si="2"/>
        <v>1990</v>
      </c>
      <c r="V44">
        <f t="shared" si="2"/>
        <v>1990</v>
      </c>
      <c r="W44">
        <f t="shared" si="2"/>
        <v>1990</v>
      </c>
    </row>
    <row r="45" spans="1:24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69</v>
      </c>
      <c r="L45" t="s">
        <v>68</v>
      </c>
      <c r="M45">
        <v>2001</v>
      </c>
      <c r="N45">
        <f t="shared" si="2"/>
        <v>2001</v>
      </c>
      <c r="O45">
        <f t="shared" si="2"/>
        <v>2001</v>
      </c>
      <c r="P45">
        <f t="shared" si="2"/>
        <v>2001</v>
      </c>
      <c r="Q45">
        <f t="shared" si="2"/>
        <v>2001</v>
      </c>
      <c r="R45">
        <f t="shared" si="2"/>
        <v>2001</v>
      </c>
      <c r="S45">
        <f t="shared" si="2"/>
        <v>2001</v>
      </c>
      <c r="T45">
        <f t="shared" si="2"/>
        <v>2001</v>
      </c>
      <c r="U45">
        <f t="shared" si="2"/>
        <v>2001</v>
      </c>
      <c r="V45">
        <f t="shared" si="2"/>
        <v>2001</v>
      </c>
      <c r="W45">
        <f t="shared" si="2"/>
        <v>2001</v>
      </c>
    </row>
    <row r="46" spans="1:24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70</v>
      </c>
      <c r="L46" t="s">
        <v>71</v>
      </c>
      <c r="M46">
        <v>16</v>
      </c>
      <c r="N46">
        <f t="shared" si="2"/>
        <v>16</v>
      </c>
      <c r="O46">
        <f t="shared" si="2"/>
        <v>16</v>
      </c>
      <c r="P46">
        <f t="shared" si="2"/>
        <v>16</v>
      </c>
      <c r="Q46">
        <f t="shared" si="2"/>
        <v>16</v>
      </c>
      <c r="R46">
        <f t="shared" si="2"/>
        <v>16</v>
      </c>
      <c r="S46">
        <f t="shared" si="2"/>
        <v>16</v>
      </c>
      <c r="T46">
        <f t="shared" si="2"/>
        <v>16</v>
      </c>
      <c r="U46">
        <f t="shared" si="2"/>
        <v>16</v>
      </c>
      <c r="V46">
        <f t="shared" si="2"/>
        <v>16</v>
      </c>
      <c r="W46">
        <f t="shared" si="2"/>
        <v>16</v>
      </c>
    </row>
    <row r="47" spans="1:24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72</v>
      </c>
      <c r="L47" t="s">
        <v>51</v>
      </c>
      <c r="M47">
        <f>INDEX([1]!freight_data,MATCH($A47&amp;$F47&amp;$G47&amp;$J47,[1]!freight_index,0),MATCH(M$2,[1]!freight_year,0))</f>
        <v>0.21062733291692742</v>
      </c>
    </row>
    <row r="48" spans="1:24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73</v>
      </c>
      <c r="K48" t="s">
        <v>74</v>
      </c>
      <c r="L48" t="s">
        <v>19</v>
      </c>
      <c r="M48">
        <f>INDEX([1]!freight_data,MATCH($A48&amp;$G48,[1]!freight_index,0),MATCH(M$2,[1]!freight_year,0))</f>
        <v>18.062280800253905</v>
      </c>
      <c r="N48">
        <f t="shared" ref="N48:W51" si="3">M48</f>
        <v>18.062280800253905</v>
      </c>
      <c r="O48">
        <f t="shared" si="3"/>
        <v>18.062280800253905</v>
      </c>
      <c r="P48">
        <f t="shared" si="3"/>
        <v>18.062280800253905</v>
      </c>
      <c r="Q48">
        <f t="shared" si="3"/>
        <v>18.062280800253905</v>
      </c>
      <c r="R48">
        <f t="shared" si="3"/>
        <v>18.062280800253905</v>
      </c>
      <c r="S48">
        <f t="shared" si="3"/>
        <v>18.062280800253905</v>
      </c>
      <c r="T48">
        <f t="shared" si="3"/>
        <v>18.062280800253905</v>
      </c>
      <c r="U48">
        <f t="shared" si="3"/>
        <v>18.062280800253905</v>
      </c>
      <c r="V48">
        <f t="shared" si="3"/>
        <v>18.062280800253905</v>
      </c>
      <c r="W48">
        <f t="shared" si="3"/>
        <v>18.062280800253905</v>
      </c>
      <c r="X48" t="s">
        <v>75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76</v>
      </c>
      <c r="K49" t="s">
        <v>77</v>
      </c>
      <c r="L49" t="s">
        <v>78</v>
      </c>
      <c r="M49">
        <v>86358</v>
      </c>
      <c r="N49">
        <f t="shared" si="3"/>
        <v>86358</v>
      </c>
      <c r="O49">
        <f t="shared" si="3"/>
        <v>86358</v>
      </c>
      <c r="P49">
        <f t="shared" si="3"/>
        <v>86358</v>
      </c>
      <c r="Q49">
        <f t="shared" si="3"/>
        <v>86358</v>
      </c>
      <c r="R49">
        <f t="shared" si="3"/>
        <v>86358</v>
      </c>
      <c r="S49">
        <f t="shared" si="3"/>
        <v>86358</v>
      </c>
      <c r="T49">
        <f t="shared" si="3"/>
        <v>86358</v>
      </c>
      <c r="U49">
        <f t="shared" si="3"/>
        <v>86358</v>
      </c>
      <c r="V49">
        <f t="shared" si="3"/>
        <v>86358</v>
      </c>
      <c r="W49">
        <f t="shared" si="3"/>
        <v>86358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79</v>
      </c>
      <c r="K50" t="s">
        <v>80</v>
      </c>
      <c r="L50" t="s">
        <v>78</v>
      </c>
      <c r="M50">
        <v>8450</v>
      </c>
      <c r="N50">
        <f t="shared" si="3"/>
        <v>8450</v>
      </c>
      <c r="O50">
        <f t="shared" si="3"/>
        <v>8450</v>
      </c>
      <c r="P50">
        <f t="shared" si="3"/>
        <v>8450</v>
      </c>
      <c r="Q50">
        <f t="shared" si="3"/>
        <v>8450</v>
      </c>
      <c r="R50">
        <f t="shared" si="3"/>
        <v>8450</v>
      </c>
      <c r="S50">
        <f t="shared" si="3"/>
        <v>8450</v>
      </c>
      <c r="T50">
        <f t="shared" si="3"/>
        <v>8450</v>
      </c>
      <c r="U50">
        <f t="shared" si="3"/>
        <v>8450</v>
      </c>
      <c r="V50">
        <f t="shared" si="3"/>
        <v>8450</v>
      </c>
      <c r="W50">
        <f t="shared" si="3"/>
        <v>8450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17</v>
      </c>
      <c r="J51" t="s">
        <v>81</v>
      </c>
      <c r="L51" t="s">
        <v>82</v>
      </c>
      <c r="M51">
        <f>INDEX([1]!freight_data,MATCH($A51&amp;$F51&amp;$G51&amp;$J51,[1]!freight_index,0),MATCH(M$2,[1]!freight_year,0))</f>
        <v>7.6359591167700938</v>
      </c>
      <c r="N51">
        <f t="shared" si="3"/>
        <v>7.6359591167700938</v>
      </c>
      <c r="O51">
        <f t="shared" si="3"/>
        <v>7.6359591167700938</v>
      </c>
      <c r="P51">
        <f t="shared" si="3"/>
        <v>7.6359591167700938</v>
      </c>
      <c r="Q51">
        <f t="shared" si="3"/>
        <v>7.6359591167700938</v>
      </c>
      <c r="R51">
        <f t="shared" si="3"/>
        <v>7.6359591167700938</v>
      </c>
      <c r="S51">
        <f t="shared" si="3"/>
        <v>7.6359591167700938</v>
      </c>
      <c r="T51">
        <f t="shared" si="3"/>
        <v>7.6359591167700938</v>
      </c>
      <c r="U51">
        <f t="shared" si="3"/>
        <v>7.6359591167700938</v>
      </c>
      <c r="V51">
        <f t="shared" si="3"/>
        <v>7.6359591167700938</v>
      </c>
      <c r="W51">
        <f t="shared" si="3"/>
        <v>7.6359591167700938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83</v>
      </c>
      <c r="G52" t="s">
        <v>6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83</v>
      </c>
      <c r="G53" t="s">
        <v>67</v>
      </c>
      <c r="L53" t="s">
        <v>68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83</v>
      </c>
      <c r="G54" t="s">
        <v>69</v>
      </c>
      <c r="L54" t="s">
        <v>68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83</v>
      </c>
      <c r="G55" t="s">
        <v>70</v>
      </c>
      <c r="L55" t="s">
        <v>71</v>
      </c>
      <c r="M55">
        <v>16</v>
      </c>
      <c r="N55">
        <f t="shared" si="4"/>
        <v>16</v>
      </c>
      <c r="O55">
        <f t="shared" si="4"/>
        <v>16</v>
      </c>
      <c r="P55">
        <f t="shared" si="4"/>
        <v>16</v>
      </c>
      <c r="Q55">
        <f t="shared" si="4"/>
        <v>16</v>
      </c>
      <c r="R55">
        <f t="shared" si="4"/>
        <v>16</v>
      </c>
      <c r="S55">
        <f t="shared" si="4"/>
        <v>16</v>
      </c>
      <c r="T55">
        <f t="shared" si="4"/>
        <v>16</v>
      </c>
      <c r="U55">
        <f t="shared" si="4"/>
        <v>16</v>
      </c>
      <c r="V55">
        <f t="shared" si="4"/>
        <v>16</v>
      </c>
      <c r="W55">
        <f t="shared" si="4"/>
        <v>16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83</v>
      </c>
      <c r="G56" t="s">
        <v>72</v>
      </c>
      <c r="L56" t="s">
        <v>51</v>
      </c>
      <c r="M56">
        <v>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83</v>
      </c>
      <c r="G57" t="s">
        <v>73</v>
      </c>
      <c r="K57" t="s">
        <v>74</v>
      </c>
      <c r="L57" t="s">
        <v>19</v>
      </c>
      <c r="M57">
        <f>INDEX([1]!freight_data,MATCH($A57&amp;$G57,[1]!freight_index,0),MATCH(M$2,[1]!freight_year,0))</f>
        <v>18.062280800253905</v>
      </c>
      <c r="N57">
        <f t="shared" ref="N57:W60" si="5">M57</f>
        <v>18.062280800253905</v>
      </c>
      <c r="O57">
        <f t="shared" si="5"/>
        <v>18.062280800253905</v>
      </c>
      <c r="P57">
        <f t="shared" si="5"/>
        <v>18.062280800253905</v>
      </c>
      <c r="Q57">
        <f t="shared" si="5"/>
        <v>18.062280800253905</v>
      </c>
      <c r="R57">
        <f t="shared" si="5"/>
        <v>18.062280800253905</v>
      </c>
      <c r="S57">
        <f t="shared" si="5"/>
        <v>18.062280800253905</v>
      </c>
      <c r="T57">
        <f t="shared" si="5"/>
        <v>18.062280800253905</v>
      </c>
      <c r="U57">
        <f t="shared" si="5"/>
        <v>18.062280800253905</v>
      </c>
      <c r="V57">
        <f t="shared" si="5"/>
        <v>18.062280800253905</v>
      </c>
      <c r="W57">
        <f t="shared" si="5"/>
        <v>18.062280800253905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83</v>
      </c>
      <c r="G58" t="s">
        <v>76</v>
      </c>
      <c r="K58" t="s">
        <v>77</v>
      </c>
      <c r="L58" t="s">
        <v>78</v>
      </c>
      <c r="M58">
        <v>86358</v>
      </c>
      <c r="N58">
        <f t="shared" si="5"/>
        <v>86358</v>
      </c>
      <c r="O58">
        <f t="shared" si="5"/>
        <v>86358</v>
      </c>
      <c r="P58">
        <f t="shared" si="5"/>
        <v>86358</v>
      </c>
      <c r="Q58">
        <f t="shared" si="5"/>
        <v>86358</v>
      </c>
      <c r="R58">
        <f t="shared" si="5"/>
        <v>86358</v>
      </c>
      <c r="S58">
        <f t="shared" si="5"/>
        <v>86358</v>
      </c>
      <c r="T58">
        <f t="shared" si="5"/>
        <v>86358</v>
      </c>
      <c r="U58">
        <f t="shared" si="5"/>
        <v>86358</v>
      </c>
      <c r="V58">
        <f t="shared" si="5"/>
        <v>86358</v>
      </c>
      <c r="W58">
        <f t="shared" si="5"/>
        <v>86358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83</v>
      </c>
      <c r="G59" t="s">
        <v>79</v>
      </c>
      <c r="K59" t="s">
        <v>80</v>
      </c>
      <c r="L59" t="s">
        <v>78</v>
      </c>
      <c r="M59">
        <v>8450</v>
      </c>
      <c r="N59">
        <f t="shared" si="5"/>
        <v>8450</v>
      </c>
      <c r="O59">
        <f t="shared" si="5"/>
        <v>8450</v>
      </c>
      <c r="P59">
        <f t="shared" si="5"/>
        <v>8450</v>
      </c>
      <c r="Q59">
        <f t="shared" si="5"/>
        <v>8450</v>
      </c>
      <c r="R59">
        <f t="shared" si="5"/>
        <v>8450</v>
      </c>
      <c r="S59">
        <f t="shared" si="5"/>
        <v>8450</v>
      </c>
      <c r="T59">
        <f t="shared" si="5"/>
        <v>8450</v>
      </c>
      <c r="U59">
        <f t="shared" si="5"/>
        <v>8450</v>
      </c>
      <c r="V59">
        <f t="shared" si="5"/>
        <v>8450</v>
      </c>
      <c r="W59">
        <f t="shared" si="5"/>
        <v>8450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83</v>
      </c>
      <c r="G60" t="s">
        <v>17</v>
      </c>
      <c r="J60" t="s">
        <v>81</v>
      </c>
      <c r="L60" t="s">
        <v>82</v>
      </c>
      <c r="M60">
        <f>INDEX([1]!freight_data,MATCH($A60&amp;$F60&amp;$G60&amp;$J60,[1]!freight_index,0),MATCH(M$2,[1]!freight_year,0))</f>
        <v>6.6517474819567797</v>
      </c>
      <c r="N60">
        <f t="shared" si="5"/>
        <v>6.6517474819567797</v>
      </c>
      <c r="O60">
        <f t="shared" si="5"/>
        <v>6.6517474819567797</v>
      </c>
      <c r="P60">
        <f t="shared" si="5"/>
        <v>6.6517474819567797</v>
      </c>
      <c r="Q60">
        <f t="shared" si="5"/>
        <v>6.6517474819567797</v>
      </c>
      <c r="R60">
        <f t="shared" si="5"/>
        <v>6.6517474819567797</v>
      </c>
      <c r="S60">
        <f t="shared" si="5"/>
        <v>6.6517474819567797</v>
      </c>
      <c r="T60">
        <f t="shared" si="5"/>
        <v>6.6517474819567797</v>
      </c>
      <c r="U60">
        <f t="shared" si="5"/>
        <v>6.6517474819567797</v>
      </c>
      <c r="V60">
        <f t="shared" si="5"/>
        <v>6.6517474819567797</v>
      </c>
      <c r="W60">
        <f t="shared" si="5"/>
        <v>6.6517474819567797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84</v>
      </c>
      <c r="G61" t="s">
        <v>6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84</v>
      </c>
      <c r="G62" t="s">
        <v>67</v>
      </c>
      <c r="L62" t="s">
        <v>68</v>
      </c>
      <c r="M62">
        <v>2020</v>
      </c>
      <c r="N62">
        <f t="shared" ref="N62:W64" si="6">M62</f>
        <v>2020</v>
      </c>
      <c r="O62">
        <f t="shared" si="6"/>
        <v>2020</v>
      </c>
      <c r="P62">
        <f t="shared" si="6"/>
        <v>2020</v>
      </c>
      <c r="Q62">
        <f t="shared" si="6"/>
        <v>2020</v>
      </c>
      <c r="R62">
        <f t="shared" si="6"/>
        <v>2020</v>
      </c>
      <c r="S62">
        <f t="shared" si="6"/>
        <v>2020</v>
      </c>
      <c r="T62">
        <f t="shared" si="6"/>
        <v>2020</v>
      </c>
      <c r="U62">
        <f t="shared" si="6"/>
        <v>2020</v>
      </c>
      <c r="V62">
        <f t="shared" si="6"/>
        <v>2020</v>
      </c>
      <c r="W62">
        <f t="shared" si="6"/>
        <v>2020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84</v>
      </c>
      <c r="G63" t="s">
        <v>69</v>
      </c>
      <c r="L63" t="s">
        <v>68</v>
      </c>
      <c r="M63">
        <v>2101</v>
      </c>
      <c r="N63">
        <f t="shared" si="6"/>
        <v>2101</v>
      </c>
      <c r="O63">
        <f t="shared" si="6"/>
        <v>2101</v>
      </c>
      <c r="P63">
        <f t="shared" si="6"/>
        <v>2101</v>
      </c>
      <c r="Q63">
        <f t="shared" si="6"/>
        <v>2101</v>
      </c>
      <c r="R63">
        <f t="shared" si="6"/>
        <v>2101</v>
      </c>
      <c r="S63">
        <f t="shared" si="6"/>
        <v>2101</v>
      </c>
      <c r="T63">
        <f t="shared" si="6"/>
        <v>2101</v>
      </c>
      <c r="U63">
        <f t="shared" si="6"/>
        <v>2101</v>
      </c>
      <c r="V63">
        <f t="shared" si="6"/>
        <v>2101</v>
      </c>
      <c r="W63">
        <f t="shared" si="6"/>
        <v>2101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84</v>
      </c>
      <c r="G64" t="s">
        <v>70</v>
      </c>
      <c r="L64" t="s">
        <v>71</v>
      </c>
      <c r="M64">
        <v>16</v>
      </c>
      <c r="N64">
        <f t="shared" si="6"/>
        <v>16</v>
      </c>
      <c r="O64">
        <f t="shared" si="6"/>
        <v>16</v>
      </c>
      <c r="P64">
        <f t="shared" si="6"/>
        <v>16</v>
      </c>
      <c r="Q64">
        <f t="shared" si="6"/>
        <v>16</v>
      </c>
      <c r="R64">
        <f t="shared" si="6"/>
        <v>16</v>
      </c>
      <c r="S64">
        <f t="shared" si="6"/>
        <v>16</v>
      </c>
      <c r="T64">
        <f t="shared" si="6"/>
        <v>16</v>
      </c>
      <c r="U64">
        <f t="shared" si="6"/>
        <v>16</v>
      </c>
      <c r="V64">
        <f t="shared" si="6"/>
        <v>16</v>
      </c>
      <c r="W64">
        <f t="shared" si="6"/>
        <v>16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84</v>
      </c>
      <c r="G65" t="s">
        <v>72</v>
      </c>
      <c r="L65" t="s">
        <v>51</v>
      </c>
      <c r="M65">
        <v>0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84</v>
      </c>
      <c r="G66" t="s">
        <v>73</v>
      </c>
      <c r="K66" t="s">
        <v>74</v>
      </c>
      <c r="L66" t="s">
        <v>19</v>
      </c>
      <c r="M66">
        <f>INDEX([1]!freight_data,MATCH($A66&amp;$G66,[1]!freight_index,0),MATCH(M$2,[1]!freight_year,0))</f>
        <v>18.062280800253905</v>
      </c>
      <c r="N66">
        <f t="shared" ref="N66:W69" si="7">M66</f>
        <v>18.062280800253905</v>
      </c>
      <c r="O66">
        <f t="shared" si="7"/>
        <v>18.062280800253905</v>
      </c>
      <c r="P66">
        <f t="shared" si="7"/>
        <v>18.062280800253905</v>
      </c>
      <c r="Q66">
        <f t="shared" si="7"/>
        <v>18.062280800253905</v>
      </c>
      <c r="R66">
        <f t="shared" si="7"/>
        <v>18.062280800253905</v>
      </c>
      <c r="S66">
        <f t="shared" si="7"/>
        <v>18.062280800253905</v>
      </c>
      <c r="T66">
        <f t="shared" si="7"/>
        <v>18.062280800253905</v>
      </c>
      <c r="U66">
        <f t="shared" si="7"/>
        <v>18.062280800253905</v>
      </c>
      <c r="V66">
        <f t="shared" si="7"/>
        <v>18.062280800253905</v>
      </c>
      <c r="W66">
        <f t="shared" si="7"/>
        <v>18.062280800253905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84</v>
      </c>
      <c r="G67" t="s">
        <v>76</v>
      </c>
      <c r="K67" t="s">
        <v>85</v>
      </c>
      <c r="L67" t="s">
        <v>78</v>
      </c>
      <c r="M67">
        <f>105882.95*1.5</f>
        <v>158824.42499999999</v>
      </c>
      <c r="N67">
        <f t="shared" si="7"/>
        <v>158824.42499999999</v>
      </c>
      <c r="O67">
        <f t="shared" si="7"/>
        <v>158824.42499999999</v>
      </c>
      <c r="P67">
        <f t="shared" si="7"/>
        <v>158824.42499999999</v>
      </c>
      <c r="Q67">
        <f t="shared" si="7"/>
        <v>158824.42499999999</v>
      </c>
      <c r="R67">
        <f t="shared" si="7"/>
        <v>158824.42499999999</v>
      </c>
      <c r="S67">
        <f t="shared" si="7"/>
        <v>158824.42499999999</v>
      </c>
      <c r="T67">
        <f t="shared" si="7"/>
        <v>158824.42499999999</v>
      </c>
      <c r="U67">
        <f t="shared" si="7"/>
        <v>158824.42499999999</v>
      </c>
      <c r="V67">
        <f t="shared" si="7"/>
        <v>158824.42499999999</v>
      </c>
      <c r="W67">
        <f t="shared" si="7"/>
        <v>158824.42499999999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84</v>
      </c>
      <c r="G68" t="s">
        <v>79</v>
      </c>
      <c r="K68" t="s">
        <v>80</v>
      </c>
      <c r="L68" t="s">
        <v>78</v>
      </c>
      <c r="M68">
        <v>8450</v>
      </c>
      <c r="N68">
        <f t="shared" si="7"/>
        <v>8450</v>
      </c>
      <c r="O68">
        <f t="shared" si="7"/>
        <v>8450</v>
      </c>
      <c r="P68">
        <f t="shared" si="7"/>
        <v>8450</v>
      </c>
      <c r="Q68">
        <f t="shared" si="7"/>
        <v>8450</v>
      </c>
      <c r="R68">
        <f t="shared" si="7"/>
        <v>8450</v>
      </c>
      <c r="S68">
        <f t="shared" si="7"/>
        <v>8450</v>
      </c>
      <c r="T68">
        <f t="shared" si="7"/>
        <v>8450</v>
      </c>
      <c r="U68">
        <f t="shared" si="7"/>
        <v>8450</v>
      </c>
      <c r="V68">
        <f t="shared" si="7"/>
        <v>8450</v>
      </c>
      <c r="W68">
        <f t="shared" si="7"/>
        <v>8450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84</v>
      </c>
      <c r="G69" t="s">
        <v>17</v>
      </c>
      <c r="J69" t="s">
        <v>81</v>
      </c>
      <c r="K69" t="s">
        <v>86</v>
      </c>
      <c r="L69" t="s">
        <v>82</v>
      </c>
      <c r="M69">
        <f>INDEX([1]!freight_data,MATCH($A69&amp;$F69&amp;$G69&amp;$J69,[1]!freight_index,0),MATCH(M$2,[1]!freight_year,0))</f>
        <v>5.8923938012378754</v>
      </c>
      <c r="N69">
        <f t="shared" si="7"/>
        <v>5.8923938012378754</v>
      </c>
      <c r="O69">
        <f t="shared" si="7"/>
        <v>5.8923938012378754</v>
      </c>
      <c r="P69">
        <f t="shared" si="7"/>
        <v>5.8923938012378754</v>
      </c>
      <c r="Q69">
        <f t="shared" si="7"/>
        <v>5.8923938012378754</v>
      </c>
      <c r="R69">
        <f t="shared" si="7"/>
        <v>5.8923938012378754</v>
      </c>
      <c r="S69">
        <f t="shared" si="7"/>
        <v>5.8923938012378754</v>
      </c>
      <c r="T69">
        <f t="shared" si="7"/>
        <v>5.8923938012378754</v>
      </c>
      <c r="U69">
        <f t="shared" si="7"/>
        <v>5.8923938012378754</v>
      </c>
      <c r="V69">
        <f t="shared" si="7"/>
        <v>5.8923938012378754</v>
      </c>
      <c r="W69">
        <f t="shared" si="7"/>
        <v>5.8923938012378754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87</v>
      </c>
      <c r="G70" t="s">
        <v>6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87</v>
      </c>
      <c r="G71" t="s">
        <v>67</v>
      </c>
      <c r="L71" t="s">
        <v>68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87</v>
      </c>
      <c r="G72" t="s">
        <v>69</v>
      </c>
      <c r="L72" t="s">
        <v>68</v>
      </c>
      <c r="M72">
        <v>2001</v>
      </c>
      <c r="N72">
        <f t="shared" si="8"/>
        <v>2001</v>
      </c>
      <c r="O72">
        <f t="shared" si="8"/>
        <v>2001</v>
      </c>
      <c r="P72">
        <f t="shared" si="8"/>
        <v>2001</v>
      </c>
      <c r="Q72">
        <f t="shared" si="8"/>
        <v>2001</v>
      </c>
      <c r="R72">
        <f t="shared" si="8"/>
        <v>2001</v>
      </c>
      <c r="S72">
        <f t="shared" si="8"/>
        <v>2001</v>
      </c>
      <c r="T72">
        <f t="shared" si="8"/>
        <v>2001</v>
      </c>
      <c r="U72">
        <f t="shared" si="8"/>
        <v>2001</v>
      </c>
      <c r="V72">
        <f t="shared" si="8"/>
        <v>2001</v>
      </c>
      <c r="W72">
        <f t="shared" si="8"/>
        <v>2001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87</v>
      </c>
      <c r="G73" t="s">
        <v>70</v>
      </c>
      <c r="L73" t="s">
        <v>71</v>
      </c>
      <c r="M73">
        <v>16</v>
      </c>
      <c r="N73">
        <f t="shared" si="8"/>
        <v>16</v>
      </c>
      <c r="O73">
        <f t="shared" si="8"/>
        <v>16</v>
      </c>
      <c r="P73">
        <f t="shared" si="8"/>
        <v>16</v>
      </c>
      <c r="Q73">
        <f t="shared" si="8"/>
        <v>16</v>
      </c>
      <c r="R73">
        <f t="shared" si="8"/>
        <v>16</v>
      </c>
      <c r="S73">
        <f t="shared" si="8"/>
        <v>16</v>
      </c>
      <c r="T73">
        <f t="shared" si="8"/>
        <v>16</v>
      </c>
      <c r="U73">
        <f t="shared" si="8"/>
        <v>16</v>
      </c>
      <c r="V73">
        <f t="shared" si="8"/>
        <v>16</v>
      </c>
      <c r="W73">
        <f t="shared" si="8"/>
        <v>16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87</v>
      </c>
      <c r="G74" t="s">
        <v>72</v>
      </c>
      <c r="L74" t="s">
        <v>51</v>
      </c>
      <c r="M74">
        <f>INDEX([1]!freight_data,MATCH($A74&amp;$F74&amp;$G74&amp;$J74,[1]!freight_index,0),MATCH(M$2,[1]!freight_year,0))</f>
        <v>0.76831468990096752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87</v>
      </c>
      <c r="G75" t="s">
        <v>73</v>
      </c>
      <c r="K75" t="s">
        <v>74</v>
      </c>
      <c r="L75" t="s">
        <v>19</v>
      </c>
      <c r="M75">
        <f>INDEX([1]!freight_data,MATCH($A75&amp;$G75,[1]!freight_index,0),MATCH(M$2,[1]!freight_year,0))</f>
        <v>18.062280800253905</v>
      </c>
      <c r="N75">
        <f t="shared" ref="N75:W78" si="9">M75</f>
        <v>18.062280800253905</v>
      </c>
      <c r="O75">
        <f t="shared" si="9"/>
        <v>18.062280800253905</v>
      </c>
      <c r="P75">
        <f t="shared" si="9"/>
        <v>18.062280800253905</v>
      </c>
      <c r="Q75">
        <f t="shared" si="9"/>
        <v>18.062280800253905</v>
      </c>
      <c r="R75">
        <f t="shared" si="9"/>
        <v>18.062280800253905</v>
      </c>
      <c r="S75">
        <f t="shared" si="9"/>
        <v>18.062280800253905</v>
      </c>
      <c r="T75">
        <f t="shared" si="9"/>
        <v>18.062280800253905</v>
      </c>
      <c r="U75">
        <f t="shared" si="9"/>
        <v>18.062280800253905</v>
      </c>
      <c r="V75">
        <f t="shared" si="9"/>
        <v>18.062280800253905</v>
      </c>
      <c r="W75">
        <f t="shared" si="9"/>
        <v>18.062280800253905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87</v>
      </c>
      <c r="G76" t="s">
        <v>76</v>
      </c>
      <c r="K76" t="s">
        <v>88</v>
      </c>
      <c r="L76" t="s">
        <v>78</v>
      </c>
      <c r="M76">
        <f>M49*0.6</f>
        <v>51814.799999999996</v>
      </c>
      <c r="N76">
        <f t="shared" si="9"/>
        <v>51814.799999999996</v>
      </c>
      <c r="O76">
        <f t="shared" si="9"/>
        <v>51814.799999999996</v>
      </c>
      <c r="P76">
        <f t="shared" si="9"/>
        <v>51814.799999999996</v>
      </c>
      <c r="Q76">
        <f t="shared" si="9"/>
        <v>51814.799999999996</v>
      </c>
      <c r="R76">
        <f t="shared" si="9"/>
        <v>51814.799999999996</v>
      </c>
      <c r="S76">
        <f t="shared" si="9"/>
        <v>51814.799999999996</v>
      </c>
      <c r="T76">
        <f t="shared" si="9"/>
        <v>51814.799999999996</v>
      </c>
      <c r="U76">
        <f t="shared" si="9"/>
        <v>51814.799999999996</v>
      </c>
      <c r="V76">
        <f t="shared" si="9"/>
        <v>51814.799999999996</v>
      </c>
      <c r="W76">
        <f t="shared" si="9"/>
        <v>51814.799999999996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87</v>
      </c>
      <c r="G77" t="s">
        <v>79</v>
      </c>
      <c r="K77" t="s">
        <v>80</v>
      </c>
      <c r="L77" t="s">
        <v>78</v>
      </c>
      <c r="M77">
        <v>8450</v>
      </c>
      <c r="N77">
        <f t="shared" si="9"/>
        <v>8450</v>
      </c>
      <c r="O77">
        <f t="shared" si="9"/>
        <v>8450</v>
      </c>
      <c r="P77">
        <f t="shared" si="9"/>
        <v>8450</v>
      </c>
      <c r="Q77">
        <f t="shared" si="9"/>
        <v>8450</v>
      </c>
      <c r="R77">
        <f t="shared" si="9"/>
        <v>8450</v>
      </c>
      <c r="S77">
        <f t="shared" si="9"/>
        <v>8450</v>
      </c>
      <c r="T77">
        <f t="shared" si="9"/>
        <v>8450</v>
      </c>
      <c r="U77">
        <f t="shared" si="9"/>
        <v>8450</v>
      </c>
      <c r="V77">
        <f t="shared" si="9"/>
        <v>8450</v>
      </c>
      <c r="W77">
        <f t="shared" si="9"/>
        <v>8450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87</v>
      </c>
      <c r="G78" t="s">
        <v>17</v>
      </c>
      <c r="J78" t="s">
        <v>89</v>
      </c>
      <c r="K78" t="s">
        <v>86</v>
      </c>
      <c r="L78" t="s">
        <v>82</v>
      </c>
      <c r="M78">
        <f>INDEX([1]!freight_data,MATCH($A78&amp;$F78&amp;$G78&amp;$J78,[1]!freight_index,0),MATCH(M$2,[1]!freight_year,0))</f>
        <v>7.6359591167700938</v>
      </c>
      <c r="N78">
        <f t="shared" si="9"/>
        <v>7.6359591167700938</v>
      </c>
      <c r="O78">
        <f t="shared" si="9"/>
        <v>7.6359591167700938</v>
      </c>
      <c r="P78">
        <f t="shared" si="9"/>
        <v>7.6359591167700938</v>
      </c>
      <c r="Q78">
        <f t="shared" si="9"/>
        <v>7.6359591167700938</v>
      </c>
      <c r="R78">
        <f t="shared" si="9"/>
        <v>7.6359591167700938</v>
      </c>
      <c r="S78">
        <f t="shared" si="9"/>
        <v>7.6359591167700938</v>
      </c>
      <c r="T78">
        <f t="shared" si="9"/>
        <v>7.6359591167700938</v>
      </c>
      <c r="U78">
        <f t="shared" si="9"/>
        <v>7.6359591167700938</v>
      </c>
      <c r="V78">
        <f t="shared" si="9"/>
        <v>7.6359591167700938</v>
      </c>
      <c r="W78">
        <f t="shared" si="9"/>
        <v>7.6359591167700938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90</v>
      </c>
      <c r="G79" t="s">
        <v>6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90</v>
      </c>
      <c r="G80" t="s">
        <v>67</v>
      </c>
      <c r="L80" t="s">
        <v>68</v>
      </c>
      <c r="M80">
        <v>2000</v>
      </c>
      <c r="N80">
        <f t="shared" ref="N80:W82" si="10">M80</f>
        <v>2000</v>
      </c>
      <c r="O80">
        <f t="shared" si="10"/>
        <v>2000</v>
      </c>
      <c r="P80">
        <f t="shared" si="10"/>
        <v>2000</v>
      </c>
      <c r="Q80">
        <f t="shared" si="10"/>
        <v>2000</v>
      </c>
      <c r="R80">
        <f t="shared" si="10"/>
        <v>2000</v>
      </c>
      <c r="S80">
        <f t="shared" si="10"/>
        <v>2000</v>
      </c>
      <c r="T80">
        <f t="shared" si="10"/>
        <v>2000</v>
      </c>
      <c r="U80">
        <f t="shared" si="10"/>
        <v>2000</v>
      </c>
      <c r="V80">
        <f t="shared" si="10"/>
        <v>2000</v>
      </c>
      <c r="W80">
        <f t="shared" si="10"/>
        <v>2000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90</v>
      </c>
      <c r="G81" t="s">
        <v>69</v>
      </c>
      <c r="L81" t="s">
        <v>68</v>
      </c>
      <c r="M81">
        <v>2101</v>
      </c>
      <c r="N81">
        <f t="shared" si="10"/>
        <v>2101</v>
      </c>
      <c r="O81">
        <f t="shared" si="10"/>
        <v>2101</v>
      </c>
      <c r="P81">
        <f t="shared" si="10"/>
        <v>2101</v>
      </c>
      <c r="Q81">
        <f t="shared" si="10"/>
        <v>2101</v>
      </c>
      <c r="R81">
        <f t="shared" si="10"/>
        <v>2101</v>
      </c>
      <c r="S81">
        <f t="shared" si="10"/>
        <v>2101</v>
      </c>
      <c r="T81">
        <f t="shared" si="10"/>
        <v>2101</v>
      </c>
      <c r="U81">
        <f t="shared" si="10"/>
        <v>2101</v>
      </c>
      <c r="V81">
        <f t="shared" si="10"/>
        <v>2101</v>
      </c>
      <c r="W81">
        <f t="shared" si="10"/>
        <v>2101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90</v>
      </c>
      <c r="G82" t="s">
        <v>70</v>
      </c>
      <c r="L82" t="s">
        <v>71</v>
      </c>
      <c r="M82">
        <v>16</v>
      </c>
      <c r="N82">
        <f t="shared" si="10"/>
        <v>16</v>
      </c>
      <c r="O82">
        <f t="shared" si="10"/>
        <v>16</v>
      </c>
      <c r="P82">
        <f t="shared" si="10"/>
        <v>16</v>
      </c>
      <c r="Q82">
        <f t="shared" si="10"/>
        <v>16</v>
      </c>
      <c r="R82">
        <f t="shared" si="10"/>
        <v>16</v>
      </c>
      <c r="S82">
        <f t="shared" si="10"/>
        <v>16</v>
      </c>
      <c r="T82">
        <f t="shared" si="10"/>
        <v>16</v>
      </c>
      <c r="U82">
        <f t="shared" si="10"/>
        <v>16</v>
      </c>
      <c r="V82">
        <f t="shared" si="10"/>
        <v>16</v>
      </c>
      <c r="W82">
        <f t="shared" si="10"/>
        <v>16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90</v>
      </c>
      <c r="G83" t="s">
        <v>72</v>
      </c>
      <c r="L83" t="s">
        <v>51</v>
      </c>
      <c r="M83">
        <v>0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90</v>
      </c>
      <c r="G84" t="s">
        <v>73</v>
      </c>
      <c r="K84" t="s">
        <v>74</v>
      </c>
      <c r="L84" t="s">
        <v>19</v>
      </c>
      <c r="M84">
        <f>INDEX([1]!freight_data,MATCH($A84&amp;$G84,[1]!freight_index,0),MATCH(M$2,[1]!freight_year,0))</f>
        <v>18.062280800253905</v>
      </c>
      <c r="N84">
        <f t="shared" ref="N84:W87" si="11">M84</f>
        <v>18.062280800253905</v>
      </c>
      <c r="O84">
        <f t="shared" si="11"/>
        <v>18.062280800253905</v>
      </c>
      <c r="P84">
        <f t="shared" si="11"/>
        <v>18.062280800253905</v>
      </c>
      <c r="Q84">
        <f t="shared" si="11"/>
        <v>18.062280800253905</v>
      </c>
      <c r="R84">
        <f t="shared" si="11"/>
        <v>18.062280800253905</v>
      </c>
      <c r="S84">
        <f t="shared" si="11"/>
        <v>18.062280800253905</v>
      </c>
      <c r="T84">
        <f t="shared" si="11"/>
        <v>18.062280800253905</v>
      </c>
      <c r="U84">
        <f t="shared" si="11"/>
        <v>18.062280800253905</v>
      </c>
      <c r="V84">
        <f t="shared" si="11"/>
        <v>18.062280800253905</v>
      </c>
      <c r="W84">
        <f t="shared" si="11"/>
        <v>18.062280800253905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90</v>
      </c>
      <c r="G85" t="s">
        <v>76</v>
      </c>
      <c r="K85" t="s">
        <v>88</v>
      </c>
      <c r="L85" t="s">
        <v>78</v>
      </c>
      <c r="M85">
        <f>M58*0.6</f>
        <v>51814.799999999996</v>
      </c>
      <c r="N85">
        <f t="shared" si="11"/>
        <v>51814.799999999996</v>
      </c>
      <c r="O85">
        <f t="shared" si="11"/>
        <v>51814.799999999996</v>
      </c>
      <c r="P85">
        <f t="shared" si="11"/>
        <v>51814.799999999996</v>
      </c>
      <c r="Q85">
        <f t="shared" si="11"/>
        <v>51814.799999999996</v>
      </c>
      <c r="R85">
        <f t="shared" si="11"/>
        <v>51814.799999999996</v>
      </c>
      <c r="S85">
        <f t="shared" si="11"/>
        <v>51814.799999999996</v>
      </c>
      <c r="T85">
        <f t="shared" si="11"/>
        <v>51814.799999999996</v>
      </c>
      <c r="U85">
        <f t="shared" si="11"/>
        <v>51814.799999999996</v>
      </c>
      <c r="V85">
        <f t="shared" si="11"/>
        <v>51814.799999999996</v>
      </c>
      <c r="W85">
        <f t="shared" si="11"/>
        <v>51814.799999999996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90</v>
      </c>
      <c r="G86" t="s">
        <v>79</v>
      </c>
      <c r="K86" t="s">
        <v>80</v>
      </c>
      <c r="L86" t="s">
        <v>78</v>
      </c>
      <c r="M86">
        <v>8450</v>
      </c>
      <c r="N86">
        <f t="shared" si="11"/>
        <v>8450</v>
      </c>
      <c r="O86">
        <f t="shared" si="11"/>
        <v>8450</v>
      </c>
      <c r="P86">
        <f t="shared" si="11"/>
        <v>8450</v>
      </c>
      <c r="Q86">
        <f t="shared" si="11"/>
        <v>8450</v>
      </c>
      <c r="R86">
        <f t="shared" si="11"/>
        <v>8450</v>
      </c>
      <c r="S86">
        <f t="shared" si="11"/>
        <v>8450</v>
      </c>
      <c r="T86">
        <f t="shared" si="11"/>
        <v>8450</v>
      </c>
      <c r="U86">
        <f t="shared" si="11"/>
        <v>8450</v>
      </c>
      <c r="V86">
        <f t="shared" si="11"/>
        <v>8450</v>
      </c>
      <c r="W86">
        <f t="shared" si="11"/>
        <v>8450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90</v>
      </c>
      <c r="G87" t="s">
        <v>17</v>
      </c>
      <c r="J87" t="s">
        <v>89</v>
      </c>
      <c r="K87" t="s">
        <v>86</v>
      </c>
      <c r="L87" t="s">
        <v>82</v>
      </c>
      <c r="M87">
        <f>INDEX([1]!freight_data,MATCH($A87&amp;$F87&amp;$G87&amp;$J87,[1]!freight_index,0),MATCH(M$2,[1]!freight_year,0))</f>
        <v>6.6517474819567797</v>
      </c>
      <c r="N87">
        <f t="shared" si="11"/>
        <v>6.6517474819567797</v>
      </c>
      <c r="O87">
        <f t="shared" si="11"/>
        <v>6.6517474819567797</v>
      </c>
      <c r="P87">
        <f t="shared" si="11"/>
        <v>6.6517474819567797</v>
      </c>
      <c r="Q87">
        <f t="shared" si="11"/>
        <v>6.6517474819567797</v>
      </c>
      <c r="R87">
        <f t="shared" si="11"/>
        <v>6.6517474819567797</v>
      </c>
      <c r="S87">
        <f t="shared" si="11"/>
        <v>6.6517474819567797</v>
      </c>
      <c r="T87">
        <f t="shared" si="11"/>
        <v>6.6517474819567797</v>
      </c>
      <c r="U87">
        <f t="shared" si="11"/>
        <v>6.6517474819567797</v>
      </c>
      <c r="V87">
        <f t="shared" si="11"/>
        <v>6.6517474819567797</v>
      </c>
      <c r="W87">
        <f t="shared" si="11"/>
        <v>6.6517474819567797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91</v>
      </c>
      <c r="G88" t="s">
        <v>6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91</v>
      </c>
      <c r="G89" t="s">
        <v>67</v>
      </c>
      <c r="L89" t="s">
        <v>68</v>
      </c>
      <c r="M89">
        <v>2020</v>
      </c>
      <c r="N89">
        <f t="shared" ref="N89:W91" si="12">M89</f>
        <v>2020</v>
      </c>
      <c r="O89">
        <f t="shared" si="12"/>
        <v>2020</v>
      </c>
      <c r="P89">
        <f t="shared" si="12"/>
        <v>2020</v>
      </c>
      <c r="Q89">
        <f t="shared" si="12"/>
        <v>2020</v>
      </c>
      <c r="R89">
        <f t="shared" si="12"/>
        <v>2020</v>
      </c>
      <c r="S89">
        <f t="shared" si="12"/>
        <v>2020</v>
      </c>
      <c r="T89">
        <f t="shared" si="12"/>
        <v>2020</v>
      </c>
      <c r="U89">
        <f t="shared" si="12"/>
        <v>2020</v>
      </c>
      <c r="V89">
        <f t="shared" si="12"/>
        <v>2020</v>
      </c>
      <c r="W89">
        <f t="shared" si="12"/>
        <v>2020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91</v>
      </c>
      <c r="G90" t="s">
        <v>69</v>
      </c>
      <c r="L90" t="s">
        <v>68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91</v>
      </c>
      <c r="G91" t="s">
        <v>70</v>
      </c>
      <c r="L91" t="s">
        <v>71</v>
      </c>
      <c r="M91">
        <v>16</v>
      </c>
      <c r="N91">
        <f t="shared" si="12"/>
        <v>16</v>
      </c>
      <c r="O91">
        <f t="shared" si="12"/>
        <v>16</v>
      </c>
      <c r="P91">
        <f t="shared" si="12"/>
        <v>16</v>
      </c>
      <c r="Q91">
        <f t="shared" si="12"/>
        <v>16</v>
      </c>
      <c r="R91">
        <f t="shared" si="12"/>
        <v>16</v>
      </c>
      <c r="S91">
        <f t="shared" si="12"/>
        <v>16</v>
      </c>
      <c r="T91">
        <f t="shared" si="12"/>
        <v>16</v>
      </c>
      <c r="U91">
        <f t="shared" si="12"/>
        <v>16</v>
      </c>
      <c r="V91">
        <f t="shared" si="12"/>
        <v>16</v>
      </c>
      <c r="W91">
        <f t="shared" si="12"/>
        <v>16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91</v>
      </c>
      <c r="G92" t="s">
        <v>72</v>
      </c>
      <c r="L92" t="s">
        <v>51</v>
      </c>
      <c r="M92">
        <v>0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91</v>
      </c>
      <c r="G93" t="s">
        <v>73</v>
      </c>
      <c r="K93" t="s">
        <v>74</v>
      </c>
      <c r="L93" t="s">
        <v>19</v>
      </c>
      <c r="M93">
        <f>INDEX([1]!freight_data,MATCH($A93&amp;$G93,[1]!freight_index,0),MATCH(M$2,[1]!freight_year,0))</f>
        <v>18.062280800253905</v>
      </c>
      <c r="N93">
        <f t="shared" ref="N93:W96" si="13">M93</f>
        <v>18.062280800253905</v>
      </c>
      <c r="O93">
        <f t="shared" si="13"/>
        <v>18.062280800253905</v>
      </c>
      <c r="P93">
        <f t="shared" si="13"/>
        <v>18.062280800253905</v>
      </c>
      <c r="Q93">
        <f t="shared" si="13"/>
        <v>18.062280800253905</v>
      </c>
      <c r="R93">
        <f t="shared" si="13"/>
        <v>18.062280800253905</v>
      </c>
      <c r="S93">
        <f t="shared" si="13"/>
        <v>18.062280800253905</v>
      </c>
      <c r="T93">
        <f t="shared" si="13"/>
        <v>18.062280800253905</v>
      </c>
      <c r="U93">
        <f t="shared" si="13"/>
        <v>18.062280800253905</v>
      </c>
      <c r="V93">
        <f t="shared" si="13"/>
        <v>18.062280800253905</v>
      </c>
      <c r="W93">
        <f t="shared" si="13"/>
        <v>18.062280800253905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91</v>
      </c>
      <c r="G94" t="s">
        <v>76</v>
      </c>
      <c r="K94" t="s">
        <v>92</v>
      </c>
      <c r="L94" t="s">
        <v>78</v>
      </c>
      <c r="M94">
        <f>M67*0.6</f>
        <v>95294.654999999984</v>
      </c>
      <c r="N94">
        <f t="shared" si="13"/>
        <v>95294.654999999984</v>
      </c>
      <c r="O94">
        <f t="shared" si="13"/>
        <v>95294.654999999984</v>
      </c>
      <c r="P94">
        <f t="shared" si="13"/>
        <v>95294.654999999984</v>
      </c>
      <c r="Q94">
        <f t="shared" si="13"/>
        <v>95294.654999999984</v>
      </c>
      <c r="R94">
        <f t="shared" si="13"/>
        <v>95294.654999999984</v>
      </c>
      <c r="S94">
        <f t="shared" si="13"/>
        <v>95294.654999999984</v>
      </c>
      <c r="T94">
        <f t="shared" si="13"/>
        <v>95294.654999999984</v>
      </c>
      <c r="U94">
        <f t="shared" si="13"/>
        <v>95294.654999999984</v>
      </c>
      <c r="V94">
        <f t="shared" si="13"/>
        <v>95294.654999999984</v>
      </c>
      <c r="W94">
        <f t="shared" si="13"/>
        <v>95294.654999999984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91</v>
      </c>
      <c r="G95" t="s">
        <v>79</v>
      </c>
      <c r="K95" t="s">
        <v>80</v>
      </c>
      <c r="L95" t="s">
        <v>78</v>
      </c>
      <c r="M95">
        <v>8450</v>
      </c>
      <c r="N95">
        <f t="shared" si="13"/>
        <v>8450</v>
      </c>
      <c r="O95">
        <f t="shared" si="13"/>
        <v>8450</v>
      </c>
      <c r="P95">
        <f t="shared" si="13"/>
        <v>8450</v>
      </c>
      <c r="Q95">
        <f t="shared" si="13"/>
        <v>8450</v>
      </c>
      <c r="R95">
        <f t="shared" si="13"/>
        <v>8450</v>
      </c>
      <c r="S95">
        <f t="shared" si="13"/>
        <v>8450</v>
      </c>
      <c r="T95">
        <f t="shared" si="13"/>
        <v>8450</v>
      </c>
      <c r="U95">
        <f t="shared" si="13"/>
        <v>8450</v>
      </c>
      <c r="V95">
        <f t="shared" si="13"/>
        <v>8450</v>
      </c>
      <c r="W95">
        <f t="shared" si="13"/>
        <v>8450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91</v>
      </c>
      <c r="G96" t="s">
        <v>17</v>
      </c>
      <c r="J96" t="s">
        <v>89</v>
      </c>
      <c r="K96" t="s">
        <v>86</v>
      </c>
      <c r="L96" t="s">
        <v>82</v>
      </c>
      <c r="M96">
        <f>INDEX([1]!freight_data,MATCH($A96&amp;$F96&amp;$G96&amp;$J96,[1]!freight_index,0),MATCH(M$2,[1]!freight_year,0))</f>
        <v>5.8923938012378754</v>
      </c>
      <c r="N96">
        <f t="shared" si="13"/>
        <v>5.8923938012378754</v>
      </c>
      <c r="O96">
        <f t="shared" si="13"/>
        <v>5.8923938012378754</v>
      </c>
      <c r="P96">
        <f t="shared" si="13"/>
        <v>5.8923938012378754</v>
      </c>
      <c r="Q96">
        <f t="shared" si="13"/>
        <v>5.8923938012378754</v>
      </c>
      <c r="R96">
        <f t="shared" si="13"/>
        <v>5.8923938012378754</v>
      </c>
      <c r="S96">
        <f t="shared" si="13"/>
        <v>5.8923938012378754</v>
      </c>
      <c r="T96">
        <f t="shared" si="13"/>
        <v>5.8923938012378754</v>
      </c>
      <c r="U96">
        <f t="shared" si="13"/>
        <v>5.8923938012378754</v>
      </c>
      <c r="V96">
        <f t="shared" si="13"/>
        <v>5.8923938012378754</v>
      </c>
      <c r="W96">
        <f t="shared" si="13"/>
        <v>5.8923938012378754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93</v>
      </c>
      <c r="G97" t="s">
        <v>6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93</v>
      </c>
      <c r="G98" t="s">
        <v>67</v>
      </c>
      <c r="L98" t="s">
        <v>68</v>
      </c>
      <c r="M98">
        <v>2020</v>
      </c>
      <c r="N98">
        <f t="shared" ref="N98:W100" si="14">M98</f>
        <v>2020</v>
      </c>
      <c r="O98">
        <f t="shared" si="14"/>
        <v>2020</v>
      </c>
      <c r="P98">
        <f t="shared" si="14"/>
        <v>2020</v>
      </c>
      <c r="Q98">
        <f t="shared" si="14"/>
        <v>2020</v>
      </c>
      <c r="R98">
        <f t="shared" si="14"/>
        <v>2020</v>
      </c>
      <c r="S98">
        <f t="shared" si="14"/>
        <v>2020</v>
      </c>
      <c r="T98">
        <f t="shared" si="14"/>
        <v>2020</v>
      </c>
      <c r="U98">
        <f t="shared" si="14"/>
        <v>2020</v>
      </c>
      <c r="V98">
        <f t="shared" si="14"/>
        <v>2020</v>
      </c>
      <c r="W98">
        <f t="shared" si="14"/>
        <v>2020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93</v>
      </c>
      <c r="G99" t="s">
        <v>69</v>
      </c>
      <c r="L99" t="s">
        <v>68</v>
      </c>
      <c r="M99">
        <v>2101</v>
      </c>
      <c r="N99">
        <f t="shared" si="14"/>
        <v>2101</v>
      </c>
      <c r="O99">
        <f t="shared" si="14"/>
        <v>2101</v>
      </c>
      <c r="P99">
        <f t="shared" si="14"/>
        <v>2101</v>
      </c>
      <c r="Q99">
        <f t="shared" si="14"/>
        <v>2101</v>
      </c>
      <c r="R99">
        <f t="shared" si="14"/>
        <v>2101</v>
      </c>
      <c r="S99">
        <f t="shared" si="14"/>
        <v>2101</v>
      </c>
      <c r="T99">
        <f t="shared" si="14"/>
        <v>2101</v>
      </c>
      <c r="U99">
        <f t="shared" si="14"/>
        <v>2101</v>
      </c>
      <c r="V99">
        <f t="shared" si="14"/>
        <v>2101</v>
      </c>
      <c r="W99">
        <f t="shared" si="14"/>
        <v>2101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93</v>
      </c>
      <c r="G100" t="s">
        <v>70</v>
      </c>
      <c r="L100" t="s">
        <v>71</v>
      </c>
      <c r="M100">
        <v>16</v>
      </c>
      <c r="N100">
        <f t="shared" si="14"/>
        <v>16</v>
      </c>
      <c r="O100">
        <f t="shared" si="14"/>
        <v>16</v>
      </c>
      <c r="P100">
        <f t="shared" si="14"/>
        <v>16</v>
      </c>
      <c r="Q100">
        <f t="shared" si="14"/>
        <v>16</v>
      </c>
      <c r="R100">
        <f t="shared" si="14"/>
        <v>16</v>
      </c>
      <c r="S100">
        <f t="shared" si="14"/>
        <v>16</v>
      </c>
      <c r="T100">
        <f t="shared" si="14"/>
        <v>16</v>
      </c>
      <c r="U100">
        <f t="shared" si="14"/>
        <v>16</v>
      </c>
      <c r="V100">
        <f t="shared" si="14"/>
        <v>16</v>
      </c>
      <c r="W100">
        <f t="shared" si="14"/>
        <v>16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93</v>
      </c>
      <c r="G101" t="s">
        <v>72</v>
      </c>
      <c r="L101" t="s">
        <v>51</v>
      </c>
      <c r="M101">
        <v>0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93</v>
      </c>
      <c r="G102" t="s">
        <v>73</v>
      </c>
      <c r="K102" t="s">
        <v>74</v>
      </c>
      <c r="L102" t="s">
        <v>19</v>
      </c>
      <c r="M102">
        <f>INDEX([1]!freight_data,MATCH($A102&amp;$G102,[1]!freight_index,0),MATCH(M$2,[1]!freight_year,0))</f>
        <v>18.062280800253905</v>
      </c>
      <c r="N102">
        <f t="shared" ref="N102:W105" si="15">M102</f>
        <v>18.062280800253905</v>
      </c>
      <c r="O102">
        <f t="shared" si="15"/>
        <v>18.062280800253905</v>
      </c>
      <c r="P102">
        <f t="shared" si="15"/>
        <v>18.062280800253905</v>
      </c>
      <c r="Q102">
        <f t="shared" si="15"/>
        <v>18.062280800253905</v>
      </c>
      <c r="R102">
        <f t="shared" si="15"/>
        <v>18.062280800253905</v>
      </c>
      <c r="S102">
        <f t="shared" si="15"/>
        <v>18.062280800253905</v>
      </c>
      <c r="T102">
        <f t="shared" si="15"/>
        <v>18.062280800253905</v>
      </c>
      <c r="U102">
        <f t="shared" si="15"/>
        <v>18.062280800253905</v>
      </c>
      <c r="V102">
        <f t="shared" si="15"/>
        <v>18.062280800253905</v>
      </c>
      <c r="W102">
        <f t="shared" si="15"/>
        <v>18.062280800253905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93</v>
      </c>
      <c r="G103" t="s">
        <v>76</v>
      </c>
      <c r="K103" t="s">
        <v>92</v>
      </c>
      <c r="L103" t="s">
        <v>78</v>
      </c>
      <c r="M103">
        <f>M94</f>
        <v>95294.654999999984</v>
      </c>
      <c r="N103">
        <f t="shared" si="15"/>
        <v>95294.654999999984</v>
      </c>
      <c r="O103">
        <f t="shared" si="15"/>
        <v>95294.654999999984</v>
      </c>
      <c r="P103">
        <f t="shared" si="15"/>
        <v>95294.654999999984</v>
      </c>
      <c r="Q103">
        <f t="shared" si="15"/>
        <v>95294.654999999984</v>
      </c>
      <c r="R103">
        <f t="shared" si="15"/>
        <v>95294.654999999984</v>
      </c>
      <c r="S103">
        <f t="shared" si="15"/>
        <v>95294.654999999984</v>
      </c>
      <c r="T103">
        <f t="shared" si="15"/>
        <v>95294.654999999984</v>
      </c>
      <c r="U103">
        <f t="shared" si="15"/>
        <v>95294.654999999984</v>
      </c>
      <c r="V103">
        <f t="shared" si="15"/>
        <v>95294.654999999984</v>
      </c>
      <c r="W103">
        <f t="shared" si="15"/>
        <v>95294.654999999984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93</v>
      </c>
      <c r="G104" t="s">
        <v>79</v>
      </c>
      <c r="K104" t="s">
        <v>80</v>
      </c>
      <c r="L104" t="s">
        <v>78</v>
      </c>
      <c r="M104">
        <v>8450</v>
      </c>
      <c r="N104">
        <f t="shared" si="15"/>
        <v>8450</v>
      </c>
      <c r="O104">
        <f t="shared" si="15"/>
        <v>8450</v>
      </c>
      <c r="P104">
        <f t="shared" si="15"/>
        <v>8450</v>
      </c>
      <c r="Q104">
        <f t="shared" si="15"/>
        <v>8450</v>
      </c>
      <c r="R104">
        <f t="shared" si="15"/>
        <v>8450</v>
      </c>
      <c r="S104">
        <f t="shared" si="15"/>
        <v>8450</v>
      </c>
      <c r="T104">
        <f t="shared" si="15"/>
        <v>8450</v>
      </c>
      <c r="U104">
        <f t="shared" si="15"/>
        <v>8450</v>
      </c>
      <c r="V104">
        <f t="shared" si="15"/>
        <v>8450</v>
      </c>
      <c r="W104">
        <f t="shared" si="15"/>
        <v>8450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93</v>
      </c>
      <c r="G105" t="s">
        <v>17</v>
      </c>
      <c r="J105" t="s">
        <v>94</v>
      </c>
      <c r="K105" t="s">
        <v>86</v>
      </c>
      <c r="L105" t="s">
        <v>82</v>
      </c>
      <c r="M105">
        <f>M96</f>
        <v>5.8923938012378754</v>
      </c>
      <c r="N105">
        <f t="shared" si="15"/>
        <v>5.8923938012378754</v>
      </c>
      <c r="O105">
        <f t="shared" si="15"/>
        <v>5.8923938012378754</v>
      </c>
      <c r="P105">
        <f t="shared" si="15"/>
        <v>5.8923938012378754</v>
      </c>
      <c r="Q105">
        <f t="shared" si="15"/>
        <v>5.8923938012378754</v>
      </c>
      <c r="R105">
        <f t="shared" si="15"/>
        <v>5.8923938012378754</v>
      </c>
      <c r="S105">
        <f t="shared" si="15"/>
        <v>5.8923938012378754</v>
      </c>
      <c r="T105">
        <f t="shared" si="15"/>
        <v>5.8923938012378754</v>
      </c>
      <c r="U105">
        <f t="shared" si="15"/>
        <v>5.8923938012378754</v>
      </c>
      <c r="V105">
        <f t="shared" si="15"/>
        <v>5.8923938012378754</v>
      </c>
      <c r="W105">
        <f t="shared" si="15"/>
        <v>5.8923938012378754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95</v>
      </c>
      <c r="G106" t="s">
        <v>6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95</v>
      </c>
      <c r="G107" t="s">
        <v>67</v>
      </c>
      <c r="L107" t="s">
        <v>68</v>
      </c>
      <c r="M107">
        <v>2020</v>
      </c>
      <c r="N107">
        <f t="shared" ref="N107:W109" si="16">M107</f>
        <v>2020</v>
      </c>
      <c r="O107">
        <f t="shared" si="16"/>
        <v>2020</v>
      </c>
      <c r="P107">
        <f t="shared" si="16"/>
        <v>2020</v>
      </c>
      <c r="Q107">
        <f t="shared" si="16"/>
        <v>2020</v>
      </c>
      <c r="R107">
        <f t="shared" si="16"/>
        <v>2020</v>
      </c>
      <c r="S107">
        <f t="shared" si="16"/>
        <v>2020</v>
      </c>
      <c r="T107">
        <f t="shared" si="16"/>
        <v>2020</v>
      </c>
      <c r="U107">
        <f t="shared" si="16"/>
        <v>2020</v>
      </c>
      <c r="V107">
        <f t="shared" si="16"/>
        <v>2020</v>
      </c>
      <c r="W107">
        <f t="shared" si="16"/>
        <v>2020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95</v>
      </c>
      <c r="G108" t="s">
        <v>69</v>
      </c>
      <c r="L108" t="s">
        <v>68</v>
      </c>
      <c r="M108">
        <v>2101</v>
      </c>
      <c r="N108">
        <f t="shared" si="16"/>
        <v>2101</v>
      </c>
      <c r="O108">
        <f t="shared" si="16"/>
        <v>2101</v>
      </c>
      <c r="P108">
        <f t="shared" si="16"/>
        <v>2101</v>
      </c>
      <c r="Q108">
        <f t="shared" si="16"/>
        <v>2101</v>
      </c>
      <c r="R108">
        <f t="shared" si="16"/>
        <v>2101</v>
      </c>
      <c r="S108">
        <f t="shared" si="16"/>
        <v>2101</v>
      </c>
      <c r="T108">
        <f t="shared" si="16"/>
        <v>2101</v>
      </c>
      <c r="U108">
        <f t="shared" si="16"/>
        <v>2101</v>
      </c>
      <c r="V108">
        <f t="shared" si="16"/>
        <v>2101</v>
      </c>
      <c r="W108">
        <f t="shared" si="16"/>
        <v>2101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95</v>
      </c>
      <c r="G109" t="s">
        <v>70</v>
      </c>
      <c r="L109" t="s">
        <v>71</v>
      </c>
      <c r="M109">
        <v>16</v>
      </c>
      <c r="N109">
        <f t="shared" si="16"/>
        <v>16</v>
      </c>
      <c r="O109">
        <f t="shared" si="16"/>
        <v>16</v>
      </c>
      <c r="P109">
        <f t="shared" si="16"/>
        <v>16</v>
      </c>
      <c r="Q109">
        <f t="shared" si="16"/>
        <v>16</v>
      </c>
      <c r="R109">
        <f t="shared" si="16"/>
        <v>16</v>
      </c>
      <c r="S109">
        <f t="shared" si="16"/>
        <v>16</v>
      </c>
      <c r="T109">
        <f t="shared" si="16"/>
        <v>16</v>
      </c>
      <c r="U109">
        <f t="shared" si="16"/>
        <v>16</v>
      </c>
      <c r="V109">
        <f t="shared" si="16"/>
        <v>16</v>
      </c>
      <c r="W109">
        <f t="shared" si="16"/>
        <v>16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95</v>
      </c>
      <c r="G110" t="s">
        <v>72</v>
      </c>
      <c r="L110" t="s">
        <v>51</v>
      </c>
      <c r="M110">
        <f>INDEX([1]!freight_data,MATCH($A110&amp;$F110&amp;$G110&amp;$J110,[1]!freight_index,0),MATCH(M$2,[1]!freight_year,0))</f>
        <v>2.0695568113116493E-2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95</v>
      </c>
      <c r="G111" t="s">
        <v>73</v>
      </c>
      <c r="K111" t="s">
        <v>74</v>
      </c>
      <c r="L111" t="s">
        <v>19</v>
      </c>
      <c r="M111">
        <f>INDEX([1]!freight_data,MATCH($A111&amp;$G111,[1]!freight_index,0),MATCH(M$2,[1]!freight_year,0))</f>
        <v>18.062280800253905</v>
      </c>
      <c r="N111">
        <f t="shared" ref="N111:W114" si="17">M111</f>
        <v>18.062280800253905</v>
      </c>
      <c r="O111">
        <f t="shared" si="17"/>
        <v>18.062280800253905</v>
      </c>
      <c r="P111">
        <f t="shared" si="17"/>
        <v>18.062280800253905</v>
      </c>
      <c r="Q111">
        <f t="shared" si="17"/>
        <v>18.062280800253905</v>
      </c>
      <c r="R111">
        <f t="shared" si="17"/>
        <v>18.062280800253905</v>
      </c>
      <c r="S111">
        <f t="shared" si="17"/>
        <v>18.062280800253905</v>
      </c>
      <c r="T111">
        <f t="shared" si="17"/>
        <v>18.062280800253905</v>
      </c>
      <c r="U111">
        <f t="shared" si="17"/>
        <v>18.062280800253905</v>
      </c>
      <c r="V111">
        <f t="shared" si="17"/>
        <v>18.062280800253905</v>
      </c>
      <c r="W111">
        <f t="shared" si="17"/>
        <v>18.062280800253905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95</v>
      </c>
      <c r="G112" t="s">
        <v>76</v>
      </c>
      <c r="K112" t="s">
        <v>96</v>
      </c>
      <c r="L112" t="s">
        <v>78</v>
      </c>
      <c r="M112">
        <v>126603</v>
      </c>
      <c r="N112">
        <f t="shared" si="17"/>
        <v>126603</v>
      </c>
      <c r="O112">
        <f t="shared" si="17"/>
        <v>126603</v>
      </c>
      <c r="P112">
        <f t="shared" si="17"/>
        <v>126603</v>
      </c>
      <c r="Q112">
        <f t="shared" si="17"/>
        <v>126603</v>
      </c>
      <c r="R112">
        <f t="shared" si="17"/>
        <v>126603</v>
      </c>
      <c r="S112">
        <f t="shared" si="17"/>
        <v>126603</v>
      </c>
      <c r="T112">
        <f t="shared" si="17"/>
        <v>126603</v>
      </c>
      <c r="U112">
        <f t="shared" si="17"/>
        <v>126603</v>
      </c>
      <c r="V112">
        <f t="shared" si="17"/>
        <v>126603</v>
      </c>
      <c r="W112">
        <f t="shared" si="17"/>
        <v>126603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95</v>
      </c>
      <c r="G113" t="s">
        <v>79</v>
      </c>
      <c r="K113" t="s">
        <v>80</v>
      </c>
      <c r="L113" t="s">
        <v>78</v>
      </c>
      <c r="M113">
        <v>8450</v>
      </c>
      <c r="N113">
        <f t="shared" si="17"/>
        <v>8450</v>
      </c>
      <c r="O113">
        <f t="shared" si="17"/>
        <v>8450</v>
      </c>
      <c r="P113">
        <f t="shared" si="17"/>
        <v>8450</v>
      </c>
      <c r="Q113">
        <f t="shared" si="17"/>
        <v>8450</v>
      </c>
      <c r="R113">
        <f t="shared" si="17"/>
        <v>8450</v>
      </c>
      <c r="S113">
        <f t="shared" si="17"/>
        <v>8450</v>
      </c>
      <c r="T113">
        <f t="shared" si="17"/>
        <v>8450</v>
      </c>
      <c r="U113">
        <f t="shared" si="17"/>
        <v>8450</v>
      </c>
      <c r="V113">
        <f t="shared" si="17"/>
        <v>8450</v>
      </c>
      <c r="W113">
        <f t="shared" si="17"/>
        <v>8450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95</v>
      </c>
      <c r="G114" t="s">
        <v>17</v>
      </c>
      <c r="J114" t="s">
        <v>43</v>
      </c>
      <c r="K114" t="s">
        <v>86</v>
      </c>
      <c r="L114" t="s">
        <v>82</v>
      </c>
      <c r="M114">
        <f>M60*'[4]Fuel Efficiencies'!$B$7/'[4]Fuel Efficiencies'!$B$3</f>
        <v>7.0951973140872324</v>
      </c>
      <c r="N114">
        <f t="shared" si="17"/>
        <v>7.0951973140872324</v>
      </c>
      <c r="O114">
        <f t="shared" si="17"/>
        <v>7.0951973140872324</v>
      </c>
      <c r="P114">
        <f t="shared" si="17"/>
        <v>7.0951973140872324</v>
      </c>
      <c r="Q114">
        <f t="shared" si="17"/>
        <v>7.0951973140872324</v>
      </c>
      <c r="R114">
        <f t="shared" si="17"/>
        <v>7.0951973140872324</v>
      </c>
      <c r="S114">
        <f t="shared" si="17"/>
        <v>7.0951973140872324</v>
      </c>
      <c r="T114">
        <f t="shared" si="17"/>
        <v>7.0951973140872324</v>
      </c>
      <c r="U114">
        <f t="shared" si="17"/>
        <v>7.0951973140872324</v>
      </c>
      <c r="V114">
        <f t="shared" si="17"/>
        <v>7.0951973140872324</v>
      </c>
      <c r="W114">
        <f t="shared" si="17"/>
        <v>7.0951973140872324</v>
      </c>
    </row>
    <row r="115" spans="1:23" x14ac:dyDescent="0.25">
      <c r="A115" t="s">
        <v>59</v>
      </c>
      <c r="B115" t="s">
        <v>5</v>
      </c>
      <c r="C115" t="s">
        <v>15</v>
      </c>
      <c r="D115" t="s">
        <v>16</v>
      </c>
      <c r="E115" t="s">
        <v>61</v>
      </c>
      <c r="F115" t="s">
        <v>97</v>
      </c>
      <c r="G115" t="s">
        <v>6</v>
      </c>
    </row>
    <row r="116" spans="1:23" x14ac:dyDescent="0.25">
      <c r="A116" t="s">
        <v>59</v>
      </c>
      <c r="B116" t="s">
        <v>5</v>
      </c>
      <c r="C116" t="s">
        <v>15</v>
      </c>
      <c r="D116" t="s">
        <v>16</v>
      </c>
      <c r="E116" t="s">
        <v>61</v>
      </c>
      <c r="F116" t="s">
        <v>97</v>
      </c>
      <c r="G116" t="s">
        <v>67</v>
      </c>
      <c r="L116" t="s">
        <v>68</v>
      </c>
      <c r="M116">
        <v>2020</v>
      </c>
      <c r="N116">
        <f t="shared" ref="N116:W118" si="18">M116</f>
        <v>2020</v>
      </c>
      <c r="O116">
        <f t="shared" si="18"/>
        <v>2020</v>
      </c>
      <c r="P116">
        <f t="shared" si="18"/>
        <v>2020</v>
      </c>
      <c r="Q116">
        <f t="shared" si="18"/>
        <v>2020</v>
      </c>
      <c r="R116">
        <f t="shared" si="18"/>
        <v>2020</v>
      </c>
      <c r="S116">
        <f t="shared" si="18"/>
        <v>2020</v>
      </c>
      <c r="T116">
        <f t="shared" si="18"/>
        <v>2020</v>
      </c>
      <c r="U116">
        <f t="shared" si="18"/>
        <v>2020</v>
      </c>
      <c r="V116">
        <f t="shared" si="18"/>
        <v>2020</v>
      </c>
      <c r="W116">
        <f t="shared" si="18"/>
        <v>2020</v>
      </c>
    </row>
    <row r="117" spans="1:23" x14ac:dyDescent="0.25">
      <c r="A117" t="s">
        <v>59</v>
      </c>
      <c r="B117" t="s">
        <v>5</v>
      </c>
      <c r="C117" t="s">
        <v>15</v>
      </c>
      <c r="D117" t="s">
        <v>16</v>
      </c>
      <c r="E117" t="s">
        <v>61</v>
      </c>
      <c r="F117" t="s">
        <v>97</v>
      </c>
      <c r="G117" t="s">
        <v>69</v>
      </c>
      <c r="L117" t="s">
        <v>68</v>
      </c>
      <c r="M117">
        <v>2101</v>
      </c>
      <c r="N117">
        <f t="shared" si="18"/>
        <v>2101</v>
      </c>
      <c r="O117">
        <f t="shared" si="18"/>
        <v>2101</v>
      </c>
      <c r="P117">
        <f t="shared" si="18"/>
        <v>2101</v>
      </c>
      <c r="Q117">
        <f t="shared" si="18"/>
        <v>2101</v>
      </c>
      <c r="R117">
        <f t="shared" si="18"/>
        <v>2101</v>
      </c>
      <c r="S117">
        <f t="shared" si="18"/>
        <v>2101</v>
      </c>
      <c r="T117">
        <f t="shared" si="18"/>
        <v>2101</v>
      </c>
      <c r="U117">
        <f t="shared" si="18"/>
        <v>2101</v>
      </c>
      <c r="V117">
        <f t="shared" si="18"/>
        <v>2101</v>
      </c>
      <c r="W117">
        <f t="shared" si="18"/>
        <v>2101</v>
      </c>
    </row>
    <row r="118" spans="1:23" x14ac:dyDescent="0.25">
      <c r="A118" t="s">
        <v>59</v>
      </c>
      <c r="B118" t="s">
        <v>5</v>
      </c>
      <c r="C118" t="s">
        <v>15</v>
      </c>
      <c r="D118" t="s">
        <v>16</v>
      </c>
      <c r="E118" t="s">
        <v>61</v>
      </c>
      <c r="F118" t="s">
        <v>97</v>
      </c>
      <c r="G118" t="s">
        <v>70</v>
      </c>
      <c r="L118" t="s">
        <v>71</v>
      </c>
      <c r="M118">
        <v>16</v>
      </c>
      <c r="N118">
        <f t="shared" si="18"/>
        <v>16</v>
      </c>
      <c r="O118">
        <f t="shared" si="18"/>
        <v>16</v>
      </c>
      <c r="P118">
        <f t="shared" si="18"/>
        <v>16</v>
      </c>
      <c r="Q118">
        <f t="shared" si="18"/>
        <v>16</v>
      </c>
      <c r="R118">
        <f t="shared" si="18"/>
        <v>16</v>
      </c>
      <c r="S118">
        <f t="shared" si="18"/>
        <v>16</v>
      </c>
      <c r="T118">
        <f t="shared" si="18"/>
        <v>16</v>
      </c>
      <c r="U118">
        <f t="shared" si="18"/>
        <v>16</v>
      </c>
      <c r="V118">
        <f t="shared" si="18"/>
        <v>16</v>
      </c>
      <c r="W118">
        <f t="shared" si="18"/>
        <v>16</v>
      </c>
    </row>
    <row r="119" spans="1:23" x14ac:dyDescent="0.25">
      <c r="A119" t="s">
        <v>59</v>
      </c>
      <c r="B119" t="s">
        <v>5</v>
      </c>
      <c r="C119" t="s">
        <v>15</v>
      </c>
      <c r="D119" t="s">
        <v>16</v>
      </c>
      <c r="E119" t="s">
        <v>61</v>
      </c>
      <c r="F119" t="s">
        <v>97</v>
      </c>
      <c r="G119" t="s">
        <v>72</v>
      </c>
      <c r="L119" t="s">
        <v>51</v>
      </c>
      <c r="M119">
        <v>0</v>
      </c>
    </row>
    <row r="120" spans="1:23" x14ac:dyDescent="0.25">
      <c r="A120" t="s">
        <v>59</v>
      </c>
      <c r="B120" t="s">
        <v>5</v>
      </c>
      <c r="C120" t="s">
        <v>15</v>
      </c>
      <c r="D120" t="s">
        <v>16</v>
      </c>
      <c r="E120" t="s">
        <v>61</v>
      </c>
      <c r="F120" t="s">
        <v>97</v>
      </c>
      <c r="G120" t="s">
        <v>73</v>
      </c>
      <c r="K120" t="s">
        <v>74</v>
      </c>
      <c r="L120" t="s">
        <v>19</v>
      </c>
      <c r="M120">
        <f>INDEX([1]!freight_data,MATCH($A120&amp;$G120,[1]!freight_index,0),MATCH(M$2,[1]!freight_year,0))</f>
        <v>18.062280800253905</v>
      </c>
      <c r="N120">
        <f t="shared" ref="N120:W124" si="19">M120</f>
        <v>18.062280800253905</v>
      </c>
      <c r="O120">
        <f t="shared" si="19"/>
        <v>18.062280800253905</v>
      </c>
      <c r="P120">
        <f t="shared" si="19"/>
        <v>18.062280800253905</v>
      </c>
      <c r="Q120">
        <f t="shared" si="19"/>
        <v>18.062280800253905</v>
      </c>
      <c r="R120">
        <f t="shared" si="19"/>
        <v>18.062280800253905</v>
      </c>
      <c r="S120">
        <f t="shared" si="19"/>
        <v>18.062280800253905</v>
      </c>
      <c r="T120">
        <f t="shared" si="19"/>
        <v>18.062280800253905</v>
      </c>
      <c r="U120">
        <f t="shared" si="19"/>
        <v>18.062280800253905</v>
      </c>
      <c r="V120">
        <f t="shared" si="19"/>
        <v>18.062280800253905</v>
      </c>
      <c r="W120">
        <f t="shared" si="19"/>
        <v>18.062280800253905</v>
      </c>
    </row>
    <row r="121" spans="1:23" x14ac:dyDescent="0.25">
      <c r="A121" t="s">
        <v>59</v>
      </c>
      <c r="B121" t="s">
        <v>5</v>
      </c>
      <c r="C121" t="s">
        <v>15</v>
      </c>
      <c r="D121" t="s">
        <v>16</v>
      </c>
      <c r="E121" t="s">
        <v>61</v>
      </c>
      <c r="F121" t="s">
        <v>97</v>
      </c>
      <c r="G121" t="s">
        <v>76</v>
      </c>
      <c r="K121" t="s">
        <v>98</v>
      </c>
      <c r="L121" t="s">
        <v>78</v>
      </c>
      <c r="M121">
        <v>300233</v>
      </c>
      <c r="N121">
        <f t="shared" si="19"/>
        <v>300233</v>
      </c>
      <c r="O121">
        <f t="shared" si="19"/>
        <v>300233</v>
      </c>
      <c r="P121">
        <f t="shared" si="19"/>
        <v>300233</v>
      </c>
      <c r="Q121">
        <f t="shared" si="19"/>
        <v>300233</v>
      </c>
      <c r="R121">
        <f t="shared" si="19"/>
        <v>300233</v>
      </c>
      <c r="S121">
        <f t="shared" si="19"/>
        <v>300233</v>
      </c>
      <c r="T121">
        <f t="shared" si="19"/>
        <v>300233</v>
      </c>
      <c r="U121">
        <f t="shared" si="19"/>
        <v>300233</v>
      </c>
      <c r="V121">
        <f t="shared" si="19"/>
        <v>300233</v>
      </c>
      <c r="W121">
        <f t="shared" si="19"/>
        <v>300233</v>
      </c>
    </row>
    <row r="122" spans="1:23" x14ac:dyDescent="0.25">
      <c r="A122" t="s">
        <v>59</v>
      </c>
      <c r="B122" t="s">
        <v>5</v>
      </c>
      <c r="C122" t="s">
        <v>15</v>
      </c>
      <c r="D122" t="s">
        <v>16</v>
      </c>
      <c r="E122" t="s">
        <v>61</v>
      </c>
      <c r="F122" t="s">
        <v>97</v>
      </c>
      <c r="G122" t="s">
        <v>79</v>
      </c>
      <c r="K122" t="s">
        <v>80</v>
      </c>
      <c r="L122" t="s">
        <v>78</v>
      </c>
      <c r="M122">
        <v>5600</v>
      </c>
      <c r="N122">
        <f t="shared" si="19"/>
        <v>5600</v>
      </c>
      <c r="O122">
        <f t="shared" si="19"/>
        <v>5600</v>
      </c>
      <c r="P122">
        <f t="shared" si="19"/>
        <v>5600</v>
      </c>
      <c r="Q122">
        <f t="shared" si="19"/>
        <v>5600</v>
      </c>
      <c r="R122">
        <f t="shared" si="19"/>
        <v>5600</v>
      </c>
      <c r="S122">
        <f t="shared" si="19"/>
        <v>5600</v>
      </c>
      <c r="T122">
        <f t="shared" si="19"/>
        <v>5600</v>
      </c>
      <c r="U122">
        <f t="shared" si="19"/>
        <v>5600</v>
      </c>
      <c r="V122">
        <f t="shared" si="19"/>
        <v>5600</v>
      </c>
      <c r="W122">
        <f t="shared" si="19"/>
        <v>5600</v>
      </c>
    </row>
    <row r="123" spans="1:23" x14ac:dyDescent="0.25">
      <c r="A123" t="s">
        <v>59</v>
      </c>
      <c r="B123" t="s">
        <v>5</v>
      </c>
      <c r="C123" t="s">
        <v>15</v>
      </c>
      <c r="D123" t="s">
        <v>16</v>
      </c>
      <c r="E123" t="s">
        <v>61</v>
      </c>
      <c r="F123" t="s">
        <v>97</v>
      </c>
      <c r="G123" t="s">
        <v>17</v>
      </c>
      <c r="J123" t="s">
        <v>38</v>
      </c>
      <c r="K123" t="s">
        <v>86</v>
      </c>
      <c r="L123" t="s">
        <v>82</v>
      </c>
      <c r="M123">
        <f>M60*'[4]Fuel Efficiencies'!$B$8/'[4]Fuel Efficiencies'!$B$3</f>
        <v>4.6562232373697459</v>
      </c>
      <c r="N123">
        <f t="shared" si="19"/>
        <v>4.6562232373697459</v>
      </c>
      <c r="O123">
        <f t="shared" si="19"/>
        <v>4.6562232373697459</v>
      </c>
      <c r="P123">
        <f t="shared" si="19"/>
        <v>4.6562232373697459</v>
      </c>
      <c r="Q123">
        <f t="shared" si="19"/>
        <v>4.6562232373697459</v>
      </c>
      <c r="R123">
        <f t="shared" si="19"/>
        <v>4.6562232373697459</v>
      </c>
      <c r="S123">
        <f t="shared" si="19"/>
        <v>4.6562232373697459</v>
      </c>
      <c r="T123">
        <f t="shared" si="19"/>
        <v>4.6562232373697459</v>
      </c>
      <c r="U123">
        <f t="shared" si="19"/>
        <v>4.6562232373697459</v>
      </c>
      <c r="V123">
        <f t="shared" si="19"/>
        <v>4.6562232373697459</v>
      </c>
      <c r="W123">
        <f t="shared" si="19"/>
        <v>4.6562232373697459</v>
      </c>
    </row>
    <row r="124" spans="1:23" x14ac:dyDescent="0.25">
      <c r="A124" t="s">
        <v>59</v>
      </c>
      <c r="B124" t="s">
        <v>5</v>
      </c>
      <c r="C124" t="s">
        <v>15</v>
      </c>
      <c r="D124" t="s">
        <v>16</v>
      </c>
      <c r="E124" t="s">
        <v>61</v>
      </c>
      <c r="F124" t="s">
        <v>97</v>
      </c>
      <c r="G124" t="s">
        <v>17</v>
      </c>
      <c r="J124" t="s">
        <v>99</v>
      </c>
      <c r="K124" t="s">
        <v>86</v>
      </c>
      <c r="L124" t="s">
        <v>82</v>
      </c>
      <c r="M124">
        <f>M123</f>
        <v>4.6562232373697459</v>
      </c>
      <c r="N124">
        <f t="shared" si="19"/>
        <v>4.6562232373697459</v>
      </c>
      <c r="O124">
        <f t="shared" si="19"/>
        <v>4.6562232373697459</v>
      </c>
      <c r="P124">
        <f t="shared" si="19"/>
        <v>4.6562232373697459</v>
      </c>
      <c r="Q124">
        <f t="shared" si="19"/>
        <v>4.6562232373697459</v>
      </c>
      <c r="R124">
        <f t="shared" si="19"/>
        <v>4.6562232373697459</v>
      </c>
      <c r="S124">
        <f t="shared" si="19"/>
        <v>4.6562232373697459</v>
      </c>
      <c r="T124">
        <f t="shared" si="19"/>
        <v>4.6562232373697459</v>
      </c>
      <c r="U124">
        <f t="shared" si="19"/>
        <v>4.6562232373697459</v>
      </c>
      <c r="V124">
        <f t="shared" si="19"/>
        <v>4.6562232373697459</v>
      </c>
      <c r="W124">
        <f t="shared" si="19"/>
        <v>4.6562232373697459</v>
      </c>
    </row>
    <row r="125" spans="1:23" x14ac:dyDescent="0.25">
      <c r="A125" t="s">
        <v>59</v>
      </c>
      <c r="B125" t="s">
        <v>5</v>
      </c>
      <c r="C125" t="s">
        <v>15</v>
      </c>
      <c r="D125" t="s">
        <v>16</v>
      </c>
      <c r="E125" t="s">
        <v>61</v>
      </c>
      <c r="F125" t="s">
        <v>100</v>
      </c>
      <c r="G125" t="s">
        <v>6</v>
      </c>
    </row>
    <row r="126" spans="1:23" x14ac:dyDescent="0.25">
      <c r="A126" t="s">
        <v>59</v>
      </c>
      <c r="B126" t="s">
        <v>5</v>
      </c>
      <c r="C126" t="s">
        <v>15</v>
      </c>
      <c r="D126" t="s">
        <v>16</v>
      </c>
      <c r="E126" t="s">
        <v>61</v>
      </c>
      <c r="F126" t="s">
        <v>100</v>
      </c>
      <c r="G126" t="s">
        <v>67</v>
      </c>
      <c r="L126" t="s">
        <v>68</v>
      </c>
      <c r="M126">
        <v>2020</v>
      </c>
      <c r="N126">
        <f t="shared" ref="N126:W128" si="20">M126</f>
        <v>2020</v>
      </c>
      <c r="O126">
        <f t="shared" si="20"/>
        <v>2020</v>
      </c>
      <c r="P126">
        <f t="shared" si="20"/>
        <v>2020</v>
      </c>
      <c r="Q126">
        <f t="shared" si="20"/>
        <v>2020</v>
      </c>
      <c r="R126">
        <f t="shared" si="20"/>
        <v>2020</v>
      </c>
      <c r="S126">
        <f t="shared" si="20"/>
        <v>2020</v>
      </c>
      <c r="T126">
        <f t="shared" si="20"/>
        <v>2020</v>
      </c>
      <c r="U126">
        <f t="shared" si="20"/>
        <v>2020</v>
      </c>
      <c r="V126">
        <f t="shared" si="20"/>
        <v>2020</v>
      </c>
      <c r="W126">
        <f t="shared" si="20"/>
        <v>2020</v>
      </c>
    </row>
    <row r="127" spans="1:23" x14ac:dyDescent="0.25">
      <c r="A127" t="s">
        <v>59</v>
      </c>
      <c r="B127" t="s">
        <v>5</v>
      </c>
      <c r="C127" t="s">
        <v>15</v>
      </c>
      <c r="D127" t="s">
        <v>16</v>
      </c>
      <c r="E127" t="s">
        <v>61</v>
      </c>
      <c r="F127" t="s">
        <v>100</v>
      </c>
      <c r="G127" t="s">
        <v>69</v>
      </c>
      <c r="L127" t="s">
        <v>68</v>
      </c>
      <c r="M127">
        <v>2101</v>
      </c>
      <c r="N127">
        <f t="shared" si="20"/>
        <v>2101</v>
      </c>
      <c r="O127">
        <f t="shared" si="20"/>
        <v>2101</v>
      </c>
      <c r="P127">
        <f t="shared" si="20"/>
        <v>2101</v>
      </c>
      <c r="Q127">
        <f t="shared" si="20"/>
        <v>2101</v>
      </c>
      <c r="R127">
        <f t="shared" si="20"/>
        <v>2101</v>
      </c>
      <c r="S127">
        <f t="shared" si="20"/>
        <v>2101</v>
      </c>
      <c r="T127">
        <f t="shared" si="20"/>
        <v>2101</v>
      </c>
      <c r="U127">
        <f t="shared" si="20"/>
        <v>2101</v>
      </c>
      <c r="V127">
        <f t="shared" si="20"/>
        <v>2101</v>
      </c>
      <c r="W127">
        <f t="shared" si="20"/>
        <v>2101</v>
      </c>
    </row>
    <row r="128" spans="1:23" x14ac:dyDescent="0.25">
      <c r="A128" t="s">
        <v>59</v>
      </c>
      <c r="B128" t="s">
        <v>5</v>
      </c>
      <c r="C128" t="s">
        <v>15</v>
      </c>
      <c r="D128" t="s">
        <v>16</v>
      </c>
      <c r="E128" t="s">
        <v>61</v>
      </c>
      <c r="F128" t="s">
        <v>100</v>
      </c>
      <c r="G128" t="s">
        <v>70</v>
      </c>
      <c r="L128" t="s">
        <v>71</v>
      </c>
      <c r="M128">
        <v>16</v>
      </c>
      <c r="N128">
        <f t="shared" si="20"/>
        <v>16</v>
      </c>
      <c r="O128">
        <f t="shared" si="20"/>
        <v>16</v>
      </c>
      <c r="P128">
        <f t="shared" si="20"/>
        <v>16</v>
      </c>
      <c r="Q128">
        <f t="shared" si="20"/>
        <v>16</v>
      </c>
      <c r="R128">
        <f t="shared" si="20"/>
        <v>16</v>
      </c>
      <c r="S128">
        <f t="shared" si="20"/>
        <v>16</v>
      </c>
      <c r="T128">
        <f t="shared" si="20"/>
        <v>16</v>
      </c>
      <c r="U128">
        <f t="shared" si="20"/>
        <v>16</v>
      </c>
      <c r="V128">
        <f t="shared" si="20"/>
        <v>16</v>
      </c>
      <c r="W128">
        <f t="shared" si="20"/>
        <v>16</v>
      </c>
    </row>
    <row r="129" spans="1:23" x14ac:dyDescent="0.25">
      <c r="A129" t="s">
        <v>59</v>
      </c>
      <c r="B129" t="s">
        <v>5</v>
      </c>
      <c r="C129" t="s">
        <v>15</v>
      </c>
      <c r="D129" t="s">
        <v>16</v>
      </c>
      <c r="E129" t="s">
        <v>61</v>
      </c>
      <c r="F129" t="s">
        <v>100</v>
      </c>
      <c r="G129" t="s">
        <v>72</v>
      </c>
      <c r="L129" t="s">
        <v>51</v>
      </c>
      <c r="M129">
        <v>0</v>
      </c>
    </row>
    <row r="130" spans="1:23" x14ac:dyDescent="0.25">
      <c r="A130" t="s">
        <v>59</v>
      </c>
      <c r="B130" t="s">
        <v>5</v>
      </c>
      <c r="C130" t="s">
        <v>15</v>
      </c>
      <c r="D130" t="s">
        <v>16</v>
      </c>
      <c r="E130" t="s">
        <v>61</v>
      </c>
      <c r="F130" t="s">
        <v>100</v>
      </c>
      <c r="G130" t="s">
        <v>73</v>
      </c>
      <c r="K130" t="s">
        <v>74</v>
      </c>
      <c r="L130" t="s">
        <v>19</v>
      </c>
      <c r="M130">
        <f>INDEX([1]!freight_data,MATCH($A130&amp;$G130,[1]!freight_index,0),MATCH(M$2,[1]!freight_year,0))</f>
        <v>18.062280800253905</v>
      </c>
      <c r="N130">
        <f t="shared" ref="N130:W133" si="21">M130</f>
        <v>18.062280800253905</v>
      </c>
      <c r="O130">
        <f t="shared" si="21"/>
        <v>18.062280800253905</v>
      </c>
      <c r="P130">
        <f t="shared" si="21"/>
        <v>18.062280800253905</v>
      </c>
      <c r="Q130">
        <f t="shared" si="21"/>
        <v>18.062280800253905</v>
      </c>
      <c r="R130">
        <f t="shared" si="21"/>
        <v>18.062280800253905</v>
      </c>
      <c r="S130">
        <f t="shared" si="21"/>
        <v>18.062280800253905</v>
      </c>
      <c r="T130">
        <f t="shared" si="21"/>
        <v>18.062280800253905</v>
      </c>
      <c r="U130">
        <f t="shared" si="21"/>
        <v>18.062280800253905</v>
      </c>
      <c r="V130">
        <f t="shared" si="21"/>
        <v>18.062280800253905</v>
      </c>
      <c r="W130">
        <f t="shared" si="21"/>
        <v>18.062280800253905</v>
      </c>
    </row>
    <row r="131" spans="1:23" x14ac:dyDescent="0.25">
      <c r="A131" t="s">
        <v>59</v>
      </c>
      <c r="B131" t="s">
        <v>5</v>
      </c>
      <c r="C131" t="s">
        <v>15</v>
      </c>
      <c r="D131" t="s">
        <v>16</v>
      </c>
      <c r="E131" t="s">
        <v>61</v>
      </c>
      <c r="F131" t="s">
        <v>100</v>
      </c>
      <c r="G131" t="s">
        <v>76</v>
      </c>
      <c r="K131" t="s">
        <v>101</v>
      </c>
      <c r="L131" t="s">
        <v>78</v>
      </c>
      <c r="M131">
        <v>115882.95</v>
      </c>
      <c r="N131">
        <f t="shared" si="21"/>
        <v>115882.95</v>
      </c>
      <c r="O131">
        <f t="shared" si="21"/>
        <v>115882.95</v>
      </c>
      <c r="P131">
        <f t="shared" si="21"/>
        <v>115882.95</v>
      </c>
      <c r="Q131">
        <f t="shared" si="21"/>
        <v>115882.95</v>
      </c>
      <c r="R131">
        <f t="shared" si="21"/>
        <v>115882.95</v>
      </c>
      <c r="S131">
        <f t="shared" si="21"/>
        <v>115882.95</v>
      </c>
      <c r="T131">
        <f t="shared" si="21"/>
        <v>115882.95</v>
      </c>
      <c r="U131">
        <f t="shared" si="21"/>
        <v>115882.95</v>
      </c>
      <c r="V131">
        <f t="shared" si="21"/>
        <v>115882.95</v>
      </c>
      <c r="W131">
        <f t="shared" si="21"/>
        <v>115882.95</v>
      </c>
    </row>
    <row r="132" spans="1:23" x14ac:dyDescent="0.25">
      <c r="A132" t="s">
        <v>59</v>
      </c>
      <c r="B132" t="s">
        <v>5</v>
      </c>
      <c r="C132" t="s">
        <v>15</v>
      </c>
      <c r="D132" t="s">
        <v>16</v>
      </c>
      <c r="E132" t="s">
        <v>61</v>
      </c>
      <c r="F132" t="s">
        <v>100</v>
      </c>
      <c r="G132" t="s">
        <v>79</v>
      </c>
      <c r="K132" t="s">
        <v>80</v>
      </c>
      <c r="L132" t="s">
        <v>78</v>
      </c>
      <c r="M132">
        <v>8450</v>
      </c>
      <c r="N132">
        <f t="shared" si="21"/>
        <v>8450</v>
      </c>
      <c r="O132">
        <f t="shared" si="21"/>
        <v>8450</v>
      </c>
      <c r="P132">
        <f t="shared" si="21"/>
        <v>8450</v>
      </c>
      <c r="Q132">
        <f t="shared" si="21"/>
        <v>8450</v>
      </c>
      <c r="R132">
        <f t="shared" si="21"/>
        <v>8450</v>
      </c>
      <c r="S132">
        <f t="shared" si="21"/>
        <v>8450</v>
      </c>
      <c r="T132">
        <f t="shared" si="21"/>
        <v>8450</v>
      </c>
      <c r="U132">
        <f t="shared" si="21"/>
        <v>8450</v>
      </c>
      <c r="V132">
        <f t="shared" si="21"/>
        <v>8450</v>
      </c>
      <c r="W132">
        <f t="shared" si="21"/>
        <v>8450</v>
      </c>
    </row>
    <row r="133" spans="1:23" x14ac:dyDescent="0.25">
      <c r="A133" t="s">
        <v>59</v>
      </c>
      <c r="B133" t="s">
        <v>5</v>
      </c>
      <c r="C133" t="s">
        <v>15</v>
      </c>
      <c r="D133" t="s">
        <v>16</v>
      </c>
      <c r="E133" t="s">
        <v>61</v>
      </c>
      <c r="F133" t="s">
        <v>100</v>
      </c>
      <c r="G133" t="s">
        <v>17</v>
      </c>
      <c r="J133" t="s">
        <v>23</v>
      </c>
      <c r="K133" t="s">
        <v>86</v>
      </c>
      <c r="L133" t="s">
        <v>82</v>
      </c>
      <c r="M133">
        <f>M60*'[4]Fuel Efficiencies'!$B$12/'[4]Fuel Efficiencies'!$B$3</f>
        <v>7.0065073476611417</v>
      </c>
      <c r="N133">
        <f t="shared" si="21"/>
        <v>7.0065073476611417</v>
      </c>
      <c r="O133">
        <f t="shared" si="21"/>
        <v>7.0065073476611417</v>
      </c>
      <c r="P133">
        <f t="shared" si="21"/>
        <v>7.0065073476611417</v>
      </c>
      <c r="Q133">
        <f t="shared" si="21"/>
        <v>7.0065073476611417</v>
      </c>
      <c r="R133">
        <f t="shared" si="21"/>
        <v>7.0065073476611417</v>
      </c>
      <c r="S133">
        <f t="shared" si="21"/>
        <v>7.0065073476611417</v>
      </c>
      <c r="T133">
        <f t="shared" si="21"/>
        <v>7.0065073476611417</v>
      </c>
      <c r="U133">
        <f t="shared" si="21"/>
        <v>7.0065073476611417</v>
      </c>
      <c r="V133">
        <f t="shared" si="21"/>
        <v>7.0065073476611417</v>
      </c>
      <c r="W133">
        <f t="shared" si="21"/>
        <v>7.0065073476611417</v>
      </c>
    </row>
    <row r="134" spans="1:23" x14ac:dyDescent="0.25">
      <c r="A134" t="s">
        <v>59</v>
      </c>
      <c r="B134" t="s">
        <v>5</v>
      </c>
      <c r="C134" t="s">
        <v>15</v>
      </c>
      <c r="D134" t="s">
        <v>16</v>
      </c>
      <c r="E134" t="s">
        <v>61</v>
      </c>
      <c r="F134" t="s">
        <v>102</v>
      </c>
      <c r="G134" t="s">
        <v>6</v>
      </c>
    </row>
    <row r="135" spans="1:23" x14ac:dyDescent="0.25">
      <c r="A135" t="s">
        <v>59</v>
      </c>
      <c r="B135" t="s">
        <v>5</v>
      </c>
      <c r="C135" t="s">
        <v>15</v>
      </c>
      <c r="D135" t="s">
        <v>16</v>
      </c>
      <c r="E135" t="s">
        <v>61</v>
      </c>
      <c r="F135" t="s">
        <v>102</v>
      </c>
      <c r="G135" t="s">
        <v>67</v>
      </c>
      <c r="L135" t="s">
        <v>68</v>
      </c>
      <c r="M135">
        <v>2020</v>
      </c>
      <c r="N135">
        <f t="shared" ref="N135:W137" si="22">M135</f>
        <v>2020</v>
      </c>
      <c r="O135">
        <f t="shared" si="22"/>
        <v>2020</v>
      </c>
      <c r="P135">
        <f t="shared" si="22"/>
        <v>2020</v>
      </c>
      <c r="Q135">
        <f t="shared" si="22"/>
        <v>2020</v>
      </c>
      <c r="R135">
        <f t="shared" si="22"/>
        <v>2020</v>
      </c>
      <c r="S135">
        <f t="shared" si="22"/>
        <v>2020</v>
      </c>
      <c r="T135">
        <f t="shared" si="22"/>
        <v>2020</v>
      </c>
      <c r="U135">
        <f t="shared" si="22"/>
        <v>2020</v>
      </c>
      <c r="V135">
        <f t="shared" si="22"/>
        <v>2020</v>
      </c>
      <c r="W135">
        <f t="shared" si="22"/>
        <v>2020</v>
      </c>
    </row>
    <row r="136" spans="1:23" x14ac:dyDescent="0.25">
      <c r="A136" t="s">
        <v>59</v>
      </c>
      <c r="B136" t="s">
        <v>5</v>
      </c>
      <c r="C136" t="s">
        <v>15</v>
      </c>
      <c r="D136" t="s">
        <v>16</v>
      </c>
      <c r="E136" t="s">
        <v>61</v>
      </c>
      <c r="F136" t="s">
        <v>102</v>
      </c>
      <c r="G136" t="s">
        <v>69</v>
      </c>
      <c r="L136" t="s">
        <v>68</v>
      </c>
      <c r="M136">
        <v>2101</v>
      </c>
      <c r="N136">
        <f t="shared" si="22"/>
        <v>2101</v>
      </c>
      <c r="O136">
        <f t="shared" si="22"/>
        <v>2101</v>
      </c>
      <c r="P136">
        <f t="shared" si="22"/>
        <v>2101</v>
      </c>
      <c r="Q136">
        <f t="shared" si="22"/>
        <v>2101</v>
      </c>
      <c r="R136">
        <f t="shared" si="22"/>
        <v>2101</v>
      </c>
      <c r="S136">
        <f t="shared" si="22"/>
        <v>2101</v>
      </c>
      <c r="T136">
        <f t="shared" si="22"/>
        <v>2101</v>
      </c>
      <c r="U136">
        <f t="shared" si="22"/>
        <v>2101</v>
      </c>
      <c r="V136">
        <f t="shared" si="22"/>
        <v>2101</v>
      </c>
      <c r="W136">
        <f t="shared" si="22"/>
        <v>2101</v>
      </c>
    </row>
    <row r="137" spans="1:23" x14ac:dyDescent="0.25">
      <c r="A137" t="s">
        <v>59</v>
      </c>
      <c r="B137" t="s">
        <v>5</v>
      </c>
      <c r="C137" t="s">
        <v>15</v>
      </c>
      <c r="D137" t="s">
        <v>16</v>
      </c>
      <c r="E137" t="s">
        <v>61</v>
      </c>
      <c r="F137" t="s">
        <v>102</v>
      </c>
      <c r="G137" t="s">
        <v>70</v>
      </c>
      <c r="L137" t="s">
        <v>71</v>
      </c>
      <c r="M137">
        <v>16</v>
      </c>
      <c r="N137">
        <f t="shared" si="22"/>
        <v>16</v>
      </c>
      <c r="O137">
        <f t="shared" si="22"/>
        <v>16</v>
      </c>
      <c r="P137">
        <f t="shared" si="22"/>
        <v>16</v>
      </c>
      <c r="Q137">
        <f t="shared" si="22"/>
        <v>16</v>
      </c>
      <c r="R137">
        <f t="shared" si="22"/>
        <v>16</v>
      </c>
      <c r="S137">
        <f t="shared" si="22"/>
        <v>16</v>
      </c>
      <c r="T137">
        <f t="shared" si="22"/>
        <v>16</v>
      </c>
      <c r="U137">
        <f t="shared" si="22"/>
        <v>16</v>
      </c>
      <c r="V137">
        <f t="shared" si="22"/>
        <v>16</v>
      </c>
      <c r="W137">
        <f t="shared" si="22"/>
        <v>16</v>
      </c>
    </row>
    <row r="138" spans="1:23" x14ac:dyDescent="0.25">
      <c r="A138" t="s">
        <v>59</v>
      </c>
      <c r="B138" t="s">
        <v>5</v>
      </c>
      <c r="C138" t="s">
        <v>15</v>
      </c>
      <c r="D138" t="s">
        <v>16</v>
      </c>
      <c r="E138" t="s">
        <v>61</v>
      </c>
      <c r="F138" t="s">
        <v>102</v>
      </c>
      <c r="G138" t="s">
        <v>72</v>
      </c>
      <c r="L138" t="s">
        <v>51</v>
      </c>
      <c r="M138">
        <v>0</v>
      </c>
    </row>
    <row r="139" spans="1:23" x14ac:dyDescent="0.25">
      <c r="A139" t="s">
        <v>59</v>
      </c>
      <c r="B139" t="s">
        <v>5</v>
      </c>
      <c r="C139" t="s">
        <v>15</v>
      </c>
      <c r="D139" t="s">
        <v>16</v>
      </c>
      <c r="E139" t="s">
        <v>61</v>
      </c>
      <c r="F139" t="s">
        <v>102</v>
      </c>
      <c r="G139" t="s">
        <v>73</v>
      </c>
      <c r="K139" t="s">
        <v>74</v>
      </c>
      <c r="L139" t="s">
        <v>19</v>
      </c>
      <c r="M139">
        <f>INDEX([1]!freight_data,MATCH($A139&amp;$G139,[1]!freight_index,0),MATCH(M$2,[1]!freight_year,0))</f>
        <v>18.062280800253905</v>
      </c>
      <c r="N139">
        <f t="shared" ref="N139:W143" si="23">M139</f>
        <v>18.062280800253905</v>
      </c>
      <c r="O139">
        <f t="shared" si="23"/>
        <v>18.062280800253905</v>
      </c>
      <c r="P139">
        <f t="shared" si="23"/>
        <v>18.062280800253905</v>
      </c>
      <c r="Q139">
        <f t="shared" si="23"/>
        <v>18.062280800253905</v>
      </c>
      <c r="R139">
        <f t="shared" si="23"/>
        <v>18.062280800253905</v>
      </c>
      <c r="S139">
        <f t="shared" si="23"/>
        <v>18.062280800253905</v>
      </c>
      <c r="T139">
        <f t="shared" si="23"/>
        <v>18.062280800253905</v>
      </c>
      <c r="U139">
        <f t="shared" si="23"/>
        <v>18.062280800253905</v>
      </c>
      <c r="V139">
        <f t="shared" si="23"/>
        <v>18.062280800253905</v>
      </c>
      <c r="W139">
        <f t="shared" si="23"/>
        <v>18.062280800253905</v>
      </c>
    </row>
    <row r="140" spans="1:23" x14ac:dyDescent="0.25">
      <c r="A140" t="s">
        <v>59</v>
      </c>
      <c r="B140" t="s">
        <v>5</v>
      </c>
      <c r="C140" t="s">
        <v>15</v>
      </c>
      <c r="D140" t="s">
        <v>16</v>
      </c>
      <c r="E140" t="s">
        <v>61</v>
      </c>
      <c r="F140" t="s">
        <v>102</v>
      </c>
      <c r="G140" t="s">
        <v>76</v>
      </c>
      <c r="K140" t="s">
        <v>98</v>
      </c>
      <c r="L140" t="s">
        <v>78</v>
      </c>
      <c r="M140">
        <v>239814.03</v>
      </c>
      <c r="N140">
        <f t="shared" si="23"/>
        <v>239814.03</v>
      </c>
      <c r="O140">
        <f t="shared" si="23"/>
        <v>239814.03</v>
      </c>
      <c r="P140">
        <f t="shared" si="23"/>
        <v>239814.03</v>
      </c>
      <c r="Q140">
        <f t="shared" si="23"/>
        <v>239814.03</v>
      </c>
      <c r="R140">
        <f t="shared" si="23"/>
        <v>239814.03</v>
      </c>
      <c r="S140">
        <f t="shared" si="23"/>
        <v>239814.03</v>
      </c>
      <c r="T140">
        <f t="shared" si="23"/>
        <v>239814.03</v>
      </c>
      <c r="U140">
        <f t="shared" si="23"/>
        <v>239814.03</v>
      </c>
      <c r="V140">
        <f t="shared" si="23"/>
        <v>239814.03</v>
      </c>
      <c r="W140">
        <f t="shared" si="23"/>
        <v>239814.03</v>
      </c>
    </row>
    <row r="141" spans="1:23" x14ac:dyDescent="0.25">
      <c r="A141" t="s">
        <v>59</v>
      </c>
      <c r="B141" t="s">
        <v>5</v>
      </c>
      <c r="C141" t="s">
        <v>15</v>
      </c>
      <c r="D141" t="s">
        <v>16</v>
      </c>
      <c r="E141" t="s">
        <v>61</v>
      </c>
      <c r="F141" t="s">
        <v>102</v>
      </c>
      <c r="G141" t="s">
        <v>79</v>
      </c>
      <c r="K141" t="s">
        <v>80</v>
      </c>
      <c r="L141" t="s">
        <v>78</v>
      </c>
      <c r="M141">
        <v>4670</v>
      </c>
      <c r="N141">
        <f t="shared" si="23"/>
        <v>4670</v>
      </c>
      <c r="O141">
        <f t="shared" si="23"/>
        <v>4670</v>
      </c>
      <c r="P141">
        <f t="shared" si="23"/>
        <v>4670</v>
      </c>
      <c r="Q141">
        <f t="shared" si="23"/>
        <v>4670</v>
      </c>
      <c r="R141">
        <f t="shared" si="23"/>
        <v>4670</v>
      </c>
      <c r="S141">
        <f t="shared" si="23"/>
        <v>4670</v>
      </c>
      <c r="T141">
        <f t="shared" si="23"/>
        <v>4670</v>
      </c>
      <c r="U141">
        <f t="shared" si="23"/>
        <v>4670</v>
      </c>
      <c r="V141">
        <f t="shared" si="23"/>
        <v>4670</v>
      </c>
      <c r="W141">
        <f t="shared" si="23"/>
        <v>4670</v>
      </c>
    </row>
    <row r="142" spans="1:23" x14ac:dyDescent="0.25">
      <c r="A142" t="s">
        <v>59</v>
      </c>
      <c r="B142" t="s">
        <v>5</v>
      </c>
      <c r="C142" t="s">
        <v>15</v>
      </c>
      <c r="D142" t="s">
        <v>16</v>
      </c>
      <c r="E142" t="s">
        <v>61</v>
      </c>
      <c r="F142" t="s">
        <v>102</v>
      </c>
      <c r="G142" t="s">
        <v>17</v>
      </c>
      <c r="J142" t="s">
        <v>32</v>
      </c>
      <c r="K142" t="s">
        <v>86</v>
      </c>
      <c r="L142" t="s">
        <v>82</v>
      </c>
      <c r="M142">
        <f>M60*'[4]Fuel Efficiencies'!$B$9/'[4]Fuel Efficiencies'!$B$3</f>
        <v>3.5475986570436162</v>
      </c>
      <c r="N142">
        <f t="shared" si="23"/>
        <v>3.5475986570436162</v>
      </c>
      <c r="O142">
        <f t="shared" si="23"/>
        <v>3.5475986570436162</v>
      </c>
      <c r="P142">
        <f t="shared" si="23"/>
        <v>3.5475986570436162</v>
      </c>
      <c r="Q142">
        <f t="shared" si="23"/>
        <v>3.5475986570436162</v>
      </c>
      <c r="R142">
        <f t="shared" si="23"/>
        <v>3.5475986570436162</v>
      </c>
      <c r="S142">
        <f t="shared" si="23"/>
        <v>3.5475986570436162</v>
      </c>
      <c r="T142">
        <f t="shared" si="23"/>
        <v>3.5475986570436162</v>
      </c>
      <c r="U142">
        <f t="shared" si="23"/>
        <v>3.5475986570436162</v>
      </c>
      <c r="V142">
        <f t="shared" si="23"/>
        <v>3.5475986570436162</v>
      </c>
      <c r="W142">
        <f t="shared" si="23"/>
        <v>3.5475986570436162</v>
      </c>
    </row>
    <row r="143" spans="1:23" x14ac:dyDescent="0.25">
      <c r="A143" t="s">
        <v>59</v>
      </c>
      <c r="B143" t="s">
        <v>5</v>
      </c>
      <c r="C143" t="s">
        <v>15</v>
      </c>
      <c r="D143" t="s">
        <v>16</v>
      </c>
      <c r="E143" t="s">
        <v>61</v>
      </c>
      <c r="F143" t="s">
        <v>102</v>
      </c>
      <c r="G143" t="s">
        <v>17</v>
      </c>
      <c r="J143" t="s">
        <v>103</v>
      </c>
      <c r="K143" t="s">
        <v>86</v>
      </c>
      <c r="L143" t="s">
        <v>82</v>
      </c>
      <c r="M143">
        <f>M142</f>
        <v>3.5475986570436162</v>
      </c>
      <c r="N143">
        <f t="shared" si="23"/>
        <v>3.5475986570436162</v>
      </c>
      <c r="O143">
        <f t="shared" si="23"/>
        <v>3.5475986570436162</v>
      </c>
      <c r="P143">
        <f t="shared" si="23"/>
        <v>3.5475986570436162</v>
      </c>
      <c r="Q143">
        <f t="shared" si="23"/>
        <v>3.5475986570436162</v>
      </c>
      <c r="R143">
        <f t="shared" si="23"/>
        <v>3.5475986570436162</v>
      </c>
      <c r="S143">
        <f t="shared" si="23"/>
        <v>3.5475986570436162</v>
      </c>
      <c r="T143">
        <f t="shared" si="23"/>
        <v>3.5475986570436162</v>
      </c>
      <c r="U143">
        <f t="shared" si="23"/>
        <v>3.5475986570436162</v>
      </c>
      <c r="V143">
        <f t="shared" si="23"/>
        <v>3.5475986570436162</v>
      </c>
      <c r="W143">
        <f t="shared" si="23"/>
        <v>3.5475986570436162</v>
      </c>
    </row>
    <row r="144" spans="1:23" x14ac:dyDescent="0.25">
      <c r="A144" t="s">
        <v>59</v>
      </c>
      <c r="B144" t="s">
        <v>5</v>
      </c>
      <c r="C144" t="s">
        <v>15</v>
      </c>
      <c r="D144" t="s">
        <v>16</v>
      </c>
      <c r="E144" t="s">
        <v>61</v>
      </c>
      <c r="F144" t="s">
        <v>104</v>
      </c>
      <c r="G144" t="s">
        <v>6</v>
      </c>
    </row>
    <row r="145" spans="1:23" x14ac:dyDescent="0.25">
      <c r="A145" t="s">
        <v>59</v>
      </c>
      <c r="B145" t="s">
        <v>5</v>
      </c>
      <c r="C145" t="s">
        <v>15</v>
      </c>
      <c r="D145" t="s">
        <v>16</v>
      </c>
      <c r="E145" t="s">
        <v>61</v>
      </c>
      <c r="F145" t="s">
        <v>104</v>
      </c>
      <c r="G145" t="s">
        <v>67</v>
      </c>
      <c r="L145" t="s">
        <v>68</v>
      </c>
      <c r="M145">
        <v>2020</v>
      </c>
      <c r="N145">
        <f t="shared" ref="N145:W147" si="24">M145</f>
        <v>2020</v>
      </c>
      <c r="O145">
        <f t="shared" si="24"/>
        <v>2020</v>
      </c>
      <c r="P145">
        <f t="shared" si="24"/>
        <v>2020</v>
      </c>
      <c r="Q145">
        <f t="shared" si="24"/>
        <v>2020</v>
      </c>
      <c r="R145">
        <f t="shared" si="24"/>
        <v>2020</v>
      </c>
      <c r="S145">
        <f t="shared" si="24"/>
        <v>2020</v>
      </c>
      <c r="T145">
        <f t="shared" si="24"/>
        <v>2020</v>
      </c>
      <c r="U145">
        <f t="shared" si="24"/>
        <v>2020</v>
      </c>
      <c r="V145">
        <f t="shared" si="24"/>
        <v>2020</v>
      </c>
      <c r="W145">
        <f t="shared" si="24"/>
        <v>2020</v>
      </c>
    </row>
    <row r="146" spans="1:23" x14ac:dyDescent="0.25">
      <c r="A146" t="s">
        <v>59</v>
      </c>
      <c r="B146" t="s">
        <v>5</v>
      </c>
      <c r="C146" t="s">
        <v>15</v>
      </c>
      <c r="D146" t="s">
        <v>16</v>
      </c>
      <c r="E146" t="s">
        <v>61</v>
      </c>
      <c r="F146" t="s">
        <v>104</v>
      </c>
      <c r="G146" t="s">
        <v>69</v>
      </c>
      <c r="L146" t="s">
        <v>68</v>
      </c>
      <c r="M146">
        <v>2101</v>
      </c>
      <c r="N146">
        <f t="shared" si="24"/>
        <v>2101</v>
      </c>
      <c r="O146">
        <f t="shared" si="24"/>
        <v>2101</v>
      </c>
      <c r="P146">
        <f t="shared" si="24"/>
        <v>2101</v>
      </c>
      <c r="Q146">
        <f t="shared" si="24"/>
        <v>2101</v>
      </c>
      <c r="R146">
        <f t="shared" si="24"/>
        <v>2101</v>
      </c>
      <c r="S146">
        <f t="shared" si="24"/>
        <v>2101</v>
      </c>
      <c r="T146">
        <f t="shared" si="24"/>
        <v>2101</v>
      </c>
      <c r="U146">
        <f t="shared" si="24"/>
        <v>2101</v>
      </c>
      <c r="V146">
        <f t="shared" si="24"/>
        <v>2101</v>
      </c>
      <c r="W146">
        <f t="shared" si="24"/>
        <v>2101</v>
      </c>
    </row>
    <row r="147" spans="1:23" x14ac:dyDescent="0.25">
      <c r="A147" t="s">
        <v>59</v>
      </c>
      <c r="B147" t="s">
        <v>5</v>
      </c>
      <c r="C147" t="s">
        <v>15</v>
      </c>
      <c r="D147" t="s">
        <v>16</v>
      </c>
      <c r="E147" t="s">
        <v>61</v>
      </c>
      <c r="F147" t="s">
        <v>104</v>
      </c>
      <c r="G147" t="s">
        <v>70</v>
      </c>
      <c r="L147" t="s">
        <v>71</v>
      </c>
      <c r="M147">
        <v>16</v>
      </c>
      <c r="N147">
        <f t="shared" si="24"/>
        <v>16</v>
      </c>
      <c r="O147">
        <f t="shared" si="24"/>
        <v>16</v>
      </c>
      <c r="P147">
        <f t="shared" si="24"/>
        <v>16</v>
      </c>
      <c r="Q147">
        <f t="shared" si="24"/>
        <v>16</v>
      </c>
      <c r="R147">
        <f t="shared" si="24"/>
        <v>16</v>
      </c>
      <c r="S147">
        <f t="shared" si="24"/>
        <v>16</v>
      </c>
      <c r="T147">
        <f t="shared" si="24"/>
        <v>16</v>
      </c>
      <c r="U147">
        <f t="shared" si="24"/>
        <v>16</v>
      </c>
      <c r="V147">
        <f t="shared" si="24"/>
        <v>16</v>
      </c>
      <c r="W147">
        <f t="shared" si="24"/>
        <v>16</v>
      </c>
    </row>
    <row r="148" spans="1:23" x14ac:dyDescent="0.25">
      <c r="A148" t="s">
        <v>59</v>
      </c>
      <c r="B148" t="s">
        <v>5</v>
      </c>
      <c r="C148" t="s">
        <v>15</v>
      </c>
      <c r="D148" t="s">
        <v>16</v>
      </c>
      <c r="E148" t="s">
        <v>61</v>
      </c>
      <c r="F148" t="s">
        <v>104</v>
      </c>
      <c r="G148" t="s">
        <v>72</v>
      </c>
      <c r="L148" t="s">
        <v>51</v>
      </c>
      <c r="M148">
        <v>0</v>
      </c>
    </row>
    <row r="149" spans="1:23" x14ac:dyDescent="0.25">
      <c r="A149" t="s">
        <v>59</v>
      </c>
      <c r="B149" t="s">
        <v>5</v>
      </c>
      <c r="C149" t="s">
        <v>15</v>
      </c>
      <c r="D149" t="s">
        <v>16</v>
      </c>
      <c r="E149" t="s">
        <v>61</v>
      </c>
      <c r="F149" t="s">
        <v>104</v>
      </c>
      <c r="G149" t="s">
        <v>73</v>
      </c>
      <c r="K149" t="s">
        <v>74</v>
      </c>
      <c r="L149" t="s">
        <v>19</v>
      </c>
      <c r="M149">
        <f>INDEX([1]!freight_data,MATCH($A149&amp;$G149,[1]!freight_index,0),MATCH(M$2,[1]!freight_year,0))</f>
        <v>18.062280800253905</v>
      </c>
      <c r="N149">
        <f t="shared" ref="N149:W154" si="25">M149</f>
        <v>18.062280800253905</v>
      </c>
      <c r="O149">
        <f t="shared" si="25"/>
        <v>18.062280800253905</v>
      </c>
      <c r="P149">
        <f t="shared" si="25"/>
        <v>18.062280800253905</v>
      </c>
      <c r="Q149">
        <f t="shared" si="25"/>
        <v>18.062280800253905</v>
      </c>
      <c r="R149">
        <f t="shared" si="25"/>
        <v>18.062280800253905</v>
      </c>
      <c r="S149">
        <f t="shared" si="25"/>
        <v>18.062280800253905</v>
      </c>
      <c r="T149">
        <f t="shared" si="25"/>
        <v>18.062280800253905</v>
      </c>
      <c r="U149">
        <f t="shared" si="25"/>
        <v>18.062280800253905</v>
      </c>
      <c r="V149">
        <f t="shared" si="25"/>
        <v>18.062280800253905</v>
      </c>
      <c r="W149">
        <f t="shared" si="25"/>
        <v>18.062280800253905</v>
      </c>
    </row>
    <row r="150" spans="1:23" x14ac:dyDescent="0.25">
      <c r="A150" t="s">
        <v>59</v>
      </c>
      <c r="B150" t="s">
        <v>5</v>
      </c>
      <c r="C150" t="s">
        <v>15</v>
      </c>
      <c r="D150" t="s">
        <v>16</v>
      </c>
      <c r="E150" t="s">
        <v>61</v>
      </c>
      <c r="F150" t="s">
        <v>104</v>
      </c>
      <c r="G150" t="s">
        <v>76</v>
      </c>
      <c r="K150" t="s">
        <v>98</v>
      </c>
      <c r="L150" t="s">
        <v>78</v>
      </c>
      <c r="M150">
        <v>182749.38</v>
      </c>
      <c r="N150">
        <f t="shared" si="25"/>
        <v>182749.38</v>
      </c>
      <c r="O150">
        <f t="shared" si="25"/>
        <v>182749.38</v>
      </c>
      <c r="P150">
        <f t="shared" si="25"/>
        <v>182749.38</v>
      </c>
      <c r="Q150">
        <f t="shared" si="25"/>
        <v>182749.38</v>
      </c>
      <c r="R150">
        <f t="shared" si="25"/>
        <v>182749.38</v>
      </c>
      <c r="S150">
        <f t="shared" si="25"/>
        <v>182749.38</v>
      </c>
      <c r="T150">
        <f t="shared" si="25"/>
        <v>182749.38</v>
      </c>
      <c r="U150">
        <f t="shared" si="25"/>
        <v>182749.38</v>
      </c>
      <c r="V150">
        <f t="shared" si="25"/>
        <v>182749.38</v>
      </c>
      <c r="W150">
        <f t="shared" si="25"/>
        <v>182749.38</v>
      </c>
    </row>
    <row r="151" spans="1:23" x14ac:dyDescent="0.25">
      <c r="A151" t="s">
        <v>59</v>
      </c>
      <c r="B151" t="s">
        <v>5</v>
      </c>
      <c r="C151" t="s">
        <v>15</v>
      </c>
      <c r="D151" t="s">
        <v>16</v>
      </c>
      <c r="E151" t="s">
        <v>61</v>
      </c>
      <c r="F151" t="s">
        <v>104</v>
      </c>
      <c r="G151" t="s">
        <v>79</v>
      </c>
      <c r="K151" t="s">
        <v>80</v>
      </c>
      <c r="L151" t="s">
        <v>78</v>
      </c>
      <c r="M151">
        <v>7000</v>
      </c>
      <c r="N151">
        <f t="shared" si="25"/>
        <v>7000</v>
      </c>
      <c r="O151">
        <f t="shared" si="25"/>
        <v>7000</v>
      </c>
      <c r="P151">
        <f t="shared" si="25"/>
        <v>7000</v>
      </c>
      <c r="Q151">
        <f t="shared" si="25"/>
        <v>7000</v>
      </c>
      <c r="R151">
        <f t="shared" si="25"/>
        <v>7000</v>
      </c>
      <c r="S151">
        <f t="shared" si="25"/>
        <v>7000</v>
      </c>
      <c r="T151">
        <f t="shared" si="25"/>
        <v>7000</v>
      </c>
      <c r="U151">
        <f t="shared" si="25"/>
        <v>7000</v>
      </c>
      <c r="V151">
        <f t="shared" si="25"/>
        <v>7000</v>
      </c>
      <c r="W151">
        <f t="shared" si="25"/>
        <v>7000</v>
      </c>
    </row>
    <row r="152" spans="1:23" x14ac:dyDescent="0.25">
      <c r="A152" t="s">
        <v>59</v>
      </c>
      <c r="B152" t="s">
        <v>5</v>
      </c>
      <c r="C152" t="s">
        <v>15</v>
      </c>
      <c r="D152" t="s">
        <v>16</v>
      </c>
      <c r="E152" t="s">
        <v>61</v>
      </c>
      <c r="F152" t="s">
        <v>104</v>
      </c>
      <c r="G152" t="s">
        <v>17</v>
      </c>
      <c r="J152" t="s">
        <v>32</v>
      </c>
      <c r="K152" t="s">
        <v>86</v>
      </c>
      <c r="L152" t="s">
        <v>82</v>
      </c>
      <c r="M152">
        <f>M60*'[4]Fuel Efficiencies'!$B$10/'[4]Fuel Efficiencies'!$B$3</f>
        <v>3.8314065496071055</v>
      </c>
      <c r="N152">
        <f t="shared" si="25"/>
        <v>3.8314065496071055</v>
      </c>
      <c r="O152">
        <f t="shared" si="25"/>
        <v>3.8314065496071055</v>
      </c>
      <c r="P152">
        <f t="shared" si="25"/>
        <v>3.8314065496071055</v>
      </c>
      <c r="Q152">
        <f t="shared" si="25"/>
        <v>3.8314065496071055</v>
      </c>
      <c r="R152">
        <f t="shared" si="25"/>
        <v>3.8314065496071055</v>
      </c>
      <c r="S152">
        <f t="shared" si="25"/>
        <v>3.8314065496071055</v>
      </c>
      <c r="T152">
        <f t="shared" si="25"/>
        <v>3.8314065496071055</v>
      </c>
      <c r="U152">
        <f t="shared" si="25"/>
        <v>3.8314065496071055</v>
      </c>
      <c r="V152">
        <f t="shared" si="25"/>
        <v>3.8314065496071055</v>
      </c>
      <c r="W152">
        <f t="shared" si="25"/>
        <v>3.8314065496071055</v>
      </c>
    </row>
    <row r="153" spans="1:23" x14ac:dyDescent="0.25">
      <c r="A153" t="s">
        <v>59</v>
      </c>
      <c r="B153" t="s">
        <v>5</v>
      </c>
      <c r="C153" t="s">
        <v>15</v>
      </c>
      <c r="D153" t="s">
        <v>16</v>
      </c>
      <c r="E153" t="s">
        <v>61</v>
      </c>
      <c r="F153" t="s">
        <v>104</v>
      </c>
      <c r="G153" t="s">
        <v>17</v>
      </c>
      <c r="J153" t="s">
        <v>103</v>
      </c>
      <c r="K153" t="s">
        <v>86</v>
      </c>
      <c r="L153" t="s">
        <v>82</v>
      </c>
      <c r="M153">
        <f>M152</f>
        <v>3.8314065496071055</v>
      </c>
      <c r="N153">
        <f t="shared" si="25"/>
        <v>3.8314065496071055</v>
      </c>
      <c r="O153">
        <f t="shared" si="25"/>
        <v>3.8314065496071055</v>
      </c>
      <c r="P153">
        <f t="shared" si="25"/>
        <v>3.8314065496071055</v>
      </c>
      <c r="Q153">
        <f t="shared" si="25"/>
        <v>3.8314065496071055</v>
      </c>
      <c r="R153">
        <f t="shared" si="25"/>
        <v>3.8314065496071055</v>
      </c>
      <c r="S153">
        <f t="shared" si="25"/>
        <v>3.8314065496071055</v>
      </c>
      <c r="T153">
        <f t="shared" si="25"/>
        <v>3.8314065496071055</v>
      </c>
      <c r="U153">
        <f t="shared" si="25"/>
        <v>3.8314065496071055</v>
      </c>
      <c r="V153">
        <f t="shared" si="25"/>
        <v>3.8314065496071055</v>
      </c>
      <c r="W153">
        <f t="shared" si="25"/>
        <v>3.8314065496071055</v>
      </c>
    </row>
    <row r="154" spans="1:23" x14ac:dyDescent="0.25">
      <c r="A154" t="s">
        <v>59</v>
      </c>
      <c r="B154" t="s">
        <v>5</v>
      </c>
      <c r="C154" t="s">
        <v>15</v>
      </c>
      <c r="D154" t="s">
        <v>16</v>
      </c>
      <c r="E154" t="s">
        <v>61</v>
      </c>
      <c r="F154" t="s">
        <v>104</v>
      </c>
      <c r="G154" t="s">
        <v>17</v>
      </c>
      <c r="J154" t="s">
        <v>81</v>
      </c>
      <c r="K154" t="s">
        <v>86</v>
      </c>
      <c r="L154" t="s">
        <v>82</v>
      </c>
      <c r="M154">
        <f>M60*'[4]Fuel Efficiencies'!$B$11/'[4]Fuel Efficiencies'!$B$3</f>
        <v>1.3303494963913562</v>
      </c>
      <c r="N154">
        <f t="shared" si="25"/>
        <v>1.3303494963913562</v>
      </c>
      <c r="O154">
        <f t="shared" si="25"/>
        <v>1.3303494963913562</v>
      </c>
      <c r="P154">
        <f t="shared" si="25"/>
        <v>1.3303494963913562</v>
      </c>
      <c r="Q154">
        <f t="shared" si="25"/>
        <v>1.3303494963913562</v>
      </c>
      <c r="R154">
        <f t="shared" si="25"/>
        <v>1.3303494963913562</v>
      </c>
      <c r="S154">
        <f t="shared" si="25"/>
        <v>1.3303494963913562</v>
      </c>
      <c r="T154">
        <f t="shared" si="25"/>
        <v>1.3303494963913562</v>
      </c>
      <c r="U154">
        <f t="shared" si="25"/>
        <v>1.3303494963913562</v>
      </c>
      <c r="V154">
        <f t="shared" si="25"/>
        <v>1.3303494963913562</v>
      </c>
      <c r="W154">
        <f t="shared" si="25"/>
        <v>1.3303494963913562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105</v>
      </c>
      <c r="G155" t="s">
        <v>20</v>
      </c>
      <c r="L155" t="s">
        <v>19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105</v>
      </c>
      <c r="G156" t="s">
        <v>21</v>
      </c>
      <c r="H156" t="s">
        <v>62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105</v>
      </c>
      <c r="G157" t="s">
        <v>63</v>
      </c>
      <c r="L157" t="s">
        <v>51</v>
      </c>
      <c r="M157">
        <v>0.25</v>
      </c>
      <c r="N157">
        <f t="shared" ref="N157:W158" si="26">M157</f>
        <v>0.25</v>
      </c>
      <c r="O157">
        <f t="shared" si="26"/>
        <v>0.25</v>
      </c>
      <c r="P157">
        <f t="shared" si="26"/>
        <v>0.25</v>
      </c>
      <c r="Q157">
        <f t="shared" si="26"/>
        <v>0.25</v>
      </c>
      <c r="R157">
        <f t="shared" si="26"/>
        <v>0.25</v>
      </c>
      <c r="S157">
        <f t="shared" si="26"/>
        <v>0.25</v>
      </c>
      <c r="T157">
        <f t="shared" si="26"/>
        <v>0.25</v>
      </c>
      <c r="U157">
        <f t="shared" si="26"/>
        <v>0.25</v>
      </c>
      <c r="V157">
        <f t="shared" si="26"/>
        <v>0.25</v>
      </c>
      <c r="W157">
        <f t="shared" si="26"/>
        <v>0.25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105</v>
      </c>
      <c r="G158" t="s">
        <v>65</v>
      </c>
      <c r="M158">
        <v>3</v>
      </c>
      <c r="N158">
        <f t="shared" si="26"/>
        <v>3</v>
      </c>
      <c r="O158">
        <f t="shared" si="26"/>
        <v>3</v>
      </c>
      <c r="P158">
        <f t="shared" si="26"/>
        <v>3</v>
      </c>
      <c r="Q158">
        <f t="shared" si="26"/>
        <v>3</v>
      </c>
      <c r="R158">
        <f t="shared" si="26"/>
        <v>3</v>
      </c>
      <c r="S158">
        <f t="shared" si="26"/>
        <v>3</v>
      </c>
      <c r="T158">
        <f t="shared" si="26"/>
        <v>3</v>
      </c>
      <c r="U158">
        <f t="shared" si="26"/>
        <v>3</v>
      </c>
      <c r="V158">
        <f t="shared" si="26"/>
        <v>3</v>
      </c>
      <c r="W158">
        <f t="shared" si="26"/>
        <v>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105</v>
      </c>
      <c r="F159" t="s">
        <v>106</v>
      </c>
      <c r="G159" t="s">
        <v>6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105</v>
      </c>
      <c r="F160" t="s">
        <v>106</v>
      </c>
      <c r="G160" t="s">
        <v>72</v>
      </c>
      <c r="L160" t="s">
        <v>51</v>
      </c>
      <c r="M160">
        <f>INDEX([1]!freight_data,MATCH($A160&amp;$F160&amp;$G160&amp;$J160,[1]!freight_index,0),MATCH(M$2,[1]!freight_year,0))</f>
        <v>0.4653338061611747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105</v>
      </c>
      <c r="F161" t="s">
        <v>106</v>
      </c>
      <c r="G161" t="s">
        <v>17</v>
      </c>
      <c r="J161" t="s">
        <v>107</v>
      </c>
      <c r="L161" t="s">
        <v>19</v>
      </c>
      <c r="M161">
        <v>1</v>
      </c>
      <c r="N161">
        <f t="shared" ref="N161:W161" si="27">M161</f>
        <v>1</v>
      </c>
      <c r="O161">
        <f t="shared" si="27"/>
        <v>1</v>
      </c>
      <c r="P161">
        <f t="shared" si="27"/>
        <v>1</v>
      </c>
      <c r="Q161">
        <f t="shared" si="27"/>
        <v>1</v>
      </c>
      <c r="R161">
        <f t="shared" si="27"/>
        <v>1</v>
      </c>
      <c r="S161">
        <f t="shared" si="27"/>
        <v>1</v>
      </c>
      <c r="T161">
        <f t="shared" si="27"/>
        <v>1</v>
      </c>
      <c r="U161">
        <f t="shared" si="27"/>
        <v>1</v>
      </c>
      <c r="V161">
        <f t="shared" si="27"/>
        <v>1</v>
      </c>
      <c r="W161">
        <f t="shared" si="27"/>
        <v>1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105</v>
      </c>
      <c r="F162" t="s">
        <v>108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105</v>
      </c>
      <c r="F163" t="s">
        <v>108</v>
      </c>
      <c r="G163" t="s">
        <v>72</v>
      </c>
      <c r="L163" t="s">
        <v>51</v>
      </c>
      <c r="M163">
        <f>INDEX([1]!freight_data,MATCH($A163&amp;$F163&amp;$G163&amp;$J163,[1]!freight_index,0),MATCH(M$2,[1]!freight_year,0))</f>
        <v>0.53466619383882541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105</v>
      </c>
      <c r="F164" t="s">
        <v>108</v>
      </c>
      <c r="G164" t="s">
        <v>17</v>
      </c>
      <c r="J164" t="s">
        <v>109</v>
      </c>
      <c r="L164" t="s">
        <v>19</v>
      </c>
      <c r="M164">
        <v>1</v>
      </c>
      <c r="N164">
        <f t="shared" ref="N164:W164" si="28">M164</f>
        <v>1</v>
      </c>
      <c r="O164">
        <f t="shared" si="28"/>
        <v>1</v>
      </c>
      <c r="P164">
        <f t="shared" si="28"/>
        <v>1</v>
      </c>
      <c r="Q164">
        <f t="shared" si="28"/>
        <v>1</v>
      </c>
      <c r="R164">
        <f t="shared" si="28"/>
        <v>1</v>
      </c>
      <c r="S164">
        <f t="shared" si="28"/>
        <v>1</v>
      </c>
      <c r="T164">
        <f t="shared" si="28"/>
        <v>1</v>
      </c>
      <c r="U164">
        <f t="shared" si="28"/>
        <v>1</v>
      </c>
      <c r="V164">
        <f t="shared" si="28"/>
        <v>1</v>
      </c>
      <c r="W164">
        <f t="shared" si="28"/>
        <v>1</v>
      </c>
    </row>
    <row r="165" spans="1:23" x14ac:dyDescent="0.25">
      <c r="A165" t="s">
        <v>107</v>
      </c>
      <c r="B165" t="s">
        <v>5</v>
      </c>
      <c r="C165" t="s">
        <v>15</v>
      </c>
      <c r="D165" t="s">
        <v>16</v>
      </c>
      <c r="E165" t="s">
        <v>106</v>
      </c>
      <c r="G165" t="s">
        <v>20</v>
      </c>
      <c r="L165" t="s">
        <v>19</v>
      </c>
    </row>
    <row r="166" spans="1:23" x14ac:dyDescent="0.25">
      <c r="A166" t="s">
        <v>107</v>
      </c>
      <c r="B166" t="s">
        <v>5</v>
      </c>
      <c r="C166" t="s">
        <v>15</v>
      </c>
      <c r="D166" t="s">
        <v>16</v>
      </c>
      <c r="E166" t="s">
        <v>106</v>
      </c>
      <c r="G166" t="s">
        <v>21</v>
      </c>
      <c r="H166" t="s">
        <v>62</v>
      </c>
    </row>
    <row r="167" spans="1:23" x14ac:dyDescent="0.25">
      <c r="A167" t="s">
        <v>107</v>
      </c>
      <c r="B167" t="s">
        <v>5</v>
      </c>
      <c r="C167" t="s">
        <v>15</v>
      </c>
      <c r="D167" t="s">
        <v>16</v>
      </c>
      <c r="E167" t="s">
        <v>106</v>
      </c>
      <c r="G167" t="s">
        <v>63</v>
      </c>
      <c r="L167" t="s">
        <v>51</v>
      </c>
      <c r="M167">
        <v>0.25</v>
      </c>
      <c r="N167">
        <f t="shared" ref="N167:W169" si="29">M167</f>
        <v>0.25</v>
      </c>
      <c r="O167">
        <f t="shared" si="29"/>
        <v>0.25</v>
      </c>
      <c r="P167">
        <f t="shared" si="29"/>
        <v>0.25</v>
      </c>
      <c r="Q167">
        <f t="shared" si="29"/>
        <v>0.25</v>
      </c>
      <c r="R167">
        <f t="shared" si="29"/>
        <v>0.25</v>
      </c>
      <c r="S167">
        <f t="shared" si="29"/>
        <v>0.25</v>
      </c>
      <c r="T167">
        <f t="shared" si="29"/>
        <v>0.25</v>
      </c>
      <c r="U167">
        <f t="shared" si="29"/>
        <v>0.25</v>
      </c>
      <c r="V167">
        <f t="shared" si="29"/>
        <v>0.25</v>
      </c>
      <c r="W167">
        <f t="shared" si="29"/>
        <v>0.25</v>
      </c>
    </row>
    <row r="168" spans="1:23" x14ac:dyDescent="0.25">
      <c r="A168" t="s">
        <v>107</v>
      </c>
      <c r="B168" t="s">
        <v>5</v>
      </c>
      <c r="C168" t="s">
        <v>15</v>
      </c>
      <c r="D168" t="s">
        <v>16</v>
      </c>
      <c r="E168" t="s">
        <v>106</v>
      </c>
      <c r="G168" t="s">
        <v>64</v>
      </c>
      <c r="L168" t="s">
        <v>51</v>
      </c>
      <c r="M168">
        <v>0.65</v>
      </c>
      <c r="N168">
        <f t="shared" si="29"/>
        <v>0.65</v>
      </c>
      <c r="O168">
        <f t="shared" si="29"/>
        <v>0.65</v>
      </c>
      <c r="P168">
        <f t="shared" si="29"/>
        <v>0.65</v>
      </c>
      <c r="Q168">
        <f t="shared" si="29"/>
        <v>0.65</v>
      </c>
      <c r="R168">
        <f t="shared" si="29"/>
        <v>0.65</v>
      </c>
      <c r="S168">
        <f t="shared" si="29"/>
        <v>0.65</v>
      </c>
      <c r="T168">
        <f t="shared" si="29"/>
        <v>0.65</v>
      </c>
      <c r="U168">
        <f t="shared" si="29"/>
        <v>0.65</v>
      </c>
      <c r="V168">
        <f t="shared" si="29"/>
        <v>0.65</v>
      </c>
      <c r="W168">
        <f t="shared" si="29"/>
        <v>0.65</v>
      </c>
    </row>
    <row r="169" spans="1:23" x14ac:dyDescent="0.25">
      <c r="A169" t="s">
        <v>107</v>
      </c>
      <c r="B169" t="s">
        <v>5</v>
      </c>
      <c r="C169" t="s">
        <v>15</v>
      </c>
      <c r="D169" t="s">
        <v>16</v>
      </c>
      <c r="E169" t="s">
        <v>106</v>
      </c>
      <c r="G169" t="s">
        <v>65</v>
      </c>
      <c r="M169">
        <v>15</v>
      </c>
      <c r="N169">
        <f t="shared" si="29"/>
        <v>15</v>
      </c>
      <c r="O169">
        <f t="shared" si="29"/>
        <v>15</v>
      </c>
      <c r="P169">
        <f t="shared" si="29"/>
        <v>15</v>
      </c>
      <c r="Q169">
        <f t="shared" si="29"/>
        <v>15</v>
      </c>
      <c r="R169">
        <f t="shared" si="29"/>
        <v>15</v>
      </c>
      <c r="S169">
        <f t="shared" si="29"/>
        <v>15</v>
      </c>
      <c r="T169">
        <f t="shared" si="29"/>
        <v>15</v>
      </c>
      <c r="U169">
        <f t="shared" si="29"/>
        <v>15</v>
      </c>
      <c r="V169">
        <f t="shared" si="29"/>
        <v>15</v>
      </c>
      <c r="W169">
        <f t="shared" si="29"/>
        <v>15</v>
      </c>
    </row>
    <row r="170" spans="1:23" x14ac:dyDescent="0.25">
      <c r="A170" t="s">
        <v>107</v>
      </c>
      <c r="B170" t="s">
        <v>5</v>
      </c>
      <c r="C170" t="s">
        <v>15</v>
      </c>
      <c r="D170" t="s">
        <v>16</v>
      </c>
      <c r="E170" t="s">
        <v>106</v>
      </c>
      <c r="F170" t="s">
        <v>66</v>
      </c>
      <c r="G170" t="s">
        <v>6</v>
      </c>
    </row>
    <row r="171" spans="1:23" x14ac:dyDescent="0.25">
      <c r="A171" t="s">
        <v>107</v>
      </c>
      <c r="B171" t="s">
        <v>5</v>
      </c>
      <c r="C171" t="s">
        <v>15</v>
      </c>
      <c r="D171" t="s">
        <v>16</v>
      </c>
      <c r="E171" t="s">
        <v>106</v>
      </c>
      <c r="F171" t="s">
        <v>66</v>
      </c>
      <c r="G171" t="s">
        <v>67</v>
      </c>
      <c r="L171" t="s">
        <v>68</v>
      </c>
      <c r="M171">
        <v>1990</v>
      </c>
      <c r="N171">
        <f t="shared" ref="N171:W173" si="30">M171</f>
        <v>1990</v>
      </c>
      <c r="O171">
        <f t="shared" si="30"/>
        <v>1990</v>
      </c>
      <c r="P171">
        <f t="shared" si="30"/>
        <v>1990</v>
      </c>
      <c r="Q171">
        <f t="shared" si="30"/>
        <v>1990</v>
      </c>
      <c r="R171">
        <f t="shared" si="30"/>
        <v>1990</v>
      </c>
      <c r="S171">
        <f t="shared" si="30"/>
        <v>1990</v>
      </c>
      <c r="T171">
        <f t="shared" si="30"/>
        <v>1990</v>
      </c>
      <c r="U171">
        <f t="shared" si="30"/>
        <v>1990</v>
      </c>
      <c r="V171">
        <f t="shared" si="30"/>
        <v>1990</v>
      </c>
      <c r="W171">
        <f t="shared" si="30"/>
        <v>1990</v>
      </c>
    </row>
    <row r="172" spans="1:23" x14ac:dyDescent="0.25">
      <c r="A172" t="s">
        <v>107</v>
      </c>
      <c r="B172" t="s">
        <v>5</v>
      </c>
      <c r="C172" t="s">
        <v>15</v>
      </c>
      <c r="D172" t="s">
        <v>16</v>
      </c>
      <c r="E172" t="s">
        <v>106</v>
      </c>
      <c r="F172" t="s">
        <v>66</v>
      </c>
      <c r="G172" t="s">
        <v>69</v>
      </c>
      <c r="L172" t="s">
        <v>68</v>
      </c>
      <c r="M172">
        <v>2001</v>
      </c>
      <c r="N172">
        <f t="shared" si="30"/>
        <v>2001</v>
      </c>
      <c r="O172">
        <f t="shared" si="30"/>
        <v>2001</v>
      </c>
      <c r="P172">
        <f t="shared" si="30"/>
        <v>2001</v>
      </c>
      <c r="Q172">
        <f t="shared" si="30"/>
        <v>2001</v>
      </c>
      <c r="R172">
        <f t="shared" si="30"/>
        <v>2001</v>
      </c>
      <c r="S172">
        <f t="shared" si="30"/>
        <v>2001</v>
      </c>
      <c r="T172">
        <f t="shared" si="30"/>
        <v>2001</v>
      </c>
      <c r="U172">
        <f t="shared" si="30"/>
        <v>2001</v>
      </c>
      <c r="V172">
        <f t="shared" si="30"/>
        <v>2001</v>
      </c>
      <c r="W172">
        <f t="shared" si="30"/>
        <v>2001</v>
      </c>
    </row>
    <row r="173" spans="1:23" x14ac:dyDescent="0.25">
      <c r="A173" t="s">
        <v>107</v>
      </c>
      <c r="B173" t="s">
        <v>5</v>
      </c>
      <c r="C173" t="s">
        <v>15</v>
      </c>
      <c r="D173" t="s">
        <v>16</v>
      </c>
      <c r="E173" t="s">
        <v>106</v>
      </c>
      <c r="F173" t="s">
        <v>66</v>
      </c>
      <c r="G173" t="s">
        <v>70</v>
      </c>
      <c r="L173" t="s">
        <v>71</v>
      </c>
      <c r="M173">
        <v>20</v>
      </c>
      <c r="N173">
        <f t="shared" si="30"/>
        <v>20</v>
      </c>
      <c r="O173">
        <f t="shared" si="30"/>
        <v>20</v>
      </c>
      <c r="P173">
        <f t="shared" si="30"/>
        <v>20</v>
      </c>
      <c r="Q173">
        <f t="shared" si="30"/>
        <v>20</v>
      </c>
      <c r="R173">
        <f t="shared" si="30"/>
        <v>20</v>
      </c>
      <c r="S173">
        <f t="shared" si="30"/>
        <v>20</v>
      </c>
      <c r="T173">
        <f t="shared" si="30"/>
        <v>20</v>
      </c>
      <c r="U173">
        <f t="shared" si="30"/>
        <v>20</v>
      </c>
      <c r="V173">
        <f t="shared" si="30"/>
        <v>20</v>
      </c>
      <c r="W173">
        <f t="shared" si="30"/>
        <v>20</v>
      </c>
    </row>
    <row r="174" spans="1:23" x14ac:dyDescent="0.25">
      <c r="A174" t="s">
        <v>107</v>
      </c>
      <c r="B174" t="s">
        <v>5</v>
      </c>
      <c r="C174" t="s">
        <v>15</v>
      </c>
      <c r="D174" t="s">
        <v>16</v>
      </c>
      <c r="E174" t="s">
        <v>106</v>
      </c>
      <c r="F174" t="s">
        <v>66</v>
      </c>
      <c r="G174" t="s">
        <v>72</v>
      </c>
      <c r="L174" t="s">
        <v>51</v>
      </c>
      <c r="M174">
        <f>INDEX([1]!freight_data,MATCH($A174&amp;$F174&amp;$G174&amp;$J174,[1]!freight_index,0),MATCH(M$2,[1]!freight_year,0))</f>
        <v>1</v>
      </c>
    </row>
    <row r="175" spans="1:23" x14ac:dyDescent="0.25">
      <c r="A175" t="s">
        <v>107</v>
      </c>
      <c r="B175" t="s">
        <v>5</v>
      </c>
      <c r="C175" t="s">
        <v>15</v>
      </c>
      <c r="D175" t="s">
        <v>16</v>
      </c>
      <c r="E175" t="s">
        <v>106</v>
      </c>
      <c r="F175" t="s">
        <v>66</v>
      </c>
      <c r="G175" t="s">
        <v>73</v>
      </c>
      <c r="K175" t="s">
        <v>74</v>
      </c>
      <c r="L175" t="s">
        <v>19</v>
      </c>
      <c r="M175">
        <f>INDEX([1]!freight_data,MATCH($A175&amp;$G175,[1]!freight_index,0),MATCH(M$2,[1]!freight_year,0))</f>
        <v>593.0729841188803</v>
      </c>
      <c r="N175">
        <f t="shared" ref="N175:W179" si="31">M175</f>
        <v>593.0729841188803</v>
      </c>
      <c r="O175">
        <f t="shared" si="31"/>
        <v>593.0729841188803</v>
      </c>
      <c r="P175">
        <f t="shared" si="31"/>
        <v>593.0729841188803</v>
      </c>
      <c r="Q175">
        <f t="shared" si="31"/>
        <v>593.0729841188803</v>
      </c>
      <c r="R175">
        <f t="shared" si="31"/>
        <v>593.0729841188803</v>
      </c>
      <c r="S175">
        <f t="shared" si="31"/>
        <v>593.0729841188803</v>
      </c>
      <c r="T175">
        <f t="shared" si="31"/>
        <v>593.0729841188803</v>
      </c>
      <c r="U175">
        <f t="shared" si="31"/>
        <v>593.0729841188803</v>
      </c>
      <c r="V175">
        <f t="shared" si="31"/>
        <v>593.0729841188803</v>
      </c>
      <c r="W175">
        <f t="shared" si="31"/>
        <v>593.0729841188803</v>
      </c>
    </row>
    <row r="176" spans="1:23" x14ac:dyDescent="0.25">
      <c r="A176" t="s">
        <v>107</v>
      </c>
      <c r="B176" t="s">
        <v>5</v>
      </c>
      <c r="C176" t="s">
        <v>15</v>
      </c>
      <c r="D176" t="s">
        <v>16</v>
      </c>
      <c r="E176" t="s">
        <v>106</v>
      </c>
      <c r="F176" t="s">
        <v>66</v>
      </c>
      <c r="G176" t="s">
        <v>76</v>
      </c>
      <c r="K176" t="s">
        <v>110</v>
      </c>
      <c r="L176" t="s">
        <v>78</v>
      </c>
      <c r="M176">
        <v>177423</v>
      </c>
      <c r="N176">
        <f t="shared" si="31"/>
        <v>177423</v>
      </c>
      <c r="O176">
        <f t="shared" si="31"/>
        <v>177423</v>
      </c>
      <c r="P176">
        <f t="shared" si="31"/>
        <v>177423</v>
      </c>
      <c r="Q176">
        <f t="shared" si="31"/>
        <v>177423</v>
      </c>
      <c r="R176">
        <f t="shared" si="31"/>
        <v>177423</v>
      </c>
      <c r="S176">
        <f t="shared" si="31"/>
        <v>177423</v>
      </c>
      <c r="T176">
        <f t="shared" si="31"/>
        <v>177423</v>
      </c>
      <c r="U176">
        <f t="shared" si="31"/>
        <v>177423</v>
      </c>
      <c r="V176">
        <f t="shared" si="31"/>
        <v>177423</v>
      </c>
      <c r="W176">
        <f t="shared" si="31"/>
        <v>177423</v>
      </c>
    </row>
    <row r="177" spans="1:23" x14ac:dyDescent="0.25">
      <c r="A177" t="s">
        <v>107</v>
      </c>
      <c r="B177" t="s">
        <v>5</v>
      </c>
      <c r="C177" t="s">
        <v>15</v>
      </c>
      <c r="D177" t="s">
        <v>16</v>
      </c>
      <c r="E177" t="s">
        <v>106</v>
      </c>
      <c r="F177" t="s">
        <v>66</v>
      </c>
      <c r="G177" t="s">
        <v>111</v>
      </c>
      <c r="L177" t="s">
        <v>71</v>
      </c>
      <c r="M177">
        <v>12</v>
      </c>
      <c r="N177">
        <f t="shared" si="31"/>
        <v>12</v>
      </c>
      <c r="O177">
        <f t="shared" si="31"/>
        <v>12</v>
      </c>
      <c r="P177">
        <f t="shared" si="31"/>
        <v>12</v>
      </c>
      <c r="Q177">
        <f t="shared" si="31"/>
        <v>12</v>
      </c>
      <c r="R177">
        <f t="shared" si="31"/>
        <v>12</v>
      </c>
      <c r="S177">
        <f t="shared" si="31"/>
        <v>12</v>
      </c>
      <c r="T177">
        <f t="shared" si="31"/>
        <v>12</v>
      </c>
      <c r="U177">
        <f t="shared" si="31"/>
        <v>12</v>
      </c>
      <c r="V177">
        <f t="shared" si="31"/>
        <v>12</v>
      </c>
      <c r="W177">
        <f t="shared" si="31"/>
        <v>12</v>
      </c>
    </row>
    <row r="178" spans="1:23" x14ac:dyDescent="0.25">
      <c r="A178" t="s">
        <v>107</v>
      </c>
      <c r="B178" t="s">
        <v>5</v>
      </c>
      <c r="C178" t="s">
        <v>15</v>
      </c>
      <c r="D178" t="s">
        <v>16</v>
      </c>
      <c r="E178" t="s">
        <v>106</v>
      </c>
      <c r="F178" t="s">
        <v>66</v>
      </c>
      <c r="G178" t="s">
        <v>79</v>
      </c>
      <c r="K178" t="s">
        <v>80</v>
      </c>
      <c r="L178" t="s">
        <v>78</v>
      </c>
      <c r="M178">
        <v>19257</v>
      </c>
      <c r="N178">
        <f t="shared" si="31"/>
        <v>19257</v>
      </c>
      <c r="O178">
        <f t="shared" si="31"/>
        <v>19257</v>
      </c>
      <c r="P178">
        <f t="shared" si="31"/>
        <v>19257</v>
      </c>
      <c r="Q178">
        <f t="shared" si="31"/>
        <v>19257</v>
      </c>
      <c r="R178">
        <f t="shared" si="31"/>
        <v>19257</v>
      </c>
      <c r="S178">
        <f t="shared" si="31"/>
        <v>19257</v>
      </c>
      <c r="T178">
        <f t="shared" si="31"/>
        <v>19257</v>
      </c>
      <c r="U178">
        <f t="shared" si="31"/>
        <v>19257</v>
      </c>
      <c r="V178">
        <f t="shared" si="31"/>
        <v>19257</v>
      </c>
      <c r="W178">
        <f t="shared" si="31"/>
        <v>19257</v>
      </c>
    </row>
    <row r="179" spans="1:23" x14ac:dyDescent="0.25">
      <c r="A179" t="s">
        <v>107</v>
      </c>
      <c r="B179" t="s">
        <v>5</v>
      </c>
      <c r="C179" t="s">
        <v>15</v>
      </c>
      <c r="D179" t="s">
        <v>16</v>
      </c>
      <c r="E179" t="s">
        <v>106</v>
      </c>
      <c r="F179" t="s">
        <v>66</v>
      </c>
      <c r="G179" t="s">
        <v>17</v>
      </c>
      <c r="J179" t="s">
        <v>81</v>
      </c>
      <c r="K179" t="s">
        <v>86</v>
      </c>
      <c r="L179" t="s">
        <v>82</v>
      </c>
      <c r="M179">
        <f>INDEX([1]!freight_data,MATCH($A179&amp;$F179&amp;$G179&amp;$J179,[1]!freight_index,0),MATCH(M$2,[1]!freight_year,0))</f>
        <v>1.9845319971340358</v>
      </c>
      <c r="N179">
        <f t="shared" si="31"/>
        <v>1.9845319971340358</v>
      </c>
      <c r="O179">
        <f t="shared" si="31"/>
        <v>1.9845319971340358</v>
      </c>
      <c r="P179">
        <f t="shared" si="31"/>
        <v>1.9845319971340358</v>
      </c>
      <c r="Q179">
        <f t="shared" si="31"/>
        <v>1.9845319971340358</v>
      </c>
      <c r="R179">
        <f t="shared" si="31"/>
        <v>1.9845319971340358</v>
      </c>
      <c r="S179">
        <f t="shared" si="31"/>
        <v>1.9845319971340358</v>
      </c>
      <c r="T179">
        <f t="shared" si="31"/>
        <v>1.9845319971340358</v>
      </c>
      <c r="U179">
        <f t="shared" si="31"/>
        <v>1.9845319971340358</v>
      </c>
      <c r="V179">
        <f t="shared" si="31"/>
        <v>1.9845319971340358</v>
      </c>
      <c r="W179">
        <f t="shared" si="31"/>
        <v>1.9845319971340358</v>
      </c>
    </row>
    <row r="180" spans="1:23" x14ac:dyDescent="0.25">
      <c r="A180" t="s">
        <v>107</v>
      </c>
      <c r="B180" t="s">
        <v>5</v>
      </c>
      <c r="C180" t="s">
        <v>15</v>
      </c>
      <c r="D180" t="s">
        <v>16</v>
      </c>
      <c r="E180" t="s">
        <v>106</v>
      </c>
      <c r="F180" t="s">
        <v>83</v>
      </c>
      <c r="G180" t="s">
        <v>6</v>
      </c>
    </row>
    <row r="181" spans="1:23" x14ac:dyDescent="0.25">
      <c r="A181" t="s">
        <v>107</v>
      </c>
      <c r="B181" t="s">
        <v>5</v>
      </c>
      <c r="C181" t="s">
        <v>15</v>
      </c>
      <c r="D181" t="s">
        <v>16</v>
      </c>
      <c r="E181" t="s">
        <v>106</v>
      </c>
      <c r="F181" t="s">
        <v>83</v>
      </c>
      <c r="G181" t="s">
        <v>67</v>
      </c>
      <c r="L181" t="s">
        <v>68</v>
      </c>
      <c r="M181">
        <v>2000</v>
      </c>
      <c r="N181">
        <f t="shared" ref="N181:W183" si="32">M181</f>
        <v>2000</v>
      </c>
      <c r="O181">
        <f t="shared" si="32"/>
        <v>2000</v>
      </c>
      <c r="P181">
        <f t="shared" si="32"/>
        <v>2000</v>
      </c>
      <c r="Q181">
        <f t="shared" si="32"/>
        <v>2000</v>
      </c>
      <c r="R181">
        <f t="shared" si="32"/>
        <v>2000</v>
      </c>
      <c r="S181">
        <f t="shared" si="32"/>
        <v>2000</v>
      </c>
      <c r="T181">
        <f t="shared" si="32"/>
        <v>2000</v>
      </c>
      <c r="U181">
        <f t="shared" si="32"/>
        <v>2000</v>
      </c>
      <c r="V181">
        <f t="shared" si="32"/>
        <v>2000</v>
      </c>
      <c r="W181">
        <f t="shared" si="32"/>
        <v>2000</v>
      </c>
    </row>
    <row r="182" spans="1:23" x14ac:dyDescent="0.25">
      <c r="A182" t="s">
        <v>107</v>
      </c>
      <c r="B182" t="s">
        <v>5</v>
      </c>
      <c r="C182" t="s">
        <v>15</v>
      </c>
      <c r="D182" t="s">
        <v>16</v>
      </c>
      <c r="E182" t="s">
        <v>106</v>
      </c>
      <c r="F182" t="s">
        <v>83</v>
      </c>
      <c r="G182" t="s">
        <v>69</v>
      </c>
      <c r="L182" t="s">
        <v>68</v>
      </c>
      <c r="M182">
        <v>2101</v>
      </c>
      <c r="N182">
        <f t="shared" si="32"/>
        <v>2101</v>
      </c>
      <c r="O182">
        <f t="shared" si="32"/>
        <v>2101</v>
      </c>
      <c r="P182">
        <f t="shared" si="32"/>
        <v>2101</v>
      </c>
      <c r="Q182">
        <f t="shared" si="32"/>
        <v>2101</v>
      </c>
      <c r="R182">
        <f t="shared" si="32"/>
        <v>2101</v>
      </c>
      <c r="S182">
        <f t="shared" si="32"/>
        <v>2101</v>
      </c>
      <c r="T182">
        <f t="shared" si="32"/>
        <v>2101</v>
      </c>
      <c r="U182">
        <f t="shared" si="32"/>
        <v>2101</v>
      </c>
      <c r="V182">
        <f t="shared" si="32"/>
        <v>2101</v>
      </c>
      <c r="W182">
        <f t="shared" si="32"/>
        <v>2101</v>
      </c>
    </row>
    <row r="183" spans="1:23" x14ac:dyDescent="0.25">
      <c r="A183" t="s">
        <v>107</v>
      </c>
      <c r="B183" t="s">
        <v>5</v>
      </c>
      <c r="C183" t="s">
        <v>15</v>
      </c>
      <c r="D183" t="s">
        <v>16</v>
      </c>
      <c r="E183" t="s">
        <v>106</v>
      </c>
      <c r="F183" t="s">
        <v>83</v>
      </c>
      <c r="G183" t="s">
        <v>70</v>
      </c>
      <c r="L183" t="s">
        <v>71</v>
      </c>
      <c r="M183">
        <v>16</v>
      </c>
      <c r="N183">
        <f t="shared" si="32"/>
        <v>16</v>
      </c>
      <c r="O183">
        <f t="shared" si="32"/>
        <v>16</v>
      </c>
      <c r="P183">
        <f t="shared" si="32"/>
        <v>16</v>
      </c>
      <c r="Q183">
        <f t="shared" si="32"/>
        <v>16</v>
      </c>
      <c r="R183">
        <f t="shared" si="32"/>
        <v>16</v>
      </c>
      <c r="S183">
        <f t="shared" si="32"/>
        <v>16</v>
      </c>
      <c r="T183">
        <f t="shared" si="32"/>
        <v>16</v>
      </c>
      <c r="U183">
        <f t="shared" si="32"/>
        <v>16</v>
      </c>
      <c r="V183">
        <f t="shared" si="32"/>
        <v>16</v>
      </c>
      <c r="W183">
        <f t="shared" si="32"/>
        <v>16</v>
      </c>
    </row>
    <row r="184" spans="1:23" x14ac:dyDescent="0.25">
      <c r="A184" t="s">
        <v>107</v>
      </c>
      <c r="B184" t="s">
        <v>5</v>
      </c>
      <c r="C184" t="s">
        <v>15</v>
      </c>
      <c r="D184" t="s">
        <v>16</v>
      </c>
      <c r="E184" t="s">
        <v>106</v>
      </c>
      <c r="F184" t="s">
        <v>83</v>
      </c>
      <c r="G184" t="s">
        <v>72</v>
      </c>
      <c r="L184" t="s">
        <v>51</v>
      </c>
      <c r="M184">
        <v>0</v>
      </c>
    </row>
    <row r="185" spans="1:23" x14ac:dyDescent="0.25">
      <c r="A185" t="s">
        <v>107</v>
      </c>
      <c r="B185" t="s">
        <v>5</v>
      </c>
      <c r="C185" t="s">
        <v>15</v>
      </c>
      <c r="D185" t="s">
        <v>16</v>
      </c>
      <c r="E185" t="s">
        <v>106</v>
      </c>
      <c r="F185" t="s">
        <v>83</v>
      </c>
      <c r="G185" t="s">
        <v>73</v>
      </c>
      <c r="K185" t="s">
        <v>74</v>
      </c>
      <c r="L185" t="s">
        <v>19</v>
      </c>
      <c r="M185">
        <f>INDEX([1]!freight_data,MATCH($A185&amp;$G185,[1]!freight_index,0),MATCH(M$2,[1]!freight_year,0))</f>
        <v>593.0729841188803</v>
      </c>
      <c r="N185">
        <f t="shared" ref="N185:W188" si="33">M185</f>
        <v>593.0729841188803</v>
      </c>
      <c r="O185">
        <f t="shared" si="33"/>
        <v>593.0729841188803</v>
      </c>
      <c r="P185">
        <f t="shared" si="33"/>
        <v>593.0729841188803</v>
      </c>
      <c r="Q185">
        <f t="shared" si="33"/>
        <v>593.0729841188803</v>
      </c>
      <c r="R185">
        <f t="shared" si="33"/>
        <v>593.0729841188803</v>
      </c>
      <c r="S185">
        <f t="shared" si="33"/>
        <v>593.0729841188803</v>
      </c>
      <c r="T185">
        <f t="shared" si="33"/>
        <v>593.0729841188803</v>
      </c>
      <c r="U185">
        <f t="shared" si="33"/>
        <v>593.0729841188803</v>
      </c>
      <c r="V185">
        <f t="shared" si="33"/>
        <v>593.0729841188803</v>
      </c>
      <c r="W185">
        <f t="shared" si="33"/>
        <v>593.0729841188803</v>
      </c>
    </row>
    <row r="186" spans="1:23" x14ac:dyDescent="0.25">
      <c r="A186" t="s">
        <v>107</v>
      </c>
      <c r="B186" t="s">
        <v>5</v>
      </c>
      <c r="C186" t="s">
        <v>15</v>
      </c>
      <c r="D186" t="s">
        <v>16</v>
      </c>
      <c r="E186" t="s">
        <v>106</v>
      </c>
      <c r="F186" t="s">
        <v>83</v>
      </c>
      <c r="G186" t="s">
        <v>76</v>
      </c>
      <c r="K186" t="s">
        <v>112</v>
      </c>
      <c r="L186" t="s">
        <v>78</v>
      </c>
      <c r="M186">
        <v>183902.33</v>
      </c>
      <c r="N186">
        <f t="shared" si="33"/>
        <v>183902.33</v>
      </c>
      <c r="O186">
        <f t="shared" si="33"/>
        <v>183902.33</v>
      </c>
      <c r="P186">
        <f t="shared" si="33"/>
        <v>183902.33</v>
      </c>
      <c r="Q186">
        <f t="shared" si="33"/>
        <v>183902.33</v>
      </c>
      <c r="R186">
        <f t="shared" si="33"/>
        <v>183902.33</v>
      </c>
      <c r="S186">
        <f t="shared" si="33"/>
        <v>183902.33</v>
      </c>
      <c r="T186">
        <f t="shared" si="33"/>
        <v>183902.33</v>
      </c>
      <c r="U186">
        <f t="shared" si="33"/>
        <v>183902.33</v>
      </c>
      <c r="V186">
        <f t="shared" si="33"/>
        <v>183902.33</v>
      </c>
      <c r="W186">
        <f t="shared" si="33"/>
        <v>183902.33</v>
      </c>
    </row>
    <row r="187" spans="1:23" x14ac:dyDescent="0.25">
      <c r="A187" t="s">
        <v>107</v>
      </c>
      <c r="B187" t="s">
        <v>5</v>
      </c>
      <c r="C187" t="s">
        <v>15</v>
      </c>
      <c r="D187" t="s">
        <v>16</v>
      </c>
      <c r="E187" t="s">
        <v>106</v>
      </c>
      <c r="F187" t="s">
        <v>83</v>
      </c>
      <c r="G187" t="s">
        <v>79</v>
      </c>
      <c r="K187" t="s">
        <v>80</v>
      </c>
      <c r="L187" t="s">
        <v>78</v>
      </c>
      <c r="M187">
        <v>19596</v>
      </c>
      <c r="N187">
        <f t="shared" si="33"/>
        <v>19596</v>
      </c>
      <c r="O187">
        <f t="shared" si="33"/>
        <v>19596</v>
      </c>
      <c r="P187">
        <f t="shared" si="33"/>
        <v>19596</v>
      </c>
      <c r="Q187">
        <f t="shared" si="33"/>
        <v>19596</v>
      </c>
      <c r="R187">
        <f t="shared" si="33"/>
        <v>19596</v>
      </c>
      <c r="S187">
        <f t="shared" si="33"/>
        <v>19596</v>
      </c>
      <c r="T187">
        <f t="shared" si="33"/>
        <v>19596</v>
      </c>
      <c r="U187">
        <f t="shared" si="33"/>
        <v>19596</v>
      </c>
      <c r="V187">
        <f t="shared" si="33"/>
        <v>19596</v>
      </c>
      <c r="W187">
        <f t="shared" si="33"/>
        <v>19596</v>
      </c>
    </row>
    <row r="188" spans="1:23" x14ac:dyDescent="0.25">
      <c r="A188" t="s">
        <v>107</v>
      </c>
      <c r="B188" t="s">
        <v>5</v>
      </c>
      <c r="C188" t="s">
        <v>15</v>
      </c>
      <c r="D188" t="s">
        <v>16</v>
      </c>
      <c r="E188" t="s">
        <v>106</v>
      </c>
      <c r="F188" t="s">
        <v>83</v>
      </c>
      <c r="G188" t="s">
        <v>17</v>
      </c>
      <c r="J188" t="s">
        <v>81</v>
      </c>
      <c r="K188" t="s">
        <v>86</v>
      </c>
      <c r="L188" t="s">
        <v>82</v>
      </c>
      <c r="M188">
        <f>INDEX([1]!freight_data,MATCH($A188&amp;$F188&amp;$G188&amp;$J188,[1]!freight_index,0),MATCH(M$2,[1]!freight_year,0))</f>
        <v>1.8493922833431926</v>
      </c>
      <c r="N188">
        <f t="shared" si="33"/>
        <v>1.8493922833431926</v>
      </c>
      <c r="O188">
        <f t="shared" si="33"/>
        <v>1.8493922833431926</v>
      </c>
      <c r="P188">
        <f t="shared" si="33"/>
        <v>1.8493922833431926</v>
      </c>
      <c r="Q188">
        <f t="shared" si="33"/>
        <v>1.8493922833431926</v>
      </c>
      <c r="R188">
        <f t="shared" si="33"/>
        <v>1.8493922833431926</v>
      </c>
      <c r="S188">
        <f t="shared" si="33"/>
        <v>1.8493922833431926</v>
      </c>
      <c r="T188">
        <f t="shared" si="33"/>
        <v>1.8493922833431926</v>
      </c>
      <c r="U188">
        <f t="shared" si="33"/>
        <v>1.8493922833431926</v>
      </c>
      <c r="V188">
        <f t="shared" si="33"/>
        <v>1.8493922833431926</v>
      </c>
      <c r="W188">
        <f t="shared" si="33"/>
        <v>1.8493922833431926</v>
      </c>
    </row>
    <row r="189" spans="1:23" x14ac:dyDescent="0.25">
      <c r="A189" t="s">
        <v>107</v>
      </c>
      <c r="B189" t="s">
        <v>5</v>
      </c>
      <c r="C189" t="s">
        <v>15</v>
      </c>
      <c r="D189" t="s">
        <v>16</v>
      </c>
      <c r="E189" t="s">
        <v>106</v>
      </c>
      <c r="F189" t="s">
        <v>84</v>
      </c>
      <c r="G189" t="s">
        <v>6</v>
      </c>
    </row>
    <row r="190" spans="1:23" x14ac:dyDescent="0.25">
      <c r="A190" t="s">
        <v>107</v>
      </c>
      <c r="B190" t="s">
        <v>5</v>
      </c>
      <c r="C190" t="s">
        <v>15</v>
      </c>
      <c r="D190" t="s">
        <v>16</v>
      </c>
      <c r="E190" t="s">
        <v>106</v>
      </c>
      <c r="F190" t="s">
        <v>84</v>
      </c>
      <c r="G190" t="s">
        <v>67</v>
      </c>
      <c r="L190" t="s">
        <v>68</v>
      </c>
      <c r="M190">
        <v>2015</v>
      </c>
      <c r="N190">
        <f t="shared" ref="N190:W192" si="34">M190</f>
        <v>2015</v>
      </c>
      <c r="O190">
        <f t="shared" si="34"/>
        <v>2015</v>
      </c>
      <c r="P190">
        <f t="shared" si="34"/>
        <v>2015</v>
      </c>
      <c r="Q190">
        <f t="shared" si="34"/>
        <v>2015</v>
      </c>
      <c r="R190">
        <f t="shared" si="34"/>
        <v>2015</v>
      </c>
      <c r="S190">
        <f t="shared" si="34"/>
        <v>2015</v>
      </c>
      <c r="T190">
        <f t="shared" si="34"/>
        <v>2015</v>
      </c>
      <c r="U190">
        <f t="shared" si="34"/>
        <v>2015</v>
      </c>
      <c r="V190">
        <f t="shared" si="34"/>
        <v>2015</v>
      </c>
      <c r="W190">
        <f t="shared" si="34"/>
        <v>2015</v>
      </c>
    </row>
    <row r="191" spans="1:23" x14ac:dyDescent="0.25">
      <c r="A191" t="s">
        <v>107</v>
      </c>
      <c r="B191" t="s">
        <v>5</v>
      </c>
      <c r="C191" t="s">
        <v>15</v>
      </c>
      <c r="D191" t="s">
        <v>16</v>
      </c>
      <c r="E191" t="s">
        <v>106</v>
      </c>
      <c r="F191" t="s">
        <v>84</v>
      </c>
      <c r="G191" t="s">
        <v>69</v>
      </c>
      <c r="L191" t="s">
        <v>68</v>
      </c>
      <c r="M191">
        <v>2101</v>
      </c>
      <c r="N191">
        <f t="shared" si="34"/>
        <v>2101</v>
      </c>
      <c r="O191">
        <f t="shared" si="34"/>
        <v>2101</v>
      </c>
      <c r="P191">
        <f t="shared" si="34"/>
        <v>2101</v>
      </c>
      <c r="Q191">
        <f t="shared" si="34"/>
        <v>2101</v>
      </c>
      <c r="R191">
        <f t="shared" si="34"/>
        <v>2101</v>
      </c>
      <c r="S191">
        <f t="shared" si="34"/>
        <v>2101</v>
      </c>
      <c r="T191">
        <f t="shared" si="34"/>
        <v>2101</v>
      </c>
      <c r="U191">
        <f t="shared" si="34"/>
        <v>2101</v>
      </c>
      <c r="V191">
        <f t="shared" si="34"/>
        <v>2101</v>
      </c>
      <c r="W191">
        <f t="shared" si="34"/>
        <v>2101</v>
      </c>
    </row>
    <row r="192" spans="1:23" x14ac:dyDescent="0.25">
      <c r="A192" t="s">
        <v>107</v>
      </c>
      <c r="B192" t="s">
        <v>5</v>
      </c>
      <c r="C192" t="s">
        <v>15</v>
      </c>
      <c r="D192" t="s">
        <v>16</v>
      </c>
      <c r="E192" t="s">
        <v>106</v>
      </c>
      <c r="F192" t="s">
        <v>84</v>
      </c>
      <c r="G192" t="s">
        <v>70</v>
      </c>
      <c r="L192" t="s">
        <v>71</v>
      </c>
      <c r="M192">
        <v>12</v>
      </c>
      <c r="N192">
        <f t="shared" si="34"/>
        <v>12</v>
      </c>
      <c r="O192">
        <f t="shared" si="34"/>
        <v>12</v>
      </c>
      <c r="P192">
        <f t="shared" si="34"/>
        <v>12</v>
      </c>
      <c r="Q192">
        <f t="shared" si="34"/>
        <v>12</v>
      </c>
      <c r="R192">
        <f t="shared" si="34"/>
        <v>12</v>
      </c>
      <c r="S192">
        <f t="shared" si="34"/>
        <v>12</v>
      </c>
      <c r="T192">
        <f t="shared" si="34"/>
        <v>12</v>
      </c>
      <c r="U192">
        <f t="shared" si="34"/>
        <v>12</v>
      </c>
      <c r="V192">
        <f t="shared" si="34"/>
        <v>12</v>
      </c>
      <c r="W192">
        <f t="shared" si="34"/>
        <v>12</v>
      </c>
    </row>
    <row r="193" spans="1:23" x14ac:dyDescent="0.25">
      <c r="A193" t="s">
        <v>107</v>
      </c>
      <c r="B193" t="s">
        <v>5</v>
      </c>
      <c r="C193" t="s">
        <v>15</v>
      </c>
      <c r="D193" t="s">
        <v>16</v>
      </c>
      <c r="E193" t="s">
        <v>106</v>
      </c>
      <c r="F193" t="s">
        <v>84</v>
      </c>
      <c r="G193" t="s">
        <v>72</v>
      </c>
      <c r="L193" t="s">
        <v>51</v>
      </c>
      <c r="M193">
        <v>0</v>
      </c>
    </row>
    <row r="194" spans="1:23" x14ac:dyDescent="0.25">
      <c r="A194" t="s">
        <v>107</v>
      </c>
      <c r="B194" t="s">
        <v>5</v>
      </c>
      <c r="C194" t="s">
        <v>15</v>
      </c>
      <c r="D194" t="s">
        <v>16</v>
      </c>
      <c r="E194" t="s">
        <v>106</v>
      </c>
      <c r="F194" t="s">
        <v>84</v>
      </c>
      <c r="G194" t="s">
        <v>73</v>
      </c>
      <c r="K194" t="s">
        <v>74</v>
      </c>
      <c r="L194" t="s">
        <v>19</v>
      </c>
      <c r="M194">
        <f>INDEX([1]!freight_data,MATCH($A194&amp;$G194,[1]!freight_index,0),MATCH(M$2,[1]!freight_year,0))</f>
        <v>593.0729841188803</v>
      </c>
      <c r="N194">
        <f t="shared" ref="N194:W197" si="35">M194</f>
        <v>593.0729841188803</v>
      </c>
      <c r="O194">
        <f t="shared" si="35"/>
        <v>593.0729841188803</v>
      </c>
      <c r="P194">
        <f t="shared" si="35"/>
        <v>593.0729841188803</v>
      </c>
      <c r="Q194">
        <f t="shared" si="35"/>
        <v>593.0729841188803</v>
      </c>
      <c r="R194">
        <f t="shared" si="35"/>
        <v>593.0729841188803</v>
      </c>
      <c r="S194">
        <f t="shared" si="35"/>
        <v>593.0729841188803</v>
      </c>
      <c r="T194">
        <f t="shared" si="35"/>
        <v>593.0729841188803</v>
      </c>
      <c r="U194">
        <f t="shared" si="35"/>
        <v>593.0729841188803</v>
      </c>
      <c r="V194">
        <f t="shared" si="35"/>
        <v>593.0729841188803</v>
      </c>
      <c r="W194">
        <f t="shared" si="35"/>
        <v>593.0729841188803</v>
      </c>
    </row>
    <row r="195" spans="1:23" x14ac:dyDescent="0.25">
      <c r="A195" t="s">
        <v>107</v>
      </c>
      <c r="B195" t="s">
        <v>5</v>
      </c>
      <c r="C195" t="s">
        <v>15</v>
      </c>
      <c r="D195" t="s">
        <v>16</v>
      </c>
      <c r="E195" t="s">
        <v>106</v>
      </c>
      <c r="F195" t="s">
        <v>84</v>
      </c>
      <c r="G195" t="s">
        <v>76</v>
      </c>
      <c r="K195" t="s">
        <v>112</v>
      </c>
      <c r="L195" t="s">
        <v>78</v>
      </c>
      <c r="M195">
        <f>201921.59*1.5</f>
        <v>302882.38500000001</v>
      </c>
      <c r="N195">
        <f t="shared" si="35"/>
        <v>302882.38500000001</v>
      </c>
      <c r="O195">
        <f t="shared" si="35"/>
        <v>302882.38500000001</v>
      </c>
      <c r="P195">
        <f t="shared" si="35"/>
        <v>302882.38500000001</v>
      </c>
      <c r="Q195">
        <f t="shared" si="35"/>
        <v>302882.38500000001</v>
      </c>
      <c r="R195">
        <f t="shared" si="35"/>
        <v>302882.38500000001</v>
      </c>
      <c r="S195">
        <f t="shared" si="35"/>
        <v>302882.38500000001</v>
      </c>
      <c r="T195">
        <f t="shared" si="35"/>
        <v>302882.38500000001</v>
      </c>
      <c r="U195">
        <f t="shared" si="35"/>
        <v>302882.38500000001</v>
      </c>
      <c r="V195">
        <f t="shared" si="35"/>
        <v>302882.38500000001</v>
      </c>
      <c r="W195">
        <f t="shared" si="35"/>
        <v>302882.38500000001</v>
      </c>
    </row>
    <row r="196" spans="1:23" x14ac:dyDescent="0.25">
      <c r="A196" t="s">
        <v>107</v>
      </c>
      <c r="B196" t="s">
        <v>5</v>
      </c>
      <c r="C196" t="s">
        <v>15</v>
      </c>
      <c r="D196" t="s">
        <v>16</v>
      </c>
      <c r="E196" t="s">
        <v>106</v>
      </c>
      <c r="F196" t="s">
        <v>84</v>
      </c>
      <c r="G196" t="s">
        <v>79</v>
      </c>
      <c r="K196" t="s">
        <v>80</v>
      </c>
      <c r="L196" t="s">
        <v>78</v>
      </c>
      <c r="M196">
        <v>21533</v>
      </c>
      <c r="N196">
        <f t="shared" si="35"/>
        <v>21533</v>
      </c>
      <c r="O196">
        <f t="shared" si="35"/>
        <v>21533</v>
      </c>
      <c r="P196">
        <f t="shared" si="35"/>
        <v>21533</v>
      </c>
      <c r="Q196">
        <f t="shared" si="35"/>
        <v>21533</v>
      </c>
      <c r="R196">
        <f t="shared" si="35"/>
        <v>21533</v>
      </c>
      <c r="S196">
        <f t="shared" si="35"/>
        <v>21533</v>
      </c>
      <c r="T196">
        <f t="shared" si="35"/>
        <v>21533</v>
      </c>
      <c r="U196">
        <f t="shared" si="35"/>
        <v>21533</v>
      </c>
      <c r="V196">
        <f t="shared" si="35"/>
        <v>21533</v>
      </c>
      <c r="W196">
        <f t="shared" si="35"/>
        <v>21533</v>
      </c>
    </row>
    <row r="197" spans="1:23" x14ac:dyDescent="0.25">
      <c r="A197" t="s">
        <v>107</v>
      </c>
      <c r="B197" t="s">
        <v>5</v>
      </c>
      <c r="C197" t="s">
        <v>15</v>
      </c>
      <c r="D197" t="s">
        <v>16</v>
      </c>
      <c r="E197" t="s">
        <v>106</v>
      </c>
      <c r="F197" t="s">
        <v>84</v>
      </c>
      <c r="G197" t="s">
        <v>17</v>
      </c>
      <c r="J197" t="s">
        <v>81</v>
      </c>
      <c r="K197" t="s">
        <v>86</v>
      </c>
      <c r="L197" t="s">
        <v>82</v>
      </c>
      <c r="M197">
        <f>INDEX([1]!freight_data,MATCH($A197&amp;$F197&amp;$G197&amp;$J197,[1]!freight_index,0),MATCH(M$2,[1]!freight_year,0))</f>
        <v>1.7243882844925731</v>
      </c>
      <c r="N197">
        <f t="shared" si="35"/>
        <v>1.7243882844925731</v>
      </c>
      <c r="O197">
        <f t="shared" si="35"/>
        <v>1.7243882844925731</v>
      </c>
      <c r="P197">
        <f t="shared" si="35"/>
        <v>1.7243882844925731</v>
      </c>
      <c r="Q197">
        <f t="shared" si="35"/>
        <v>1.7243882844925731</v>
      </c>
      <c r="R197">
        <f t="shared" si="35"/>
        <v>1.7243882844925731</v>
      </c>
      <c r="S197">
        <f t="shared" si="35"/>
        <v>1.7243882844925731</v>
      </c>
      <c r="T197">
        <f t="shared" si="35"/>
        <v>1.7243882844925731</v>
      </c>
      <c r="U197">
        <f t="shared" si="35"/>
        <v>1.7243882844925731</v>
      </c>
      <c r="V197">
        <f t="shared" si="35"/>
        <v>1.7243882844925731</v>
      </c>
      <c r="W197">
        <f t="shared" si="35"/>
        <v>1.7243882844925731</v>
      </c>
    </row>
    <row r="198" spans="1:23" x14ac:dyDescent="0.25">
      <c r="A198" t="s">
        <v>107</v>
      </c>
      <c r="B198" t="s">
        <v>5</v>
      </c>
      <c r="C198" t="s">
        <v>15</v>
      </c>
      <c r="D198" t="s">
        <v>16</v>
      </c>
      <c r="E198" t="s">
        <v>106</v>
      </c>
      <c r="F198" t="s">
        <v>113</v>
      </c>
      <c r="G198" t="s">
        <v>6</v>
      </c>
    </row>
    <row r="199" spans="1:23" x14ac:dyDescent="0.25">
      <c r="A199" t="s">
        <v>107</v>
      </c>
      <c r="B199" t="s">
        <v>5</v>
      </c>
      <c r="C199" t="s">
        <v>15</v>
      </c>
      <c r="D199" t="s">
        <v>16</v>
      </c>
      <c r="E199" t="s">
        <v>106</v>
      </c>
      <c r="F199" t="s">
        <v>113</v>
      </c>
      <c r="G199" t="s">
        <v>67</v>
      </c>
      <c r="L199" t="s">
        <v>68</v>
      </c>
      <c r="M199">
        <v>2015</v>
      </c>
      <c r="N199">
        <f t="shared" ref="N199:W201" si="36">M199</f>
        <v>2015</v>
      </c>
      <c r="O199">
        <f t="shared" si="36"/>
        <v>2015</v>
      </c>
      <c r="P199">
        <f t="shared" si="36"/>
        <v>2015</v>
      </c>
      <c r="Q199">
        <f t="shared" si="36"/>
        <v>2015</v>
      </c>
      <c r="R199">
        <f t="shared" si="36"/>
        <v>2015</v>
      </c>
      <c r="S199">
        <f t="shared" si="36"/>
        <v>2015</v>
      </c>
      <c r="T199">
        <f t="shared" si="36"/>
        <v>2015</v>
      </c>
      <c r="U199">
        <f t="shared" si="36"/>
        <v>2015</v>
      </c>
      <c r="V199">
        <f t="shared" si="36"/>
        <v>2015</v>
      </c>
      <c r="W199">
        <f t="shared" si="36"/>
        <v>2015</v>
      </c>
    </row>
    <row r="200" spans="1:23" x14ac:dyDescent="0.25">
      <c r="A200" t="s">
        <v>107</v>
      </c>
      <c r="B200" t="s">
        <v>5</v>
      </c>
      <c r="C200" t="s">
        <v>15</v>
      </c>
      <c r="D200" t="s">
        <v>16</v>
      </c>
      <c r="E200" t="s">
        <v>106</v>
      </c>
      <c r="F200" t="s">
        <v>113</v>
      </c>
      <c r="G200" t="s">
        <v>69</v>
      </c>
      <c r="L200" t="s">
        <v>68</v>
      </c>
      <c r="M200">
        <v>2101</v>
      </c>
      <c r="N200">
        <f t="shared" si="36"/>
        <v>2101</v>
      </c>
      <c r="O200">
        <f t="shared" si="36"/>
        <v>2101</v>
      </c>
      <c r="P200">
        <f t="shared" si="36"/>
        <v>2101</v>
      </c>
      <c r="Q200">
        <f t="shared" si="36"/>
        <v>2101</v>
      </c>
      <c r="R200">
        <f t="shared" si="36"/>
        <v>2101</v>
      </c>
      <c r="S200">
        <f t="shared" si="36"/>
        <v>2101</v>
      </c>
      <c r="T200">
        <f t="shared" si="36"/>
        <v>2101</v>
      </c>
      <c r="U200">
        <f t="shared" si="36"/>
        <v>2101</v>
      </c>
      <c r="V200">
        <f t="shared" si="36"/>
        <v>2101</v>
      </c>
      <c r="W200">
        <f t="shared" si="36"/>
        <v>2101</v>
      </c>
    </row>
    <row r="201" spans="1:23" x14ac:dyDescent="0.25">
      <c r="A201" t="s">
        <v>107</v>
      </c>
      <c r="B201" t="s">
        <v>5</v>
      </c>
      <c r="C201" t="s">
        <v>15</v>
      </c>
      <c r="D201" t="s">
        <v>16</v>
      </c>
      <c r="E201" t="s">
        <v>106</v>
      </c>
      <c r="F201" t="s">
        <v>113</v>
      </c>
      <c r="G201" t="s">
        <v>70</v>
      </c>
      <c r="L201" t="s">
        <v>71</v>
      </c>
      <c r="M201">
        <v>16</v>
      </c>
      <c r="N201">
        <f t="shared" si="36"/>
        <v>16</v>
      </c>
      <c r="O201">
        <f t="shared" si="36"/>
        <v>16</v>
      </c>
      <c r="P201">
        <f t="shared" si="36"/>
        <v>16</v>
      </c>
      <c r="Q201">
        <f t="shared" si="36"/>
        <v>16</v>
      </c>
      <c r="R201">
        <f t="shared" si="36"/>
        <v>16</v>
      </c>
      <c r="S201">
        <f t="shared" si="36"/>
        <v>16</v>
      </c>
      <c r="T201">
        <f t="shared" si="36"/>
        <v>16</v>
      </c>
      <c r="U201">
        <f t="shared" si="36"/>
        <v>16</v>
      </c>
      <c r="V201">
        <f t="shared" si="36"/>
        <v>16</v>
      </c>
      <c r="W201">
        <f t="shared" si="36"/>
        <v>16</v>
      </c>
    </row>
    <row r="202" spans="1:23" x14ac:dyDescent="0.25">
      <c r="A202" t="s">
        <v>107</v>
      </c>
      <c r="B202" t="s">
        <v>5</v>
      </c>
      <c r="C202" t="s">
        <v>15</v>
      </c>
      <c r="D202" t="s">
        <v>16</v>
      </c>
      <c r="E202" t="s">
        <v>106</v>
      </c>
      <c r="F202" t="s">
        <v>113</v>
      </c>
      <c r="G202" t="s">
        <v>72</v>
      </c>
      <c r="L202" t="s">
        <v>51</v>
      </c>
      <c r="M202">
        <v>0</v>
      </c>
    </row>
    <row r="203" spans="1:23" x14ac:dyDescent="0.25">
      <c r="A203" t="s">
        <v>107</v>
      </c>
      <c r="B203" t="s">
        <v>5</v>
      </c>
      <c r="C203" t="s">
        <v>15</v>
      </c>
      <c r="D203" t="s">
        <v>16</v>
      </c>
      <c r="E203" t="s">
        <v>106</v>
      </c>
      <c r="F203" t="s">
        <v>113</v>
      </c>
      <c r="G203" t="s">
        <v>73</v>
      </c>
      <c r="K203" t="s">
        <v>74</v>
      </c>
      <c r="L203" t="s">
        <v>19</v>
      </c>
      <c r="M203">
        <f>INDEX([1]!freight_data,MATCH($A203&amp;$G203,[1]!freight_index,0),MATCH(M$2,[1]!freight_year,0))</f>
        <v>593.0729841188803</v>
      </c>
      <c r="N203">
        <f t="shared" ref="N203:W206" si="37">M203</f>
        <v>593.0729841188803</v>
      </c>
      <c r="O203">
        <f t="shared" si="37"/>
        <v>593.0729841188803</v>
      </c>
      <c r="P203">
        <f t="shared" si="37"/>
        <v>593.0729841188803</v>
      </c>
      <c r="Q203">
        <f t="shared" si="37"/>
        <v>593.0729841188803</v>
      </c>
      <c r="R203">
        <f t="shared" si="37"/>
        <v>593.0729841188803</v>
      </c>
      <c r="S203">
        <f t="shared" si="37"/>
        <v>593.0729841188803</v>
      </c>
      <c r="T203">
        <f t="shared" si="37"/>
        <v>593.0729841188803</v>
      </c>
      <c r="U203">
        <f t="shared" si="37"/>
        <v>593.0729841188803</v>
      </c>
      <c r="V203">
        <f t="shared" si="37"/>
        <v>593.0729841188803</v>
      </c>
      <c r="W203">
        <f t="shared" si="37"/>
        <v>593.0729841188803</v>
      </c>
    </row>
    <row r="204" spans="1:23" x14ac:dyDescent="0.25">
      <c r="A204" t="s">
        <v>107</v>
      </c>
      <c r="B204" t="s">
        <v>5</v>
      </c>
      <c r="C204" t="s">
        <v>15</v>
      </c>
      <c r="D204" t="s">
        <v>16</v>
      </c>
      <c r="E204" t="s">
        <v>106</v>
      </c>
      <c r="F204" t="s">
        <v>113</v>
      </c>
      <c r="G204" t="s">
        <v>76</v>
      </c>
      <c r="K204" t="s">
        <v>114</v>
      </c>
      <c r="L204" t="s">
        <v>78</v>
      </c>
      <c r="M204">
        <v>262000</v>
      </c>
      <c r="N204">
        <f t="shared" si="37"/>
        <v>262000</v>
      </c>
      <c r="O204">
        <f t="shared" si="37"/>
        <v>262000</v>
      </c>
      <c r="P204">
        <f t="shared" si="37"/>
        <v>262000</v>
      </c>
      <c r="Q204">
        <f t="shared" si="37"/>
        <v>262000</v>
      </c>
      <c r="R204">
        <f t="shared" si="37"/>
        <v>262000</v>
      </c>
      <c r="S204">
        <f t="shared" si="37"/>
        <v>262000</v>
      </c>
      <c r="T204">
        <f t="shared" si="37"/>
        <v>262000</v>
      </c>
      <c r="U204">
        <f t="shared" si="37"/>
        <v>262000</v>
      </c>
      <c r="V204">
        <f t="shared" si="37"/>
        <v>262000</v>
      </c>
      <c r="W204">
        <f t="shared" si="37"/>
        <v>262000</v>
      </c>
    </row>
    <row r="205" spans="1:23" x14ac:dyDescent="0.25">
      <c r="A205" t="s">
        <v>107</v>
      </c>
      <c r="B205" t="s">
        <v>5</v>
      </c>
      <c r="C205" t="s">
        <v>15</v>
      </c>
      <c r="D205" t="s">
        <v>16</v>
      </c>
      <c r="E205" t="s">
        <v>106</v>
      </c>
      <c r="F205" t="s">
        <v>113</v>
      </c>
      <c r="G205" t="s">
        <v>79</v>
      </c>
      <c r="K205" t="s">
        <v>115</v>
      </c>
      <c r="L205" t="s">
        <v>78</v>
      </c>
      <c r="M205">
        <v>25418</v>
      </c>
      <c r="N205">
        <f t="shared" si="37"/>
        <v>25418</v>
      </c>
      <c r="O205">
        <f t="shared" si="37"/>
        <v>25418</v>
      </c>
      <c r="P205">
        <f t="shared" si="37"/>
        <v>25418</v>
      </c>
      <c r="Q205">
        <f t="shared" si="37"/>
        <v>25418</v>
      </c>
      <c r="R205">
        <f t="shared" si="37"/>
        <v>25418</v>
      </c>
      <c r="S205">
        <f t="shared" si="37"/>
        <v>25418</v>
      </c>
      <c r="T205">
        <f t="shared" si="37"/>
        <v>25418</v>
      </c>
      <c r="U205">
        <f t="shared" si="37"/>
        <v>25418</v>
      </c>
      <c r="V205">
        <f t="shared" si="37"/>
        <v>25418</v>
      </c>
      <c r="W205">
        <f t="shared" si="37"/>
        <v>25418</v>
      </c>
    </row>
    <row r="206" spans="1:23" x14ac:dyDescent="0.25">
      <c r="A206" t="s">
        <v>107</v>
      </c>
      <c r="B206" t="s">
        <v>5</v>
      </c>
      <c r="C206" t="s">
        <v>15</v>
      </c>
      <c r="D206" t="s">
        <v>16</v>
      </c>
      <c r="E206" t="s">
        <v>106</v>
      </c>
      <c r="F206" t="s">
        <v>113</v>
      </c>
      <c r="G206" t="s">
        <v>17</v>
      </c>
      <c r="J206" t="s">
        <v>41</v>
      </c>
      <c r="K206" t="s">
        <v>86</v>
      </c>
      <c r="L206" t="s">
        <v>82</v>
      </c>
      <c r="M206">
        <f>M179*'[4]Fuel Efficiencies'!$B$17/'[4]Fuel Efficiencies'!$B$14</f>
        <v>2.0708159970094284</v>
      </c>
      <c r="N206">
        <f t="shared" si="37"/>
        <v>2.0708159970094284</v>
      </c>
      <c r="O206">
        <f t="shared" si="37"/>
        <v>2.0708159970094284</v>
      </c>
      <c r="P206">
        <f t="shared" si="37"/>
        <v>2.0708159970094284</v>
      </c>
      <c r="Q206">
        <f t="shared" si="37"/>
        <v>2.0708159970094284</v>
      </c>
      <c r="R206">
        <f t="shared" si="37"/>
        <v>2.0708159970094284</v>
      </c>
      <c r="S206">
        <f t="shared" si="37"/>
        <v>2.0708159970094284</v>
      </c>
      <c r="T206">
        <f t="shared" si="37"/>
        <v>2.0708159970094284</v>
      </c>
      <c r="U206">
        <f t="shared" si="37"/>
        <v>2.0708159970094284</v>
      </c>
      <c r="V206">
        <f t="shared" si="37"/>
        <v>2.0708159970094284</v>
      </c>
      <c r="W206">
        <f t="shared" si="37"/>
        <v>2.0708159970094284</v>
      </c>
    </row>
    <row r="207" spans="1:23" x14ac:dyDescent="0.25">
      <c r="A207" t="s">
        <v>107</v>
      </c>
      <c r="B207" t="s">
        <v>5</v>
      </c>
      <c r="C207" t="s">
        <v>15</v>
      </c>
      <c r="D207" t="s">
        <v>16</v>
      </c>
      <c r="E207" t="s">
        <v>106</v>
      </c>
      <c r="F207" t="s">
        <v>97</v>
      </c>
      <c r="G207" t="s">
        <v>6</v>
      </c>
    </row>
    <row r="208" spans="1:23" x14ac:dyDescent="0.25">
      <c r="A208" t="s">
        <v>107</v>
      </c>
      <c r="B208" t="s">
        <v>5</v>
      </c>
      <c r="C208" t="s">
        <v>15</v>
      </c>
      <c r="D208" t="s">
        <v>16</v>
      </c>
      <c r="E208" t="s">
        <v>106</v>
      </c>
      <c r="F208" t="s">
        <v>97</v>
      </c>
      <c r="G208" t="s">
        <v>67</v>
      </c>
      <c r="L208" t="s">
        <v>68</v>
      </c>
      <c r="M208">
        <v>2020</v>
      </c>
      <c r="N208">
        <f t="shared" ref="N208:W210" si="38">M208</f>
        <v>2020</v>
      </c>
      <c r="O208">
        <f t="shared" si="38"/>
        <v>2020</v>
      </c>
      <c r="P208">
        <f t="shared" si="38"/>
        <v>2020</v>
      </c>
      <c r="Q208">
        <f t="shared" si="38"/>
        <v>2020</v>
      </c>
      <c r="R208">
        <f t="shared" si="38"/>
        <v>2020</v>
      </c>
      <c r="S208">
        <f t="shared" si="38"/>
        <v>2020</v>
      </c>
      <c r="T208">
        <f t="shared" si="38"/>
        <v>2020</v>
      </c>
      <c r="U208">
        <f t="shared" si="38"/>
        <v>2020</v>
      </c>
      <c r="V208">
        <f t="shared" si="38"/>
        <v>2020</v>
      </c>
      <c r="W208">
        <f t="shared" si="38"/>
        <v>2020</v>
      </c>
    </row>
    <row r="209" spans="1:23" x14ac:dyDescent="0.25">
      <c r="A209" t="s">
        <v>107</v>
      </c>
      <c r="B209" t="s">
        <v>5</v>
      </c>
      <c r="C209" t="s">
        <v>15</v>
      </c>
      <c r="D209" t="s">
        <v>16</v>
      </c>
      <c r="E209" t="s">
        <v>106</v>
      </c>
      <c r="F209" t="s">
        <v>97</v>
      </c>
      <c r="G209" t="s">
        <v>69</v>
      </c>
      <c r="L209" t="s">
        <v>68</v>
      </c>
      <c r="M209">
        <v>2101</v>
      </c>
      <c r="N209">
        <f t="shared" si="38"/>
        <v>2101</v>
      </c>
      <c r="O209">
        <f t="shared" si="38"/>
        <v>2101</v>
      </c>
      <c r="P209">
        <f t="shared" si="38"/>
        <v>2101</v>
      </c>
      <c r="Q209">
        <f t="shared" si="38"/>
        <v>2101</v>
      </c>
      <c r="R209">
        <f t="shared" si="38"/>
        <v>2101</v>
      </c>
      <c r="S209">
        <f t="shared" si="38"/>
        <v>2101</v>
      </c>
      <c r="T209">
        <f t="shared" si="38"/>
        <v>2101</v>
      </c>
      <c r="U209">
        <f t="shared" si="38"/>
        <v>2101</v>
      </c>
      <c r="V209">
        <f t="shared" si="38"/>
        <v>2101</v>
      </c>
      <c r="W209">
        <f t="shared" si="38"/>
        <v>2101</v>
      </c>
    </row>
    <row r="210" spans="1:23" x14ac:dyDescent="0.25">
      <c r="A210" t="s">
        <v>107</v>
      </c>
      <c r="B210" t="s">
        <v>5</v>
      </c>
      <c r="C210" t="s">
        <v>15</v>
      </c>
      <c r="D210" t="s">
        <v>16</v>
      </c>
      <c r="E210" t="s">
        <v>106</v>
      </c>
      <c r="F210" t="s">
        <v>97</v>
      </c>
      <c r="G210" t="s">
        <v>70</v>
      </c>
      <c r="L210" t="s">
        <v>71</v>
      </c>
      <c r="M210">
        <v>16</v>
      </c>
      <c r="N210">
        <f t="shared" si="38"/>
        <v>16</v>
      </c>
      <c r="O210">
        <f t="shared" si="38"/>
        <v>16</v>
      </c>
      <c r="P210">
        <f t="shared" si="38"/>
        <v>16</v>
      </c>
      <c r="Q210">
        <f t="shared" si="38"/>
        <v>16</v>
      </c>
      <c r="R210">
        <f t="shared" si="38"/>
        <v>16</v>
      </c>
      <c r="S210">
        <f t="shared" si="38"/>
        <v>16</v>
      </c>
      <c r="T210">
        <f t="shared" si="38"/>
        <v>16</v>
      </c>
      <c r="U210">
        <f t="shared" si="38"/>
        <v>16</v>
      </c>
      <c r="V210">
        <f t="shared" si="38"/>
        <v>16</v>
      </c>
      <c r="W210">
        <f t="shared" si="38"/>
        <v>16</v>
      </c>
    </row>
    <row r="211" spans="1:23" x14ac:dyDescent="0.25">
      <c r="A211" t="s">
        <v>107</v>
      </c>
      <c r="B211" t="s">
        <v>5</v>
      </c>
      <c r="C211" t="s">
        <v>15</v>
      </c>
      <c r="D211" t="s">
        <v>16</v>
      </c>
      <c r="E211" t="s">
        <v>106</v>
      </c>
      <c r="F211" t="s">
        <v>97</v>
      </c>
      <c r="G211" t="s">
        <v>72</v>
      </c>
      <c r="L211" t="s">
        <v>51</v>
      </c>
      <c r="M211">
        <v>0</v>
      </c>
    </row>
    <row r="212" spans="1:23" x14ac:dyDescent="0.25">
      <c r="A212" t="s">
        <v>107</v>
      </c>
      <c r="B212" t="s">
        <v>5</v>
      </c>
      <c r="C212" t="s">
        <v>15</v>
      </c>
      <c r="D212" t="s">
        <v>16</v>
      </c>
      <c r="E212" t="s">
        <v>106</v>
      </c>
      <c r="F212" t="s">
        <v>97</v>
      </c>
      <c r="G212" t="s">
        <v>73</v>
      </c>
      <c r="K212" t="s">
        <v>74</v>
      </c>
      <c r="L212" t="s">
        <v>19</v>
      </c>
      <c r="M212">
        <f>INDEX([1]!freight_data,MATCH($A212&amp;$G212,[1]!freight_index,0),MATCH(M$2,[1]!freight_year,0))</f>
        <v>593.0729841188803</v>
      </c>
      <c r="N212">
        <f t="shared" ref="N212:W216" si="39">M212</f>
        <v>593.0729841188803</v>
      </c>
      <c r="O212">
        <f t="shared" si="39"/>
        <v>593.0729841188803</v>
      </c>
      <c r="P212">
        <f t="shared" si="39"/>
        <v>593.0729841188803</v>
      </c>
      <c r="Q212">
        <f t="shared" si="39"/>
        <v>593.0729841188803</v>
      </c>
      <c r="R212">
        <f t="shared" si="39"/>
        <v>593.0729841188803</v>
      </c>
      <c r="S212">
        <f t="shared" si="39"/>
        <v>593.0729841188803</v>
      </c>
      <c r="T212">
        <f t="shared" si="39"/>
        <v>593.0729841188803</v>
      </c>
      <c r="U212">
        <f t="shared" si="39"/>
        <v>593.0729841188803</v>
      </c>
      <c r="V212">
        <f t="shared" si="39"/>
        <v>593.0729841188803</v>
      </c>
      <c r="W212">
        <f t="shared" si="39"/>
        <v>593.0729841188803</v>
      </c>
    </row>
    <row r="213" spans="1:23" x14ac:dyDescent="0.25">
      <c r="A213" t="s">
        <v>107</v>
      </c>
      <c r="B213" t="s">
        <v>5</v>
      </c>
      <c r="C213" t="s">
        <v>15</v>
      </c>
      <c r="D213" t="s">
        <v>16</v>
      </c>
      <c r="E213" t="s">
        <v>106</v>
      </c>
      <c r="F213" t="s">
        <v>97</v>
      </c>
      <c r="G213" t="s">
        <v>76</v>
      </c>
      <c r="K213" t="s">
        <v>116</v>
      </c>
      <c r="L213" t="s">
        <v>78</v>
      </c>
      <c r="M213">
        <v>524063.81</v>
      </c>
      <c r="N213">
        <f t="shared" si="39"/>
        <v>524063.81</v>
      </c>
      <c r="O213">
        <f t="shared" si="39"/>
        <v>524063.81</v>
      </c>
      <c r="P213">
        <f t="shared" si="39"/>
        <v>524063.81</v>
      </c>
      <c r="Q213">
        <f t="shared" si="39"/>
        <v>524063.81</v>
      </c>
      <c r="R213">
        <f t="shared" si="39"/>
        <v>524063.81</v>
      </c>
      <c r="S213">
        <f t="shared" si="39"/>
        <v>524063.81</v>
      </c>
      <c r="T213">
        <f t="shared" si="39"/>
        <v>524063.81</v>
      </c>
      <c r="U213">
        <f t="shared" si="39"/>
        <v>524063.81</v>
      </c>
      <c r="V213">
        <f t="shared" si="39"/>
        <v>524063.81</v>
      </c>
      <c r="W213">
        <f t="shared" si="39"/>
        <v>524063.81</v>
      </c>
    </row>
    <row r="214" spans="1:23" x14ac:dyDescent="0.25">
      <c r="A214" t="s">
        <v>107</v>
      </c>
      <c r="B214" t="s">
        <v>5</v>
      </c>
      <c r="C214" t="s">
        <v>15</v>
      </c>
      <c r="D214" t="s">
        <v>16</v>
      </c>
      <c r="E214" t="s">
        <v>106</v>
      </c>
      <c r="F214" t="s">
        <v>97</v>
      </c>
      <c r="G214" t="s">
        <v>79</v>
      </c>
      <c r="K214" t="s">
        <v>80</v>
      </c>
      <c r="L214" t="s">
        <v>78</v>
      </c>
      <c r="M214">
        <v>23684</v>
      </c>
      <c r="N214">
        <f t="shared" si="39"/>
        <v>23684</v>
      </c>
      <c r="O214">
        <f t="shared" si="39"/>
        <v>23684</v>
      </c>
      <c r="P214">
        <f t="shared" si="39"/>
        <v>23684</v>
      </c>
      <c r="Q214">
        <f t="shared" si="39"/>
        <v>23684</v>
      </c>
      <c r="R214">
        <f t="shared" si="39"/>
        <v>23684</v>
      </c>
      <c r="S214">
        <f t="shared" si="39"/>
        <v>23684</v>
      </c>
      <c r="T214">
        <f t="shared" si="39"/>
        <v>23684</v>
      </c>
      <c r="U214">
        <f t="shared" si="39"/>
        <v>23684</v>
      </c>
      <c r="V214">
        <f t="shared" si="39"/>
        <v>23684</v>
      </c>
      <c r="W214">
        <f t="shared" si="39"/>
        <v>23684</v>
      </c>
    </row>
    <row r="215" spans="1:23" x14ac:dyDescent="0.25">
      <c r="A215" t="s">
        <v>107</v>
      </c>
      <c r="B215" t="s">
        <v>5</v>
      </c>
      <c r="C215" t="s">
        <v>15</v>
      </c>
      <c r="D215" t="s">
        <v>16</v>
      </c>
      <c r="E215" t="s">
        <v>106</v>
      </c>
      <c r="F215" t="s">
        <v>97</v>
      </c>
      <c r="G215" t="s">
        <v>17</v>
      </c>
      <c r="J215" t="s">
        <v>38</v>
      </c>
      <c r="K215" t="s">
        <v>86</v>
      </c>
      <c r="L215" t="s">
        <v>82</v>
      </c>
      <c r="M215">
        <f>M179*'[4]Fuel Efficiencies'!$B$18/'[4]Fuel Efficiencies'!$B$14</f>
        <v>1.2942599981308929</v>
      </c>
      <c r="N215">
        <f t="shared" si="39"/>
        <v>1.2942599981308929</v>
      </c>
      <c r="O215">
        <f t="shared" si="39"/>
        <v>1.2942599981308929</v>
      </c>
      <c r="P215">
        <f t="shared" si="39"/>
        <v>1.2942599981308929</v>
      </c>
      <c r="Q215">
        <f t="shared" si="39"/>
        <v>1.2942599981308929</v>
      </c>
      <c r="R215">
        <f t="shared" si="39"/>
        <v>1.2942599981308929</v>
      </c>
      <c r="S215">
        <f t="shared" si="39"/>
        <v>1.2942599981308929</v>
      </c>
      <c r="T215">
        <f t="shared" si="39"/>
        <v>1.2942599981308929</v>
      </c>
      <c r="U215">
        <f t="shared" si="39"/>
        <v>1.2942599981308929</v>
      </c>
      <c r="V215">
        <f t="shared" si="39"/>
        <v>1.2942599981308929</v>
      </c>
      <c r="W215">
        <f t="shared" si="39"/>
        <v>1.2942599981308929</v>
      </c>
    </row>
    <row r="216" spans="1:23" x14ac:dyDescent="0.25">
      <c r="A216" t="s">
        <v>107</v>
      </c>
      <c r="B216" t="s">
        <v>5</v>
      </c>
      <c r="C216" t="s">
        <v>15</v>
      </c>
      <c r="D216" t="s">
        <v>16</v>
      </c>
      <c r="E216" t="s">
        <v>106</v>
      </c>
      <c r="F216" t="s">
        <v>97</v>
      </c>
      <c r="G216" t="s">
        <v>17</v>
      </c>
      <c r="J216" t="s">
        <v>99</v>
      </c>
      <c r="K216" t="s">
        <v>86</v>
      </c>
      <c r="L216" t="s">
        <v>82</v>
      </c>
      <c r="M216">
        <f>M215</f>
        <v>1.2942599981308929</v>
      </c>
      <c r="N216">
        <f t="shared" si="39"/>
        <v>1.2942599981308929</v>
      </c>
      <c r="O216">
        <f t="shared" si="39"/>
        <v>1.2942599981308929</v>
      </c>
      <c r="P216">
        <f t="shared" si="39"/>
        <v>1.2942599981308929</v>
      </c>
      <c r="Q216">
        <f t="shared" si="39"/>
        <v>1.2942599981308929</v>
      </c>
      <c r="R216">
        <f t="shared" si="39"/>
        <v>1.2942599981308929</v>
      </c>
      <c r="S216">
        <f t="shared" si="39"/>
        <v>1.2942599981308929</v>
      </c>
      <c r="T216">
        <f t="shared" si="39"/>
        <v>1.2942599981308929</v>
      </c>
      <c r="U216">
        <f t="shared" si="39"/>
        <v>1.2942599981308929</v>
      </c>
      <c r="V216">
        <f t="shared" si="39"/>
        <v>1.2942599981308929</v>
      </c>
      <c r="W216">
        <f t="shared" si="39"/>
        <v>1.2942599981308929</v>
      </c>
    </row>
    <row r="217" spans="1:23" x14ac:dyDescent="0.25">
      <c r="A217" t="s">
        <v>107</v>
      </c>
      <c r="B217" t="s">
        <v>5</v>
      </c>
      <c r="C217" t="s">
        <v>15</v>
      </c>
      <c r="D217" t="s">
        <v>16</v>
      </c>
      <c r="E217" t="s">
        <v>106</v>
      </c>
      <c r="F217" t="s">
        <v>100</v>
      </c>
      <c r="G217" t="s">
        <v>6</v>
      </c>
    </row>
    <row r="218" spans="1:23" x14ac:dyDescent="0.25">
      <c r="A218" t="s">
        <v>107</v>
      </c>
      <c r="B218" t="s">
        <v>5</v>
      </c>
      <c r="C218" t="s">
        <v>15</v>
      </c>
      <c r="D218" t="s">
        <v>16</v>
      </c>
      <c r="E218" t="s">
        <v>106</v>
      </c>
      <c r="F218" t="s">
        <v>100</v>
      </c>
      <c r="G218" t="s">
        <v>67</v>
      </c>
      <c r="L218" t="s">
        <v>68</v>
      </c>
      <c r="M218">
        <v>2020</v>
      </c>
      <c r="N218">
        <f t="shared" ref="N218:W220" si="40">M218</f>
        <v>2020</v>
      </c>
      <c r="O218">
        <f t="shared" si="40"/>
        <v>2020</v>
      </c>
      <c r="P218">
        <f t="shared" si="40"/>
        <v>2020</v>
      </c>
      <c r="Q218">
        <f t="shared" si="40"/>
        <v>2020</v>
      </c>
      <c r="R218">
        <f t="shared" si="40"/>
        <v>2020</v>
      </c>
      <c r="S218">
        <f t="shared" si="40"/>
        <v>2020</v>
      </c>
      <c r="T218">
        <f t="shared" si="40"/>
        <v>2020</v>
      </c>
      <c r="U218">
        <f t="shared" si="40"/>
        <v>2020</v>
      </c>
      <c r="V218">
        <f t="shared" si="40"/>
        <v>2020</v>
      </c>
      <c r="W218">
        <f t="shared" si="40"/>
        <v>2020</v>
      </c>
    </row>
    <row r="219" spans="1:23" x14ac:dyDescent="0.25">
      <c r="A219" t="s">
        <v>107</v>
      </c>
      <c r="B219" t="s">
        <v>5</v>
      </c>
      <c r="C219" t="s">
        <v>15</v>
      </c>
      <c r="D219" t="s">
        <v>16</v>
      </c>
      <c r="E219" t="s">
        <v>106</v>
      </c>
      <c r="F219" t="s">
        <v>100</v>
      </c>
      <c r="G219" t="s">
        <v>69</v>
      </c>
      <c r="L219" t="s">
        <v>68</v>
      </c>
      <c r="M219">
        <v>2101</v>
      </c>
      <c r="N219">
        <f t="shared" si="40"/>
        <v>2101</v>
      </c>
      <c r="O219">
        <f t="shared" si="40"/>
        <v>2101</v>
      </c>
      <c r="P219">
        <f t="shared" si="40"/>
        <v>2101</v>
      </c>
      <c r="Q219">
        <f t="shared" si="40"/>
        <v>2101</v>
      </c>
      <c r="R219">
        <f t="shared" si="40"/>
        <v>2101</v>
      </c>
      <c r="S219">
        <f t="shared" si="40"/>
        <v>2101</v>
      </c>
      <c r="T219">
        <f t="shared" si="40"/>
        <v>2101</v>
      </c>
      <c r="U219">
        <f t="shared" si="40"/>
        <v>2101</v>
      </c>
      <c r="V219">
        <f t="shared" si="40"/>
        <v>2101</v>
      </c>
      <c r="W219">
        <f t="shared" si="40"/>
        <v>2101</v>
      </c>
    </row>
    <row r="220" spans="1:23" x14ac:dyDescent="0.25">
      <c r="A220" t="s">
        <v>107</v>
      </c>
      <c r="B220" t="s">
        <v>5</v>
      </c>
      <c r="C220" t="s">
        <v>15</v>
      </c>
      <c r="D220" t="s">
        <v>16</v>
      </c>
      <c r="E220" t="s">
        <v>106</v>
      </c>
      <c r="F220" t="s">
        <v>100</v>
      </c>
      <c r="G220" t="s">
        <v>70</v>
      </c>
      <c r="L220" t="s">
        <v>71</v>
      </c>
      <c r="M220">
        <v>16</v>
      </c>
      <c r="N220">
        <f t="shared" si="40"/>
        <v>16</v>
      </c>
      <c r="O220">
        <f t="shared" si="40"/>
        <v>16</v>
      </c>
      <c r="P220">
        <f t="shared" si="40"/>
        <v>16</v>
      </c>
      <c r="Q220">
        <f t="shared" si="40"/>
        <v>16</v>
      </c>
      <c r="R220">
        <f t="shared" si="40"/>
        <v>16</v>
      </c>
      <c r="S220">
        <f t="shared" si="40"/>
        <v>16</v>
      </c>
      <c r="T220">
        <f t="shared" si="40"/>
        <v>16</v>
      </c>
      <c r="U220">
        <f t="shared" si="40"/>
        <v>16</v>
      </c>
      <c r="V220">
        <f t="shared" si="40"/>
        <v>16</v>
      </c>
      <c r="W220">
        <f t="shared" si="40"/>
        <v>16</v>
      </c>
    </row>
    <row r="221" spans="1:23" x14ac:dyDescent="0.25">
      <c r="A221" t="s">
        <v>107</v>
      </c>
      <c r="B221" t="s">
        <v>5</v>
      </c>
      <c r="C221" t="s">
        <v>15</v>
      </c>
      <c r="D221" t="s">
        <v>16</v>
      </c>
      <c r="E221" t="s">
        <v>106</v>
      </c>
      <c r="F221" t="s">
        <v>100</v>
      </c>
      <c r="G221" t="s">
        <v>72</v>
      </c>
      <c r="L221" t="s">
        <v>51</v>
      </c>
      <c r="M221">
        <v>0</v>
      </c>
    </row>
    <row r="222" spans="1:23" x14ac:dyDescent="0.25">
      <c r="A222" t="s">
        <v>107</v>
      </c>
      <c r="B222" t="s">
        <v>5</v>
      </c>
      <c r="C222" t="s">
        <v>15</v>
      </c>
      <c r="D222" t="s">
        <v>16</v>
      </c>
      <c r="E222" t="s">
        <v>106</v>
      </c>
      <c r="F222" t="s">
        <v>100</v>
      </c>
      <c r="G222" t="s">
        <v>73</v>
      </c>
      <c r="K222" t="s">
        <v>74</v>
      </c>
      <c r="L222" t="s">
        <v>19</v>
      </c>
      <c r="M222">
        <f>INDEX([1]!freight_data,MATCH($A222&amp;$G222,[1]!freight_index,0),MATCH(M$2,[1]!freight_year,0))</f>
        <v>593.0729841188803</v>
      </c>
      <c r="N222">
        <f t="shared" ref="N222:W225" si="41">M222</f>
        <v>593.0729841188803</v>
      </c>
      <c r="O222">
        <f t="shared" si="41"/>
        <v>593.0729841188803</v>
      </c>
      <c r="P222">
        <f t="shared" si="41"/>
        <v>593.0729841188803</v>
      </c>
      <c r="Q222">
        <f t="shared" si="41"/>
        <v>593.0729841188803</v>
      </c>
      <c r="R222">
        <f t="shared" si="41"/>
        <v>593.0729841188803</v>
      </c>
      <c r="S222">
        <f t="shared" si="41"/>
        <v>593.0729841188803</v>
      </c>
      <c r="T222">
        <f t="shared" si="41"/>
        <v>593.0729841188803</v>
      </c>
      <c r="U222">
        <f t="shared" si="41"/>
        <v>593.0729841188803</v>
      </c>
      <c r="V222">
        <f t="shared" si="41"/>
        <v>593.0729841188803</v>
      </c>
      <c r="W222">
        <f t="shared" si="41"/>
        <v>593.0729841188803</v>
      </c>
    </row>
    <row r="223" spans="1:23" x14ac:dyDescent="0.25">
      <c r="A223" t="s">
        <v>107</v>
      </c>
      <c r="B223" t="s">
        <v>5</v>
      </c>
      <c r="C223" t="s">
        <v>15</v>
      </c>
      <c r="D223" t="s">
        <v>16</v>
      </c>
      <c r="E223" t="s">
        <v>106</v>
      </c>
      <c r="F223" t="s">
        <v>100</v>
      </c>
      <c r="G223" t="s">
        <v>76</v>
      </c>
      <c r="K223" t="s">
        <v>112</v>
      </c>
      <c r="L223" t="s">
        <v>78</v>
      </c>
      <c r="M223">
        <v>210921.59</v>
      </c>
      <c r="N223">
        <f t="shared" si="41"/>
        <v>210921.59</v>
      </c>
      <c r="O223">
        <f t="shared" si="41"/>
        <v>210921.59</v>
      </c>
      <c r="P223">
        <f t="shared" si="41"/>
        <v>210921.59</v>
      </c>
      <c r="Q223">
        <f t="shared" si="41"/>
        <v>210921.59</v>
      </c>
      <c r="R223">
        <f t="shared" si="41"/>
        <v>210921.59</v>
      </c>
      <c r="S223">
        <f t="shared" si="41"/>
        <v>210921.59</v>
      </c>
      <c r="T223">
        <f t="shared" si="41"/>
        <v>210921.59</v>
      </c>
      <c r="U223">
        <f t="shared" si="41"/>
        <v>210921.59</v>
      </c>
      <c r="V223">
        <f t="shared" si="41"/>
        <v>210921.59</v>
      </c>
      <c r="W223">
        <f t="shared" si="41"/>
        <v>210921.59</v>
      </c>
    </row>
    <row r="224" spans="1:23" x14ac:dyDescent="0.25">
      <c r="A224" t="s">
        <v>107</v>
      </c>
      <c r="B224" t="s">
        <v>5</v>
      </c>
      <c r="C224" t="s">
        <v>15</v>
      </c>
      <c r="D224" t="s">
        <v>16</v>
      </c>
      <c r="E224" t="s">
        <v>106</v>
      </c>
      <c r="F224" t="s">
        <v>100</v>
      </c>
      <c r="G224" t="s">
        <v>79</v>
      </c>
      <c r="K224" t="s">
        <v>80</v>
      </c>
      <c r="L224" t="s">
        <v>78</v>
      </c>
      <c r="M224">
        <v>22146</v>
      </c>
      <c r="N224">
        <f t="shared" si="41"/>
        <v>22146</v>
      </c>
      <c r="O224">
        <f t="shared" si="41"/>
        <v>22146</v>
      </c>
      <c r="P224">
        <f t="shared" si="41"/>
        <v>22146</v>
      </c>
      <c r="Q224">
        <f t="shared" si="41"/>
        <v>22146</v>
      </c>
      <c r="R224">
        <f t="shared" si="41"/>
        <v>22146</v>
      </c>
      <c r="S224">
        <f t="shared" si="41"/>
        <v>22146</v>
      </c>
      <c r="T224">
        <f t="shared" si="41"/>
        <v>22146</v>
      </c>
      <c r="U224">
        <f t="shared" si="41"/>
        <v>22146</v>
      </c>
      <c r="V224">
        <f t="shared" si="41"/>
        <v>22146</v>
      </c>
      <c r="W224">
        <f t="shared" si="41"/>
        <v>22146</v>
      </c>
    </row>
    <row r="225" spans="1:23" x14ac:dyDescent="0.25">
      <c r="A225" t="s">
        <v>107</v>
      </c>
      <c r="B225" t="s">
        <v>5</v>
      </c>
      <c r="C225" t="s">
        <v>15</v>
      </c>
      <c r="D225" t="s">
        <v>16</v>
      </c>
      <c r="E225" t="s">
        <v>106</v>
      </c>
      <c r="F225" t="s">
        <v>100</v>
      </c>
      <c r="G225" t="s">
        <v>17</v>
      </c>
      <c r="J225" t="s">
        <v>23</v>
      </c>
      <c r="K225" t="s">
        <v>86</v>
      </c>
      <c r="L225" t="s">
        <v>82</v>
      </c>
      <c r="M225">
        <f>M179*'[4]Fuel Efficiencies'!$B$23/'[4]Fuel Efficiencies'!$B$14</f>
        <v>2.0492449970405802</v>
      </c>
      <c r="N225">
        <f t="shared" si="41"/>
        <v>2.0492449970405802</v>
      </c>
      <c r="O225">
        <f t="shared" si="41"/>
        <v>2.0492449970405802</v>
      </c>
      <c r="P225">
        <f t="shared" si="41"/>
        <v>2.0492449970405802</v>
      </c>
      <c r="Q225">
        <f t="shared" si="41"/>
        <v>2.0492449970405802</v>
      </c>
      <c r="R225">
        <f t="shared" si="41"/>
        <v>2.0492449970405802</v>
      </c>
      <c r="S225">
        <f t="shared" si="41"/>
        <v>2.0492449970405802</v>
      </c>
      <c r="T225">
        <f t="shared" si="41"/>
        <v>2.0492449970405802</v>
      </c>
      <c r="U225">
        <f t="shared" si="41"/>
        <v>2.0492449970405802</v>
      </c>
      <c r="V225">
        <f t="shared" si="41"/>
        <v>2.0492449970405802</v>
      </c>
      <c r="W225">
        <f t="shared" si="41"/>
        <v>2.0492449970405802</v>
      </c>
    </row>
    <row r="226" spans="1:23" x14ac:dyDescent="0.25">
      <c r="A226" t="s">
        <v>107</v>
      </c>
      <c r="B226" t="s">
        <v>5</v>
      </c>
      <c r="C226" t="s">
        <v>15</v>
      </c>
      <c r="D226" t="s">
        <v>16</v>
      </c>
      <c r="E226" t="s">
        <v>106</v>
      </c>
      <c r="F226" t="s">
        <v>102</v>
      </c>
      <c r="G226" t="s">
        <v>6</v>
      </c>
    </row>
    <row r="227" spans="1:23" x14ac:dyDescent="0.25">
      <c r="A227" t="s">
        <v>107</v>
      </c>
      <c r="B227" t="s">
        <v>5</v>
      </c>
      <c r="C227" t="s">
        <v>15</v>
      </c>
      <c r="D227" t="s">
        <v>16</v>
      </c>
      <c r="E227" t="s">
        <v>106</v>
      </c>
      <c r="F227" t="s">
        <v>102</v>
      </c>
      <c r="G227" t="s">
        <v>67</v>
      </c>
      <c r="L227" t="s">
        <v>68</v>
      </c>
      <c r="M227">
        <v>2020</v>
      </c>
      <c r="N227">
        <f t="shared" ref="N227:W229" si="42">M227</f>
        <v>2020</v>
      </c>
      <c r="O227">
        <f t="shared" si="42"/>
        <v>2020</v>
      </c>
      <c r="P227">
        <f t="shared" si="42"/>
        <v>2020</v>
      </c>
      <c r="Q227">
        <f t="shared" si="42"/>
        <v>2020</v>
      </c>
      <c r="R227">
        <f t="shared" si="42"/>
        <v>2020</v>
      </c>
      <c r="S227">
        <f t="shared" si="42"/>
        <v>2020</v>
      </c>
      <c r="T227">
        <f t="shared" si="42"/>
        <v>2020</v>
      </c>
      <c r="U227">
        <f t="shared" si="42"/>
        <v>2020</v>
      </c>
      <c r="V227">
        <f t="shared" si="42"/>
        <v>2020</v>
      </c>
      <c r="W227">
        <f t="shared" si="42"/>
        <v>2020</v>
      </c>
    </row>
    <row r="228" spans="1:23" x14ac:dyDescent="0.25">
      <c r="A228" t="s">
        <v>107</v>
      </c>
      <c r="B228" t="s">
        <v>5</v>
      </c>
      <c r="C228" t="s">
        <v>15</v>
      </c>
      <c r="D228" t="s">
        <v>16</v>
      </c>
      <c r="E228" t="s">
        <v>106</v>
      </c>
      <c r="F228" t="s">
        <v>102</v>
      </c>
      <c r="G228" t="s">
        <v>69</v>
      </c>
      <c r="L228" t="s">
        <v>68</v>
      </c>
      <c r="M228">
        <v>2101</v>
      </c>
      <c r="N228">
        <f t="shared" si="42"/>
        <v>2101</v>
      </c>
      <c r="O228">
        <f t="shared" si="42"/>
        <v>2101</v>
      </c>
      <c r="P228">
        <f t="shared" si="42"/>
        <v>2101</v>
      </c>
      <c r="Q228">
        <f t="shared" si="42"/>
        <v>2101</v>
      </c>
      <c r="R228">
        <f t="shared" si="42"/>
        <v>2101</v>
      </c>
      <c r="S228">
        <f t="shared" si="42"/>
        <v>2101</v>
      </c>
      <c r="T228">
        <f t="shared" si="42"/>
        <v>2101</v>
      </c>
      <c r="U228">
        <f t="shared" si="42"/>
        <v>2101</v>
      </c>
      <c r="V228">
        <f t="shared" si="42"/>
        <v>2101</v>
      </c>
      <c r="W228">
        <f t="shared" si="42"/>
        <v>2101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106</v>
      </c>
      <c r="F229" t="s">
        <v>102</v>
      </c>
      <c r="G229" t="s">
        <v>70</v>
      </c>
      <c r="L229" t="s">
        <v>71</v>
      </c>
      <c r="M229">
        <v>16</v>
      </c>
      <c r="N229">
        <f t="shared" si="42"/>
        <v>16</v>
      </c>
      <c r="O229">
        <f t="shared" si="42"/>
        <v>16</v>
      </c>
      <c r="P229">
        <f t="shared" si="42"/>
        <v>16</v>
      </c>
      <c r="Q229">
        <f t="shared" si="42"/>
        <v>16</v>
      </c>
      <c r="R229">
        <f t="shared" si="42"/>
        <v>16</v>
      </c>
      <c r="S229">
        <f t="shared" si="42"/>
        <v>16</v>
      </c>
      <c r="T229">
        <f t="shared" si="42"/>
        <v>16</v>
      </c>
      <c r="U229">
        <f t="shared" si="42"/>
        <v>16</v>
      </c>
      <c r="V229">
        <f t="shared" si="42"/>
        <v>16</v>
      </c>
      <c r="W229">
        <f t="shared" si="42"/>
        <v>16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106</v>
      </c>
      <c r="F230" t="s">
        <v>102</v>
      </c>
      <c r="G230" t="s">
        <v>72</v>
      </c>
      <c r="L230" t="s">
        <v>51</v>
      </c>
      <c r="M230">
        <v>0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106</v>
      </c>
      <c r="F231" t="s">
        <v>102</v>
      </c>
      <c r="G231" t="s">
        <v>73</v>
      </c>
      <c r="K231" t="s">
        <v>74</v>
      </c>
      <c r="L231" t="s">
        <v>19</v>
      </c>
      <c r="M231">
        <f>INDEX([1]!freight_data,MATCH($A231&amp;$G231,[1]!freight_index,0),MATCH(M$2,[1]!freight_year,0))</f>
        <v>593.0729841188803</v>
      </c>
      <c r="N231">
        <f t="shared" ref="N231:W235" si="43">M231</f>
        <v>593.0729841188803</v>
      </c>
      <c r="O231">
        <f t="shared" si="43"/>
        <v>593.0729841188803</v>
      </c>
      <c r="P231">
        <f t="shared" si="43"/>
        <v>593.0729841188803</v>
      </c>
      <c r="Q231">
        <f t="shared" si="43"/>
        <v>593.0729841188803</v>
      </c>
      <c r="R231">
        <f t="shared" si="43"/>
        <v>593.0729841188803</v>
      </c>
      <c r="S231">
        <f t="shared" si="43"/>
        <v>593.0729841188803</v>
      </c>
      <c r="T231">
        <f t="shared" si="43"/>
        <v>593.0729841188803</v>
      </c>
      <c r="U231">
        <f t="shared" si="43"/>
        <v>593.0729841188803</v>
      </c>
      <c r="V231">
        <f t="shared" si="43"/>
        <v>593.0729841188803</v>
      </c>
      <c r="W231">
        <f t="shared" si="43"/>
        <v>593.0729841188803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106</v>
      </c>
      <c r="F232" t="s">
        <v>102</v>
      </c>
      <c r="G232" t="s">
        <v>76</v>
      </c>
      <c r="K232" t="s">
        <v>117</v>
      </c>
      <c r="L232" t="s">
        <v>78</v>
      </c>
      <c r="M232">
        <v>468098</v>
      </c>
      <c r="N232">
        <f t="shared" si="43"/>
        <v>468098</v>
      </c>
      <c r="O232">
        <f t="shared" si="43"/>
        <v>468098</v>
      </c>
      <c r="P232">
        <f t="shared" si="43"/>
        <v>468098</v>
      </c>
      <c r="Q232">
        <f t="shared" si="43"/>
        <v>468098</v>
      </c>
      <c r="R232">
        <f t="shared" si="43"/>
        <v>468098</v>
      </c>
      <c r="S232">
        <f t="shared" si="43"/>
        <v>468098</v>
      </c>
      <c r="T232">
        <f t="shared" si="43"/>
        <v>468098</v>
      </c>
      <c r="U232">
        <f t="shared" si="43"/>
        <v>468098</v>
      </c>
      <c r="V232">
        <f t="shared" si="43"/>
        <v>468098</v>
      </c>
      <c r="W232">
        <f t="shared" si="43"/>
        <v>468098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106</v>
      </c>
      <c r="F233" t="s">
        <v>102</v>
      </c>
      <c r="G233" t="s">
        <v>79</v>
      </c>
      <c r="K233" t="s">
        <v>80</v>
      </c>
      <c r="L233" t="s">
        <v>78</v>
      </c>
      <c r="M233">
        <v>16589</v>
      </c>
      <c r="N233">
        <f t="shared" si="43"/>
        <v>16589</v>
      </c>
      <c r="O233">
        <f t="shared" si="43"/>
        <v>16589</v>
      </c>
      <c r="P233">
        <f t="shared" si="43"/>
        <v>16589</v>
      </c>
      <c r="Q233">
        <f t="shared" si="43"/>
        <v>16589</v>
      </c>
      <c r="R233">
        <f t="shared" si="43"/>
        <v>16589</v>
      </c>
      <c r="S233">
        <f t="shared" si="43"/>
        <v>16589</v>
      </c>
      <c r="T233">
        <f t="shared" si="43"/>
        <v>16589</v>
      </c>
      <c r="U233">
        <f t="shared" si="43"/>
        <v>16589</v>
      </c>
      <c r="V233">
        <f t="shared" si="43"/>
        <v>16589</v>
      </c>
      <c r="W233">
        <f t="shared" si="43"/>
        <v>16589</v>
      </c>
    </row>
    <row r="234" spans="1:23" x14ac:dyDescent="0.25">
      <c r="A234" t="s">
        <v>107</v>
      </c>
      <c r="B234" t="s">
        <v>5</v>
      </c>
      <c r="C234" t="s">
        <v>15</v>
      </c>
      <c r="D234" t="s">
        <v>16</v>
      </c>
      <c r="E234" t="s">
        <v>106</v>
      </c>
      <c r="F234" t="s">
        <v>102</v>
      </c>
      <c r="G234" t="s">
        <v>17</v>
      </c>
      <c r="J234" t="s">
        <v>32</v>
      </c>
      <c r="K234" t="s">
        <v>86</v>
      </c>
      <c r="L234" t="s">
        <v>82</v>
      </c>
      <c r="M234">
        <f>M179*'[4]Fuel Efficiencies'!$B$19/'[4]Fuel Efficiencies'!$B$14</f>
        <v>1.186404998286652</v>
      </c>
      <c r="N234">
        <f t="shared" si="43"/>
        <v>1.186404998286652</v>
      </c>
      <c r="O234">
        <f t="shared" si="43"/>
        <v>1.186404998286652</v>
      </c>
      <c r="P234">
        <f t="shared" si="43"/>
        <v>1.186404998286652</v>
      </c>
      <c r="Q234">
        <f t="shared" si="43"/>
        <v>1.186404998286652</v>
      </c>
      <c r="R234">
        <f t="shared" si="43"/>
        <v>1.186404998286652</v>
      </c>
      <c r="S234">
        <f t="shared" si="43"/>
        <v>1.186404998286652</v>
      </c>
      <c r="T234">
        <f t="shared" si="43"/>
        <v>1.186404998286652</v>
      </c>
      <c r="U234">
        <f t="shared" si="43"/>
        <v>1.186404998286652</v>
      </c>
      <c r="V234">
        <f t="shared" si="43"/>
        <v>1.186404998286652</v>
      </c>
      <c r="W234">
        <f t="shared" si="43"/>
        <v>1.186404998286652</v>
      </c>
    </row>
    <row r="235" spans="1:23" x14ac:dyDescent="0.25">
      <c r="A235" t="s">
        <v>107</v>
      </c>
      <c r="B235" t="s">
        <v>5</v>
      </c>
      <c r="C235" t="s">
        <v>15</v>
      </c>
      <c r="D235" t="s">
        <v>16</v>
      </c>
      <c r="E235" t="s">
        <v>106</v>
      </c>
      <c r="F235" t="s">
        <v>102</v>
      </c>
      <c r="G235" t="s">
        <v>17</v>
      </c>
      <c r="J235" t="s">
        <v>103</v>
      </c>
      <c r="K235" t="s">
        <v>86</v>
      </c>
      <c r="L235" t="s">
        <v>82</v>
      </c>
      <c r="M235">
        <f>M234</f>
        <v>1.186404998286652</v>
      </c>
      <c r="N235">
        <f t="shared" si="43"/>
        <v>1.186404998286652</v>
      </c>
      <c r="O235">
        <f t="shared" si="43"/>
        <v>1.186404998286652</v>
      </c>
      <c r="P235">
        <f t="shared" si="43"/>
        <v>1.186404998286652</v>
      </c>
      <c r="Q235">
        <f t="shared" si="43"/>
        <v>1.186404998286652</v>
      </c>
      <c r="R235">
        <f t="shared" si="43"/>
        <v>1.186404998286652</v>
      </c>
      <c r="S235">
        <f t="shared" si="43"/>
        <v>1.186404998286652</v>
      </c>
      <c r="T235">
        <f t="shared" si="43"/>
        <v>1.186404998286652</v>
      </c>
      <c r="U235">
        <f t="shared" si="43"/>
        <v>1.186404998286652</v>
      </c>
      <c r="V235">
        <f t="shared" si="43"/>
        <v>1.186404998286652</v>
      </c>
      <c r="W235">
        <f t="shared" si="43"/>
        <v>1.186404998286652</v>
      </c>
    </row>
    <row r="236" spans="1:23" x14ac:dyDescent="0.25">
      <c r="A236" t="s">
        <v>107</v>
      </c>
      <c r="B236" t="s">
        <v>5</v>
      </c>
      <c r="C236" t="s">
        <v>15</v>
      </c>
      <c r="D236" t="s">
        <v>16</v>
      </c>
      <c r="E236" t="s">
        <v>106</v>
      </c>
      <c r="F236" t="s">
        <v>104</v>
      </c>
      <c r="G236" t="s">
        <v>6</v>
      </c>
    </row>
    <row r="237" spans="1:23" x14ac:dyDescent="0.25">
      <c r="A237" t="s">
        <v>107</v>
      </c>
      <c r="B237" t="s">
        <v>5</v>
      </c>
      <c r="C237" t="s">
        <v>15</v>
      </c>
      <c r="D237" t="s">
        <v>16</v>
      </c>
      <c r="E237" t="s">
        <v>106</v>
      </c>
      <c r="F237" t="s">
        <v>104</v>
      </c>
      <c r="G237" t="s">
        <v>67</v>
      </c>
      <c r="L237" t="s">
        <v>68</v>
      </c>
      <c r="M237">
        <v>2020</v>
      </c>
      <c r="N237">
        <f t="shared" ref="N237:W239" si="44">M237</f>
        <v>2020</v>
      </c>
      <c r="O237">
        <f t="shared" si="44"/>
        <v>2020</v>
      </c>
      <c r="P237">
        <f t="shared" si="44"/>
        <v>2020</v>
      </c>
      <c r="Q237">
        <f t="shared" si="44"/>
        <v>2020</v>
      </c>
      <c r="R237">
        <f t="shared" si="44"/>
        <v>2020</v>
      </c>
      <c r="S237">
        <f t="shared" si="44"/>
        <v>2020</v>
      </c>
      <c r="T237">
        <f t="shared" si="44"/>
        <v>2020</v>
      </c>
      <c r="U237">
        <f t="shared" si="44"/>
        <v>2020</v>
      </c>
      <c r="V237">
        <f t="shared" si="44"/>
        <v>2020</v>
      </c>
      <c r="W237">
        <f t="shared" si="44"/>
        <v>2020</v>
      </c>
    </row>
    <row r="238" spans="1:23" x14ac:dyDescent="0.25">
      <c r="A238" t="s">
        <v>107</v>
      </c>
      <c r="B238" t="s">
        <v>5</v>
      </c>
      <c r="C238" t="s">
        <v>15</v>
      </c>
      <c r="D238" t="s">
        <v>16</v>
      </c>
      <c r="E238" t="s">
        <v>106</v>
      </c>
      <c r="F238" t="s">
        <v>104</v>
      </c>
      <c r="G238" t="s">
        <v>69</v>
      </c>
      <c r="L238" t="s">
        <v>68</v>
      </c>
      <c r="M238">
        <v>2101</v>
      </c>
      <c r="N238">
        <f t="shared" si="44"/>
        <v>2101</v>
      </c>
      <c r="O238">
        <f t="shared" si="44"/>
        <v>2101</v>
      </c>
      <c r="P238">
        <f t="shared" si="44"/>
        <v>2101</v>
      </c>
      <c r="Q238">
        <f t="shared" si="44"/>
        <v>2101</v>
      </c>
      <c r="R238">
        <f t="shared" si="44"/>
        <v>2101</v>
      </c>
      <c r="S238">
        <f t="shared" si="44"/>
        <v>2101</v>
      </c>
      <c r="T238">
        <f t="shared" si="44"/>
        <v>2101</v>
      </c>
      <c r="U238">
        <f t="shared" si="44"/>
        <v>2101</v>
      </c>
      <c r="V238">
        <f t="shared" si="44"/>
        <v>2101</v>
      </c>
      <c r="W238">
        <f t="shared" si="44"/>
        <v>2101</v>
      </c>
    </row>
    <row r="239" spans="1:23" x14ac:dyDescent="0.25">
      <c r="A239" t="s">
        <v>107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70</v>
      </c>
      <c r="L239" t="s">
        <v>71</v>
      </c>
      <c r="M239">
        <v>16</v>
      </c>
      <c r="N239">
        <f t="shared" si="44"/>
        <v>16</v>
      </c>
      <c r="O239">
        <f t="shared" si="44"/>
        <v>16</v>
      </c>
      <c r="P239">
        <f t="shared" si="44"/>
        <v>16</v>
      </c>
      <c r="Q239">
        <f t="shared" si="44"/>
        <v>16</v>
      </c>
      <c r="R239">
        <f t="shared" si="44"/>
        <v>16</v>
      </c>
      <c r="S239">
        <f t="shared" si="44"/>
        <v>16</v>
      </c>
      <c r="T239">
        <f t="shared" si="44"/>
        <v>16</v>
      </c>
      <c r="U239">
        <f t="shared" si="44"/>
        <v>16</v>
      </c>
      <c r="V239">
        <f t="shared" si="44"/>
        <v>16</v>
      </c>
      <c r="W239">
        <f t="shared" si="44"/>
        <v>16</v>
      </c>
    </row>
    <row r="240" spans="1:23" x14ac:dyDescent="0.25">
      <c r="A240" t="s">
        <v>107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72</v>
      </c>
      <c r="L240" t="s">
        <v>51</v>
      </c>
      <c r="M240">
        <v>0</v>
      </c>
    </row>
    <row r="241" spans="1:23" x14ac:dyDescent="0.25">
      <c r="A241" t="s">
        <v>107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73</v>
      </c>
      <c r="K241" t="s">
        <v>74</v>
      </c>
      <c r="L241" t="s">
        <v>19</v>
      </c>
      <c r="M241">
        <f>INDEX([1]!freight_data,MATCH($A241&amp;$G241,[1]!freight_index,0),MATCH(M$2,[1]!freight_year,0))</f>
        <v>593.0729841188803</v>
      </c>
      <c r="N241">
        <f t="shared" ref="N241:W246" si="45">M241</f>
        <v>593.0729841188803</v>
      </c>
      <c r="O241">
        <f t="shared" si="45"/>
        <v>593.0729841188803</v>
      </c>
      <c r="P241">
        <f t="shared" si="45"/>
        <v>593.0729841188803</v>
      </c>
      <c r="Q241">
        <f t="shared" si="45"/>
        <v>593.0729841188803</v>
      </c>
      <c r="R241">
        <f t="shared" si="45"/>
        <v>593.0729841188803</v>
      </c>
      <c r="S241">
        <f t="shared" si="45"/>
        <v>593.0729841188803</v>
      </c>
      <c r="T241">
        <f t="shared" si="45"/>
        <v>593.0729841188803</v>
      </c>
      <c r="U241">
        <f t="shared" si="45"/>
        <v>593.0729841188803</v>
      </c>
      <c r="V241">
        <f t="shared" si="45"/>
        <v>593.0729841188803</v>
      </c>
      <c r="W241">
        <f t="shared" si="45"/>
        <v>593.0729841188803</v>
      </c>
    </row>
    <row r="242" spans="1:23" x14ac:dyDescent="0.25">
      <c r="A242" t="s">
        <v>107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K242" t="s">
        <v>118</v>
      </c>
      <c r="L242" t="s">
        <v>78</v>
      </c>
      <c r="M242">
        <v>275582.52</v>
      </c>
      <c r="N242">
        <f t="shared" si="45"/>
        <v>275582.52</v>
      </c>
      <c r="O242">
        <f t="shared" si="45"/>
        <v>275582.52</v>
      </c>
      <c r="P242">
        <f t="shared" si="45"/>
        <v>275582.52</v>
      </c>
      <c r="Q242">
        <f t="shared" si="45"/>
        <v>275582.52</v>
      </c>
      <c r="R242">
        <f t="shared" si="45"/>
        <v>275582.52</v>
      </c>
      <c r="S242">
        <f t="shared" si="45"/>
        <v>275582.52</v>
      </c>
      <c r="T242">
        <f t="shared" si="45"/>
        <v>275582.52</v>
      </c>
      <c r="U242">
        <f t="shared" si="45"/>
        <v>275582.52</v>
      </c>
      <c r="V242">
        <f t="shared" si="45"/>
        <v>275582.52</v>
      </c>
      <c r="W242">
        <f t="shared" si="45"/>
        <v>275582.52</v>
      </c>
    </row>
    <row r="243" spans="1:23" x14ac:dyDescent="0.25">
      <c r="A243" t="s">
        <v>107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79</v>
      </c>
      <c r="K243" t="s">
        <v>80</v>
      </c>
      <c r="L243" t="s">
        <v>78</v>
      </c>
      <c r="M243">
        <v>21974</v>
      </c>
      <c r="N243">
        <f t="shared" si="45"/>
        <v>21974</v>
      </c>
      <c r="O243">
        <f t="shared" si="45"/>
        <v>21974</v>
      </c>
      <c r="P243">
        <f t="shared" si="45"/>
        <v>21974</v>
      </c>
      <c r="Q243">
        <f t="shared" si="45"/>
        <v>21974</v>
      </c>
      <c r="R243">
        <f t="shared" si="45"/>
        <v>21974</v>
      </c>
      <c r="S243">
        <f t="shared" si="45"/>
        <v>21974</v>
      </c>
      <c r="T243">
        <f t="shared" si="45"/>
        <v>21974</v>
      </c>
      <c r="U243">
        <f t="shared" si="45"/>
        <v>21974</v>
      </c>
      <c r="V243">
        <f t="shared" si="45"/>
        <v>21974</v>
      </c>
      <c r="W243">
        <f t="shared" si="45"/>
        <v>21974</v>
      </c>
    </row>
    <row r="244" spans="1:23" x14ac:dyDescent="0.25">
      <c r="A244" t="s">
        <v>107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17</v>
      </c>
      <c r="J244" t="s">
        <v>32</v>
      </c>
      <c r="K244" t="s">
        <v>86</v>
      </c>
      <c r="L244" t="s">
        <v>82</v>
      </c>
      <c r="M244">
        <f>M179*'[4]Fuel Efficiencies'!$B$21/'[4]Fuel Efficiencies'!$B$14</f>
        <v>0.94912399862932162</v>
      </c>
      <c r="N244">
        <f t="shared" si="45"/>
        <v>0.94912399862932162</v>
      </c>
      <c r="O244">
        <f t="shared" si="45"/>
        <v>0.94912399862932162</v>
      </c>
      <c r="P244">
        <f t="shared" si="45"/>
        <v>0.94912399862932162</v>
      </c>
      <c r="Q244">
        <f t="shared" si="45"/>
        <v>0.94912399862932162</v>
      </c>
      <c r="R244">
        <f t="shared" si="45"/>
        <v>0.94912399862932162</v>
      </c>
      <c r="S244">
        <f t="shared" si="45"/>
        <v>0.94912399862932162</v>
      </c>
      <c r="T244">
        <f t="shared" si="45"/>
        <v>0.94912399862932162</v>
      </c>
      <c r="U244">
        <f t="shared" si="45"/>
        <v>0.94912399862932162</v>
      </c>
      <c r="V244">
        <f t="shared" si="45"/>
        <v>0.94912399862932162</v>
      </c>
      <c r="W244">
        <f t="shared" si="45"/>
        <v>0.94912399862932162</v>
      </c>
    </row>
    <row r="245" spans="1:23" x14ac:dyDescent="0.25">
      <c r="A245" t="s">
        <v>107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17</v>
      </c>
      <c r="J245" t="s">
        <v>103</v>
      </c>
      <c r="K245" t="s">
        <v>86</v>
      </c>
      <c r="L245" t="s">
        <v>82</v>
      </c>
      <c r="M245">
        <f>M244</f>
        <v>0.94912399862932162</v>
      </c>
      <c r="N245">
        <f t="shared" si="45"/>
        <v>0.94912399862932162</v>
      </c>
      <c r="O245">
        <f t="shared" si="45"/>
        <v>0.94912399862932162</v>
      </c>
      <c r="P245">
        <f t="shared" si="45"/>
        <v>0.94912399862932162</v>
      </c>
      <c r="Q245">
        <f t="shared" si="45"/>
        <v>0.94912399862932162</v>
      </c>
      <c r="R245">
        <f t="shared" si="45"/>
        <v>0.94912399862932162</v>
      </c>
      <c r="S245">
        <f t="shared" si="45"/>
        <v>0.94912399862932162</v>
      </c>
      <c r="T245">
        <f t="shared" si="45"/>
        <v>0.94912399862932162</v>
      </c>
      <c r="U245">
        <f t="shared" si="45"/>
        <v>0.94912399862932162</v>
      </c>
      <c r="V245">
        <f t="shared" si="45"/>
        <v>0.94912399862932162</v>
      </c>
      <c r="W245">
        <f t="shared" si="45"/>
        <v>0.94912399862932162</v>
      </c>
    </row>
    <row r="246" spans="1:23" x14ac:dyDescent="0.25">
      <c r="A246" t="s">
        <v>107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81</v>
      </c>
      <c r="K246" t="s">
        <v>86</v>
      </c>
      <c r="L246" t="s">
        <v>82</v>
      </c>
      <c r="M246">
        <f>M179*'[4]Fuel Efficiencies'!$B$22/'[4]Fuel Efficiencies'!$B$14</f>
        <v>0.39690639942680722</v>
      </c>
      <c r="N246">
        <f t="shared" si="45"/>
        <v>0.39690639942680722</v>
      </c>
      <c r="O246">
        <f t="shared" si="45"/>
        <v>0.39690639942680722</v>
      </c>
      <c r="P246">
        <f t="shared" si="45"/>
        <v>0.39690639942680722</v>
      </c>
      <c r="Q246">
        <f t="shared" si="45"/>
        <v>0.39690639942680722</v>
      </c>
      <c r="R246">
        <f t="shared" si="45"/>
        <v>0.39690639942680722</v>
      </c>
      <c r="S246">
        <f t="shared" si="45"/>
        <v>0.39690639942680722</v>
      </c>
      <c r="T246">
        <f t="shared" si="45"/>
        <v>0.39690639942680722</v>
      </c>
      <c r="U246">
        <f t="shared" si="45"/>
        <v>0.39690639942680722</v>
      </c>
      <c r="V246">
        <f t="shared" si="45"/>
        <v>0.39690639942680722</v>
      </c>
      <c r="W246">
        <f t="shared" si="45"/>
        <v>0.39690639942680722</v>
      </c>
    </row>
    <row r="247" spans="1:23" x14ac:dyDescent="0.25">
      <c r="A247" t="s">
        <v>107</v>
      </c>
      <c r="B247" t="s">
        <v>5</v>
      </c>
      <c r="C247" t="s">
        <v>15</v>
      </c>
      <c r="D247" t="s">
        <v>16</v>
      </c>
      <c r="E247" t="s">
        <v>106</v>
      </c>
      <c r="F247" t="s">
        <v>119</v>
      </c>
      <c r="G247" t="s">
        <v>6</v>
      </c>
    </row>
    <row r="248" spans="1:23" x14ac:dyDescent="0.25">
      <c r="A248" t="s">
        <v>107</v>
      </c>
      <c r="B248" t="s">
        <v>5</v>
      </c>
      <c r="C248" t="s">
        <v>15</v>
      </c>
      <c r="D248" t="s">
        <v>16</v>
      </c>
      <c r="E248" t="s">
        <v>106</v>
      </c>
      <c r="F248" t="s">
        <v>119</v>
      </c>
      <c r="G248" t="s">
        <v>67</v>
      </c>
      <c r="L248" t="s">
        <v>68</v>
      </c>
      <c r="M248">
        <v>2030</v>
      </c>
      <c r="N248">
        <f t="shared" ref="N248:W250" si="46">M248</f>
        <v>2030</v>
      </c>
      <c r="O248">
        <f t="shared" si="46"/>
        <v>2030</v>
      </c>
      <c r="P248">
        <f t="shared" si="46"/>
        <v>2030</v>
      </c>
      <c r="Q248">
        <f t="shared" si="46"/>
        <v>2030</v>
      </c>
      <c r="R248">
        <f t="shared" si="46"/>
        <v>2030</v>
      </c>
      <c r="S248">
        <f t="shared" si="46"/>
        <v>2030</v>
      </c>
      <c r="T248">
        <f t="shared" si="46"/>
        <v>2030</v>
      </c>
      <c r="U248">
        <f t="shared" si="46"/>
        <v>2030</v>
      </c>
      <c r="V248">
        <f t="shared" si="46"/>
        <v>2030</v>
      </c>
      <c r="W248">
        <f t="shared" si="46"/>
        <v>2030</v>
      </c>
    </row>
    <row r="249" spans="1:23" x14ac:dyDescent="0.25">
      <c r="A249" t="s">
        <v>107</v>
      </c>
      <c r="B249" t="s">
        <v>5</v>
      </c>
      <c r="C249" t="s">
        <v>15</v>
      </c>
      <c r="D249" t="s">
        <v>16</v>
      </c>
      <c r="E249" t="s">
        <v>106</v>
      </c>
      <c r="F249" t="s">
        <v>119</v>
      </c>
      <c r="G249" t="s">
        <v>69</v>
      </c>
      <c r="L249" t="s">
        <v>68</v>
      </c>
      <c r="M249">
        <v>2101</v>
      </c>
      <c r="N249">
        <f t="shared" si="46"/>
        <v>2101</v>
      </c>
      <c r="O249">
        <f t="shared" si="46"/>
        <v>2101</v>
      </c>
      <c r="P249">
        <f t="shared" si="46"/>
        <v>2101</v>
      </c>
      <c r="Q249">
        <f t="shared" si="46"/>
        <v>2101</v>
      </c>
      <c r="R249">
        <f t="shared" si="46"/>
        <v>2101</v>
      </c>
      <c r="S249">
        <f t="shared" si="46"/>
        <v>2101</v>
      </c>
      <c r="T249">
        <f t="shared" si="46"/>
        <v>2101</v>
      </c>
      <c r="U249">
        <f t="shared" si="46"/>
        <v>2101</v>
      </c>
      <c r="V249">
        <f t="shared" si="46"/>
        <v>2101</v>
      </c>
      <c r="W249">
        <f t="shared" si="46"/>
        <v>2101</v>
      </c>
    </row>
    <row r="250" spans="1:23" x14ac:dyDescent="0.25">
      <c r="A250" t="s">
        <v>107</v>
      </c>
      <c r="B250" t="s">
        <v>5</v>
      </c>
      <c r="C250" t="s">
        <v>15</v>
      </c>
      <c r="D250" t="s">
        <v>16</v>
      </c>
      <c r="E250" t="s">
        <v>106</v>
      </c>
      <c r="F250" t="s">
        <v>119</v>
      </c>
      <c r="G250" t="s">
        <v>70</v>
      </c>
      <c r="L250" t="s">
        <v>71</v>
      </c>
      <c r="M250">
        <v>16</v>
      </c>
      <c r="N250">
        <f t="shared" si="46"/>
        <v>16</v>
      </c>
      <c r="O250">
        <f t="shared" si="46"/>
        <v>16</v>
      </c>
      <c r="P250">
        <f t="shared" si="46"/>
        <v>16</v>
      </c>
      <c r="Q250">
        <f t="shared" si="46"/>
        <v>16</v>
      </c>
      <c r="R250">
        <f t="shared" si="46"/>
        <v>16</v>
      </c>
      <c r="S250">
        <f t="shared" si="46"/>
        <v>16</v>
      </c>
      <c r="T250">
        <f t="shared" si="46"/>
        <v>16</v>
      </c>
      <c r="U250">
        <f t="shared" si="46"/>
        <v>16</v>
      </c>
      <c r="V250">
        <f t="shared" si="46"/>
        <v>16</v>
      </c>
      <c r="W250">
        <f t="shared" si="46"/>
        <v>16</v>
      </c>
    </row>
    <row r="251" spans="1:23" x14ac:dyDescent="0.25">
      <c r="A251" t="s">
        <v>107</v>
      </c>
      <c r="B251" t="s">
        <v>5</v>
      </c>
      <c r="C251" t="s">
        <v>15</v>
      </c>
      <c r="D251" t="s">
        <v>16</v>
      </c>
      <c r="E251" t="s">
        <v>106</v>
      </c>
      <c r="F251" t="s">
        <v>119</v>
      </c>
      <c r="G251" t="s">
        <v>72</v>
      </c>
      <c r="L251" t="s">
        <v>51</v>
      </c>
      <c r="M251">
        <v>0</v>
      </c>
    </row>
    <row r="252" spans="1:23" x14ac:dyDescent="0.25">
      <c r="A252" t="s">
        <v>107</v>
      </c>
      <c r="B252" t="s">
        <v>5</v>
      </c>
      <c r="C252" t="s">
        <v>15</v>
      </c>
      <c r="D252" t="s">
        <v>16</v>
      </c>
      <c r="E252" t="s">
        <v>106</v>
      </c>
      <c r="F252" t="s">
        <v>119</v>
      </c>
      <c r="G252" t="s">
        <v>73</v>
      </c>
      <c r="K252" t="s">
        <v>74</v>
      </c>
      <c r="L252" t="s">
        <v>19</v>
      </c>
      <c r="M252">
        <f>INDEX([1]!freight_data,MATCH($A252&amp;$G252,[1]!freight_index,0),MATCH(M$2,[1]!freight_year,0))</f>
        <v>593.0729841188803</v>
      </c>
      <c r="N252">
        <f t="shared" ref="N252:W256" si="47">M252</f>
        <v>593.0729841188803</v>
      </c>
      <c r="O252">
        <f t="shared" si="47"/>
        <v>593.0729841188803</v>
      </c>
      <c r="P252">
        <f t="shared" si="47"/>
        <v>593.0729841188803</v>
      </c>
      <c r="Q252">
        <f t="shared" si="47"/>
        <v>593.0729841188803</v>
      </c>
      <c r="R252">
        <f t="shared" si="47"/>
        <v>593.0729841188803</v>
      </c>
      <c r="S252">
        <f t="shared" si="47"/>
        <v>593.0729841188803</v>
      </c>
      <c r="T252">
        <f t="shared" si="47"/>
        <v>593.0729841188803</v>
      </c>
      <c r="U252">
        <f t="shared" si="47"/>
        <v>593.0729841188803</v>
      </c>
      <c r="V252">
        <f t="shared" si="47"/>
        <v>593.0729841188803</v>
      </c>
      <c r="W252">
        <f t="shared" si="47"/>
        <v>593.0729841188803</v>
      </c>
    </row>
    <row r="253" spans="1:23" x14ac:dyDescent="0.25">
      <c r="A253" t="s">
        <v>107</v>
      </c>
      <c r="B253" t="s">
        <v>5</v>
      </c>
      <c r="C253" t="s">
        <v>15</v>
      </c>
      <c r="D253" t="s">
        <v>16</v>
      </c>
      <c r="E253" t="s">
        <v>106</v>
      </c>
      <c r="F253" t="s">
        <v>119</v>
      </c>
      <c r="G253" t="s">
        <v>76</v>
      </c>
      <c r="K253" t="s">
        <v>118</v>
      </c>
      <c r="L253" t="s">
        <v>78</v>
      </c>
      <c r="M253">
        <v>308106</v>
      </c>
      <c r="N253">
        <f t="shared" si="47"/>
        <v>308106</v>
      </c>
      <c r="O253">
        <f t="shared" si="47"/>
        <v>308106</v>
      </c>
      <c r="P253">
        <f t="shared" si="47"/>
        <v>308106</v>
      </c>
      <c r="Q253">
        <f t="shared" si="47"/>
        <v>308106</v>
      </c>
      <c r="R253">
        <f t="shared" si="47"/>
        <v>308106</v>
      </c>
      <c r="S253">
        <f t="shared" si="47"/>
        <v>308106</v>
      </c>
      <c r="T253">
        <f t="shared" si="47"/>
        <v>308106</v>
      </c>
      <c r="U253">
        <f t="shared" si="47"/>
        <v>308106</v>
      </c>
      <c r="V253">
        <f t="shared" si="47"/>
        <v>308106</v>
      </c>
      <c r="W253">
        <f t="shared" si="47"/>
        <v>308106</v>
      </c>
    </row>
    <row r="254" spans="1:23" x14ac:dyDescent="0.25">
      <c r="A254" t="s">
        <v>107</v>
      </c>
      <c r="B254" t="s">
        <v>5</v>
      </c>
      <c r="C254" t="s">
        <v>15</v>
      </c>
      <c r="D254" t="s">
        <v>16</v>
      </c>
      <c r="E254" t="s">
        <v>106</v>
      </c>
      <c r="F254" t="s">
        <v>119</v>
      </c>
      <c r="G254" t="s">
        <v>79</v>
      </c>
      <c r="K254" t="s">
        <v>80</v>
      </c>
      <c r="L254" t="s">
        <v>78</v>
      </c>
      <c r="M254">
        <v>14425</v>
      </c>
      <c r="N254">
        <f t="shared" si="47"/>
        <v>14425</v>
      </c>
      <c r="O254">
        <f t="shared" si="47"/>
        <v>14425</v>
      </c>
      <c r="P254">
        <f t="shared" si="47"/>
        <v>14425</v>
      </c>
      <c r="Q254">
        <f t="shared" si="47"/>
        <v>14425</v>
      </c>
      <c r="R254">
        <f t="shared" si="47"/>
        <v>14425</v>
      </c>
      <c r="S254">
        <f t="shared" si="47"/>
        <v>14425</v>
      </c>
      <c r="T254">
        <f t="shared" si="47"/>
        <v>14425</v>
      </c>
      <c r="U254">
        <f t="shared" si="47"/>
        <v>14425</v>
      </c>
      <c r="V254">
        <f t="shared" si="47"/>
        <v>14425</v>
      </c>
      <c r="W254">
        <f t="shared" si="47"/>
        <v>14425</v>
      </c>
    </row>
    <row r="255" spans="1:23" x14ac:dyDescent="0.25">
      <c r="A255" t="s">
        <v>107</v>
      </c>
      <c r="B255" t="s">
        <v>5</v>
      </c>
      <c r="C255" t="s">
        <v>15</v>
      </c>
      <c r="D255" t="s">
        <v>16</v>
      </c>
      <c r="E255" t="s">
        <v>106</v>
      </c>
      <c r="F255" t="s">
        <v>119</v>
      </c>
      <c r="G255" t="s">
        <v>17</v>
      </c>
      <c r="J255" t="s">
        <v>32</v>
      </c>
      <c r="K255" t="s">
        <v>86</v>
      </c>
      <c r="L255" t="s">
        <v>82</v>
      </c>
      <c r="M255">
        <f>M179*'[4]Fuel Efficiencies'!$B$19/'[4]Fuel Efficiencies'!$B$14</f>
        <v>1.186404998286652</v>
      </c>
      <c r="N255">
        <f t="shared" si="47"/>
        <v>1.186404998286652</v>
      </c>
      <c r="O255">
        <f t="shared" si="47"/>
        <v>1.186404998286652</v>
      </c>
      <c r="P255">
        <f t="shared" si="47"/>
        <v>1.186404998286652</v>
      </c>
      <c r="Q255">
        <f t="shared" si="47"/>
        <v>1.186404998286652</v>
      </c>
      <c r="R255">
        <f t="shared" si="47"/>
        <v>1.186404998286652</v>
      </c>
      <c r="S255">
        <f t="shared" si="47"/>
        <v>1.186404998286652</v>
      </c>
      <c r="T255">
        <f t="shared" si="47"/>
        <v>1.186404998286652</v>
      </c>
      <c r="U255">
        <f t="shared" si="47"/>
        <v>1.186404998286652</v>
      </c>
      <c r="V255">
        <f t="shared" si="47"/>
        <v>1.186404998286652</v>
      </c>
      <c r="W255">
        <f t="shared" si="47"/>
        <v>1.186404998286652</v>
      </c>
    </row>
    <row r="256" spans="1:23" x14ac:dyDescent="0.25">
      <c r="A256" t="s">
        <v>107</v>
      </c>
      <c r="B256" t="s">
        <v>5</v>
      </c>
      <c r="C256" t="s">
        <v>15</v>
      </c>
      <c r="D256" t="s">
        <v>16</v>
      </c>
      <c r="E256" t="s">
        <v>106</v>
      </c>
      <c r="F256" t="s">
        <v>119</v>
      </c>
      <c r="G256" t="s">
        <v>17</v>
      </c>
      <c r="J256" t="s">
        <v>120</v>
      </c>
      <c r="K256" t="s">
        <v>86</v>
      </c>
      <c r="L256" t="s">
        <v>82</v>
      </c>
      <c r="M256">
        <f>M255</f>
        <v>1.186404998286652</v>
      </c>
      <c r="N256">
        <f t="shared" si="47"/>
        <v>1.186404998286652</v>
      </c>
      <c r="O256">
        <f t="shared" si="47"/>
        <v>1.186404998286652</v>
      </c>
      <c r="P256">
        <f t="shared" si="47"/>
        <v>1.186404998286652</v>
      </c>
      <c r="Q256">
        <f t="shared" si="47"/>
        <v>1.186404998286652</v>
      </c>
      <c r="R256">
        <f t="shared" si="47"/>
        <v>1.186404998286652</v>
      </c>
      <c r="S256">
        <f t="shared" si="47"/>
        <v>1.186404998286652</v>
      </c>
      <c r="T256">
        <f t="shared" si="47"/>
        <v>1.186404998286652</v>
      </c>
      <c r="U256">
        <f t="shared" si="47"/>
        <v>1.186404998286652</v>
      </c>
      <c r="V256">
        <f t="shared" si="47"/>
        <v>1.186404998286652</v>
      </c>
      <c r="W256">
        <f t="shared" si="47"/>
        <v>1.186404998286652</v>
      </c>
    </row>
    <row r="257" spans="1:23" x14ac:dyDescent="0.25">
      <c r="A257" t="s">
        <v>109</v>
      </c>
      <c r="B257" t="s">
        <v>5</v>
      </c>
      <c r="C257" t="s">
        <v>15</v>
      </c>
      <c r="D257" t="s">
        <v>16</v>
      </c>
      <c r="E257" t="s">
        <v>108</v>
      </c>
      <c r="G257" t="s">
        <v>20</v>
      </c>
      <c r="L257" t="s">
        <v>19</v>
      </c>
    </row>
    <row r="258" spans="1:23" x14ac:dyDescent="0.25">
      <c r="A258" t="s">
        <v>109</v>
      </c>
      <c r="B258" t="s">
        <v>5</v>
      </c>
      <c r="C258" t="s">
        <v>15</v>
      </c>
      <c r="D258" t="s">
        <v>16</v>
      </c>
      <c r="E258" t="s">
        <v>108</v>
      </c>
      <c r="G258" t="s">
        <v>21</v>
      </c>
      <c r="H258" t="s">
        <v>62</v>
      </c>
    </row>
    <row r="259" spans="1:23" x14ac:dyDescent="0.25">
      <c r="A259" t="s">
        <v>109</v>
      </c>
      <c r="B259" t="s">
        <v>5</v>
      </c>
      <c r="C259" t="s">
        <v>15</v>
      </c>
      <c r="D259" t="s">
        <v>16</v>
      </c>
      <c r="E259" t="s">
        <v>108</v>
      </c>
      <c r="G259" t="s">
        <v>63</v>
      </c>
      <c r="L259" t="s">
        <v>51</v>
      </c>
      <c r="M259">
        <v>0.25</v>
      </c>
      <c r="N259">
        <f t="shared" ref="N259:W260" si="48">M259</f>
        <v>0.25</v>
      </c>
      <c r="O259">
        <f t="shared" si="48"/>
        <v>0.25</v>
      </c>
      <c r="P259">
        <f t="shared" si="48"/>
        <v>0.25</v>
      </c>
      <c r="Q259">
        <f t="shared" si="48"/>
        <v>0.25</v>
      </c>
      <c r="R259">
        <f t="shared" si="48"/>
        <v>0.25</v>
      </c>
      <c r="S259">
        <f t="shared" si="48"/>
        <v>0.25</v>
      </c>
      <c r="T259">
        <f t="shared" si="48"/>
        <v>0.25</v>
      </c>
      <c r="U259">
        <f t="shared" si="48"/>
        <v>0.25</v>
      </c>
      <c r="V259">
        <f t="shared" si="48"/>
        <v>0.25</v>
      </c>
      <c r="W259">
        <f t="shared" si="48"/>
        <v>0.25</v>
      </c>
    </row>
    <row r="260" spans="1:23" x14ac:dyDescent="0.25">
      <c r="A260" t="s">
        <v>109</v>
      </c>
      <c r="B260" t="s">
        <v>5</v>
      </c>
      <c r="C260" t="s">
        <v>15</v>
      </c>
      <c r="D260" t="s">
        <v>16</v>
      </c>
      <c r="E260" t="s">
        <v>108</v>
      </c>
      <c r="G260" t="s">
        <v>65</v>
      </c>
      <c r="M260">
        <v>10</v>
      </c>
      <c r="N260">
        <f t="shared" si="48"/>
        <v>10</v>
      </c>
      <c r="O260">
        <f t="shared" si="48"/>
        <v>10</v>
      </c>
      <c r="P260">
        <f t="shared" si="48"/>
        <v>10</v>
      </c>
      <c r="Q260">
        <f t="shared" si="48"/>
        <v>10</v>
      </c>
      <c r="R260">
        <f t="shared" si="48"/>
        <v>10</v>
      </c>
      <c r="S260">
        <f t="shared" si="48"/>
        <v>10</v>
      </c>
      <c r="T260">
        <f t="shared" si="48"/>
        <v>10</v>
      </c>
      <c r="U260">
        <f t="shared" si="48"/>
        <v>10</v>
      </c>
      <c r="V260">
        <f t="shared" si="48"/>
        <v>10</v>
      </c>
      <c r="W260">
        <f t="shared" si="48"/>
        <v>10</v>
      </c>
    </row>
    <row r="261" spans="1:23" x14ac:dyDescent="0.25">
      <c r="A261" t="s">
        <v>109</v>
      </c>
      <c r="B261" t="s">
        <v>5</v>
      </c>
      <c r="C261" t="s">
        <v>15</v>
      </c>
      <c r="D261" t="s">
        <v>16</v>
      </c>
      <c r="E261" t="s">
        <v>108</v>
      </c>
      <c r="F261" t="s">
        <v>66</v>
      </c>
      <c r="G261" t="s">
        <v>6</v>
      </c>
    </row>
    <row r="262" spans="1:23" x14ac:dyDescent="0.25">
      <c r="A262" t="s">
        <v>109</v>
      </c>
      <c r="B262" t="s">
        <v>5</v>
      </c>
      <c r="C262" t="s">
        <v>15</v>
      </c>
      <c r="D262" t="s">
        <v>16</v>
      </c>
      <c r="E262" t="s">
        <v>108</v>
      </c>
      <c r="F262" t="s">
        <v>66</v>
      </c>
      <c r="G262" t="s">
        <v>67</v>
      </c>
      <c r="L262" t="s">
        <v>68</v>
      </c>
      <c r="M262">
        <v>1950</v>
      </c>
      <c r="N262">
        <f t="shared" ref="N262:W264" si="49">M262</f>
        <v>1950</v>
      </c>
      <c r="O262">
        <f t="shared" si="49"/>
        <v>1950</v>
      </c>
      <c r="P262">
        <f t="shared" si="49"/>
        <v>1950</v>
      </c>
      <c r="Q262">
        <f t="shared" si="49"/>
        <v>1950</v>
      </c>
      <c r="R262">
        <f t="shared" si="49"/>
        <v>1950</v>
      </c>
      <c r="S262">
        <f t="shared" si="49"/>
        <v>1950</v>
      </c>
      <c r="T262">
        <f t="shared" si="49"/>
        <v>1950</v>
      </c>
      <c r="U262">
        <f t="shared" si="49"/>
        <v>1950</v>
      </c>
      <c r="V262">
        <f t="shared" si="49"/>
        <v>1950</v>
      </c>
      <c r="W262">
        <f t="shared" si="49"/>
        <v>1950</v>
      </c>
    </row>
    <row r="263" spans="1:23" x14ac:dyDescent="0.25">
      <c r="A263" t="s">
        <v>109</v>
      </c>
      <c r="B263" t="s">
        <v>5</v>
      </c>
      <c r="C263" t="s">
        <v>15</v>
      </c>
      <c r="D263" t="s">
        <v>16</v>
      </c>
      <c r="E263" t="s">
        <v>108</v>
      </c>
      <c r="F263" t="s">
        <v>66</v>
      </c>
      <c r="G263" t="s">
        <v>69</v>
      </c>
      <c r="L263" t="s">
        <v>68</v>
      </c>
      <c r="M263">
        <v>2001</v>
      </c>
      <c r="N263">
        <f t="shared" si="49"/>
        <v>2001</v>
      </c>
      <c r="O263">
        <f t="shared" si="49"/>
        <v>2001</v>
      </c>
      <c r="P263">
        <f t="shared" si="49"/>
        <v>2001</v>
      </c>
      <c r="Q263">
        <f t="shared" si="49"/>
        <v>2001</v>
      </c>
      <c r="R263">
        <f t="shared" si="49"/>
        <v>2001</v>
      </c>
      <c r="S263">
        <f t="shared" si="49"/>
        <v>2001</v>
      </c>
      <c r="T263">
        <f t="shared" si="49"/>
        <v>2001</v>
      </c>
      <c r="U263">
        <f t="shared" si="49"/>
        <v>2001</v>
      </c>
      <c r="V263">
        <f t="shared" si="49"/>
        <v>2001</v>
      </c>
      <c r="W263">
        <f t="shared" si="49"/>
        <v>2001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108</v>
      </c>
      <c r="F264" t="s">
        <v>66</v>
      </c>
      <c r="G264" t="s">
        <v>70</v>
      </c>
      <c r="L264" t="s">
        <v>71</v>
      </c>
      <c r="M264">
        <v>25</v>
      </c>
      <c r="N264">
        <f t="shared" si="49"/>
        <v>25</v>
      </c>
      <c r="O264">
        <f t="shared" si="49"/>
        <v>25</v>
      </c>
      <c r="P264">
        <f t="shared" si="49"/>
        <v>25</v>
      </c>
      <c r="Q264">
        <f t="shared" si="49"/>
        <v>25</v>
      </c>
      <c r="R264">
        <f t="shared" si="49"/>
        <v>25</v>
      </c>
      <c r="S264">
        <f t="shared" si="49"/>
        <v>25</v>
      </c>
      <c r="T264">
        <f t="shared" si="49"/>
        <v>25</v>
      </c>
      <c r="U264">
        <f t="shared" si="49"/>
        <v>25</v>
      </c>
      <c r="V264">
        <f t="shared" si="49"/>
        <v>25</v>
      </c>
      <c r="W264">
        <f t="shared" si="49"/>
        <v>25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108</v>
      </c>
      <c r="F265" t="s">
        <v>66</v>
      </c>
      <c r="G265" t="s">
        <v>72</v>
      </c>
      <c r="L265" t="s">
        <v>51</v>
      </c>
      <c r="M265">
        <f>INDEX([1]!freight_data,MATCH($A265&amp;$F265&amp;$G265&amp;$J265,[1]!freight_index,0),MATCH(M$2,[1]!freight_year,0))</f>
        <v>1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108</v>
      </c>
      <c r="F266" t="s">
        <v>66</v>
      </c>
      <c r="G266" t="s">
        <v>73</v>
      </c>
      <c r="L266" t="s">
        <v>19</v>
      </c>
      <c r="M266">
        <f>79733868/1000</f>
        <v>79733.868000000002</v>
      </c>
      <c r="N266">
        <f t="shared" ref="N266:W269" si="50">M266</f>
        <v>79733.868000000002</v>
      </c>
      <c r="O266">
        <f t="shared" si="50"/>
        <v>79733.868000000002</v>
      </c>
      <c r="P266">
        <f t="shared" si="50"/>
        <v>79733.868000000002</v>
      </c>
      <c r="Q266">
        <f t="shared" si="50"/>
        <v>79733.868000000002</v>
      </c>
      <c r="R266">
        <f t="shared" si="50"/>
        <v>79733.868000000002</v>
      </c>
      <c r="S266">
        <f t="shared" si="50"/>
        <v>79733.868000000002</v>
      </c>
      <c r="T266">
        <f t="shared" si="50"/>
        <v>79733.868000000002</v>
      </c>
      <c r="U266">
        <f t="shared" si="50"/>
        <v>79733.868000000002</v>
      </c>
      <c r="V266">
        <f t="shared" si="50"/>
        <v>79733.868000000002</v>
      </c>
      <c r="W266">
        <f t="shared" si="50"/>
        <v>79733.868000000002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108</v>
      </c>
      <c r="F267" t="s">
        <v>66</v>
      </c>
      <c r="G267" t="s">
        <v>76</v>
      </c>
      <c r="K267" t="s">
        <v>121</v>
      </c>
      <c r="L267" t="s">
        <v>78</v>
      </c>
      <c r="M267">
        <v>1421597</v>
      </c>
      <c r="N267">
        <f t="shared" si="50"/>
        <v>1421597</v>
      </c>
      <c r="O267">
        <f t="shared" si="50"/>
        <v>1421597</v>
      </c>
      <c r="P267">
        <f t="shared" si="50"/>
        <v>1421597</v>
      </c>
      <c r="Q267">
        <f t="shared" si="50"/>
        <v>1421597</v>
      </c>
      <c r="R267">
        <f t="shared" si="50"/>
        <v>1421597</v>
      </c>
      <c r="S267">
        <f t="shared" si="50"/>
        <v>1421597</v>
      </c>
      <c r="T267">
        <f t="shared" si="50"/>
        <v>1421597</v>
      </c>
      <c r="U267">
        <f t="shared" si="50"/>
        <v>1421597</v>
      </c>
      <c r="V267">
        <f t="shared" si="50"/>
        <v>1421597</v>
      </c>
      <c r="W267">
        <f t="shared" si="50"/>
        <v>1421597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108</v>
      </c>
      <c r="F268" t="s">
        <v>66</v>
      </c>
      <c r="G268" t="s">
        <v>79</v>
      </c>
      <c r="L268" t="s">
        <v>78</v>
      </c>
      <c r="M268">
        <v>115000</v>
      </c>
      <c r="N268">
        <f t="shared" si="50"/>
        <v>115000</v>
      </c>
      <c r="O268">
        <f t="shared" si="50"/>
        <v>115000</v>
      </c>
      <c r="P268">
        <f t="shared" si="50"/>
        <v>115000</v>
      </c>
      <c r="Q268">
        <f t="shared" si="50"/>
        <v>115000</v>
      </c>
      <c r="R268">
        <f t="shared" si="50"/>
        <v>115000</v>
      </c>
      <c r="S268">
        <f t="shared" si="50"/>
        <v>115000</v>
      </c>
      <c r="T268">
        <f t="shared" si="50"/>
        <v>115000</v>
      </c>
      <c r="U268">
        <f t="shared" si="50"/>
        <v>115000</v>
      </c>
      <c r="V268">
        <f t="shared" si="50"/>
        <v>115000</v>
      </c>
      <c r="W268">
        <f t="shared" si="50"/>
        <v>115000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108</v>
      </c>
      <c r="F269" t="s">
        <v>66</v>
      </c>
      <c r="G269" t="s">
        <v>17</v>
      </c>
      <c r="J269" t="s">
        <v>30</v>
      </c>
      <c r="L269" t="s">
        <v>82</v>
      </c>
      <c r="M269">
        <f>INDEX([1]!freight_data,MATCH($A269&amp;$F269&amp;$G269&amp;$J269,[1]!freight_index,0),MATCH(M$2,[1]!freight_year,0))</f>
        <v>0.25272353811187831</v>
      </c>
      <c r="N269">
        <f t="shared" si="50"/>
        <v>0.25272353811187831</v>
      </c>
      <c r="O269">
        <f t="shared" si="50"/>
        <v>0.25272353811187831</v>
      </c>
      <c r="P269">
        <f t="shared" si="50"/>
        <v>0.25272353811187831</v>
      </c>
      <c r="Q269">
        <f t="shared" si="50"/>
        <v>0.25272353811187831</v>
      </c>
      <c r="R269">
        <f t="shared" si="50"/>
        <v>0.25272353811187831</v>
      </c>
      <c r="S269">
        <f t="shared" si="50"/>
        <v>0.25272353811187831</v>
      </c>
      <c r="T269">
        <f t="shared" si="50"/>
        <v>0.25272353811187831</v>
      </c>
      <c r="U269">
        <f t="shared" si="50"/>
        <v>0.25272353811187831</v>
      </c>
      <c r="V269">
        <f t="shared" si="50"/>
        <v>0.25272353811187831</v>
      </c>
      <c r="W269">
        <f t="shared" si="50"/>
        <v>0.25272353811187831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108</v>
      </c>
      <c r="F270" t="s">
        <v>83</v>
      </c>
      <c r="G270" t="s">
        <v>6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108</v>
      </c>
      <c r="F271" t="s">
        <v>83</v>
      </c>
      <c r="G271" t="s">
        <v>67</v>
      </c>
      <c r="L271" t="s">
        <v>68</v>
      </c>
      <c r="M271">
        <v>2000</v>
      </c>
      <c r="N271">
        <f t="shared" ref="N271:W273" si="51">M271</f>
        <v>2000</v>
      </c>
      <c r="O271">
        <f t="shared" si="51"/>
        <v>2000</v>
      </c>
      <c r="P271">
        <f t="shared" si="51"/>
        <v>2000</v>
      </c>
      <c r="Q271">
        <f t="shared" si="51"/>
        <v>2000</v>
      </c>
      <c r="R271">
        <f t="shared" si="51"/>
        <v>2000</v>
      </c>
      <c r="S271">
        <f t="shared" si="51"/>
        <v>2000</v>
      </c>
      <c r="T271">
        <f t="shared" si="51"/>
        <v>2000</v>
      </c>
      <c r="U271">
        <f t="shared" si="51"/>
        <v>2000</v>
      </c>
      <c r="V271">
        <f t="shared" si="51"/>
        <v>2000</v>
      </c>
      <c r="W271">
        <f t="shared" si="51"/>
        <v>2000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108</v>
      </c>
      <c r="F272" t="s">
        <v>83</v>
      </c>
      <c r="G272" t="s">
        <v>69</v>
      </c>
      <c r="L272" t="s">
        <v>68</v>
      </c>
      <c r="M272">
        <v>2101</v>
      </c>
      <c r="N272">
        <f t="shared" si="51"/>
        <v>2101</v>
      </c>
      <c r="O272">
        <f t="shared" si="51"/>
        <v>2101</v>
      </c>
      <c r="P272">
        <f t="shared" si="51"/>
        <v>2101</v>
      </c>
      <c r="Q272">
        <f t="shared" si="51"/>
        <v>2101</v>
      </c>
      <c r="R272">
        <f t="shared" si="51"/>
        <v>2101</v>
      </c>
      <c r="S272">
        <f t="shared" si="51"/>
        <v>2101</v>
      </c>
      <c r="T272">
        <f t="shared" si="51"/>
        <v>2101</v>
      </c>
      <c r="U272">
        <f t="shared" si="51"/>
        <v>2101</v>
      </c>
      <c r="V272">
        <f t="shared" si="51"/>
        <v>2101</v>
      </c>
      <c r="W272">
        <f t="shared" si="51"/>
        <v>2101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108</v>
      </c>
      <c r="F273" t="s">
        <v>83</v>
      </c>
      <c r="G273" t="s">
        <v>70</v>
      </c>
      <c r="L273" t="s">
        <v>71</v>
      </c>
      <c r="M273">
        <v>25</v>
      </c>
      <c r="N273">
        <f t="shared" si="51"/>
        <v>25</v>
      </c>
      <c r="O273">
        <f t="shared" si="51"/>
        <v>25</v>
      </c>
      <c r="P273">
        <f t="shared" si="51"/>
        <v>25</v>
      </c>
      <c r="Q273">
        <f t="shared" si="51"/>
        <v>25</v>
      </c>
      <c r="R273">
        <f t="shared" si="51"/>
        <v>25</v>
      </c>
      <c r="S273">
        <f t="shared" si="51"/>
        <v>25</v>
      </c>
      <c r="T273">
        <f t="shared" si="51"/>
        <v>25</v>
      </c>
      <c r="U273">
        <f t="shared" si="51"/>
        <v>25</v>
      </c>
      <c r="V273">
        <f t="shared" si="51"/>
        <v>25</v>
      </c>
      <c r="W273">
        <f t="shared" si="51"/>
        <v>25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108</v>
      </c>
      <c r="F274" t="s">
        <v>83</v>
      </c>
      <c r="G274" t="s">
        <v>72</v>
      </c>
      <c r="L274" t="s">
        <v>51</v>
      </c>
      <c r="M274">
        <v>0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108</v>
      </c>
      <c r="F275" t="s">
        <v>83</v>
      </c>
      <c r="G275" t="s">
        <v>73</v>
      </c>
      <c r="L275" t="s">
        <v>19</v>
      </c>
      <c r="M275">
        <f>79733868/1000</f>
        <v>79733.868000000002</v>
      </c>
      <c r="N275">
        <f t="shared" ref="N275:W278" si="52">M275</f>
        <v>79733.868000000002</v>
      </c>
      <c r="O275">
        <f t="shared" si="52"/>
        <v>79733.868000000002</v>
      </c>
      <c r="P275">
        <f t="shared" si="52"/>
        <v>79733.868000000002</v>
      </c>
      <c r="Q275">
        <f t="shared" si="52"/>
        <v>79733.868000000002</v>
      </c>
      <c r="R275">
        <f t="shared" si="52"/>
        <v>79733.868000000002</v>
      </c>
      <c r="S275">
        <f t="shared" si="52"/>
        <v>79733.868000000002</v>
      </c>
      <c r="T275">
        <f t="shared" si="52"/>
        <v>79733.868000000002</v>
      </c>
      <c r="U275">
        <f t="shared" si="52"/>
        <v>79733.868000000002</v>
      </c>
      <c r="V275">
        <f t="shared" si="52"/>
        <v>79733.868000000002</v>
      </c>
      <c r="W275">
        <f t="shared" si="52"/>
        <v>79733.868000000002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108</v>
      </c>
      <c r="F276" t="s">
        <v>83</v>
      </c>
      <c r="G276" t="s">
        <v>76</v>
      </c>
      <c r="K276" t="s">
        <v>121</v>
      </c>
      <c r="L276" t="s">
        <v>78</v>
      </c>
      <c r="M276">
        <v>1920403</v>
      </c>
      <c r="N276">
        <f t="shared" si="52"/>
        <v>1920403</v>
      </c>
      <c r="O276">
        <f t="shared" si="52"/>
        <v>1920403</v>
      </c>
      <c r="P276">
        <f t="shared" si="52"/>
        <v>1920403</v>
      </c>
      <c r="Q276">
        <f t="shared" si="52"/>
        <v>1920403</v>
      </c>
      <c r="R276">
        <f t="shared" si="52"/>
        <v>1920403</v>
      </c>
      <c r="S276">
        <f t="shared" si="52"/>
        <v>1920403</v>
      </c>
      <c r="T276">
        <f t="shared" si="52"/>
        <v>1920403</v>
      </c>
      <c r="U276">
        <f t="shared" si="52"/>
        <v>1920403</v>
      </c>
      <c r="V276">
        <f t="shared" si="52"/>
        <v>1920403</v>
      </c>
      <c r="W276">
        <f t="shared" si="52"/>
        <v>1920403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108</v>
      </c>
      <c r="F277" t="s">
        <v>83</v>
      </c>
      <c r="G277" t="s">
        <v>79</v>
      </c>
      <c r="L277" t="s">
        <v>78</v>
      </c>
      <c r="M277">
        <v>115000</v>
      </c>
      <c r="N277">
        <f t="shared" si="52"/>
        <v>115000</v>
      </c>
      <c r="O277">
        <f t="shared" si="52"/>
        <v>115000</v>
      </c>
      <c r="P277">
        <f t="shared" si="52"/>
        <v>115000</v>
      </c>
      <c r="Q277">
        <f t="shared" si="52"/>
        <v>115000</v>
      </c>
      <c r="R277">
        <f t="shared" si="52"/>
        <v>115000</v>
      </c>
      <c r="S277">
        <f t="shared" si="52"/>
        <v>115000</v>
      </c>
      <c r="T277">
        <f t="shared" si="52"/>
        <v>115000</v>
      </c>
      <c r="U277">
        <f t="shared" si="52"/>
        <v>115000</v>
      </c>
      <c r="V277">
        <f t="shared" si="52"/>
        <v>115000</v>
      </c>
      <c r="W277">
        <f t="shared" si="52"/>
        <v>115000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108</v>
      </c>
      <c r="F278" t="s">
        <v>83</v>
      </c>
      <c r="G278" t="s">
        <v>17</v>
      </c>
      <c r="J278" t="s">
        <v>30</v>
      </c>
      <c r="L278" t="s">
        <v>82</v>
      </c>
      <c r="M278">
        <f>INDEX([1]!freight_data,MATCH($A278&amp;$F278&amp;$G278&amp;$J278,[1]!freight_index,0),MATCH(M$2,[1]!freight_year,0))</f>
        <v>0.23774170951439241</v>
      </c>
      <c r="N278">
        <f t="shared" si="52"/>
        <v>0.23774170951439241</v>
      </c>
      <c r="O278">
        <f t="shared" si="52"/>
        <v>0.23774170951439241</v>
      </c>
      <c r="P278">
        <f t="shared" si="52"/>
        <v>0.23774170951439241</v>
      </c>
      <c r="Q278">
        <f t="shared" si="52"/>
        <v>0.23774170951439241</v>
      </c>
      <c r="R278">
        <f t="shared" si="52"/>
        <v>0.23774170951439241</v>
      </c>
      <c r="S278">
        <f t="shared" si="52"/>
        <v>0.23774170951439241</v>
      </c>
      <c r="T278">
        <f t="shared" si="52"/>
        <v>0.23774170951439241</v>
      </c>
      <c r="U278">
        <f t="shared" si="52"/>
        <v>0.23774170951439241</v>
      </c>
      <c r="V278">
        <f t="shared" si="52"/>
        <v>0.23774170951439241</v>
      </c>
      <c r="W278">
        <f t="shared" si="52"/>
        <v>0.23774170951439241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108</v>
      </c>
      <c r="F279" t="s">
        <v>84</v>
      </c>
      <c r="G279" t="s">
        <v>6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108</v>
      </c>
      <c r="F280" t="s">
        <v>84</v>
      </c>
      <c r="G280" t="s">
        <v>67</v>
      </c>
      <c r="L280" t="s">
        <v>68</v>
      </c>
      <c r="M280">
        <v>2015</v>
      </c>
      <c r="N280">
        <f t="shared" ref="N280:W282" si="53">M280</f>
        <v>2015</v>
      </c>
      <c r="O280">
        <f t="shared" si="53"/>
        <v>2015</v>
      </c>
      <c r="P280">
        <f t="shared" si="53"/>
        <v>2015</v>
      </c>
      <c r="Q280">
        <f t="shared" si="53"/>
        <v>2015</v>
      </c>
      <c r="R280">
        <f t="shared" si="53"/>
        <v>2015</v>
      </c>
      <c r="S280">
        <f t="shared" si="53"/>
        <v>2015</v>
      </c>
      <c r="T280">
        <f t="shared" si="53"/>
        <v>2015</v>
      </c>
      <c r="U280">
        <f t="shared" si="53"/>
        <v>2015</v>
      </c>
      <c r="V280">
        <f t="shared" si="53"/>
        <v>2015</v>
      </c>
      <c r="W280">
        <f t="shared" si="53"/>
        <v>2015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108</v>
      </c>
      <c r="F281" t="s">
        <v>84</v>
      </c>
      <c r="G281" t="s">
        <v>69</v>
      </c>
      <c r="L281" t="s">
        <v>68</v>
      </c>
      <c r="M281">
        <v>2101</v>
      </c>
      <c r="N281">
        <f t="shared" si="53"/>
        <v>2101</v>
      </c>
      <c r="O281">
        <f t="shared" si="53"/>
        <v>2101</v>
      </c>
      <c r="P281">
        <f t="shared" si="53"/>
        <v>2101</v>
      </c>
      <c r="Q281">
        <f t="shared" si="53"/>
        <v>2101</v>
      </c>
      <c r="R281">
        <f t="shared" si="53"/>
        <v>2101</v>
      </c>
      <c r="S281">
        <f t="shared" si="53"/>
        <v>2101</v>
      </c>
      <c r="T281">
        <f t="shared" si="53"/>
        <v>2101</v>
      </c>
      <c r="U281">
        <f t="shared" si="53"/>
        <v>2101</v>
      </c>
      <c r="V281">
        <f t="shared" si="53"/>
        <v>2101</v>
      </c>
      <c r="W281">
        <f t="shared" si="53"/>
        <v>2101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108</v>
      </c>
      <c r="F282" t="s">
        <v>84</v>
      </c>
      <c r="G282" t="s">
        <v>70</v>
      </c>
      <c r="L282" t="s">
        <v>71</v>
      </c>
      <c r="M282">
        <v>25</v>
      </c>
      <c r="N282">
        <f t="shared" si="53"/>
        <v>25</v>
      </c>
      <c r="O282">
        <f t="shared" si="53"/>
        <v>25</v>
      </c>
      <c r="P282">
        <f t="shared" si="53"/>
        <v>25</v>
      </c>
      <c r="Q282">
        <f t="shared" si="53"/>
        <v>25</v>
      </c>
      <c r="R282">
        <f t="shared" si="53"/>
        <v>25</v>
      </c>
      <c r="S282">
        <f t="shared" si="53"/>
        <v>25</v>
      </c>
      <c r="T282">
        <f t="shared" si="53"/>
        <v>25</v>
      </c>
      <c r="U282">
        <f t="shared" si="53"/>
        <v>25</v>
      </c>
      <c r="V282">
        <f t="shared" si="53"/>
        <v>25</v>
      </c>
      <c r="W282">
        <f t="shared" si="53"/>
        <v>25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108</v>
      </c>
      <c r="F283" t="s">
        <v>84</v>
      </c>
      <c r="G283" t="s">
        <v>72</v>
      </c>
      <c r="L283" t="s">
        <v>51</v>
      </c>
      <c r="M283">
        <v>0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108</v>
      </c>
      <c r="F284" t="s">
        <v>84</v>
      </c>
      <c r="G284" t="s">
        <v>73</v>
      </c>
      <c r="L284" t="s">
        <v>19</v>
      </c>
      <c r="M284">
        <f>79733868/1000</f>
        <v>79733.868000000002</v>
      </c>
      <c r="N284">
        <f t="shared" ref="N284:W287" si="54">M284</f>
        <v>79733.868000000002</v>
      </c>
      <c r="O284">
        <f t="shared" si="54"/>
        <v>79733.868000000002</v>
      </c>
      <c r="P284">
        <f t="shared" si="54"/>
        <v>79733.868000000002</v>
      </c>
      <c r="Q284">
        <f t="shared" si="54"/>
        <v>79733.868000000002</v>
      </c>
      <c r="R284">
        <f t="shared" si="54"/>
        <v>79733.868000000002</v>
      </c>
      <c r="S284">
        <f t="shared" si="54"/>
        <v>79733.868000000002</v>
      </c>
      <c r="T284">
        <f t="shared" si="54"/>
        <v>79733.868000000002</v>
      </c>
      <c r="U284">
        <f t="shared" si="54"/>
        <v>79733.868000000002</v>
      </c>
      <c r="V284">
        <f t="shared" si="54"/>
        <v>79733.868000000002</v>
      </c>
      <c r="W284">
        <f t="shared" si="54"/>
        <v>79733.868000000002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108</v>
      </c>
      <c r="F285" t="s">
        <v>84</v>
      </c>
      <c r="G285" t="s">
        <v>76</v>
      </c>
      <c r="K285" t="s">
        <v>122</v>
      </c>
      <c r="L285" t="s">
        <v>78</v>
      </c>
      <c r="M285">
        <v>2893901</v>
      </c>
      <c r="N285">
        <f t="shared" si="54"/>
        <v>2893901</v>
      </c>
      <c r="O285">
        <f t="shared" si="54"/>
        <v>2893901</v>
      </c>
      <c r="P285">
        <f t="shared" si="54"/>
        <v>2893901</v>
      </c>
      <c r="Q285">
        <f t="shared" si="54"/>
        <v>2893901</v>
      </c>
      <c r="R285">
        <f t="shared" si="54"/>
        <v>2893901</v>
      </c>
      <c r="S285">
        <f t="shared" si="54"/>
        <v>2893901</v>
      </c>
      <c r="T285">
        <f t="shared" si="54"/>
        <v>2893901</v>
      </c>
      <c r="U285">
        <f t="shared" si="54"/>
        <v>2893901</v>
      </c>
      <c r="V285">
        <f t="shared" si="54"/>
        <v>2893901</v>
      </c>
      <c r="W285">
        <f t="shared" si="54"/>
        <v>2893901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108</v>
      </c>
      <c r="F286" t="s">
        <v>84</v>
      </c>
      <c r="G286" t="s">
        <v>79</v>
      </c>
      <c r="L286" t="s">
        <v>78</v>
      </c>
      <c r="M286">
        <v>115000</v>
      </c>
      <c r="N286">
        <f t="shared" si="54"/>
        <v>115000</v>
      </c>
      <c r="O286">
        <f t="shared" si="54"/>
        <v>115000</v>
      </c>
      <c r="P286">
        <f t="shared" si="54"/>
        <v>115000</v>
      </c>
      <c r="Q286">
        <f t="shared" si="54"/>
        <v>115000</v>
      </c>
      <c r="R286">
        <f t="shared" si="54"/>
        <v>115000</v>
      </c>
      <c r="S286">
        <f t="shared" si="54"/>
        <v>115000</v>
      </c>
      <c r="T286">
        <f t="shared" si="54"/>
        <v>115000</v>
      </c>
      <c r="U286">
        <f t="shared" si="54"/>
        <v>115000</v>
      </c>
      <c r="V286">
        <f t="shared" si="54"/>
        <v>115000</v>
      </c>
      <c r="W286">
        <f t="shared" si="54"/>
        <v>115000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108</v>
      </c>
      <c r="F287" t="s">
        <v>84</v>
      </c>
      <c r="G287" t="s">
        <v>17</v>
      </c>
      <c r="J287" t="s">
        <v>30</v>
      </c>
      <c r="L287" t="s">
        <v>82</v>
      </c>
      <c r="M287">
        <f>INDEX([1]!freight_data,MATCH($A287&amp;$F287&amp;$G287&amp;$J287,[1]!freight_index,0),MATCH(M$2,[1]!freight_year,0))</f>
        <v>0.21527002163085715</v>
      </c>
      <c r="N287">
        <f t="shared" si="54"/>
        <v>0.21527002163085715</v>
      </c>
      <c r="O287">
        <f t="shared" si="54"/>
        <v>0.21527002163085715</v>
      </c>
      <c r="P287">
        <f t="shared" si="54"/>
        <v>0.21527002163085715</v>
      </c>
      <c r="Q287">
        <f t="shared" si="54"/>
        <v>0.21527002163085715</v>
      </c>
      <c r="R287">
        <f t="shared" si="54"/>
        <v>0.21527002163085715</v>
      </c>
      <c r="S287">
        <f t="shared" si="54"/>
        <v>0.21527002163085715</v>
      </c>
      <c r="T287">
        <f t="shared" si="54"/>
        <v>0.21527002163085715</v>
      </c>
      <c r="U287">
        <f t="shared" si="54"/>
        <v>0.21527002163085715</v>
      </c>
      <c r="V287">
        <f t="shared" si="54"/>
        <v>0.21527002163085715</v>
      </c>
      <c r="W287">
        <f t="shared" si="54"/>
        <v>0.21527002163085715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108</v>
      </c>
      <c r="F288" t="s">
        <v>100</v>
      </c>
      <c r="G288" t="s">
        <v>6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108</v>
      </c>
      <c r="F289" t="s">
        <v>100</v>
      </c>
      <c r="G289" t="s">
        <v>67</v>
      </c>
      <c r="L289" t="s">
        <v>68</v>
      </c>
      <c r="M289">
        <v>2010</v>
      </c>
      <c r="N289">
        <f t="shared" ref="N289:W291" si="55">M289</f>
        <v>2010</v>
      </c>
      <c r="O289">
        <f t="shared" si="55"/>
        <v>2010</v>
      </c>
      <c r="P289">
        <f t="shared" si="55"/>
        <v>2010</v>
      </c>
      <c r="Q289">
        <f t="shared" si="55"/>
        <v>2010</v>
      </c>
      <c r="R289">
        <f t="shared" si="55"/>
        <v>2010</v>
      </c>
      <c r="S289">
        <f t="shared" si="55"/>
        <v>2010</v>
      </c>
      <c r="T289">
        <f t="shared" si="55"/>
        <v>2010</v>
      </c>
      <c r="U289">
        <f t="shared" si="55"/>
        <v>2010</v>
      </c>
      <c r="V289">
        <f t="shared" si="55"/>
        <v>2010</v>
      </c>
      <c r="W289">
        <f t="shared" si="55"/>
        <v>2010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108</v>
      </c>
      <c r="F290" t="s">
        <v>100</v>
      </c>
      <c r="G290" t="s">
        <v>69</v>
      </c>
      <c r="L290" t="s">
        <v>68</v>
      </c>
      <c r="M290">
        <v>2101</v>
      </c>
      <c r="N290">
        <f t="shared" si="55"/>
        <v>2101</v>
      </c>
      <c r="O290">
        <f t="shared" si="55"/>
        <v>2101</v>
      </c>
      <c r="P290">
        <f t="shared" si="55"/>
        <v>2101</v>
      </c>
      <c r="Q290">
        <f t="shared" si="55"/>
        <v>2101</v>
      </c>
      <c r="R290">
        <f t="shared" si="55"/>
        <v>2101</v>
      </c>
      <c r="S290">
        <f t="shared" si="55"/>
        <v>2101</v>
      </c>
      <c r="T290">
        <f t="shared" si="55"/>
        <v>2101</v>
      </c>
      <c r="U290">
        <f t="shared" si="55"/>
        <v>2101</v>
      </c>
      <c r="V290">
        <f t="shared" si="55"/>
        <v>2101</v>
      </c>
      <c r="W290">
        <f t="shared" si="55"/>
        <v>2101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108</v>
      </c>
      <c r="F291" t="s">
        <v>100</v>
      </c>
      <c r="G291" t="s">
        <v>70</v>
      </c>
      <c r="L291" t="s">
        <v>71</v>
      </c>
      <c r="M291">
        <v>25</v>
      </c>
      <c r="N291">
        <f t="shared" si="55"/>
        <v>25</v>
      </c>
      <c r="O291">
        <f t="shared" si="55"/>
        <v>25</v>
      </c>
      <c r="P291">
        <f t="shared" si="55"/>
        <v>25</v>
      </c>
      <c r="Q291">
        <f t="shared" si="55"/>
        <v>25</v>
      </c>
      <c r="R291">
        <f t="shared" si="55"/>
        <v>25</v>
      </c>
      <c r="S291">
        <f t="shared" si="55"/>
        <v>25</v>
      </c>
      <c r="T291">
        <f t="shared" si="55"/>
        <v>25</v>
      </c>
      <c r="U291">
        <f t="shared" si="55"/>
        <v>25</v>
      </c>
      <c r="V291">
        <f t="shared" si="55"/>
        <v>25</v>
      </c>
      <c r="W291">
        <f t="shared" si="55"/>
        <v>25</v>
      </c>
    </row>
    <row r="292" spans="1:23" x14ac:dyDescent="0.25">
      <c r="A292" t="s">
        <v>109</v>
      </c>
      <c r="B292" t="s">
        <v>5</v>
      </c>
      <c r="C292" t="s">
        <v>15</v>
      </c>
      <c r="D292" t="s">
        <v>16</v>
      </c>
      <c r="E292" t="s">
        <v>108</v>
      </c>
      <c r="F292" t="s">
        <v>100</v>
      </c>
      <c r="G292" t="s">
        <v>72</v>
      </c>
      <c r="L292" t="s">
        <v>51</v>
      </c>
      <c r="M292">
        <v>0</v>
      </c>
    </row>
    <row r="293" spans="1:23" x14ac:dyDescent="0.25">
      <c r="A293" t="s">
        <v>109</v>
      </c>
      <c r="B293" t="s">
        <v>5</v>
      </c>
      <c r="C293" t="s">
        <v>15</v>
      </c>
      <c r="D293" t="s">
        <v>16</v>
      </c>
      <c r="E293" t="s">
        <v>108</v>
      </c>
      <c r="F293" t="s">
        <v>100</v>
      </c>
      <c r="G293" t="s">
        <v>73</v>
      </c>
      <c r="L293" t="s">
        <v>19</v>
      </c>
      <c r="M293">
        <f>79733868/1000</f>
        <v>79733.868000000002</v>
      </c>
      <c r="N293">
        <f t="shared" ref="N293:W296" si="56">M293</f>
        <v>79733.868000000002</v>
      </c>
      <c r="O293">
        <f t="shared" si="56"/>
        <v>79733.868000000002</v>
      </c>
      <c r="P293">
        <f t="shared" si="56"/>
        <v>79733.868000000002</v>
      </c>
      <c r="Q293">
        <f t="shared" si="56"/>
        <v>79733.868000000002</v>
      </c>
      <c r="R293">
        <f t="shared" si="56"/>
        <v>79733.868000000002</v>
      </c>
      <c r="S293">
        <f t="shared" si="56"/>
        <v>79733.868000000002</v>
      </c>
      <c r="T293">
        <f t="shared" si="56"/>
        <v>79733.868000000002</v>
      </c>
      <c r="U293">
        <f t="shared" si="56"/>
        <v>79733.868000000002</v>
      </c>
      <c r="V293">
        <f t="shared" si="56"/>
        <v>79733.868000000002</v>
      </c>
      <c r="W293">
        <f t="shared" si="56"/>
        <v>79733.868000000002</v>
      </c>
    </row>
    <row r="294" spans="1:23" x14ac:dyDescent="0.25">
      <c r="A294" t="s">
        <v>109</v>
      </c>
      <c r="B294" t="s">
        <v>5</v>
      </c>
      <c r="C294" t="s">
        <v>15</v>
      </c>
      <c r="D294" t="s">
        <v>16</v>
      </c>
      <c r="E294" t="s">
        <v>108</v>
      </c>
      <c r="F294" t="s">
        <v>100</v>
      </c>
      <c r="G294" t="s">
        <v>76</v>
      </c>
      <c r="K294" t="s">
        <v>122</v>
      </c>
      <c r="L294" t="s">
        <v>78</v>
      </c>
      <c r="M294">
        <v>4893901</v>
      </c>
      <c r="N294">
        <f t="shared" si="56"/>
        <v>4893901</v>
      </c>
      <c r="O294">
        <f t="shared" si="56"/>
        <v>4893901</v>
      </c>
      <c r="P294">
        <f t="shared" si="56"/>
        <v>4893901</v>
      </c>
      <c r="Q294">
        <f t="shared" si="56"/>
        <v>4893901</v>
      </c>
      <c r="R294">
        <f t="shared" si="56"/>
        <v>4893901</v>
      </c>
      <c r="S294">
        <f t="shared" si="56"/>
        <v>4893901</v>
      </c>
      <c r="T294">
        <f t="shared" si="56"/>
        <v>4893901</v>
      </c>
      <c r="U294">
        <f t="shared" si="56"/>
        <v>4893901</v>
      </c>
      <c r="V294">
        <f t="shared" si="56"/>
        <v>4893901</v>
      </c>
      <c r="W294">
        <f t="shared" si="56"/>
        <v>4893901</v>
      </c>
    </row>
    <row r="295" spans="1:23" x14ac:dyDescent="0.25">
      <c r="A295" t="s">
        <v>109</v>
      </c>
      <c r="B295" t="s">
        <v>5</v>
      </c>
      <c r="C295" t="s">
        <v>15</v>
      </c>
      <c r="D295" t="s">
        <v>16</v>
      </c>
      <c r="E295" t="s">
        <v>108</v>
      </c>
      <c r="F295" t="s">
        <v>100</v>
      </c>
      <c r="G295" t="s">
        <v>79</v>
      </c>
      <c r="L295" t="s">
        <v>78</v>
      </c>
      <c r="M295">
        <v>125000</v>
      </c>
      <c r="N295">
        <f t="shared" si="56"/>
        <v>125000</v>
      </c>
      <c r="O295">
        <f t="shared" si="56"/>
        <v>125000</v>
      </c>
      <c r="P295">
        <f t="shared" si="56"/>
        <v>125000</v>
      </c>
      <c r="Q295">
        <f t="shared" si="56"/>
        <v>125000</v>
      </c>
      <c r="R295">
        <f t="shared" si="56"/>
        <v>125000</v>
      </c>
      <c r="S295">
        <f t="shared" si="56"/>
        <v>125000</v>
      </c>
      <c r="T295">
        <f t="shared" si="56"/>
        <v>125000</v>
      </c>
      <c r="U295">
        <f t="shared" si="56"/>
        <v>125000</v>
      </c>
      <c r="V295">
        <f t="shared" si="56"/>
        <v>125000</v>
      </c>
      <c r="W295">
        <f t="shared" si="56"/>
        <v>125000</v>
      </c>
    </row>
    <row r="296" spans="1:23" x14ac:dyDescent="0.25">
      <c r="A296" t="s">
        <v>109</v>
      </c>
      <c r="B296" t="s">
        <v>5</v>
      </c>
      <c r="C296" t="s">
        <v>15</v>
      </c>
      <c r="D296" t="s">
        <v>16</v>
      </c>
      <c r="E296" t="s">
        <v>108</v>
      </c>
      <c r="F296" t="s">
        <v>100</v>
      </c>
      <c r="G296" t="s">
        <v>17</v>
      </c>
      <c r="J296" t="s">
        <v>23</v>
      </c>
      <c r="L296" t="s">
        <v>82</v>
      </c>
      <c r="M296">
        <f>M287</f>
        <v>0.21527002163085715</v>
      </c>
      <c r="N296">
        <f t="shared" si="56"/>
        <v>0.21527002163085715</v>
      </c>
      <c r="O296">
        <f t="shared" si="56"/>
        <v>0.21527002163085715</v>
      </c>
      <c r="P296">
        <f t="shared" si="56"/>
        <v>0.21527002163085715</v>
      </c>
      <c r="Q296">
        <f t="shared" si="56"/>
        <v>0.21527002163085715</v>
      </c>
      <c r="R296">
        <f t="shared" si="56"/>
        <v>0.21527002163085715</v>
      </c>
      <c r="S296">
        <f t="shared" si="56"/>
        <v>0.21527002163085715</v>
      </c>
      <c r="T296">
        <f t="shared" si="56"/>
        <v>0.21527002163085715</v>
      </c>
      <c r="U296">
        <f t="shared" si="56"/>
        <v>0.21527002163085715</v>
      </c>
      <c r="V296">
        <f t="shared" si="56"/>
        <v>0.21527002163085715</v>
      </c>
      <c r="W296">
        <f t="shared" si="56"/>
        <v>0.21527002163085715</v>
      </c>
    </row>
    <row r="297" spans="1:23" x14ac:dyDescent="0.25">
      <c r="A297" t="s">
        <v>109</v>
      </c>
      <c r="B297" t="s">
        <v>5</v>
      </c>
      <c r="C297" t="s">
        <v>15</v>
      </c>
      <c r="D297" t="s">
        <v>16</v>
      </c>
      <c r="E297" t="s">
        <v>108</v>
      </c>
      <c r="F297" t="s">
        <v>97</v>
      </c>
      <c r="G297" t="s">
        <v>6</v>
      </c>
    </row>
    <row r="298" spans="1:23" x14ac:dyDescent="0.25">
      <c r="A298" t="s">
        <v>109</v>
      </c>
      <c r="B298" t="s">
        <v>5</v>
      </c>
      <c r="C298" t="s">
        <v>15</v>
      </c>
      <c r="D298" t="s">
        <v>16</v>
      </c>
      <c r="E298" t="s">
        <v>108</v>
      </c>
      <c r="F298" t="s">
        <v>97</v>
      </c>
      <c r="G298" t="s">
        <v>67</v>
      </c>
      <c r="L298" t="s">
        <v>68</v>
      </c>
      <c r="M298">
        <v>2020</v>
      </c>
      <c r="N298">
        <f t="shared" ref="N298:W300" si="57">M298</f>
        <v>2020</v>
      </c>
      <c r="O298">
        <f t="shared" si="57"/>
        <v>2020</v>
      </c>
      <c r="P298">
        <f t="shared" si="57"/>
        <v>2020</v>
      </c>
      <c r="Q298">
        <f t="shared" si="57"/>
        <v>2020</v>
      </c>
      <c r="R298">
        <f t="shared" si="57"/>
        <v>2020</v>
      </c>
      <c r="S298">
        <f t="shared" si="57"/>
        <v>2020</v>
      </c>
      <c r="T298">
        <f t="shared" si="57"/>
        <v>2020</v>
      </c>
      <c r="U298">
        <f t="shared" si="57"/>
        <v>2020</v>
      </c>
      <c r="V298">
        <f t="shared" si="57"/>
        <v>2020</v>
      </c>
      <c r="W298">
        <f t="shared" si="57"/>
        <v>2020</v>
      </c>
    </row>
    <row r="299" spans="1:23" x14ac:dyDescent="0.25">
      <c r="A299" t="s">
        <v>109</v>
      </c>
      <c r="B299" t="s">
        <v>5</v>
      </c>
      <c r="C299" t="s">
        <v>15</v>
      </c>
      <c r="D299" t="s">
        <v>16</v>
      </c>
      <c r="E299" t="s">
        <v>108</v>
      </c>
      <c r="F299" t="s">
        <v>97</v>
      </c>
      <c r="G299" t="s">
        <v>69</v>
      </c>
      <c r="L299" t="s">
        <v>68</v>
      </c>
      <c r="M299">
        <v>2101</v>
      </c>
      <c r="N299">
        <f t="shared" si="57"/>
        <v>2101</v>
      </c>
      <c r="O299">
        <f t="shared" si="57"/>
        <v>2101</v>
      </c>
      <c r="P299">
        <f t="shared" si="57"/>
        <v>2101</v>
      </c>
      <c r="Q299">
        <f t="shared" si="57"/>
        <v>2101</v>
      </c>
      <c r="R299">
        <f t="shared" si="57"/>
        <v>2101</v>
      </c>
      <c r="S299">
        <f t="shared" si="57"/>
        <v>2101</v>
      </c>
      <c r="T299">
        <f t="shared" si="57"/>
        <v>2101</v>
      </c>
      <c r="U299">
        <f t="shared" si="57"/>
        <v>2101</v>
      </c>
      <c r="V299">
        <f t="shared" si="57"/>
        <v>2101</v>
      </c>
      <c r="W299">
        <f t="shared" si="57"/>
        <v>2101</v>
      </c>
    </row>
    <row r="300" spans="1:23" x14ac:dyDescent="0.25">
      <c r="A300" t="s">
        <v>109</v>
      </c>
      <c r="B300" t="s">
        <v>5</v>
      </c>
      <c r="C300" t="s">
        <v>15</v>
      </c>
      <c r="D300" t="s">
        <v>16</v>
      </c>
      <c r="E300" t="s">
        <v>108</v>
      </c>
      <c r="F300" t="s">
        <v>97</v>
      </c>
      <c r="G300" t="s">
        <v>70</v>
      </c>
      <c r="L300" t="s">
        <v>71</v>
      </c>
      <c r="M300">
        <v>25</v>
      </c>
      <c r="N300">
        <f t="shared" si="57"/>
        <v>25</v>
      </c>
      <c r="O300">
        <f t="shared" si="57"/>
        <v>25</v>
      </c>
      <c r="P300">
        <f t="shared" si="57"/>
        <v>25</v>
      </c>
      <c r="Q300">
        <f t="shared" si="57"/>
        <v>25</v>
      </c>
      <c r="R300">
        <f t="shared" si="57"/>
        <v>25</v>
      </c>
      <c r="S300">
        <f t="shared" si="57"/>
        <v>25</v>
      </c>
      <c r="T300">
        <f t="shared" si="57"/>
        <v>25</v>
      </c>
      <c r="U300">
        <f t="shared" si="57"/>
        <v>25</v>
      </c>
      <c r="V300">
        <f t="shared" si="57"/>
        <v>25</v>
      </c>
      <c r="W300">
        <f t="shared" si="57"/>
        <v>25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108</v>
      </c>
      <c r="F301" t="s">
        <v>97</v>
      </c>
      <c r="G301" t="s">
        <v>72</v>
      </c>
      <c r="L301" t="s">
        <v>51</v>
      </c>
      <c r="M301">
        <v>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108</v>
      </c>
      <c r="F302" t="s">
        <v>97</v>
      </c>
      <c r="G302" t="s">
        <v>73</v>
      </c>
      <c r="L302" t="s">
        <v>19</v>
      </c>
      <c r="M302">
        <f>79733868/1000</f>
        <v>79733.868000000002</v>
      </c>
      <c r="N302">
        <f t="shared" ref="N302:W305" si="58">M302</f>
        <v>79733.868000000002</v>
      </c>
      <c r="O302">
        <f t="shared" si="58"/>
        <v>79733.868000000002</v>
      </c>
      <c r="P302">
        <f t="shared" si="58"/>
        <v>79733.868000000002</v>
      </c>
      <c r="Q302">
        <f t="shared" si="58"/>
        <v>79733.868000000002</v>
      </c>
      <c r="R302">
        <f t="shared" si="58"/>
        <v>79733.868000000002</v>
      </c>
      <c r="S302">
        <f t="shared" si="58"/>
        <v>79733.868000000002</v>
      </c>
      <c r="T302">
        <f t="shared" si="58"/>
        <v>79733.868000000002</v>
      </c>
      <c r="U302">
        <f t="shared" si="58"/>
        <v>79733.868000000002</v>
      </c>
      <c r="V302">
        <f t="shared" si="58"/>
        <v>79733.868000000002</v>
      </c>
      <c r="W302">
        <f t="shared" si="58"/>
        <v>79733.868000000002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108</v>
      </c>
      <c r="F303" t="s">
        <v>97</v>
      </c>
      <c r="G303" t="s">
        <v>76</v>
      </c>
      <c r="K303" t="s">
        <v>123</v>
      </c>
      <c r="L303" t="s">
        <v>78</v>
      </c>
      <c r="M303">
        <v>7000000</v>
      </c>
      <c r="N303">
        <f t="shared" si="58"/>
        <v>7000000</v>
      </c>
      <c r="O303">
        <f t="shared" si="58"/>
        <v>7000000</v>
      </c>
      <c r="P303">
        <f t="shared" si="58"/>
        <v>7000000</v>
      </c>
      <c r="Q303">
        <f t="shared" si="58"/>
        <v>7000000</v>
      </c>
      <c r="R303">
        <f t="shared" si="58"/>
        <v>7000000</v>
      </c>
      <c r="S303">
        <f t="shared" si="58"/>
        <v>7000000</v>
      </c>
      <c r="T303">
        <f t="shared" si="58"/>
        <v>7000000</v>
      </c>
      <c r="U303">
        <f t="shared" si="58"/>
        <v>7000000</v>
      </c>
      <c r="V303">
        <f t="shared" si="58"/>
        <v>7000000</v>
      </c>
      <c r="W303">
        <f t="shared" si="58"/>
        <v>7000000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108</v>
      </c>
      <c r="F304" t="s">
        <v>97</v>
      </c>
      <c r="G304" t="s">
        <v>79</v>
      </c>
      <c r="L304" t="s">
        <v>78</v>
      </c>
      <c r="M304">
        <v>95000</v>
      </c>
      <c r="N304">
        <f t="shared" si="58"/>
        <v>95000</v>
      </c>
      <c r="O304">
        <f t="shared" si="58"/>
        <v>95000</v>
      </c>
      <c r="P304">
        <f t="shared" si="58"/>
        <v>95000</v>
      </c>
      <c r="Q304">
        <f t="shared" si="58"/>
        <v>95000</v>
      </c>
      <c r="R304">
        <f t="shared" si="58"/>
        <v>95000</v>
      </c>
      <c r="S304">
        <f t="shared" si="58"/>
        <v>95000</v>
      </c>
      <c r="T304">
        <f t="shared" si="58"/>
        <v>95000</v>
      </c>
      <c r="U304">
        <f t="shared" si="58"/>
        <v>95000</v>
      </c>
      <c r="V304">
        <f t="shared" si="58"/>
        <v>95000</v>
      </c>
      <c r="W304">
        <f t="shared" si="58"/>
        <v>95000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108</v>
      </c>
      <c r="F305" t="s">
        <v>97</v>
      </c>
      <c r="G305" t="s">
        <v>17</v>
      </c>
      <c r="J305" t="s">
        <v>38</v>
      </c>
      <c r="L305" t="s">
        <v>82</v>
      </c>
      <c r="M305">
        <f>M287</f>
        <v>0.21527002163085715</v>
      </c>
      <c r="N305">
        <f t="shared" si="58"/>
        <v>0.21527002163085715</v>
      </c>
      <c r="O305">
        <f t="shared" si="58"/>
        <v>0.21527002163085715</v>
      </c>
      <c r="P305">
        <f t="shared" si="58"/>
        <v>0.21527002163085715</v>
      </c>
      <c r="Q305">
        <f t="shared" si="58"/>
        <v>0.21527002163085715</v>
      </c>
      <c r="R305">
        <f t="shared" si="58"/>
        <v>0.21527002163085715</v>
      </c>
      <c r="S305">
        <f t="shared" si="58"/>
        <v>0.21527002163085715</v>
      </c>
      <c r="T305">
        <f t="shared" si="58"/>
        <v>0.21527002163085715</v>
      </c>
      <c r="U305">
        <f t="shared" si="58"/>
        <v>0.21527002163085715</v>
      </c>
      <c r="V305">
        <f t="shared" si="58"/>
        <v>0.21527002163085715</v>
      </c>
      <c r="W305">
        <f t="shared" si="58"/>
        <v>0.21527002163085715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108</v>
      </c>
      <c r="F306" t="s">
        <v>102</v>
      </c>
      <c r="G306" t="s">
        <v>6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108</v>
      </c>
      <c r="F307" t="s">
        <v>102</v>
      </c>
      <c r="G307" t="s">
        <v>67</v>
      </c>
      <c r="L307" t="s">
        <v>68</v>
      </c>
      <c r="M307">
        <v>2020</v>
      </c>
      <c r="N307">
        <f t="shared" ref="N307:W309" si="59">M307</f>
        <v>2020</v>
      </c>
      <c r="O307">
        <f t="shared" si="59"/>
        <v>2020</v>
      </c>
      <c r="P307">
        <f t="shared" si="59"/>
        <v>2020</v>
      </c>
      <c r="Q307">
        <f t="shared" si="59"/>
        <v>2020</v>
      </c>
      <c r="R307">
        <f t="shared" si="59"/>
        <v>2020</v>
      </c>
      <c r="S307">
        <f t="shared" si="59"/>
        <v>2020</v>
      </c>
      <c r="T307">
        <f t="shared" si="59"/>
        <v>2020</v>
      </c>
      <c r="U307">
        <f t="shared" si="59"/>
        <v>2020</v>
      </c>
      <c r="V307">
        <f t="shared" si="59"/>
        <v>2020</v>
      </c>
      <c r="W307">
        <f t="shared" si="59"/>
        <v>2020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108</v>
      </c>
      <c r="F308" t="s">
        <v>102</v>
      </c>
      <c r="G308" t="s">
        <v>69</v>
      </c>
      <c r="L308" t="s">
        <v>68</v>
      </c>
      <c r="M308">
        <v>2101</v>
      </c>
      <c r="N308">
        <f t="shared" si="59"/>
        <v>2101</v>
      </c>
      <c r="O308">
        <f t="shared" si="59"/>
        <v>2101</v>
      </c>
      <c r="P308">
        <f t="shared" si="59"/>
        <v>2101</v>
      </c>
      <c r="Q308">
        <f t="shared" si="59"/>
        <v>2101</v>
      </c>
      <c r="R308">
        <f t="shared" si="59"/>
        <v>2101</v>
      </c>
      <c r="S308">
        <f t="shared" si="59"/>
        <v>2101</v>
      </c>
      <c r="T308">
        <f t="shared" si="59"/>
        <v>2101</v>
      </c>
      <c r="U308">
        <f t="shared" si="59"/>
        <v>2101</v>
      </c>
      <c r="V308">
        <f t="shared" si="59"/>
        <v>2101</v>
      </c>
      <c r="W308">
        <f t="shared" si="59"/>
        <v>2101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108</v>
      </c>
      <c r="F309" t="s">
        <v>102</v>
      </c>
      <c r="G309" t="s">
        <v>70</v>
      </c>
      <c r="L309" t="s">
        <v>71</v>
      </c>
      <c r="M309">
        <v>25</v>
      </c>
      <c r="N309">
        <f t="shared" si="59"/>
        <v>25</v>
      </c>
      <c r="O309">
        <f t="shared" si="59"/>
        <v>25</v>
      </c>
      <c r="P309">
        <f t="shared" si="59"/>
        <v>25</v>
      </c>
      <c r="Q309">
        <f t="shared" si="59"/>
        <v>25</v>
      </c>
      <c r="R309">
        <f t="shared" si="59"/>
        <v>25</v>
      </c>
      <c r="S309">
        <f t="shared" si="59"/>
        <v>25</v>
      </c>
      <c r="T309">
        <f t="shared" si="59"/>
        <v>25</v>
      </c>
      <c r="U309">
        <f t="shared" si="59"/>
        <v>25</v>
      </c>
      <c r="V309">
        <f t="shared" si="59"/>
        <v>25</v>
      </c>
      <c r="W309">
        <f t="shared" si="59"/>
        <v>25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108</v>
      </c>
      <c r="F310" t="s">
        <v>102</v>
      </c>
      <c r="G310" t="s">
        <v>72</v>
      </c>
      <c r="L310" t="s">
        <v>51</v>
      </c>
      <c r="M310">
        <v>0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108</v>
      </c>
      <c r="F311" t="s">
        <v>102</v>
      </c>
      <c r="G311" t="s">
        <v>73</v>
      </c>
      <c r="L311" t="s">
        <v>19</v>
      </c>
      <c r="M311">
        <f>79733868/1000</f>
        <v>79733.868000000002</v>
      </c>
      <c r="N311">
        <f t="shared" ref="N311:W314" si="60">M311</f>
        <v>79733.868000000002</v>
      </c>
      <c r="O311">
        <f t="shared" si="60"/>
        <v>79733.868000000002</v>
      </c>
      <c r="P311">
        <f t="shared" si="60"/>
        <v>79733.868000000002</v>
      </c>
      <c r="Q311">
        <f t="shared" si="60"/>
        <v>79733.868000000002</v>
      </c>
      <c r="R311">
        <f t="shared" si="60"/>
        <v>79733.868000000002</v>
      </c>
      <c r="S311">
        <f t="shared" si="60"/>
        <v>79733.868000000002</v>
      </c>
      <c r="T311">
        <f t="shared" si="60"/>
        <v>79733.868000000002</v>
      </c>
      <c r="U311">
        <f t="shared" si="60"/>
        <v>79733.868000000002</v>
      </c>
      <c r="V311">
        <f t="shared" si="60"/>
        <v>79733.868000000002</v>
      </c>
      <c r="W311">
        <f t="shared" si="60"/>
        <v>79733.868000000002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108</v>
      </c>
      <c r="F312" t="s">
        <v>102</v>
      </c>
      <c r="G312" t="s">
        <v>76</v>
      </c>
      <c r="K312" t="s">
        <v>124</v>
      </c>
      <c r="L312" t="s">
        <v>78</v>
      </c>
      <c r="M312">
        <v>7148722</v>
      </c>
      <c r="N312">
        <f t="shared" si="60"/>
        <v>7148722</v>
      </c>
      <c r="O312">
        <f t="shared" si="60"/>
        <v>7148722</v>
      </c>
      <c r="P312">
        <f t="shared" si="60"/>
        <v>7148722</v>
      </c>
      <c r="Q312">
        <f t="shared" si="60"/>
        <v>7148722</v>
      </c>
      <c r="R312">
        <f t="shared" si="60"/>
        <v>7148722</v>
      </c>
      <c r="S312">
        <f t="shared" si="60"/>
        <v>7148722</v>
      </c>
      <c r="T312">
        <f t="shared" si="60"/>
        <v>7148722</v>
      </c>
      <c r="U312">
        <f t="shared" si="60"/>
        <v>7148722</v>
      </c>
      <c r="V312">
        <f t="shared" si="60"/>
        <v>7148722</v>
      </c>
      <c r="W312">
        <f t="shared" si="60"/>
        <v>7148722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108</v>
      </c>
      <c r="F313" t="s">
        <v>102</v>
      </c>
      <c r="G313" t="s">
        <v>79</v>
      </c>
      <c r="L313" t="s">
        <v>78</v>
      </c>
      <c r="M313">
        <v>40000</v>
      </c>
      <c r="N313">
        <f t="shared" si="60"/>
        <v>40000</v>
      </c>
      <c r="O313">
        <f t="shared" si="60"/>
        <v>40000</v>
      </c>
      <c r="P313">
        <f t="shared" si="60"/>
        <v>40000</v>
      </c>
      <c r="Q313">
        <f t="shared" si="60"/>
        <v>40000</v>
      </c>
      <c r="R313">
        <f t="shared" si="60"/>
        <v>40000</v>
      </c>
      <c r="S313">
        <f t="shared" si="60"/>
        <v>40000</v>
      </c>
      <c r="T313">
        <f t="shared" si="60"/>
        <v>40000</v>
      </c>
      <c r="U313">
        <f t="shared" si="60"/>
        <v>40000</v>
      </c>
      <c r="V313">
        <f t="shared" si="60"/>
        <v>40000</v>
      </c>
      <c r="W313">
        <f t="shared" si="60"/>
        <v>40000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108</v>
      </c>
      <c r="F314" t="s">
        <v>102</v>
      </c>
      <c r="G314" t="s">
        <v>17</v>
      </c>
      <c r="J314" t="s">
        <v>32</v>
      </c>
      <c r="L314" t="s">
        <v>82</v>
      </c>
      <c r="M314">
        <f>M287</f>
        <v>0.21527002163085715</v>
      </c>
      <c r="N314">
        <f t="shared" si="60"/>
        <v>0.21527002163085715</v>
      </c>
      <c r="O314">
        <f t="shared" si="60"/>
        <v>0.21527002163085715</v>
      </c>
      <c r="P314">
        <f t="shared" si="60"/>
        <v>0.21527002163085715</v>
      </c>
      <c r="Q314">
        <f t="shared" si="60"/>
        <v>0.21527002163085715</v>
      </c>
      <c r="R314">
        <f t="shared" si="60"/>
        <v>0.21527002163085715</v>
      </c>
      <c r="S314">
        <f t="shared" si="60"/>
        <v>0.21527002163085715</v>
      </c>
      <c r="T314">
        <f t="shared" si="60"/>
        <v>0.21527002163085715</v>
      </c>
      <c r="U314">
        <f t="shared" si="60"/>
        <v>0.21527002163085715</v>
      </c>
      <c r="V314">
        <f t="shared" si="60"/>
        <v>0.21527002163085715</v>
      </c>
      <c r="W314">
        <f t="shared" si="60"/>
        <v>0.21527002163085715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125</v>
      </c>
      <c r="G315" t="s">
        <v>20</v>
      </c>
      <c r="L315" t="s">
        <v>19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125</v>
      </c>
      <c r="G316" t="s">
        <v>21</v>
      </c>
      <c r="H316" t="s">
        <v>62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125</v>
      </c>
      <c r="G317" t="s">
        <v>63</v>
      </c>
      <c r="L317" t="s">
        <v>51</v>
      </c>
      <c r="M317">
        <v>0.125</v>
      </c>
      <c r="N317">
        <f t="shared" ref="N317:W318" si="61">M317</f>
        <v>0.125</v>
      </c>
      <c r="O317">
        <f t="shared" si="61"/>
        <v>0.125</v>
      </c>
      <c r="P317">
        <f t="shared" si="61"/>
        <v>0.125</v>
      </c>
      <c r="Q317">
        <f t="shared" si="61"/>
        <v>0.125</v>
      </c>
      <c r="R317">
        <f t="shared" si="61"/>
        <v>0.125</v>
      </c>
      <c r="S317">
        <f t="shared" si="61"/>
        <v>0.125</v>
      </c>
      <c r="T317">
        <f t="shared" si="61"/>
        <v>0.125</v>
      </c>
      <c r="U317">
        <f t="shared" si="61"/>
        <v>0.125</v>
      </c>
      <c r="V317">
        <f t="shared" si="61"/>
        <v>0.125</v>
      </c>
      <c r="W317">
        <f t="shared" si="61"/>
        <v>0.125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125</v>
      </c>
      <c r="G318" t="s">
        <v>65</v>
      </c>
      <c r="M318">
        <v>10</v>
      </c>
      <c r="N318">
        <f t="shared" si="61"/>
        <v>10</v>
      </c>
      <c r="O318">
        <f t="shared" si="61"/>
        <v>10</v>
      </c>
      <c r="P318">
        <f t="shared" si="61"/>
        <v>10</v>
      </c>
      <c r="Q318">
        <f t="shared" si="61"/>
        <v>10</v>
      </c>
      <c r="R318">
        <f t="shared" si="61"/>
        <v>10</v>
      </c>
      <c r="S318">
        <f t="shared" si="61"/>
        <v>10</v>
      </c>
      <c r="T318">
        <f t="shared" si="61"/>
        <v>10</v>
      </c>
      <c r="U318">
        <f t="shared" si="61"/>
        <v>10</v>
      </c>
      <c r="V318">
        <f t="shared" si="61"/>
        <v>10</v>
      </c>
      <c r="W318">
        <f t="shared" si="61"/>
        <v>10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125</v>
      </c>
      <c r="F319" t="s">
        <v>66</v>
      </c>
      <c r="G319" t="s">
        <v>6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125</v>
      </c>
      <c r="F320" t="s">
        <v>66</v>
      </c>
      <c r="G320" t="s">
        <v>67</v>
      </c>
      <c r="L320" t="s">
        <v>68</v>
      </c>
      <c r="M320">
        <v>1950</v>
      </c>
      <c r="N320">
        <f t="shared" ref="N320:W322" si="62">M320</f>
        <v>1950</v>
      </c>
      <c r="O320">
        <f t="shared" si="62"/>
        <v>1950</v>
      </c>
      <c r="P320">
        <f t="shared" si="62"/>
        <v>1950</v>
      </c>
      <c r="Q320">
        <f t="shared" si="62"/>
        <v>1950</v>
      </c>
      <c r="R320">
        <f t="shared" si="62"/>
        <v>1950</v>
      </c>
      <c r="S320">
        <f t="shared" si="62"/>
        <v>1950</v>
      </c>
      <c r="T320">
        <f t="shared" si="62"/>
        <v>1950</v>
      </c>
      <c r="U320">
        <f t="shared" si="62"/>
        <v>1950</v>
      </c>
      <c r="V320">
        <f t="shared" si="62"/>
        <v>1950</v>
      </c>
      <c r="W320">
        <f t="shared" si="62"/>
        <v>1950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125</v>
      </c>
      <c r="F321" t="s">
        <v>66</v>
      </c>
      <c r="G321" t="s">
        <v>69</v>
      </c>
      <c r="L321" t="s">
        <v>68</v>
      </c>
      <c r="M321">
        <v>2001</v>
      </c>
      <c r="N321">
        <f t="shared" si="62"/>
        <v>2001</v>
      </c>
      <c r="O321">
        <f t="shared" si="62"/>
        <v>2001</v>
      </c>
      <c r="P321">
        <f t="shared" si="62"/>
        <v>2001</v>
      </c>
      <c r="Q321">
        <f t="shared" si="62"/>
        <v>2001</v>
      </c>
      <c r="R321">
        <f t="shared" si="62"/>
        <v>2001</v>
      </c>
      <c r="S321">
        <f t="shared" si="62"/>
        <v>2001</v>
      </c>
      <c r="T321">
        <f t="shared" si="62"/>
        <v>2001</v>
      </c>
      <c r="U321">
        <f t="shared" si="62"/>
        <v>2001</v>
      </c>
      <c r="V321">
        <f t="shared" si="62"/>
        <v>2001</v>
      </c>
      <c r="W321">
        <f t="shared" si="62"/>
        <v>2001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125</v>
      </c>
      <c r="F322" t="s">
        <v>66</v>
      </c>
      <c r="G322" t="s">
        <v>70</v>
      </c>
      <c r="L322" t="s">
        <v>71</v>
      </c>
      <c r="M322">
        <v>35</v>
      </c>
      <c r="N322">
        <f t="shared" si="62"/>
        <v>35</v>
      </c>
      <c r="O322">
        <f t="shared" si="62"/>
        <v>35</v>
      </c>
      <c r="P322">
        <f t="shared" si="62"/>
        <v>35</v>
      </c>
      <c r="Q322">
        <f t="shared" si="62"/>
        <v>35</v>
      </c>
      <c r="R322">
        <f t="shared" si="62"/>
        <v>35</v>
      </c>
      <c r="S322">
        <f t="shared" si="62"/>
        <v>35</v>
      </c>
      <c r="T322">
        <f t="shared" si="62"/>
        <v>35</v>
      </c>
      <c r="U322">
        <f t="shared" si="62"/>
        <v>35</v>
      </c>
      <c r="V322">
        <f t="shared" si="62"/>
        <v>35</v>
      </c>
      <c r="W322">
        <f t="shared" si="62"/>
        <v>35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125</v>
      </c>
      <c r="F323" t="s">
        <v>66</v>
      </c>
      <c r="G323" t="s">
        <v>72</v>
      </c>
      <c r="L323" t="s">
        <v>51</v>
      </c>
      <c r="M323">
        <f>INDEX([1]!freight_data,MATCH($A323&amp;$F323&amp;$G323&amp;$J323,[1]!freight_index,0),MATCH(M$2,[1]!freight_year,0))</f>
        <v>0.32011425534741594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125</v>
      </c>
      <c r="F324" t="s">
        <v>66</v>
      </c>
      <c r="G324" t="s">
        <v>73</v>
      </c>
      <c r="L324" t="s">
        <v>19</v>
      </c>
      <c r="M324">
        <f>802139037.4/1000</f>
        <v>802139.03740000003</v>
      </c>
      <c r="N324">
        <f t="shared" ref="N324:W327" si="63">M324</f>
        <v>802139.03740000003</v>
      </c>
      <c r="O324">
        <f t="shared" si="63"/>
        <v>802139.03740000003</v>
      </c>
      <c r="P324">
        <f t="shared" si="63"/>
        <v>802139.03740000003</v>
      </c>
      <c r="Q324">
        <f t="shared" si="63"/>
        <v>802139.03740000003</v>
      </c>
      <c r="R324">
        <f t="shared" si="63"/>
        <v>802139.03740000003</v>
      </c>
      <c r="S324">
        <f t="shared" si="63"/>
        <v>802139.03740000003</v>
      </c>
      <c r="T324">
        <f t="shared" si="63"/>
        <v>802139.03740000003</v>
      </c>
      <c r="U324">
        <f t="shared" si="63"/>
        <v>802139.03740000003</v>
      </c>
      <c r="V324">
        <f t="shared" si="63"/>
        <v>802139.03740000003</v>
      </c>
      <c r="W324">
        <f t="shared" si="63"/>
        <v>802139.03740000003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125</v>
      </c>
      <c r="F325" t="s">
        <v>66</v>
      </c>
      <c r="G325" t="s">
        <v>76</v>
      </c>
      <c r="L325" t="s">
        <v>78</v>
      </c>
      <c r="M325">
        <v>113600881.144088</v>
      </c>
      <c r="N325">
        <f t="shared" si="63"/>
        <v>113600881.144088</v>
      </c>
      <c r="O325">
        <f t="shared" si="63"/>
        <v>113600881.144088</v>
      </c>
      <c r="P325">
        <f t="shared" si="63"/>
        <v>113600881.144088</v>
      </c>
      <c r="Q325">
        <f t="shared" si="63"/>
        <v>113600881.144088</v>
      </c>
      <c r="R325">
        <f t="shared" si="63"/>
        <v>113600881.144088</v>
      </c>
      <c r="S325">
        <f t="shared" si="63"/>
        <v>113600881.144088</v>
      </c>
      <c r="T325">
        <f t="shared" si="63"/>
        <v>113600881.144088</v>
      </c>
      <c r="U325">
        <f t="shared" si="63"/>
        <v>113600881.144088</v>
      </c>
      <c r="V325">
        <f t="shared" si="63"/>
        <v>113600881.144088</v>
      </c>
      <c r="W325">
        <f t="shared" si="63"/>
        <v>113600881.144088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125</v>
      </c>
      <c r="F326" t="s">
        <v>66</v>
      </c>
      <c r="G326" t="s">
        <v>79</v>
      </c>
      <c r="L326" t="s">
        <v>78</v>
      </c>
      <c r="M326">
        <v>4692656.1070550904</v>
      </c>
      <c r="N326">
        <f t="shared" si="63"/>
        <v>4692656.1070550904</v>
      </c>
      <c r="O326">
        <f t="shared" si="63"/>
        <v>4692656.1070550904</v>
      </c>
      <c r="P326">
        <f t="shared" si="63"/>
        <v>4692656.1070550904</v>
      </c>
      <c r="Q326">
        <f t="shared" si="63"/>
        <v>4692656.1070550904</v>
      </c>
      <c r="R326">
        <f t="shared" si="63"/>
        <v>4692656.1070550904</v>
      </c>
      <c r="S326">
        <f t="shared" si="63"/>
        <v>4692656.1070550904</v>
      </c>
      <c r="T326">
        <f t="shared" si="63"/>
        <v>4692656.1070550904</v>
      </c>
      <c r="U326">
        <f t="shared" si="63"/>
        <v>4692656.1070550904</v>
      </c>
      <c r="V326">
        <f t="shared" si="63"/>
        <v>4692656.1070550904</v>
      </c>
      <c r="W326">
        <f t="shared" si="63"/>
        <v>4692656.1070550904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125</v>
      </c>
      <c r="F327" t="s">
        <v>66</v>
      </c>
      <c r="G327" t="s">
        <v>17</v>
      </c>
      <c r="J327" t="s">
        <v>30</v>
      </c>
      <c r="L327" t="s">
        <v>82</v>
      </c>
      <c r="M327">
        <f>INDEX([1]!freight_data,MATCH($A327&amp;$F327&amp;$G327&amp;$J327,[1]!freight_index,0),MATCH(M$2,[1]!freight_year,0))</f>
        <v>0.51414971092499251</v>
      </c>
      <c r="N327">
        <f t="shared" si="63"/>
        <v>0.51414971092499251</v>
      </c>
      <c r="O327">
        <f t="shared" si="63"/>
        <v>0.51414971092499251</v>
      </c>
      <c r="P327">
        <f t="shared" si="63"/>
        <v>0.51414971092499251</v>
      </c>
      <c r="Q327">
        <f t="shared" si="63"/>
        <v>0.51414971092499251</v>
      </c>
      <c r="R327">
        <f t="shared" si="63"/>
        <v>0.51414971092499251</v>
      </c>
      <c r="S327">
        <f t="shared" si="63"/>
        <v>0.51414971092499251</v>
      </c>
      <c r="T327">
        <f t="shared" si="63"/>
        <v>0.51414971092499251</v>
      </c>
      <c r="U327">
        <f t="shared" si="63"/>
        <v>0.51414971092499251</v>
      </c>
      <c r="V327">
        <f t="shared" si="63"/>
        <v>0.51414971092499251</v>
      </c>
      <c r="W327">
        <f t="shared" si="63"/>
        <v>0.51414971092499251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125</v>
      </c>
      <c r="F328" t="s">
        <v>83</v>
      </c>
      <c r="G328" t="s">
        <v>6</v>
      </c>
    </row>
    <row r="329" spans="1:23" x14ac:dyDescent="0.25">
      <c r="A329" t="s">
        <v>56</v>
      </c>
      <c r="B329" t="s">
        <v>5</v>
      </c>
      <c r="C329" t="s">
        <v>15</v>
      </c>
      <c r="D329" t="s">
        <v>16</v>
      </c>
      <c r="E329" t="s">
        <v>125</v>
      </c>
      <c r="F329" t="s">
        <v>83</v>
      </c>
      <c r="G329" t="s">
        <v>67</v>
      </c>
      <c r="L329" t="s">
        <v>68</v>
      </c>
      <c r="M329">
        <v>1950</v>
      </c>
      <c r="N329">
        <f t="shared" ref="N329:W331" si="64">M329</f>
        <v>1950</v>
      </c>
      <c r="O329">
        <f t="shared" si="64"/>
        <v>1950</v>
      </c>
      <c r="P329">
        <f t="shared" si="64"/>
        <v>1950</v>
      </c>
      <c r="Q329">
        <f t="shared" si="64"/>
        <v>1950</v>
      </c>
      <c r="R329">
        <f t="shared" si="64"/>
        <v>1950</v>
      </c>
      <c r="S329">
        <f t="shared" si="64"/>
        <v>1950</v>
      </c>
      <c r="T329">
        <f t="shared" si="64"/>
        <v>1950</v>
      </c>
      <c r="U329">
        <f t="shared" si="64"/>
        <v>1950</v>
      </c>
      <c r="V329">
        <f t="shared" si="64"/>
        <v>1950</v>
      </c>
      <c r="W329">
        <f t="shared" si="64"/>
        <v>1950</v>
      </c>
    </row>
    <row r="330" spans="1:23" x14ac:dyDescent="0.25">
      <c r="A330" t="s">
        <v>56</v>
      </c>
      <c r="B330" t="s">
        <v>5</v>
      </c>
      <c r="C330" t="s">
        <v>15</v>
      </c>
      <c r="D330" t="s">
        <v>16</v>
      </c>
      <c r="E330" t="s">
        <v>125</v>
      </c>
      <c r="F330" t="s">
        <v>83</v>
      </c>
      <c r="G330" t="s">
        <v>69</v>
      </c>
      <c r="L330" t="s">
        <v>68</v>
      </c>
      <c r="M330">
        <v>2101</v>
      </c>
      <c r="N330">
        <f t="shared" si="64"/>
        <v>2101</v>
      </c>
      <c r="O330">
        <f t="shared" si="64"/>
        <v>2101</v>
      </c>
      <c r="P330">
        <f t="shared" si="64"/>
        <v>2101</v>
      </c>
      <c r="Q330">
        <f t="shared" si="64"/>
        <v>2101</v>
      </c>
      <c r="R330">
        <f t="shared" si="64"/>
        <v>2101</v>
      </c>
      <c r="S330">
        <f t="shared" si="64"/>
        <v>2101</v>
      </c>
      <c r="T330">
        <f t="shared" si="64"/>
        <v>2101</v>
      </c>
      <c r="U330">
        <f t="shared" si="64"/>
        <v>2101</v>
      </c>
      <c r="V330">
        <f t="shared" si="64"/>
        <v>2101</v>
      </c>
      <c r="W330">
        <f t="shared" si="64"/>
        <v>2101</v>
      </c>
    </row>
    <row r="331" spans="1:23" x14ac:dyDescent="0.25">
      <c r="A331" t="s">
        <v>56</v>
      </c>
      <c r="B331" t="s">
        <v>5</v>
      </c>
      <c r="C331" t="s">
        <v>15</v>
      </c>
      <c r="D331" t="s">
        <v>16</v>
      </c>
      <c r="E331" t="s">
        <v>125</v>
      </c>
      <c r="F331" t="s">
        <v>83</v>
      </c>
      <c r="G331" t="s">
        <v>70</v>
      </c>
      <c r="L331" t="s">
        <v>71</v>
      </c>
      <c r="M331">
        <v>35</v>
      </c>
      <c r="N331">
        <f t="shared" si="64"/>
        <v>35</v>
      </c>
      <c r="O331">
        <f t="shared" si="64"/>
        <v>35</v>
      </c>
      <c r="P331">
        <f t="shared" si="64"/>
        <v>35</v>
      </c>
      <c r="Q331">
        <f t="shared" si="64"/>
        <v>35</v>
      </c>
      <c r="R331">
        <f t="shared" si="64"/>
        <v>35</v>
      </c>
      <c r="S331">
        <f t="shared" si="64"/>
        <v>35</v>
      </c>
      <c r="T331">
        <f t="shared" si="64"/>
        <v>35</v>
      </c>
      <c r="U331">
        <f t="shared" si="64"/>
        <v>35</v>
      </c>
      <c r="V331">
        <f t="shared" si="64"/>
        <v>35</v>
      </c>
      <c r="W331">
        <f t="shared" si="64"/>
        <v>35</v>
      </c>
    </row>
    <row r="332" spans="1:23" x14ac:dyDescent="0.25">
      <c r="A332" t="s">
        <v>56</v>
      </c>
      <c r="B332" t="s">
        <v>5</v>
      </c>
      <c r="C332" t="s">
        <v>15</v>
      </c>
      <c r="D332" t="s">
        <v>16</v>
      </c>
      <c r="E332" t="s">
        <v>125</v>
      </c>
      <c r="F332" t="s">
        <v>83</v>
      </c>
      <c r="G332" t="s">
        <v>72</v>
      </c>
      <c r="L332" t="s">
        <v>51</v>
      </c>
      <c r="M332">
        <v>0</v>
      </c>
    </row>
    <row r="333" spans="1:23" x14ac:dyDescent="0.25">
      <c r="A333" t="s">
        <v>56</v>
      </c>
      <c r="B333" t="s">
        <v>5</v>
      </c>
      <c r="C333" t="s">
        <v>15</v>
      </c>
      <c r="D333" t="s">
        <v>16</v>
      </c>
      <c r="E333" t="s">
        <v>125</v>
      </c>
      <c r="F333" t="s">
        <v>83</v>
      </c>
      <c r="G333" t="s">
        <v>73</v>
      </c>
      <c r="L333" t="s">
        <v>19</v>
      </c>
      <c r="M333">
        <f>802139037.4/1000</f>
        <v>802139.03740000003</v>
      </c>
      <c r="N333">
        <f t="shared" ref="N333:W336" si="65">M333</f>
        <v>802139.03740000003</v>
      </c>
      <c r="O333">
        <f t="shared" si="65"/>
        <v>802139.03740000003</v>
      </c>
      <c r="P333">
        <f t="shared" si="65"/>
        <v>802139.03740000003</v>
      </c>
      <c r="Q333">
        <f t="shared" si="65"/>
        <v>802139.03740000003</v>
      </c>
      <c r="R333">
        <f t="shared" si="65"/>
        <v>802139.03740000003</v>
      </c>
      <c r="S333">
        <f t="shared" si="65"/>
        <v>802139.03740000003</v>
      </c>
      <c r="T333">
        <f t="shared" si="65"/>
        <v>802139.03740000003</v>
      </c>
      <c r="U333">
        <f t="shared" si="65"/>
        <v>802139.03740000003</v>
      </c>
      <c r="V333">
        <f t="shared" si="65"/>
        <v>802139.03740000003</v>
      </c>
      <c r="W333">
        <f t="shared" si="65"/>
        <v>802139.03740000003</v>
      </c>
    </row>
    <row r="334" spans="1:23" x14ac:dyDescent="0.25">
      <c r="A334" t="s">
        <v>56</v>
      </c>
      <c r="B334" t="s">
        <v>5</v>
      </c>
      <c r="C334" t="s">
        <v>15</v>
      </c>
      <c r="D334" t="s">
        <v>16</v>
      </c>
      <c r="E334" t="s">
        <v>125</v>
      </c>
      <c r="F334" t="s">
        <v>83</v>
      </c>
      <c r="G334" t="s">
        <v>76</v>
      </c>
      <c r="L334" t="s">
        <v>78</v>
      </c>
      <c r="M334">
        <v>113600881.144088</v>
      </c>
      <c r="N334">
        <f t="shared" si="65"/>
        <v>113600881.144088</v>
      </c>
      <c r="O334">
        <f t="shared" si="65"/>
        <v>113600881.144088</v>
      </c>
      <c r="P334">
        <f t="shared" si="65"/>
        <v>113600881.144088</v>
      </c>
      <c r="Q334">
        <f t="shared" si="65"/>
        <v>113600881.144088</v>
      </c>
      <c r="R334">
        <f t="shared" si="65"/>
        <v>113600881.144088</v>
      </c>
      <c r="S334">
        <f t="shared" si="65"/>
        <v>113600881.144088</v>
      </c>
      <c r="T334">
        <f t="shared" si="65"/>
        <v>113600881.144088</v>
      </c>
      <c r="U334">
        <f t="shared" si="65"/>
        <v>113600881.144088</v>
      </c>
      <c r="V334">
        <f t="shared" si="65"/>
        <v>113600881.144088</v>
      </c>
      <c r="W334">
        <f t="shared" si="65"/>
        <v>113600881.144088</v>
      </c>
    </row>
    <row r="335" spans="1:23" x14ac:dyDescent="0.25">
      <c r="A335" t="s">
        <v>56</v>
      </c>
      <c r="B335" t="s">
        <v>5</v>
      </c>
      <c r="C335" t="s">
        <v>15</v>
      </c>
      <c r="D335" t="s">
        <v>16</v>
      </c>
      <c r="E335" t="s">
        <v>125</v>
      </c>
      <c r="F335" t="s">
        <v>83</v>
      </c>
      <c r="G335" t="s">
        <v>79</v>
      </c>
      <c r="L335" t="s">
        <v>78</v>
      </c>
      <c r="M335">
        <v>4692656.1070550904</v>
      </c>
      <c r="N335">
        <f t="shared" si="65"/>
        <v>4692656.1070550904</v>
      </c>
      <c r="O335">
        <f t="shared" si="65"/>
        <v>4692656.1070550904</v>
      </c>
      <c r="P335">
        <f t="shared" si="65"/>
        <v>4692656.1070550904</v>
      </c>
      <c r="Q335">
        <f t="shared" si="65"/>
        <v>4692656.1070550904</v>
      </c>
      <c r="R335">
        <f t="shared" si="65"/>
        <v>4692656.1070550904</v>
      </c>
      <c r="S335">
        <f t="shared" si="65"/>
        <v>4692656.1070550904</v>
      </c>
      <c r="T335">
        <f t="shared" si="65"/>
        <v>4692656.1070550904</v>
      </c>
      <c r="U335">
        <f t="shared" si="65"/>
        <v>4692656.1070550904</v>
      </c>
      <c r="V335">
        <f t="shared" si="65"/>
        <v>4692656.1070550904</v>
      </c>
      <c r="W335">
        <f t="shared" si="65"/>
        <v>4692656.1070550904</v>
      </c>
    </row>
    <row r="336" spans="1:23" x14ac:dyDescent="0.25">
      <c r="A336" t="s">
        <v>56</v>
      </c>
      <c r="B336" t="s">
        <v>5</v>
      </c>
      <c r="C336" t="s">
        <v>15</v>
      </c>
      <c r="D336" t="s">
        <v>16</v>
      </c>
      <c r="E336" t="s">
        <v>125</v>
      </c>
      <c r="F336" t="s">
        <v>83</v>
      </c>
      <c r="G336" t="s">
        <v>17</v>
      </c>
      <c r="J336" t="s">
        <v>30</v>
      </c>
      <c r="L336" t="s">
        <v>82</v>
      </c>
      <c r="M336">
        <f>INDEX([1]!freight_data,MATCH($A336&amp;$F336&amp;$G336&amp;$J336,[1]!freight_index,0),MATCH(M$2,[1]!freight_year,0))</f>
        <v>0.44253033618460313</v>
      </c>
      <c r="N336">
        <f t="shared" si="65"/>
        <v>0.44253033618460313</v>
      </c>
      <c r="O336">
        <f t="shared" si="65"/>
        <v>0.44253033618460313</v>
      </c>
      <c r="P336">
        <f t="shared" si="65"/>
        <v>0.44253033618460313</v>
      </c>
      <c r="Q336">
        <f t="shared" si="65"/>
        <v>0.44253033618460313</v>
      </c>
      <c r="R336">
        <f t="shared" si="65"/>
        <v>0.44253033618460313</v>
      </c>
      <c r="S336">
        <f t="shared" si="65"/>
        <v>0.44253033618460313</v>
      </c>
      <c r="T336">
        <f t="shared" si="65"/>
        <v>0.44253033618460313</v>
      </c>
      <c r="U336">
        <f t="shared" si="65"/>
        <v>0.44253033618460313</v>
      </c>
      <c r="V336">
        <f t="shared" si="65"/>
        <v>0.44253033618460313</v>
      </c>
      <c r="W336">
        <f t="shared" si="65"/>
        <v>0.44253033618460313</v>
      </c>
    </row>
    <row r="337" spans="1:23" x14ac:dyDescent="0.25">
      <c r="A337" t="s">
        <v>56</v>
      </c>
      <c r="B337" t="s">
        <v>5</v>
      </c>
      <c r="C337" t="s">
        <v>15</v>
      </c>
      <c r="D337" t="s">
        <v>16</v>
      </c>
      <c r="E337" t="s">
        <v>125</v>
      </c>
      <c r="F337" t="s">
        <v>84</v>
      </c>
      <c r="G337" t="s">
        <v>6</v>
      </c>
    </row>
    <row r="338" spans="1:23" x14ac:dyDescent="0.25">
      <c r="A338" t="s">
        <v>56</v>
      </c>
      <c r="B338" t="s">
        <v>5</v>
      </c>
      <c r="C338" t="s">
        <v>15</v>
      </c>
      <c r="D338" t="s">
        <v>16</v>
      </c>
      <c r="E338" t="s">
        <v>125</v>
      </c>
      <c r="F338" t="s">
        <v>84</v>
      </c>
      <c r="G338" t="s">
        <v>67</v>
      </c>
      <c r="L338" t="s">
        <v>68</v>
      </c>
      <c r="M338">
        <v>2015</v>
      </c>
      <c r="N338">
        <f t="shared" ref="N338:W340" si="66">M338</f>
        <v>2015</v>
      </c>
      <c r="O338">
        <f t="shared" si="66"/>
        <v>2015</v>
      </c>
      <c r="P338">
        <f t="shared" si="66"/>
        <v>2015</v>
      </c>
      <c r="Q338">
        <f t="shared" si="66"/>
        <v>2015</v>
      </c>
      <c r="R338">
        <f t="shared" si="66"/>
        <v>2015</v>
      </c>
      <c r="S338">
        <f t="shared" si="66"/>
        <v>2015</v>
      </c>
      <c r="T338">
        <f t="shared" si="66"/>
        <v>2015</v>
      </c>
      <c r="U338">
        <f t="shared" si="66"/>
        <v>2015</v>
      </c>
      <c r="V338">
        <f t="shared" si="66"/>
        <v>2015</v>
      </c>
      <c r="W338">
        <f t="shared" si="66"/>
        <v>2015</v>
      </c>
    </row>
    <row r="339" spans="1:23" x14ac:dyDescent="0.25">
      <c r="A339" t="s">
        <v>56</v>
      </c>
      <c r="B339" t="s">
        <v>5</v>
      </c>
      <c r="C339" t="s">
        <v>15</v>
      </c>
      <c r="D339" t="s">
        <v>16</v>
      </c>
      <c r="E339" t="s">
        <v>125</v>
      </c>
      <c r="F339" t="s">
        <v>84</v>
      </c>
      <c r="G339" t="s">
        <v>69</v>
      </c>
      <c r="L339" t="s">
        <v>68</v>
      </c>
      <c r="M339">
        <v>2101</v>
      </c>
      <c r="N339">
        <f t="shared" si="66"/>
        <v>2101</v>
      </c>
      <c r="O339">
        <f t="shared" si="66"/>
        <v>2101</v>
      </c>
      <c r="P339">
        <f t="shared" si="66"/>
        <v>2101</v>
      </c>
      <c r="Q339">
        <f t="shared" si="66"/>
        <v>2101</v>
      </c>
      <c r="R339">
        <f t="shared" si="66"/>
        <v>2101</v>
      </c>
      <c r="S339">
        <f t="shared" si="66"/>
        <v>2101</v>
      </c>
      <c r="T339">
        <f t="shared" si="66"/>
        <v>2101</v>
      </c>
      <c r="U339">
        <f t="shared" si="66"/>
        <v>2101</v>
      </c>
      <c r="V339">
        <f t="shared" si="66"/>
        <v>2101</v>
      </c>
      <c r="W339">
        <f t="shared" si="66"/>
        <v>2101</v>
      </c>
    </row>
    <row r="340" spans="1:23" x14ac:dyDescent="0.25">
      <c r="A340" t="s">
        <v>56</v>
      </c>
      <c r="B340" t="s">
        <v>5</v>
      </c>
      <c r="C340" t="s">
        <v>15</v>
      </c>
      <c r="D340" t="s">
        <v>16</v>
      </c>
      <c r="E340" t="s">
        <v>125</v>
      </c>
      <c r="F340" t="s">
        <v>84</v>
      </c>
      <c r="G340" t="s">
        <v>70</v>
      </c>
      <c r="L340" t="s">
        <v>71</v>
      </c>
      <c r="M340">
        <v>35</v>
      </c>
      <c r="N340">
        <f t="shared" si="66"/>
        <v>35</v>
      </c>
      <c r="O340">
        <f t="shared" si="66"/>
        <v>35</v>
      </c>
      <c r="P340">
        <f t="shared" si="66"/>
        <v>35</v>
      </c>
      <c r="Q340">
        <f t="shared" si="66"/>
        <v>35</v>
      </c>
      <c r="R340">
        <f t="shared" si="66"/>
        <v>35</v>
      </c>
      <c r="S340">
        <f t="shared" si="66"/>
        <v>35</v>
      </c>
      <c r="T340">
        <f t="shared" si="66"/>
        <v>35</v>
      </c>
      <c r="U340">
        <f t="shared" si="66"/>
        <v>35</v>
      </c>
      <c r="V340">
        <f t="shared" si="66"/>
        <v>35</v>
      </c>
      <c r="W340">
        <f t="shared" si="66"/>
        <v>35</v>
      </c>
    </row>
    <row r="341" spans="1:23" x14ac:dyDescent="0.25">
      <c r="A341" t="s">
        <v>56</v>
      </c>
      <c r="B341" t="s">
        <v>5</v>
      </c>
      <c r="C341" t="s">
        <v>15</v>
      </c>
      <c r="D341" t="s">
        <v>16</v>
      </c>
      <c r="E341" t="s">
        <v>125</v>
      </c>
      <c r="F341" t="s">
        <v>84</v>
      </c>
      <c r="G341" t="s">
        <v>72</v>
      </c>
      <c r="L341" t="s">
        <v>51</v>
      </c>
      <c r="M341">
        <v>0</v>
      </c>
    </row>
    <row r="342" spans="1:23" x14ac:dyDescent="0.25">
      <c r="A342" t="s">
        <v>56</v>
      </c>
      <c r="B342" t="s">
        <v>5</v>
      </c>
      <c r="C342" t="s">
        <v>15</v>
      </c>
      <c r="D342" t="s">
        <v>16</v>
      </c>
      <c r="E342" t="s">
        <v>125</v>
      </c>
      <c r="F342" t="s">
        <v>84</v>
      </c>
      <c r="G342" t="s">
        <v>73</v>
      </c>
      <c r="L342" t="s">
        <v>19</v>
      </c>
      <c r="M342">
        <f>802139037.4/1000</f>
        <v>802139.03740000003</v>
      </c>
      <c r="N342">
        <f t="shared" ref="N342:W345" si="67">M342</f>
        <v>802139.03740000003</v>
      </c>
      <c r="O342">
        <f t="shared" si="67"/>
        <v>802139.03740000003</v>
      </c>
      <c r="P342">
        <f t="shared" si="67"/>
        <v>802139.03740000003</v>
      </c>
      <c r="Q342">
        <f t="shared" si="67"/>
        <v>802139.03740000003</v>
      </c>
      <c r="R342">
        <f t="shared" si="67"/>
        <v>802139.03740000003</v>
      </c>
      <c r="S342">
        <f t="shared" si="67"/>
        <v>802139.03740000003</v>
      </c>
      <c r="T342">
        <f t="shared" si="67"/>
        <v>802139.03740000003</v>
      </c>
      <c r="U342">
        <f t="shared" si="67"/>
        <v>802139.03740000003</v>
      </c>
      <c r="V342">
        <f t="shared" si="67"/>
        <v>802139.03740000003</v>
      </c>
      <c r="W342">
        <f t="shared" si="67"/>
        <v>802139.03740000003</v>
      </c>
    </row>
    <row r="343" spans="1:23" x14ac:dyDescent="0.25">
      <c r="A343" t="s">
        <v>56</v>
      </c>
      <c r="B343" t="s">
        <v>5</v>
      </c>
      <c r="C343" t="s">
        <v>15</v>
      </c>
      <c r="D343" t="s">
        <v>16</v>
      </c>
      <c r="E343" t="s">
        <v>125</v>
      </c>
      <c r="F343" t="s">
        <v>84</v>
      </c>
      <c r="G343" t="s">
        <v>76</v>
      </c>
      <c r="L343" t="s">
        <v>78</v>
      </c>
      <c r="M343">
        <v>118880621.378729</v>
      </c>
      <c r="N343">
        <f t="shared" si="67"/>
        <v>118880621.378729</v>
      </c>
      <c r="O343">
        <f t="shared" si="67"/>
        <v>118880621.378729</v>
      </c>
      <c r="P343">
        <f t="shared" si="67"/>
        <v>118880621.378729</v>
      </c>
      <c r="Q343">
        <f t="shared" si="67"/>
        <v>118880621.378729</v>
      </c>
      <c r="R343">
        <f t="shared" si="67"/>
        <v>118880621.378729</v>
      </c>
      <c r="S343">
        <f t="shared" si="67"/>
        <v>118880621.378729</v>
      </c>
      <c r="T343">
        <f t="shared" si="67"/>
        <v>118880621.378729</v>
      </c>
      <c r="U343">
        <f t="shared" si="67"/>
        <v>118880621.378729</v>
      </c>
      <c r="V343">
        <f t="shared" si="67"/>
        <v>118880621.378729</v>
      </c>
      <c r="W343">
        <f t="shared" si="67"/>
        <v>118880621.378729</v>
      </c>
    </row>
    <row r="344" spans="1:23" x14ac:dyDescent="0.25">
      <c r="A344" t="s">
        <v>56</v>
      </c>
      <c r="B344" t="s">
        <v>5</v>
      </c>
      <c r="C344" t="s">
        <v>15</v>
      </c>
      <c r="D344" t="s">
        <v>16</v>
      </c>
      <c r="E344" t="s">
        <v>125</v>
      </c>
      <c r="F344" t="s">
        <v>84</v>
      </c>
      <c r="G344" t="s">
        <v>79</v>
      </c>
      <c r="L344" t="s">
        <v>78</v>
      </c>
      <c r="M344">
        <v>4692656.1070550904</v>
      </c>
      <c r="N344">
        <f t="shared" si="67"/>
        <v>4692656.1070550904</v>
      </c>
      <c r="O344">
        <f t="shared" si="67"/>
        <v>4692656.1070550904</v>
      </c>
      <c r="P344">
        <f t="shared" si="67"/>
        <v>4692656.1070550904</v>
      </c>
      <c r="Q344">
        <f t="shared" si="67"/>
        <v>4692656.1070550904</v>
      </c>
      <c r="R344">
        <f t="shared" si="67"/>
        <v>4692656.1070550904</v>
      </c>
      <c r="S344">
        <f t="shared" si="67"/>
        <v>4692656.1070550904</v>
      </c>
      <c r="T344">
        <f t="shared" si="67"/>
        <v>4692656.1070550904</v>
      </c>
      <c r="U344">
        <f t="shared" si="67"/>
        <v>4692656.1070550904</v>
      </c>
      <c r="V344">
        <f t="shared" si="67"/>
        <v>4692656.1070550904</v>
      </c>
      <c r="W344">
        <f t="shared" si="67"/>
        <v>4692656.1070550904</v>
      </c>
    </row>
    <row r="345" spans="1:23" x14ac:dyDescent="0.25">
      <c r="A345" t="s">
        <v>56</v>
      </c>
      <c r="B345" t="s">
        <v>5</v>
      </c>
      <c r="C345" t="s">
        <v>15</v>
      </c>
      <c r="D345" t="s">
        <v>16</v>
      </c>
      <c r="E345" t="s">
        <v>125</v>
      </c>
      <c r="F345" t="s">
        <v>84</v>
      </c>
      <c r="G345" t="s">
        <v>17</v>
      </c>
      <c r="J345" t="s">
        <v>30</v>
      </c>
      <c r="L345" t="s">
        <v>82</v>
      </c>
      <c r="M345">
        <f>INDEX([1]!freight_data,MATCH($A345&amp;$F345&amp;$G345&amp;$J345,[1]!freight_index,0),MATCH(M$2,[1]!freight_year,0))</f>
        <v>0.35272564406771584</v>
      </c>
      <c r="N345">
        <f t="shared" si="67"/>
        <v>0.35272564406771584</v>
      </c>
      <c r="O345">
        <f t="shared" si="67"/>
        <v>0.35272564406771584</v>
      </c>
      <c r="P345">
        <f t="shared" si="67"/>
        <v>0.35272564406771584</v>
      </c>
      <c r="Q345">
        <f t="shared" si="67"/>
        <v>0.35272564406771584</v>
      </c>
      <c r="R345">
        <f t="shared" si="67"/>
        <v>0.35272564406771584</v>
      </c>
      <c r="S345">
        <f t="shared" si="67"/>
        <v>0.35272564406771584</v>
      </c>
      <c r="T345">
        <f t="shared" si="67"/>
        <v>0.35272564406771584</v>
      </c>
      <c r="U345">
        <f t="shared" si="67"/>
        <v>0.35272564406771584</v>
      </c>
      <c r="V345">
        <f t="shared" si="67"/>
        <v>0.35272564406771584</v>
      </c>
      <c r="W345">
        <f t="shared" si="67"/>
        <v>0.35272564406771584</v>
      </c>
    </row>
    <row r="346" spans="1:23" x14ac:dyDescent="0.25">
      <c r="A346" t="s">
        <v>56</v>
      </c>
      <c r="B346" t="s">
        <v>5</v>
      </c>
      <c r="C346" t="s">
        <v>15</v>
      </c>
      <c r="D346" t="s">
        <v>16</v>
      </c>
      <c r="E346" t="s">
        <v>125</v>
      </c>
      <c r="F346" t="s">
        <v>126</v>
      </c>
      <c r="G346" t="s">
        <v>6</v>
      </c>
    </row>
    <row r="347" spans="1:23" x14ac:dyDescent="0.25">
      <c r="A347" t="s">
        <v>56</v>
      </c>
      <c r="B347" t="s">
        <v>5</v>
      </c>
      <c r="C347" t="s">
        <v>15</v>
      </c>
      <c r="D347" t="s">
        <v>16</v>
      </c>
      <c r="E347" t="s">
        <v>125</v>
      </c>
      <c r="F347" t="s">
        <v>126</v>
      </c>
      <c r="G347" t="s">
        <v>67</v>
      </c>
      <c r="L347" t="s">
        <v>68</v>
      </c>
      <c r="M347">
        <v>1950</v>
      </c>
      <c r="N347">
        <f t="shared" ref="N347:W349" si="68">M347</f>
        <v>1950</v>
      </c>
      <c r="O347">
        <f t="shared" si="68"/>
        <v>1950</v>
      </c>
      <c r="P347">
        <f t="shared" si="68"/>
        <v>1950</v>
      </c>
      <c r="Q347">
        <f t="shared" si="68"/>
        <v>1950</v>
      </c>
      <c r="R347">
        <f t="shared" si="68"/>
        <v>1950</v>
      </c>
      <c r="S347">
        <f t="shared" si="68"/>
        <v>1950</v>
      </c>
      <c r="T347">
        <f t="shared" si="68"/>
        <v>1950</v>
      </c>
      <c r="U347">
        <f t="shared" si="68"/>
        <v>1950</v>
      </c>
      <c r="V347">
        <f t="shared" si="68"/>
        <v>1950</v>
      </c>
      <c r="W347">
        <f t="shared" si="68"/>
        <v>1950</v>
      </c>
    </row>
    <row r="348" spans="1:23" x14ac:dyDescent="0.25">
      <c r="A348" t="s">
        <v>56</v>
      </c>
      <c r="B348" t="s">
        <v>5</v>
      </c>
      <c r="C348" t="s">
        <v>15</v>
      </c>
      <c r="D348" t="s">
        <v>16</v>
      </c>
      <c r="E348" t="s">
        <v>125</v>
      </c>
      <c r="F348" t="s">
        <v>126</v>
      </c>
      <c r="G348" t="s">
        <v>69</v>
      </c>
      <c r="L348" t="s">
        <v>68</v>
      </c>
      <c r="M348">
        <v>2001</v>
      </c>
      <c r="N348">
        <f t="shared" si="68"/>
        <v>2001</v>
      </c>
      <c r="O348">
        <f t="shared" si="68"/>
        <v>2001</v>
      </c>
      <c r="P348">
        <f t="shared" si="68"/>
        <v>2001</v>
      </c>
      <c r="Q348">
        <f t="shared" si="68"/>
        <v>2001</v>
      </c>
      <c r="R348">
        <f t="shared" si="68"/>
        <v>2001</v>
      </c>
      <c r="S348">
        <f t="shared" si="68"/>
        <v>2001</v>
      </c>
      <c r="T348">
        <f t="shared" si="68"/>
        <v>2001</v>
      </c>
      <c r="U348">
        <f t="shared" si="68"/>
        <v>2001</v>
      </c>
      <c r="V348">
        <f t="shared" si="68"/>
        <v>2001</v>
      </c>
      <c r="W348">
        <f t="shared" si="68"/>
        <v>2001</v>
      </c>
    </row>
    <row r="349" spans="1:23" x14ac:dyDescent="0.25">
      <c r="A349" t="s">
        <v>56</v>
      </c>
      <c r="B349" t="s">
        <v>5</v>
      </c>
      <c r="C349" t="s">
        <v>15</v>
      </c>
      <c r="D349" t="s">
        <v>16</v>
      </c>
      <c r="E349" t="s">
        <v>125</v>
      </c>
      <c r="F349" t="s">
        <v>126</v>
      </c>
      <c r="G349" t="s">
        <v>70</v>
      </c>
      <c r="L349" t="s">
        <v>71</v>
      </c>
      <c r="M349">
        <v>35</v>
      </c>
      <c r="N349">
        <f t="shared" si="68"/>
        <v>35</v>
      </c>
      <c r="O349">
        <f t="shared" si="68"/>
        <v>35</v>
      </c>
      <c r="P349">
        <f t="shared" si="68"/>
        <v>35</v>
      </c>
      <c r="Q349">
        <f t="shared" si="68"/>
        <v>35</v>
      </c>
      <c r="R349">
        <f t="shared" si="68"/>
        <v>35</v>
      </c>
      <c r="S349">
        <f t="shared" si="68"/>
        <v>35</v>
      </c>
      <c r="T349">
        <f t="shared" si="68"/>
        <v>35</v>
      </c>
      <c r="U349">
        <f t="shared" si="68"/>
        <v>35</v>
      </c>
      <c r="V349">
        <f t="shared" si="68"/>
        <v>35</v>
      </c>
      <c r="W349">
        <f t="shared" si="68"/>
        <v>35</v>
      </c>
    </row>
    <row r="350" spans="1:23" x14ac:dyDescent="0.25">
      <c r="A350" t="s">
        <v>56</v>
      </c>
      <c r="B350" t="s">
        <v>5</v>
      </c>
      <c r="C350" t="s">
        <v>15</v>
      </c>
      <c r="D350" t="s">
        <v>16</v>
      </c>
      <c r="E350" t="s">
        <v>125</v>
      </c>
      <c r="F350" t="s">
        <v>126</v>
      </c>
      <c r="G350" t="s">
        <v>72</v>
      </c>
      <c r="L350" t="s">
        <v>51</v>
      </c>
      <c r="M350">
        <f>INDEX([1]!freight_data,MATCH($A350&amp;$F350&amp;$G350&amp;$J350,[1]!freight_index,0),MATCH(M$2,[1]!freight_year,0))</f>
        <v>0.679885744652584</v>
      </c>
    </row>
    <row r="351" spans="1:23" x14ac:dyDescent="0.25">
      <c r="A351" t="s">
        <v>56</v>
      </c>
      <c r="B351" t="s">
        <v>5</v>
      </c>
      <c r="C351" t="s">
        <v>15</v>
      </c>
      <c r="D351" t="s">
        <v>16</v>
      </c>
      <c r="E351" t="s">
        <v>125</v>
      </c>
      <c r="F351" t="s">
        <v>126</v>
      </c>
      <c r="G351" t="s">
        <v>73</v>
      </c>
      <c r="L351" t="s">
        <v>19</v>
      </c>
      <c r="M351">
        <f>802139037.4/1000</f>
        <v>802139.03740000003</v>
      </c>
      <c r="N351">
        <f t="shared" ref="N351:W354" si="69">M351</f>
        <v>802139.03740000003</v>
      </c>
      <c r="O351">
        <f t="shared" si="69"/>
        <v>802139.03740000003</v>
      </c>
      <c r="P351">
        <f t="shared" si="69"/>
        <v>802139.03740000003</v>
      </c>
      <c r="Q351">
        <f t="shared" si="69"/>
        <v>802139.03740000003</v>
      </c>
      <c r="R351">
        <f t="shared" si="69"/>
        <v>802139.03740000003</v>
      </c>
      <c r="S351">
        <f t="shared" si="69"/>
        <v>802139.03740000003</v>
      </c>
      <c r="T351">
        <f t="shared" si="69"/>
        <v>802139.03740000003</v>
      </c>
      <c r="U351">
        <f t="shared" si="69"/>
        <v>802139.03740000003</v>
      </c>
      <c r="V351">
        <f t="shared" si="69"/>
        <v>802139.03740000003</v>
      </c>
      <c r="W351">
        <f t="shared" si="69"/>
        <v>802139.03740000003</v>
      </c>
    </row>
    <row r="352" spans="1:23" x14ac:dyDescent="0.25">
      <c r="A352" t="s">
        <v>56</v>
      </c>
      <c r="B352" t="s">
        <v>5</v>
      </c>
      <c r="C352" t="s">
        <v>15</v>
      </c>
      <c r="D352" t="s">
        <v>16</v>
      </c>
      <c r="E352" t="s">
        <v>125</v>
      </c>
      <c r="F352" t="s">
        <v>126</v>
      </c>
      <c r="G352" t="s">
        <v>76</v>
      </c>
      <c r="L352" t="s">
        <v>78</v>
      </c>
      <c r="M352">
        <v>113600881.144088</v>
      </c>
      <c r="N352">
        <f t="shared" si="69"/>
        <v>113600881.144088</v>
      </c>
      <c r="O352">
        <f t="shared" si="69"/>
        <v>113600881.144088</v>
      </c>
      <c r="P352">
        <f t="shared" si="69"/>
        <v>113600881.144088</v>
      </c>
      <c r="Q352">
        <f t="shared" si="69"/>
        <v>113600881.144088</v>
      </c>
      <c r="R352">
        <f t="shared" si="69"/>
        <v>113600881.144088</v>
      </c>
      <c r="S352">
        <f t="shared" si="69"/>
        <v>113600881.144088</v>
      </c>
      <c r="T352">
        <f t="shared" si="69"/>
        <v>113600881.144088</v>
      </c>
      <c r="U352">
        <f t="shared" si="69"/>
        <v>113600881.144088</v>
      </c>
      <c r="V352">
        <f t="shared" si="69"/>
        <v>113600881.144088</v>
      </c>
      <c r="W352">
        <f t="shared" si="69"/>
        <v>113600881.144088</v>
      </c>
    </row>
    <row r="353" spans="1:23" x14ac:dyDescent="0.25">
      <c r="A353" t="s">
        <v>56</v>
      </c>
      <c r="B353" t="s">
        <v>5</v>
      </c>
      <c r="C353" t="s">
        <v>15</v>
      </c>
      <c r="D353" t="s">
        <v>16</v>
      </c>
      <c r="E353" t="s">
        <v>125</v>
      </c>
      <c r="F353" t="s">
        <v>126</v>
      </c>
      <c r="G353" t="s">
        <v>79</v>
      </c>
      <c r="L353" t="s">
        <v>78</v>
      </c>
      <c r="M353">
        <v>4692656.1070550904</v>
      </c>
      <c r="N353">
        <f t="shared" si="69"/>
        <v>4692656.1070550904</v>
      </c>
      <c r="O353">
        <f t="shared" si="69"/>
        <v>4692656.1070550904</v>
      </c>
      <c r="P353">
        <f t="shared" si="69"/>
        <v>4692656.1070550904</v>
      </c>
      <c r="Q353">
        <f t="shared" si="69"/>
        <v>4692656.1070550904</v>
      </c>
      <c r="R353">
        <f t="shared" si="69"/>
        <v>4692656.1070550904</v>
      </c>
      <c r="S353">
        <f t="shared" si="69"/>
        <v>4692656.1070550904</v>
      </c>
      <c r="T353">
        <f t="shared" si="69"/>
        <v>4692656.1070550904</v>
      </c>
      <c r="U353">
        <f t="shared" si="69"/>
        <v>4692656.1070550904</v>
      </c>
      <c r="V353">
        <f t="shared" si="69"/>
        <v>4692656.1070550904</v>
      </c>
      <c r="W353">
        <f t="shared" si="69"/>
        <v>4692656.1070550904</v>
      </c>
    </row>
    <row r="354" spans="1:23" x14ac:dyDescent="0.25">
      <c r="A354" t="s">
        <v>56</v>
      </c>
      <c r="B354" t="s">
        <v>5</v>
      </c>
      <c r="C354" t="s">
        <v>15</v>
      </c>
      <c r="D354" t="s">
        <v>16</v>
      </c>
      <c r="E354" t="s">
        <v>125</v>
      </c>
      <c r="F354" t="s">
        <v>126</v>
      </c>
      <c r="G354" t="s">
        <v>17</v>
      </c>
      <c r="J354" t="s">
        <v>36</v>
      </c>
      <c r="L354" t="s">
        <v>82</v>
      </c>
      <c r="M354">
        <f>INDEX([1]!freight_data,MATCH($A354&amp;$F354&amp;$G354&amp;$J354,[1]!freight_index,0),MATCH(M$2,[1]!freight_year,0))</f>
        <v>0.51414971092499251</v>
      </c>
      <c r="N354">
        <f t="shared" si="69"/>
        <v>0.51414971092499251</v>
      </c>
      <c r="O354">
        <f t="shared" si="69"/>
        <v>0.51414971092499251</v>
      </c>
      <c r="P354">
        <f t="shared" si="69"/>
        <v>0.51414971092499251</v>
      </c>
      <c r="Q354">
        <f t="shared" si="69"/>
        <v>0.51414971092499251</v>
      </c>
      <c r="R354">
        <f t="shared" si="69"/>
        <v>0.51414971092499251</v>
      </c>
      <c r="S354">
        <f t="shared" si="69"/>
        <v>0.51414971092499251</v>
      </c>
      <c r="T354">
        <f t="shared" si="69"/>
        <v>0.51414971092499251</v>
      </c>
      <c r="U354">
        <f t="shared" si="69"/>
        <v>0.51414971092499251</v>
      </c>
      <c r="V354">
        <f t="shared" si="69"/>
        <v>0.51414971092499251</v>
      </c>
      <c r="W354">
        <f t="shared" si="69"/>
        <v>0.51414971092499251</v>
      </c>
    </row>
    <row r="355" spans="1:23" x14ac:dyDescent="0.25">
      <c r="A355" t="s">
        <v>56</v>
      </c>
      <c r="B355" t="s">
        <v>5</v>
      </c>
      <c r="C355" t="s">
        <v>15</v>
      </c>
      <c r="D355" t="s">
        <v>16</v>
      </c>
      <c r="E355" t="s">
        <v>125</v>
      </c>
      <c r="F355" t="s">
        <v>127</v>
      </c>
      <c r="G355" t="s">
        <v>6</v>
      </c>
    </row>
    <row r="356" spans="1:23" x14ac:dyDescent="0.25">
      <c r="A356" t="s">
        <v>56</v>
      </c>
      <c r="B356" t="s">
        <v>5</v>
      </c>
      <c r="C356" t="s">
        <v>15</v>
      </c>
      <c r="D356" t="s">
        <v>16</v>
      </c>
      <c r="E356" t="s">
        <v>125</v>
      </c>
      <c r="F356" t="s">
        <v>127</v>
      </c>
      <c r="G356" t="s">
        <v>67</v>
      </c>
      <c r="L356" t="s">
        <v>68</v>
      </c>
      <c r="M356">
        <v>1950</v>
      </c>
      <c r="N356">
        <f t="shared" ref="N356:W358" si="70">M356</f>
        <v>1950</v>
      </c>
      <c r="O356">
        <f t="shared" si="70"/>
        <v>1950</v>
      </c>
      <c r="P356">
        <f t="shared" si="70"/>
        <v>1950</v>
      </c>
      <c r="Q356">
        <f t="shared" si="70"/>
        <v>1950</v>
      </c>
      <c r="R356">
        <f t="shared" si="70"/>
        <v>1950</v>
      </c>
      <c r="S356">
        <f t="shared" si="70"/>
        <v>1950</v>
      </c>
      <c r="T356">
        <f t="shared" si="70"/>
        <v>1950</v>
      </c>
      <c r="U356">
        <f t="shared" si="70"/>
        <v>1950</v>
      </c>
      <c r="V356">
        <f t="shared" si="70"/>
        <v>1950</v>
      </c>
      <c r="W356">
        <f t="shared" si="70"/>
        <v>1950</v>
      </c>
    </row>
    <row r="357" spans="1:23" x14ac:dyDescent="0.25">
      <c r="A357" t="s">
        <v>56</v>
      </c>
      <c r="B357" t="s">
        <v>5</v>
      </c>
      <c r="C357" t="s">
        <v>15</v>
      </c>
      <c r="D357" t="s">
        <v>16</v>
      </c>
      <c r="E357" t="s">
        <v>125</v>
      </c>
      <c r="F357" t="s">
        <v>127</v>
      </c>
      <c r="G357" t="s">
        <v>69</v>
      </c>
      <c r="L357" t="s">
        <v>68</v>
      </c>
      <c r="M357">
        <v>2101</v>
      </c>
      <c r="N357">
        <f t="shared" si="70"/>
        <v>2101</v>
      </c>
      <c r="O357">
        <f t="shared" si="70"/>
        <v>2101</v>
      </c>
      <c r="P357">
        <f t="shared" si="70"/>
        <v>2101</v>
      </c>
      <c r="Q357">
        <f t="shared" si="70"/>
        <v>2101</v>
      </c>
      <c r="R357">
        <f t="shared" si="70"/>
        <v>2101</v>
      </c>
      <c r="S357">
        <f t="shared" si="70"/>
        <v>2101</v>
      </c>
      <c r="T357">
        <f t="shared" si="70"/>
        <v>2101</v>
      </c>
      <c r="U357">
        <f t="shared" si="70"/>
        <v>2101</v>
      </c>
      <c r="V357">
        <f t="shared" si="70"/>
        <v>2101</v>
      </c>
      <c r="W357">
        <f t="shared" si="70"/>
        <v>2101</v>
      </c>
    </row>
    <row r="358" spans="1:23" x14ac:dyDescent="0.25">
      <c r="A358" t="s">
        <v>56</v>
      </c>
      <c r="B358" t="s">
        <v>5</v>
      </c>
      <c r="C358" t="s">
        <v>15</v>
      </c>
      <c r="D358" t="s">
        <v>16</v>
      </c>
      <c r="E358" t="s">
        <v>125</v>
      </c>
      <c r="F358" t="s">
        <v>127</v>
      </c>
      <c r="G358" t="s">
        <v>70</v>
      </c>
      <c r="L358" t="s">
        <v>71</v>
      </c>
      <c r="M358">
        <v>35</v>
      </c>
      <c r="N358">
        <f t="shared" si="70"/>
        <v>35</v>
      </c>
      <c r="O358">
        <f t="shared" si="70"/>
        <v>35</v>
      </c>
      <c r="P358">
        <f t="shared" si="70"/>
        <v>35</v>
      </c>
      <c r="Q358">
        <f t="shared" si="70"/>
        <v>35</v>
      </c>
      <c r="R358">
        <f t="shared" si="70"/>
        <v>35</v>
      </c>
      <c r="S358">
        <f t="shared" si="70"/>
        <v>35</v>
      </c>
      <c r="T358">
        <f t="shared" si="70"/>
        <v>35</v>
      </c>
      <c r="U358">
        <f t="shared" si="70"/>
        <v>35</v>
      </c>
      <c r="V358">
        <f t="shared" si="70"/>
        <v>35</v>
      </c>
      <c r="W358">
        <f t="shared" si="70"/>
        <v>35</v>
      </c>
    </row>
    <row r="359" spans="1:23" x14ac:dyDescent="0.25">
      <c r="A359" t="s">
        <v>56</v>
      </c>
      <c r="B359" t="s">
        <v>5</v>
      </c>
      <c r="C359" t="s">
        <v>15</v>
      </c>
      <c r="D359" t="s">
        <v>16</v>
      </c>
      <c r="E359" t="s">
        <v>125</v>
      </c>
      <c r="F359" t="s">
        <v>127</v>
      </c>
      <c r="G359" t="s">
        <v>72</v>
      </c>
      <c r="L359" t="s">
        <v>51</v>
      </c>
      <c r="M359">
        <v>0</v>
      </c>
    </row>
    <row r="360" spans="1:23" x14ac:dyDescent="0.25">
      <c r="A360" t="s">
        <v>56</v>
      </c>
      <c r="B360" t="s">
        <v>5</v>
      </c>
      <c r="C360" t="s">
        <v>15</v>
      </c>
      <c r="D360" t="s">
        <v>16</v>
      </c>
      <c r="E360" t="s">
        <v>125</v>
      </c>
      <c r="F360" t="s">
        <v>127</v>
      </c>
      <c r="G360" t="s">
        <v>73</v>
      </c>
      <c r="L360" t="s">
        <v>19</v>
      </c>
      <c r="M360">
        <f>802139037.4/1000</f>
        <v>802139.03740000003</v>
      </c>
      <c r="N360">
        <f t="shared" ref="N360:W363" si="71">M360</f>
        <v>802139.03740000003</v>
      </c>
      <c r="O360">
        <f t="shared" si="71"/>
        <v>802139.03740000003</v>
      </c>
      <c r="P360">
        <f t="shared" si="71"/>
        <v>802139.03740000003</v>
      </c>
      <c r="Q360">
        <f t="shared" si="71"/>
        <v>802139.03740000003</v>
      </c>
      <c r="R360">
        <f t="shared" si="71"/>
        <v>802139.03740000003</v>
      </c>
      <c r="S360">
        <f t="shared" si="71"/>
        <v>802139.03740000003</v>
      </c>
      <c r="T360">
        <f t="shared" si="71"/>
        <v>802139.03740000003</v>
      </c>
      <c r="U360">
        <f t="shared" si="71"/>
        <v>802139.03740000003</v>
      </c>
      <c r="V360">
        <f t="shared" si="71"/>
        <v>802139.03740000003</v>
      </c>
      <c r="W360">
        <f t="shared" si="71"/>
        <v>802139.03740000003</v>
      </c>
    </row>
    <row r="361" spans="1:23" x14ac:dyDescent="0.25">
      <c r="A361" t="s">
        <v>56</v>
      </c>
      <c r="B361" t="s">
        <v>5</v>
      </c>
      <c r="C361" t="s">
        <v>15</v>
      </c>
      <c r="D361" t="s">
        <v>16</v>
      </c>
      <c r="E361" t="s">
        <v>125</v>
      </c>
      <c r="F361" t="s">
        <v>127</v>
      </c>
      <c r="G361" t="s">
        <v>76</v>
      </c>
      <c r="L361" t="s">
        <v>78</v>
      </c>
      <c r="M361">
        <v>113600881.144088</v>
      </c>
      <c r="N361">
        <f t="shared" si="71"/>
        <v>113600881.144088</v>
      </c>
      <c r="O361">
        <f t="shared" si="71"/>
        <v>113600881.144088</v>
      </c>
      <c r="P361">
        <f t="shared" si="71"/>
        <v>113600881.144088</v>
      </c>
      <c r="Q361">
        <f t="shared" si="71"/>
        <v>113600881.144088</v>
      </c>
      <c r="R361">
        <f t="shared" si="71"/>
        <v>113600881.144088</v>
      </c>
      <c r="S361">
        <f t="shared" si="71"/>
        <v>113600881.144088</v>
      </c>
      <c r="T361">
        <f t="shared" si="71"/>
        <v>113600881.144088</v>
      </c>
      <c r="U361">
        <f t="shared" si="71"/>
        <v>113600881.144088</v>
      </c>
      <c r="V361">
        <f t="shared" si="71"/>
        <v>113600881.144088</v>
      </c>
      <c r="W361">
        <f t="shared" si="71"/>
        <v>113600881.144088</v>
      </c>
    </row>
    <row r="362" spans="1:23" x14ac:dyDescent="0.25">
      <c r="A362" t="s">
        <v>56</v>
      </c>
      <c r="B362" t="s">
        <v>5</v>
      </c>
      <c r="C362" t="s">
        <v>15</v>
      </c>
      <c r="D362" t="s">
        <v>16</v>
      </c>
      <c r="E362" t="s">
        <v>125</v>
      </c>
      <c r="F362" t="s">
        <v>127</v>
      </c>
      <c r="G362" t="s">
        <v>79</v>
      </c>
      <c r="L362" t="s">
        <v>78</v>
      </c>
      <c r="M362">
        <v>4692656.1070550904</v>
      </c>
      <c r="N362">
        <f t="shared" si="71"/>
        <v>4692656.1070550904</v>
      </c>
      <c r="O362">
        <f t="shared" si="71"/>
        <v>4692656.1070550904</v>
      </c>
      <c r="P362">
        <f t="shared" si="71"/>
        <v>4692656.1070550904</v>
      </c>
      <c r="Q362">
        <f t="shared" si="71"/>
        <v>4692656.1070550904</v>
      </c>
      <c r="R362">
        <f t="shared" si="71"/>
        <v>4692656.1070550904</v>
      </c>
      <c r="S362">
        <f t="shared" si="71"/>
        <v>4692656.1070550904</v>
      </c>
      <c r="T362">
        <f t="shared" si="71"/>
        <v>4692656.1070550904</v>
      </c>
      <c r="U362">
        <f t="shared" si="71"/>
        <v>4692656.1070550904</v>
      </c>
      <c r="V362">
        <f t="shared" si="71"/>
        <v>4692656.1070550904</v>
      </c>
      <c r="W362">
        <f t="shared" si="71"/>
        <v>4692656.1070550904</v>
      </c>
    </row>
    <row r="363" spans="1:23" x14ac:dyDescent="0.25">
      <c r="A363" t="s">
        <v>56</v>
      </c>
      <c r="B363" t="s">
        <v>5</v>
      </c>
      <c r="C363" t="s">
        <v>15</v>
      </c>
      <c r="D363" t="s">
        <v>16</v>
      </c>
      <c r="E363" t="s">
        <v>125</v>
      </c>
      <c r="F363" t="s">
        <v>127</v>
      </c>
      <c r="G363" t="s">
        <v>17</v>
      </c>
      <c r="J363" t="s">
        <v>36</v>
      </c>
      <c r="L363" t="s">
        <v>82</v>
      </c>
      <c r="M363">
        <f>INDEX([1]!freight_data,MATCH($A363&amp;$F363&amp;$G363&amp;$J363,[1]!freight_index,0),MATCH(M$2,[1]!freight_year,0))</f>
        <v>0.44253033618460313</v>
      </c>
      <c r="N363">
        <f t="shared" si="71"/>
        <v>0.44253033618460313</v>
      </c>
      <c r="O363">
        <f t="shared" si="71"/>
        <v>0.44253033618460313</v>
      </c>
      <c r="P363">
        <f t="shared" si="71"/>
        <v>0.44253033618460313</v>
      </c>
      <c r="Q363">
        <f t="shared" si="71"/>
        <v>0.44253033618460313</v>
      </c>
      <c r="R363">
        <f t="shared" si="71"/>
        <v>0.44253033618460313</v>
      </c>
      <c r="S363">
        <f t="shared" si="71"/>
        <v>0.44253033618460313</v>
      </c>
      <c r="T363">
        <f t="shared" si="71"/>
        <v>0.44253033618460313</v>
      </c>
      <c r="U363">
        <f t="shared" si="71"/>
        <v>0.44253033618460313</v>
      </c>
      <c r="V363">
        <f t="shared" si="71"/>
        <v>0.44253033618460313</v>
      </c>
      <c r="W363">
        <f t="shared" si="71"/>
        <v>0.44253033618460313</v>
      </c>
    </row>
    <row r="364" spans="1:23" x14ac:dyDescent="0.25">
      <c r="A364" t="s">
        <v>56</v>
      </c>
      <c r="B364" t="s">
        <v>5</v>
      </c>
      <c r="C364" t="s">
        <v>15</v>
      </c>
      <c r="D364" t="s">
        <v>16</v>
      </c>
      <c r="E364" t="s">
        <v>125</v>
      </c>
      <c r="F364" t="s">
        <v>128</v>
      </c>
      <c r="G364" t="s">
        <v>6</v>
      </c>
    </row>
    <row r="365" spans="1:23" x14ac:dyDescent="0.25">
      <c r="A365" t="s">
        <v>56</v>
      </c>
      <c r="B365" t="s">
        <v>5</v>
      </c>
      <c r="C365" t="s">
        <v>15</v>
      </c>
      <c r="D365" t="s">
        <v>16</v>
      </c>
      <c r="E365" t="s">
        <v>125</v>
      </c>
      <c r="F365" t="s">
        <v>128</v>
      </c>
      <c r="G365" t="s">
        <v>67</v>
      </c>
      <c r="L365" t="s">
        <v>68</v>
      </c>
      <c r="M365">
        <v>2015</v>
      </c>
      <c r="N365">
        <f t="shared" ref="N365:W367" si="72">M365</f>
        <v>2015</v>
      </c>
      <c r="O365">
        <f t="shared" si="72"/>
        <v>2015</v>
      </c>
      <c r="P365">
        <f t="shared" si="72"/>
        <v>2015</v>
      </c>
      <c r="Q365">
        <f t="shared" si="72"/>
        <v>2015</v>
      </c>
      <c r="R365">
        <f t="shared" si="72"/>
        <v>2015</v>
      </c>
      <c r="S365">
        <f t="shared" si="72"/>
        <v>2015</v>
      </c>
      <c r="T365">
        <f t="shared" si="72"/>
        <v>2015</v>
      </c>
      <c r="U365">
        <f t="shared" si="72"/>
        <v>2015</v>
      </c>
      <c r="V365">
        <f t="shared" si="72"/>
        <v>2015</v>
      </c>
      <c r="W365">
        <f t="shared" si="72"/>
        <v>2015</v>
      </c>
    </row>
    <row r="366" spans="1:23" x14ac:dyDescent="0.25">
      <c r="A366" t="s">
        <v>56</v>
      </c>
      <c r="B366" t="s">
        <v>5</v>
      </c>
      <c r="C366" t="s">
        <v>15</v>
      </c>
      <c r="D366" t="s">
        <v>16</v>
      </c>
      <c r="E366" t="s">
        <v>125</v>
      </c>
      <c r="F366" t="s">
        <v>128</v>
      </c>
      <c r="G366" t="s">
        <v>69</v>
      </c>
      <c r="L366" t="s">
        <v>68</v>
      </c>
      <c r="M366">
        <v>2101</v>
      </c>
      <c r="N366">
        <f t="shared" si="72"/>
        <v>2101</v>
      </c>
      <c r="O366">
        <f t="shared" si="72"/>
        <v>2101</v>
      </c>
      <c r="P366">
        <f t="shared" si="72"/>
        <v>2101</v>
      </c>
      <c r="Q366">
        <f t="shared" si="72"/>
        <v>2101</v>
      </c>
      <c r="R366">
        <f t="shared" si="72"/>
        <v>2101</v>
      </c>
      <c r="S366">
        <f t="shared" si="72"/>
        <v>2101</v>
      </c>
      <c r="T366">
        <f t="shared" si="72"/>
        <v>2101</v>
      </c>
      <c r="U366">
        <f t="shared" si="72"/>
        <v>2101</v>
      </c>
      <c r="V366">
        <f t="shared" si="72"/>
        <v>2101</v>
      </c>
      <c r="W366">
        <f t="shared" si="72"/>
        <v>2101</v>
      </c>
    </row>
    <row r="367" spans="1:23" x14ac:dyDescent="0.25">
      <c r="A367" t="s">
        <v>56</v>
      </c>
      <c r="B367" t="s">
        <v>5</v>
      </c>
      <c r="C367" t="s">
        <v>15</v>
      </c>
      <c r="D367" t="s">
        <v>16</v>
      </c>
      <c r="E367" t="s">
        <v>125</v>
      </c>
      <c r="F367" t="s">
        <v>128</v>
      </c>
      <c r="G367" t="s">
        <v>70</v>
      </c>
      <c r="L367" t="s">
        <v>71</v>
      </c>
      <c r="M367">
        <v>35</v>
      </c>
      <c r="N367">
        <f t="shared" si="72"/>
        <v>35</v>
      </c>
      <c r="O367">
        <f t="shared" si="72"/>
        <v>35</v>
      </c>
      <c r="P367">
        <f t="shared" si="72"/>
        <v>35</v>
      </c>
      <c r="Q367">
        <f t="shared" si="72"/>
        <v>35</v>
      </c>
      <c r="R367">
        <f t="shared" si="72"/>
        <v>35</v>
      </c>
      <c r="S367">
        <f t="shared" si="72"/>
        <v>35</v>
      </c>
      <c r="T367">
        <f t="shared" si="72"/>
        <v>35</v>
      </c>
      <c r="U367">
        <f t="shared" si="72"/>
        <v>35</v>
      </c>
      <c r="V367">
        <f t="shared" si="72"/>
        <v>35</v>
      </c>
      <c r="W367">
        <f t="shared" si="72"/>
        <v>35</v>
      </c>
    </row>
    <row r="368" spans="1:23" x14ac:dyDescent="0.25">
      <c r="A368" t="s">
        <v>56</v>
      </c>
      <c r="B368" t="s">
        <v>5</v>
      </c>
      <c r="C368" t="s">
        <v>15</v>
      </c>
      <c r="D368" t="s">
        <v>16</v>
      </c>
      <c r="E368" t="s">
        <v>125</v>
      </c>
      <c r="F368" t="s">
        <v>128</v>
      </c>
      <c r="G368" t="s">
        <v>72</v>
      </c>
      <c r="L368" t="s">
        <v>51</v>
      </c>
      <c r="M368">
        <v>0</v>
      </c>
    </row>
    <row r="369" spans="1:23" x14ac:dyDescent="0.25">
      <c r="A369" t="s">
        <v>56</v>
      </c>
      <c r="B369" t="s">
        <v>5</v>
      </c>
      <c r="C369" t="s">
        <v>15</v>
      </c>
      <c r="D369" t="s">
        <v>16</v>
      </c>
      <c r="E369" t="s">
        <v>125</v>
      </c>
      <c r="F369" t="s">
        <v>128</v>
      </c>
      <c r="G369" t="s">
        <v>73</v>
      </c>
      <c r="L369" t="s">
        <v>19</v>
      </c>
      <c r="M369">
        <f>802139037.4/1000</f>
        <v>802139.03740000003</v>
      </c>
      <c r="N369">
        <f t="shared" ref="N369:W372" si="73">M369</f>
        <v>802139.03740000003</v>
      </c>
      <c r="O369">
        <f t="shared" si="73"/>
        <v>802139.03740000003</v>
      </c>
      <c r="P369">
        <f t="shared" si="73"/>
        <v>802139.03740000003</v>
      </c>
      <c r="Q369">
        <f t="shared" si="73"/>
        <v>802139.03740000003</v>
      </c>
      <c r="R369">
        <f t="shared" si="73"/>
        <v>802139.03740000003</v>
      </c>
      <c r="S369">
        <f t="shared" si="73"/>
        <v>802139.03740000003</v>
      </c>
      <c r="T369">
        <f t="shared" si="73"/>
        <v>802139.03740000003</v>
      </c>
      <c r="U369">
        <f t="shared" si="73"/>
        <v>802139.03740000003</v>
      </c>
      <c r="V369">
        <f t="shared" si="73"/>
        <v>802139.03740000003</v>
      </c>
      <c r="W369">
        <f t="shared" si="73"/>
        <v>802139.03740000003</v>
      </c>
    </row>
    <row r="370" spans="1:23" x14ac:dyDescent="0.25">
      <c r="A370" t="s">
        <v>56</v>
      </c>
      <c r="B370" t="s">
        <v>5</v>
      </c>
      <c r="C370" t="s">
        <v>15</v>
      </c>
      <c r="D370" t="s">
        <v>16</v>
      </c>
      <c r="E370" t="s">
        <v>125</v>
      </c>
      <c r="F370" t="s">
        <v>128</v>
      </c>
      <c r="G370" t="s">
        <v>76</v>
      </c>
      <c r="L370" t="s">
        <v>78</v>
      </c>
      <c r="M370">
        <v>118880621.378729</v>
      </c>
      <c r="N370">
        <f t="shared" si="73"/>
        <v>118880621.378729</v>
      </c>
      <c r="O370">
        <f t="shared" si="73"/>
        <v>118880621.378729</v>
      </c>
      <c r="P370">
        <f t="shared" si="73"/>
        <v>118880621.378729</v>
      </c>
      <c r="Q370">
        <f t="shared" si="73"/>
        <v>118880621.378729</v>
      </c>
      <c r="R370">
        <f t="shared" si="73"/>
        <v>118880621.378729</v>
      </c>
      <c r="S370">
        <f t="shared" si="73"/>
        <v>118880621.378729</v>
      </c>
      <c r="T370">
        <f t="shared" si="73"/>
        <v>118880621.378729</v>
      </c>
      <c r="U370">
        <f t="shared" si="73"/>
        <v>118880621.378729</v>
      </c>
      <c r="V370">
        <f t="shared" si="73"/>
        <v>118880621.378729</v>
      </c>
      <c r="W370">
        <f t="shared" si="73"/>
        <v>118880621.378729</v>
      </c>
    </row>
    <row r="371" spans="1:23" x14ac:dyDescent="0.25">
      <c r="A371" t="s">
        <v>56</v>
      </c>
      <c r="B371" t="s">
        <v>5</v>
      </c>
      <c r="C371" t="s">
        <v>15</v>
      </c>
      <c r="D371" t="s">
        <v>16</v>
      </c>
      <c r="E371" t="s">
        <v>125</v>
      </c>
      <c r="F371" t="s">
        <v>128</v>
      </c>
      <c r="G371" t="s">
        <v>79</v>
      </c>
      <c r="L371" t="s">
        <v>78</v>
      </c>
      <c r="M371">
        <v>4692656.1070550904</v>
      </c>
      <c r="N371">
        <f t="shared" si="73"/>
        <v>4692656.1070550904</v>
      </c>
      <c r="O371">
        <f t="shared" si="73"/>
        <v>4692656.1070550904</v>
      </c>
      <c r="P371">
        <f t="shared" si="73"/>
        <v>4692656.1070550904</v>
      </c>
      <c r="Q371">
        <f t="shared" si="73"/>
        <v>4692656.1070550904</v>
      </c>
      <c r="R371">
        <f t="shared" si="73"/>
        <v>4692656.1070550904</v>
      </c>
      <c r="S371">
        <f t="shared" si="73"/>
        <v>4692656.1070550904</v>
      </c>
      <c r="T371">
        <f t="shared" si="73"/>
        <v>4692656.1070550904</v>
      </c>
      <c r="U371">
        <f t="shared" si="73"/>
        <v>4692656.1070550904</v>
      </c>
      <c r="V371">
        <f t="shared" si="73"/>
        <v>4692656.1070550904</v>
      </c>
      <c r="W371">
        <f t="shared" si="73"/>
        <v>4692656.1070550904</v>
      </c>
    </row>
    <row r="372" spans="1:23" x14ac:dyDescent="0.25">
      <c r="A372" t="s">
        <v>56</v>
      </c>
      <c r="B372" t="s">
        <v>5</v>
      </c>
      <c r="C372" t="s">
        <v>15</v>
      </c>
      <c r="D372" t="s">
        <v>16</v>
      </c>
      <c r="E372" t="s">
        <v>125</v>
      </c>
      <c r="F372" t="s">
        <v>128</v>
      </c>
      <c r="G372" t="s">
        <v>17</v>
      </c>
      <c r="J372" t="s">
        <v>36</v>
      </c>
      <c r="L372" t="s">
        <v>82</v>
      </c>
      <c r="M372">
        <f>INDEX([1]!freight_data,MATCH($A372&amp;$F372&amp;$G372&amp;$J372,[1]!freight_index,0),MATCH(M$2,[1]!freight_year,0))</f>
        <v>0.35272564406771584</v>
      </c>
      <c r="N372">
        <f t="shared" si="73"/>
        <v>0.35272564406771584</v>
      </c>
      <c r="O372">
        <f t="shared" si="73"/>
        <v>0.35272564406771584</v>
      </c>
      <c r="P372">
        <f t="shared" si="73"/>
        <v>0.35272564406771584</v>
      </c>
      <c r="Q372">
        <f t="shared" si="73"/>
        <v>0.35272564406771584</v>
      </c>
      <c r="R372">
        <f t="shared" si="73"/>
        <v>0.35272564406771584</v>
      </c>
      <c r="S372">
        <f t="shared" si="73"/>
        <v>0.35272564406771584</v>
      </c>
      <c r="T372">
        <f t="shared" si="73"/>
        <v>0.35272564406771584</v>
      </c>
      <c r="U372">
        <f t="shared" si="73"/>
        <v>0.35272564406771584</v>
      </c>
      <c r="V372">
        <f t="shared" si="73"/>
        <v>0.35272564406771584</v>
      </c>
      <c r="W372">
        <f t="shared" si="73"/>
        <v>0.35272564406771584</v>
      </c>
    </row>
    <row r="373" spans="1:23" x14ac:dyDescent="0.25">
      <c r="A373" t="s">
        <v>56</v>
      </c>
      <c r="B373" t="s">
        <v>5</v>
      </c>
      <c r="C373" t="s">
        <v>15</v>
      </c>
      <c r="D373" t="s">
        <v>16</v>
      </c>
      <c r="E373" t="s">
        <v>125</v>
      </c>
      <c r="F373" t="s">
        <v>97</v>
      </c>
      <c r="G373" t="s">
        <v>6</v>
      </c>
    </row>
    <row r="374" spans="1:23" x14ac:dyDescent="0.25">
      <c r="A374" t="s">
        <v>56</v>
      </c>
      <c r="B374" t="s">
        <v>5</v>
      </c>
      <c r="C374" t="s">
        <v>15</v>
      </c>
      <c r="D374" t="s">
        <v>16</v>
      </c>
      <c r="E374" t="s">
        <v>125</v>
      </c>
      <c r="F374" t="s">
        <v>97</v>
      </c>
      <c r="G374" t="s">
        <v>67</v>
      </c>
      <c r="L374" t="s">
        <v>68</v>
      </c>
      <c r="M374">
        <v>2020</v>
      </c>
      <c r="N374">
        <f t="shared" ref="N374:W376" si="74">M374</f>
        <v>2020</v>
      </c>
      <c r="O374">
        <f t="shared" si="74"/>
        <v>2020</v>
      </c>
      <c r="P374">
        <f t="shared" si="74"/>
        <v>2020</v>
      </c>
      <c r="Q374">
        <f t="shared" si="74"/>
        <v>2020</v>
      </c>
      <c r="R374">
        <f t="shared" si="74"/>
        <v>2020</v>
      </c>
      <c r="S374">
        <f t="shared" si="74"/>
        <v>2020</v>
      </c>
      <c r="T374">
        <f t="shared" si="74"/>
        <v>2020</v>
      </c>
      <c r="U374">
        <f t="shared" si="74"/>
        <v>2020</v>
      </c>
      <c r="V374">
        <f t="shared" si="74"/>
        <v>2020</v>
      </c>
      <c r="W374">
        <f t="shared" si="74"/>
        <v>2020</v>
      </c>
    </row>
    <row r="375" spans="1:23" x14ac:dyDescent="0.25">
      <c r="A375" t="s">
        <v>56</v>
      </c>
      <c r="B375" t="s">
        <v>5</v>
      </c>
      <c r="C375" t="s">
        <v>15</v>
      </c>
      <c r="D375" t="s">
        <v>16</v>
      </c>
      <c r="E375" t="s">
        <v>125</v>
      </c>
      <c r="F375" t="s">
        <v>97</v>
      </c>
      <c r="G375" t="s">
        <v>69</v>
      </c>
      <c r="L375" t="s">
        <v>68</v>
      </c>
      <c r="M375">
        <v>2101</v>
      </c>
      <c r="N375">
        <f t="shared" si="74"/>
        <v>2101</v>
      </c>
      <c r="O375">
        <f t="shared" si="74"/>
        <v>2101</v>
      </c>
      <c r="P375">
        <f t="shared" si="74"/>
        <v>2101</v>
      </c>
      <c r="Q375">
        <f t="shared" si="74"/>
        <v>2101</v>
      </c>
      <c r="R375">
        <f t="shared" si="74"/>
        <v>2101</v>
      </c>
      <c r="S375">
        <f t="shared" si="74"/>
        <v>2101</v>
      </c>
      <c r="T375">
        <f t="shared" si="74"/>
        <v>2101</v>
      </c>
      <c r="U375">
        <f t="shared" si="74"/>
        <v>2101</v>
      </c>
      <c r="V375">
        <f t="shared" si="74"/>
        <v>2101</v>
      </c>
      <c r="W375">
        <f t="shared" si="74"/>
        <v>2101</v>
      </c>
    </row>
    <row r="376" spans="1:23" x14ac:dyDescent="0.25">
      <c r="A376" t="s">
        <v>56</v>
      </c>
      <c r="B376" t="s">
        <v>5</v>
      </c>
      <c r="C376" t="s">
        <v>15</v>
      </c>
      <c r="D376" t="s">
        <v>16</v>
      </c>
      <c r="E376" t="s">
        <v>125</v>
      </c>
      <c r="F376" t="s">
        <v>97</v>
      </c>
      <c r="G376" t="s">
        <v>70</v>
      </c>
      <c r="L376" t="s">
        <v>71</v>
      </c>
      <c r="M376">
        <v>35</v>
      </c>
      <c r="N376">
        <f t="shared" si="74"/>
        <v>35</v>
      </c>
      <c r="O376">
        <f t="shared" si="74"/>
        <v>35</v>
      </c>
      <c r="P376">
        <f t="shared" si="74"/>
        <v>35</v>
      </c>
      <c r="Q376">
        <f t="shared" si="74"/>
        <v>35</v>
      </c>
      <c r="R376">
        <f t="shared" si="74"/>
        <v>35</v>
      </c>
      <c r="S376">
        <f t="shared" si="74"/>
        <v>35</v>
      </c>
      <c r="T376">
        <f t="shared" si="74"/>
        <v>35</v>
      </c>
      <c r="U376">
        <f t="shared" si="74"/>
        <v>35</v>
      </c>
      <c r="V376">
        <f t="shared" si="74"/>
        <v>35</v>
      </c>
      <c r="W376">
        <f t="shared" si="74"/>
        <v>35</v>
      </c>
    </row>
    <row r="377" spans="1:23" x14ac:dyDescent="0.25">
      <c r="A377" t="s">
        <v>56</v>
      </c>
      <c r="B377" t="s">
        <v>5</v>
      </c>
      <c r="C377" t="s">
        <v>15</v>
      </c>
      <c r="D377" t="s">
        <v>16</v>
      </c>
      <c r="E377" t="s">
        <v>125</v>
      </c>
      <c r="F377" t="s">
        <v>97</v>
      </c>
      <c r="G377" t="s">
        <v>72</v>
      </c>
      <c r="L377" t="s">
        <v>51</v>
      </c>
      <c r="M377">
        <v>0</v>
      </c>
    </row>
    <row r="378" spans="1:23" x14ac:dyDescent="0.25">
      <c r="A378" t="s">
        <v>56</v>
      </c>
      <c r="B378" t="s">
        <v>5</v>
      </c>
      <c r="C378" t="s">
        <v>15</v>
      </c>
      <c r="D378" t="s">
        <v>16</v>
      </c>
      <c r="E378" t="s">
        <v>125</v>
      </c>
      <c r="F378" t="s">
        <v>97</v>
      </c>
      <c r="G378" t="s">
        <v>73</v>
      </c>
      <c r="L378" t="s">
        <v>19</v>
      </c>
      <c r="M378">
        <f>802139037.4/1000</f>
        <v>802139.03740000003</v>
      </c>
      <c r="N378">
        <f t="shared" ref="N378:W381" si="75">M378</f>
        <v>802139.03740000003</v>
      </c>
      <c r="O378">
        <f t="shared" si="75"/>
        <v>802139.03740000003</v>
      </c>
      <c r="P378">
        <f t="shared" si="75"/>
        <v>802139.03740000003</v>
      </c>
      <c r="Q378">
        <f t="shared" si="75"/>
        <v>802139.03740000003</v>
      </c>
      <c r="R378">
        <f t="shared" si="75"/>
        <v>802139.03740000003</v>
      </c>
      <c r="S378">
        <f t="shared" si="75"/>
        <v>802139.03740000003</v>
      </c>
      <c r="T378">
        <f t="shared" si="75"/>
        <v>802139.03740000003</v>
      </c>
      <c r="U378">
        <f t="shared" si="75"/>
        <v>802139.03740000003</v>
      </c>
      <c r="V378">
        <f t="shared" si="75"/>
        <v>802139.03740000003</v>
      </c>
      <c r="W378">
        <f t="shared" si="75"/>
        <v>802139.03740000003</v>
      </c>
    </row>
    <row r="379" spans="1:23" x14ac:dyDescent="0.25">
      <c r="A379" t="s">
        <v>56</v>
      </c>
      <c r="B379" t="s">
        <v>5</v>
      </c>
      <c r="C379" t="s">
        <v>15</v>
      </c>
      <c r="D379" t="s">
        <v>16</v>
      </c>
      <c r="E379" t="s">
        <v>125</v>
      </c>
      <c r="F379" t="s">
        <v>97</v>
      </c>
      <c r="G379" t="s">
        <v>76</v>
      </c>
      <c r="L379" t="s">
        <v>78</v>
      </c>
      <c r="M379">
        <v>169034024.85254699</v>
      </c>
      <c r="N379">
        <f t="shared" si="75"/>
        <v>169034024.85254699</v>
      </c>
      <c r="O379">
        <f t="shared" si="75"/>
        <v>169034024.85254699</v>
      </c>
      <c r="P379">
        <f t="shared" si="75"/>
        <v>169034024.85254699</v>
      </c>
      <c r="Q379">
        <f t="shared" si="75"/>
        <v>169034024.85254699</v>
      </c>
      <c r="R379">
        <f t="shared" si="75"/>
        <v>169034024.85254699</v>
      </c>
      <c r="S379">
        <f t="shared" si="75"/>
        <v>169034024.85254699</v>
      </c>
      <c r="T379">
        <f t="shared" si="75"/>
        <v>169034024.85254699</v>
      </c>
      <c r="U379">
        <f t="shared" si="75"/>
        <v>169034024.85254699</v>
      </c>
      <c r="V379">
        <f t="shared" si="75"/>
        <v>169034024.85254699</v>
      </c>
      <c r="W379">
        <f t="shared" si="75"/>
        <v>169034024.85254699</v>
      </c>
    </row>
    <row r="380" spans="1:23" x14ac:dyDescent="0.25">
      <c r="A380" t="s">
        <v>56</v>
      </c>
      <c r="B380" t="s">
        <v>5</v>
      </c>
      <c r="C380" t="s">
        <v>15</v>
      </c>
      <c r="D380" t="s">
        <v>16</v>
      </c>
      <c r="E380" t="s">
        <v>125</v>
      </c>
      <c r="F380" t="s">
        <v>97</v>
      </c>
      <c r="G380" t="s">
        <v>79</v>
      </c>
      <c r="L380" t="s">
        <v>78</v>
      </c>
      <c r="M380">
        <v>4692656.1070550904</v>
      </c>
      <c r="N380">
        <f t="shared" si="75"/>
        <v>4692656.1070550904</v>
      </c>
      <c r="O380">
        <f t="shared" si="75"/>
        <v>4692656.1070550904</v>
      </c>
      <c r="P380">
        <f t="shared" si="75"/>
        <v>4692656.1070550904</v>
      </c>
      <c r="Q380">
        <f t="shared" si="75"/>
        <v>4692656.1070550904</v>
      </c>
      <c r="R380">
        <f t="shared" si="75"/>
        <v>4692656.1070550904</v>
      </c>
      <c r="S380">
        <f t="shared" si="75"/>
        <v>4692656.1070550904</v>
      </c>
      <c r="T380">
        <f t="shared" si="75"/>
        <v>4692656.1070550904</v>
      </c>
      <c r="U380">
        <f t="shared" si="75"/>
        <v>4692656.1070550904</v>
      </c>
      <c r="V380">
        <f t="shared" si="75"/>
        <v>4692656.1070550904</v>
      </c>
      <c r="W380">
        <f t="shared" si="75"/>
        <v>4692656.1070550904</v>
      </c>
    </row>
    <row r="381" spans="1:23" x14ac:dyDescent="0.25">
      <c r="A381" t="s">
        <v>56</v>
      </c>
      <c r="B381" t="s">
        <v>5</v>
      </c>
      <c r="C381" t="s">
        <v>15</v>
      </c>
      <c r="D381" t="s">
        <v>16</v>
      </c>
      <c r="E381" t="s">
        <v>125</v>
      </c>
      <c r="F381" t="s">
        <v>97</v>
      </c>
      <c r="G381" t="s">
        <v>17</v>
      </c>
      <c r="J381" t="s">
        <v>38</v>
      </c>
      <c r="L381" t="s">
        <v>82</v>
      </c>
      <c r="M381">
        <f>M372</f>
        <v>0.35272564406771584</v>
      </c>
      <c r="N381">
        <f t="shared" si="75"/>
        <v>0.35272564406771584</v>
      </c>
      <c r="O381">
        <f t="shared" si="75"/>
        <v>0.35272564406771584</v>
      </c>
      <c r="P381">
        <f t="shared" si="75"/>
        <v>0.35272564406771584</v>
      </c>
      <c r="Q381">
        <f t="shared" si="75"/>
        <v>0.35272564406771584</v>
      </c>
      <c r="R381">
        <f t="shared" si="75"/>
        <v>0.35272564406771584</v>
      </c>
      <c r="S381">
        <f t="shared" si="75"/>
        <v>0.35272564406771584</v>
      </c>
      <c r="T381">
        <f t="shared" si="75"/>
        <v>0.35272564406771584</v>
      </c>
      <c r="U381">
        <f t="shared" si="75"/>
        <v>0.35272564406771584</v>
      </c>
      <c r="V381">
        <f t="shared" si="75"/>
        <v>0.35272564406771584</v>
      </c>
      <c r="W381">
        <f t="shared" si="75"/>
        <v>0.35272564406771584</v>
      </c>
    </row>
    <row r="382" spans="1:23" x14ac:dyDescent="0.25">
      <c r="A382" t="s">
        <v>56</v>
      </c>
      <c r="B382" t="s">
        <v>5</v>
      </c>
      <c r="C382" t="s">
        <v>15</v>
      </c>
      <c r="D382" t="s">
        <v>16</v>
      </c>
      <c r="E382" t="s">
        <v>125</v>
      </c>
      <c r="F382" t="s">
        <v>100</v>
      </c>
      <c r="G382" t="s">
        <v>6</v>
      </c>
    </row>
    <row r="383" spans="1:23" x14ac:dyDescent="0.25">
      <c r="A383" t="s">
        <v>56</v>
      </c>
      <c r="B383" t="s">
        <v>5</v>
      </c>
      <c r="C383" t="s">
        <v>15</v>
      </c>
      <c r="D383" t="s">
        <v>16</v>
      </c>
      <c r="E383" t="s">
        <v>125</v>
      </c>
      <c r="F383" t="s">
        <v>100</v>
      </c>
      <c r="G383" t="s">
        <v>67</v>
      </c>
      <c r="L383" t="s">
        <v>68</v>
      </c>
      <c r="M383">
        <v>2010</v>
      </c>
      <c r="N383">
        <f t="shared" ref="N383:W385" si="76">M383</f>
        <v>2010</v>
      </c>
      <c r="O383">
        <f t="shared" si="76"/>
        <v>2010</v>
      </c>
      <c r="P383">
        <f t="shared" si="76"/>
        <v>2010</v>
      </c>
      <c r="Q383">
        <f t="shared" si="76"/>
        <v>2010</v>
      </c>
      <c r="R383">
        <f t="shared" si="76"/>
        <v>2010</v>
      </c>
      <c r="S383">
        <f t="shared" si="76"/>
        <v>2010</v>
      </c>
      <c r="T383">
        <f t="shared" si="76"/>
        <v>2010</v>
      </c>
      <c r="U383">
        <f t="shared" si="76"/>
        <v>2010</v>
      </c>
      <c r="V383">
        <f t="shared" si="76"/>
        <v>2010</v>
      </c>
      <c r="W383">
        <f t="shared" si="76"/>
        <v>2010</v>
      </c>
    </row>
    <row r="384" spans="1:23" x14ac:dyDescent="0.25">
      <c r="A384" t="s">
        <v>56</v>
      </c>
      <c r="B384" t="s">
        <v>5</v>
      </c>
      <c r="C384" t="s">
        <v>15</v>
      </c>
      <c r="D384" t="s">
        <v>16</v>
      </c>
      <c r="E384" t="s">
        <v>125</v>
      </c>
      <c r="F384" t="s">
        <v>100</v>
      </c>
      <c r="G384" t="s">
        <v>69</v>
      </c>
      <c r="L384" t="s">
        <v>68</v>
      </c>
      <c r="M384">
        <v>2101</v>
      </c>
      <c r="N384">
        <f t="shared" si="76"/>
        <v>2101</v>
      </c>
      <c r="O384">
        <f t="shared" si="76"/>
        <v>2101</v>
      </c>
      <c r="P384">
        <f t="shared" si="76"/>
        <v>2101</v>
      </c>
      <c r="Q384">
        <f t="shared" si="76"/>
        <v>2101</v>
      </c>
      <c r="R384">
        <f t="shared" si="76"/>
        <v>2101</v>
      </c>
      <c r="S384">
        <f t="shared" si="76"/>
        <v>2101</v>
      </c>
      <c r="T384">
        <f t="shared" si="76"/>
        <v>2101</v>
      </c>
      <c r="U384">
        <f t="shared" si="76"/>
        <v>2101</v>
      </c>
      <c r="V384">
        <f t="shared" si="76"/>
        <v>2101</v>
      </c>
      <c r="W384">
        <f t="shared" si="76"/>
        <v>2101</v>
      </c>
    </row>
    <row r="385" spans="1:23" x14ac:dyDescent="0.25">
      <c r="A385" t="s">
        <v>56</v>
      </c>
      <c r="B385" t="s">
        <v>5</v>
      </c>
      <c r="C385" t="s">
        <v>15</v>
      </c>
      <c r="D385" t="s">
        <v>16</v>
      </c>
      <c r="E385" t="s">
        <v>125</v>
      </c>
      <c r="F385" t="s">
        <v>100</v>
      </c>
      <c r="G385" t="s">
        <v>70</v>
      </c>
      <c r="L385" t="s">
        <v>71</v>
      </c>
      <c r="M385">
        <v>35</v>
      </c>
      <c r="N385">
        <f t="shared" si="76"/>
        <v>35</v>
      </c>
      <c r="O385">
        <f t="shared" si="76"/>
        <v>35</v>
      </c>
      <c r="P385">
        <f t="shared" si="76"/>
        <v>35</v>
      </c>
      <c r="Q385">
        <f t="shared" si="76"/>
        <v>35</v>
      </c>
      <c r="R385">
        <f t="shared" si="76"/>
        <v>35</v>
      </c>
      <c r="S385">
        <f t="shared" si="76"/>
        <v>35</v>
      </c>
      <c r="T385">
        <f t="shared" si="76"/>
        <v>35</v>
      </c>
      <c r="U385">
        <f t="shared" si="76"/>
        <v>35</v>
      </c>
      <c r="V385">
        <f t="shared" si="76"/>
        <v>35</v>
      </c>
      <c r="W385">
        <f t="shared" si="76"/>
        <v>35</v>
      </c>
    </row>
    <row r="386" spans="1:23" x14ac:dyDescent="0.25">
      <c r="A386" t="s">
        <v>56</v>
      </c>
      <c r="B386" t="s">
        <v>5</v>
      </c>
      <c r="C386" t="s">
        <v>15</v>
      </c>
      <c r="D386" t="s">
        <v>16</v>
      </c>
      <c r="E386" t="s">
        <v>125</v>
      </c>
      <c r="F386" t="s">
        <v>100</v>
      </c>
      <c r="G386" t="s">
        <v>72</v>
      </c>
      <c r="L386" t="s">
        <v>51</v>
      </c>
      <c r="M386">
        <v>0</v>
      </c>
    </row>
    <row r="387" spans="1:23" x14ac:dyDescent="0.25">
      <c r="A387" t="s">
        <v>56</v>
      </c>
      <c r="B387" t="s">
        <v>5</v>
      </c>
      <c r="C387" t="s">
        <v>15</v>
      </c>
      <c r="D387" t="s">
        <v>16</v>
      </c>
      <c r="E387" t="s">
        <v>125</v>
      </c>
      <c r="F387" t="s">
        <v>100</v>
      </c>
      <c r="G387" t="s">
        <v>73</v>
      </c>
      <c r="L387" t="s">
        <v>19</v>
      </c>
      <c r="M387">
        <f>802139037.4/1000</f>
        <v>802139.03740000003</v>
      </c>
      <c r="N387">
        <f t="shared" ref="N387:W390" si="77">M387</f>
        <v>802139.03740000003</v>
      </c>
      <c r="O387">
        <f t="shared" si="77"/>
        <v>802139.03740000003</v>
      </c>
      <c r="P387">
        <f t="shared" si="77"/>
        <v>802139.03740000003</v>
      </c>
      <c r="Q387">
        <f t="shared" si="77"/>
        <v>802139.03740000003</v>
      </c>
      <c r="R387">
        <f t="shared" si="77"/>
        <v>802139.03740000003</v>
      </c>
      <c r="S387">
        <f t="shared" si="77"/>
        <v>802139.03740000003</v>
      </c>
      <c r="T387">
        <f t="shared" si="77"/>
        <v>802139.03740000003</v>
      </c>
      <c r="U387">
        <f t="shared" si="77"/>
        <v>802139.03740000003</v>
      </c>
      <c r="V387">
        <f t="shared" si="77"/>
        <v>802139.03740000003</v>
      </c>
      <c r="W387">
        <f t="shared" si="77"/>
        <v>802139.03740000003</v>
      </c>
    </row>
    <row r="388" spans="1:23" x14ac:dyDescent="0.25">
      <c r="A388" t="s">
        <v>56</v>
      </c>
      <c r="B388" t="s">
        <v>5</v>
      </c>
      <c r="C388" t="s">
        <v>15</v>
      </c>
      <c r="D388" t="s">
        <v>16</v>
      </c>
      <c r="E388" t="s">
        <v>125</v>
      </c>
      <c r="F388" t="s">
        <v>100</v>
      </c>
      <c r="G388" t="s">
        <v>76</v>
      </c>
      <c r="L388" t="s">
        <v>78</v>
      </c>
      <c r="M388">
        <f>M343*1.2</f>
        <v>142656745.65447479</v>
      </c>
      <c r="N388">
        <f t="shared" si="77"/>
        <v>142656745.65447479</v>
      </c>
      <c r="O388">
        <f t="shared" si="77"/>
        <v>142656745.65447479</v>
      </c>
      <c r="P388">
        <f t="shared" si="77"/>
        <v>142656745.65447479</v>
      </c>
      <c r="Q388">
        <f t="shared" si="77"/>
        <v>142656745.65447479</v>
      </c>
      <c r="R388">
        <f t="shared" si="77"/>
        <v>142656745.65447479</v>
      </c>
      <c r="S388">
        <f t="shared" si="77"/>
        <v>142656745.65447479</v>
      </c>
      <c r="T388">
        <f t="shared" si="77"/>
        <v>142656745.65447479</v>
      </c>
      <c r="U388">
        <f t="shared" si="77"/>
        <v>142656745.65447479</v>
      </c>
      <c r="V388">
        <f t="shared" si="77"/>
        <v>142656745.65447479</v>
      </c>
      <c r="W388">
        <f t="shared" si="77"/>
        <v>142656745.65447479</v>
      </c>
    </row>
    <row r="389" spans="1:23" x14ac:dyDescent="0.25">
      <c r="A389" t="s">
        <v>56</v>
      </c>
      <c r="B389" t="s">
        <v>5</v>
      </c>
      <c r="C389" t="s">
        <v>15</v>
      </c>
      <c r="D389" t="s">
        <v>16</v>
      </c>
      <c r="E389" t="s">
        <v>125</v>
      </c>
      <c r="F389" t="s">
        <v>100</v>
      </c>
      <c r="G389" t="s">
        <v>79</v>
      </c>
      <c r="L389" t="s">
        <v>78</v>
      </c>
      <c r="M389">
        <v>4692656.1070550904</v>
      </c>
      <c r="N389">
        <f t="shared" si="77"/>
        <v>4692656.1070550904</v>
      </c>
      <c r="O389">
        <f t="shared" si="77"/>
        <v>4692656.1070550904</v>
      </c>
      <c r="P389">
        <f t="shared" si="77"/>
        <v>4692656.1070550904</v>
      </c>
      <c r="Q389">
        <f t="shared" si="77"/>
        <v>4692656.1070550904</v>
      </c>
      <c r="R389">
        <f t="shared" si="77"/>
        <v>4692656.1070550904</v>
      </c>
      <c r="S389">
        <f t="shared" si="77"/>
        <v>4692656.1070550904</v>
      </c>
      <c r="T389">
        <f t="shared" si="77"/>
        <v>4692656.1070550904</v>
      </c>
      <c r="U389">
        <f t="shared" si="77"/>
        <v>4692656.1070550904</v>
      </c>
      <c r="V389">
        <f t="shared" si="77"/>
        <v>4692656.1070550904</v>
      </c>
      <c r="W389">
        <f t="shared" si="77"/>
        <v>4692656.1070550904</v>
      </c>
    </row>
    <row r="390" spans="1:23" x14ac:dyDescent="0.25">
      <c r="A390" t="s">
        <v>56</v>
      </c>
      <c r="B390" t="s">
        <v>5</v>
      </c>
      <c r="C390" t="s">
        <v>15</v>
      </c>
      <c r="D390" t="s">
        <v>16</v>
      </c>
      <c r="E390" t="s">
        <v>125</v>
      </c>
      <c r="F390" t="s">
        <v>100</v>
      </c>
      <c r="G390" t="s">
        <v>17</v>
      </c>
      <c r="J390" t="s">
        <v>23</v>
      </c>
      <c r="L390" t="s">
        <v>82</v>
      </c>
      <c r="M390">
        <f>M372</f>
        <v>0.35272564406771584</v>
      </c>
      <c r="N390">
        <f t="shared" si="77"/>
        <v>0.35272564406771584</v>
      </c>
      <c r="O390">
        <f t="shared" si="77"/>
        <v>0.35272564406771584</v>
      </c>
      <c r="P390">
        <f t="shared" si="77"/>
        <v>0.35272564406771584</v>
      </c>
      <c r="Q390">
        <f t="shared" si="77"/>
        <v>0.35272564406771584</v>
      </c>
      <c r="R390">
        <f t="shared" si="77"/>
        <v>0.35272564406771584</v>
      </c>
      <c r="S390">
        <f t="shared" si="77"/>
        <v>0.35272564406771584</v>
      </c>
      <c r="T390">
        <f t="shared" si="77"/>
        <v>0.35272564406771584</v>
      </c>
      <c r="U390">
        <f t="shared" si="77"/>
        <v>0.35272564406771584</v>
      </c>
      <c r="V390">
        <f t="shared" si="77"/>
        <v>0.35272564406771584</v>
      </c>
      <c r="W390">
        <f t="shared" si="77"/>
        <v>0.35272564406771584</v>
      </c>
    </row>
    <row r="391" spans="1:23" x14ac:dyDescent="0.25">
      <c r="A391" t="s">
        <v>57</v>
      </c>
      <c r="B391" t="s">
        <v>5</v>
      </c>
      <c r="C391" t="s">
        <v>15</v>
      </c>
      <c r="D391" t="s">
        <v>16</v>
      </c>
      <c r="E391" t="s">
        <v>129</v>
      </c>
      <c r="G391" t="s">
        <v>20</v>
      </c>
      <c r="L391" t="s">
        <v>19</v>
      </c>
    </row>
    <row r="392" spans="1:23" x14ac:dyDescent="0.25">
      <c r="A392" t="s">
        <v>57</v>
      </c>
      <c r="B392" t="s">
        <v>5</v>
      </c>
      <c r="C392" t="s">
        <v>15</v>
      </c>
      <c r="D392" t="s">
        <v>16</v>
      </c>
      <c r="E392" t="s">
        <v>129</v>
      </c>
      <c r="G392" t="s">
        <v>21</v>
      </c>
      <c r="H392" t="s">
        <v>62</v>
      </c>
    </row>
    <row r="393" spans="1:23" x14ac:dyDescent="0.25">
      <c r="A393" t="s">
        <v>57</v>
      </c>
      <c r="B393" t="s">
        <v>5</v>
      </c>
      <c r="C393" t="s">
        <v>15</v>
      </c>
      <c r="D393" t="s">
        <v>16</v>
      </c>
      <c r="E393" t="s">
        <v>129</v>
      </c>
      <c r="G393" t="s">
        <v>63</v>
      </c>
      <c r="L393" t="s">
        <v>51</v>
      </c>
      <c r="M393">
        <v>0.125</v>
      </c>
      <c r="N393">
        <f t="shared" ref="N393:W394" si="78">M393</f>
        <v>0.125</v>
      </c>
      <c r="O393">
        <f t="shared" si="78"/>
        <v>0.125</v>
      </c>
      <c r="P393">
        <f t="shared" si="78"/>
        <v>0.125</v>
      </c>
      <c r="Q393">
        <f t="shared" si="78"/>
        <v>0.125</v>
      </c>
      <c r="R393">
        <f t="shared" si="78"/>
        <v>0.125</v>
      </c>
      <c r="S393">
        <f t="shared" si="78"/>
        <v>0.125</v>
      </c>
      <c r="T393">
        <f t="shared" si="78"/>
        <v>0.125</v>
      </c>
      <c r="U393">
        <f t="shared" si="78"/>
        <v>0.125</v>
      </c>
      <c r="V393">
        <f t="shared" si="78"/>
        <v>0.125</v>
      </c>
      <c r="W393">
        <f t="shared" si="78"/>
        <v>0.125</v>
      </c>
    </row>
    <row r="394" spans="1:23" x14ac:dyDescent="0.25">
      <c r="A394" t="s">
        <v>57</v>
      </c>
      <c r="B394" t="s">
        <v>5</v>
      </c>
      <c r="C394" t="s">
        <v>15</v>
      </c>
      <c r="D394" t="s">
        <v>16</v>
      </c>
      <c r="E394" t="s">
        <v>129</v>
      </c>
      <c r="G394" t="s">
        <v>65</v>
      </c>
      <c r="M394">
        <v>10</v>
      </c>
      <c r="N394">
        <f t="shared" si="78"/>
        <v>10</v>
      </c>
      <c r="O394">
        <f t="shared" si="78"/>
        <v>10</v>
      </c>
      <c r="P394">
        <f t="shared" si="78"/>
        <v>10</v>
      </c>
      <c r="Q394">
        <f t="shared" si="78"/>
        <v>10</v>
      </c>
      <c r="R394">
        <f t="shared" si="78"/>
        <v>10</v>
      </c>
      <c r="S394">
        <f t="shared" si="78"/>
        <v>10</v>
      </c>
      <c r="T394">
        <f t="shared" si="78"/>
        <v>10</v>
      </c>
      <c r="U394">
        <f t="shared" si="78"/>
        <v>10</v>
      </c>
      <c r="V394">
        <f t="shared" si="78"/>
        <v>10</v>
      </c>
      <c r="W394">
        <f t="shared" si="78"/>
        <v>10</v>
      </c>
    </row>
    <row r="395" spans="1:23" x14ac:dyDescent="0.25">
      <c r="A395" t="s">
        <v>57</v>
      </c>
      <c r="B395" t="s">
        <v>5</v>
      </c>
      <c r="C395" t="s">
        <v>15</v>
      </c>
      <c r="D395" t="s">
        <v>16</v>
      </c>
      <c r="E395" t="s">
        <v>129</v>
      </c>
      <c r="F395" t="s">
        <v>130</v>
      </c>
      <c r="G395" t="s">
        <v>6</v>
      </c>
    </row>
    <row r="396" spans="1:23" x14ac:dyDescent="0.25">
      <c r="A396" t="s">
        <v>57</v>
      </c>
      <c r="B396" t="s">
        <v>5</v>
      </c>
      <c r="C396" t="s">
        <v>15</v>
      </c>
      <c r="D396" t="s">
        <v>16</v>
      </c>
      <c r="E396" t="s">
        <v>129</v>
      </c>
      <c r="F396" t="s">
        <v>130</v>
      </c>
      <c r="G396" t="s">
        <v>67</v>
      </c>
      <c r="L396" t="s">
        <v>68</v>
      </c>
      <c r="M396">
        <v>1950</v>
      </c>
      <c r="N396">
        <f t="shared" ref="N396:W398" si="79">M396</f>
        <v>1950</v>
      </c>
      <c r="O396">
        <f t="shared" si="79"/>
        <v>1950</v>
      </c>
      <c r="P396">
        <f t="shared" si="79"/>
        <v>1950</v>
      </c>
      <c r="Q396">
        <f t="shared" si="79"/>
        <v>1950</v>
      </c>
      <c r="R396">
        <f t="shared" si="79"/>
        <v>1950</v>
      </c>
      <c r="S396">
        <f t="shared" si="79"/>
        <v>1950</v>
      </c>
      <c r="T396">
        <f t="shared" si="79"/>
        <v>1950</v>
      </c>
      <c r="U396">
        <f t="shared" si="79"/>
        <v>1950</v>
      </c>
      <c r="V396">
        <f t="shared" si="79"/>
        <v>1950</v>
      </c>
      <c r="W396">
        <f t="shared" si="79"/>
        <v>1950</v>
      </c>
    </row>
    <row r="397" spans="1:23" x14ac:dyDescent="0.25">
      <c r="A397" t="s">
        <v>57</v>
      </c>
      <c r="B397" t="s">
        <v>5</v>
      </c>
      <c r="C397" t="s">
        <v>15</v>
      </c>
      <c r="D397" t="s">
        <v>16</v>
      </c>
      <c r="E397" t="s">
        <v>129</v>
      </c>
      <c r="F397" t="s">
        <v>130</v>
      </c>
      <c r="G397" t="s">
        <v>69</v>
      </c>
      <c r="L397" t="s">
        <v>68</v>
      </c>
      <c r="M397">
        <v>2101</v>
      </c>
      <c r="N397">
        <f t="shared" si="79"/>
        <v>2101</v>
      </c>
      <c r="O397">
        <f t="shared" si="79"/>
        <v>2101</v>
      </c>
      <c r="P397">
        <f t="shared" si="79"/>
        <v>2101</v>
      </c>
      <c r="Q397">
        <f t="shared" si="79"/>
        <v>2101</v>
      </c>
      <c r="R397">
        <f t="shared" si="79"/>
        <v>2101</v>
      </c>
      <c r="S397">
        <f t="shared" si="79"/>
        <v>2101</v>
      </c>
      <c r="T397">
        <f t="shared" si="79"/>
        <v>2101</v>
      </c>
      <c r="U397">
        <f t="shared" si="79"/>
        <v>2101</v>
      </c>
      <c r="V397">
        <f t="shared" si="79"/>
        <v>2101</v>
      </c>
      <c r="W397">
        <f t="shared" si="79"/>
        <v>2101</v>
      </c>
    </row>
    <row r="398" spans="1:23" x14ac:dyDescent="0.25">
      <c r="A398" t="s">
        <v>57</v>
      </c>
      <c r="B398" t="s">
        <v>5</v>
      </c>
      <c r="C398" t="s">
        <v>15</v>
      </c>
      <c r="D398" t="s">
        <v>16</v>
      </c>
      <c r="E398" t="s">
        <v>129</v>
      </c>
      <c r="F398" t="s">
        <v>130</v>
      </c>
      <c r="G398" t="s">
        <v>70</v>
      </c>
      <c r="L398" t="s">
        <v>71</v>
      </c>
      <c r="M398">
        <v>25</v>
      </c>
      <c r="N398">
        <f t="shared" si="79"/>
        <v>25</v>
      </c>
      <c r="O398">
        <f t="shared" si="79"/>
        <v>25</v>
      </c>
      <c r="P398">
        <f t="shared" si="79"/>
        <v>25</v>
      </c>
      <c r="Q398">
        <f t="shared" si="79"/>
        <v>25</v>
      </c>
      <c r="R398">
        <f t="shared" si="79"/>
        <v>25</v>
      </c>
      <c r="S398">
        <f t="shared" si="79"/>
        <v>25</v>
      </c>
      <c r="T398">
        <f t="shared" si="79"/>
        <v>25</v>
      </c>
      <c r="U398">
        <f t="shared" si="79"/>
        <v>25</v>
      </c>
      <c r="V398">
        <f t="shared" si="79"/>
        <v>25</v>
      </c>
      <c r="W398">
        <f t="shared" si="79"/>
        <v>25</v>
      </c>
    </row>
    <row r="399" spans="1:23" x14ac:dyDescent="0.25">
      <c r="A399" t="s">
        <v>57</v>
      </c>
      <c r="B399" t="s">
        <v>5</v>
      </c>
      <c r="C399" t="s">
        <v>15</v>
      </c>
      <c r="D399" t="s">
        <v>16</v>
      </c>
      <c r="E399" t="s">
        <v>129</v>
      </c>
      <c r="F399" t="s">
        <v>130</v>
      </c>
      <c r="G399" t="s">
        <v>72</v>
      </c>
      <c r="L399" t="s">
        <v>51</v>
      </c>
      <c r="M399">
        <v>1</v>
      </c>
    </row>
    <row r="400" spans="1:23" x14ac:dyDescent="0.25">
      <c r="A400" t="s">
        <v>57</v>
      </c>
      <c r="B400" t="s">
        <v>5</v>
      </c>
      <c r="C400" t="s">
        <v>15</v>
      </c>
      <c r="D400" t="s">
        <v>16</v>
      </c>
      <c r="E400" t="s">
        <v>129</v>
      </c>
      <c r="F400" t="s">
        <v>130</v>
      </c>
      <c r="G400" t="s">
        <v>17</v>
      </c>
      <c r="J400" t="s">
        <v>39</v>
      </c>
      <c r="L400" t="s">
        <v>82</v>
      </c>
      <c r="M400">
        <f>0.003448445*1000</f>
        <v>3.448445</v>
      </c>
      <c r="N400">
        <f>M400*0.85</f>
        <v>2.9311782499999999</v>
      </c>
      <c r="O400">
        <f>N400*0.85</f>
        <v>2.4915015124999997</v>
      </c>
      <c r="P400">
        <f>O400*0.85</f>
        <v>2.1177762856249998</v>
      </c>
      <c r="Q400">
        <f>P400*0.85</f>
        <v>1.8001098427812496</v>
      </c>
      <c r="R400">
        <f t="shared" ref="R400:W400" si="80">Q400*0.95</f>
        <v>1.7101043506421871</v>
      </c>
      <c r="S400">
        <f t="shared" si="80"/>
        <v>1.6245991331100778</v>
      </c>
      <c r="T400">
        <f t="shared" si="80"/>
        <v>1.5433691764545738</v>
      </c>
      <c r="U400">
        <f t="shared" si="80"/>
        <v>1.466200717631845</v>
      </c>
      <c r="V400">
        <f t="shared" si="80"/>
        <v>1.3928906817502527</v>
      </c>
      <c r="W400">
        <f t="shared" si="80"/>
        <v>1.32324614766274</v>
      </c>
    </row>
    <row r="401" spans="1:23" x14ac:dyDescent="0.25">
      <c r="A401" t="s">
        <v>49</v>
      </c>
      <c r="B401" t="s">
        <v>5</v>
      </c>
      <c r="C401" t="s">
        <v>15</v>
      </c>
      <c r="D401" t="s">
        <v>16</v>
      </c>
      <c r="E401" t="s">
        <v>131</v>
      </c>
      <c r="G401" t="s">
        <v>20</v>
      </c>
      <c r="L401" t="s">
        <v>19</v>
      </c>
    </row>
    <row r="402" spans="1:23" x14ac:dyDescent="0.25">
      <c r="A402" t="s">
        <v>49</v>
      </c>
      <c r="B402" t="s">
        <v>5</v>
      </c>
      <c r="C402" t="s">
        <v>15</v>
      </c>
      <c r="D402" t="s">
        <v>16</v>
      </c>
      <c r="E402" t="s">
        <v>131</v>
      </c>
      <c r="G402" t="s">
        <v>21</v>
      </c>
      <c r="H402" t="s">
        <v>62</v>
      </c>
    </row>
    <row r="403" spans="1:23" x14ac:dyDescent="0.25">
      <c r="A403" t="s">
        <v>49</v>
      </c>
      <c r="B403" t="s">
        <v>5</v>
      </c>
      <c r="C403" t="s">
        <v>15</v>
      </c>
      <c r="D403" t="s">
        <v>16</v>
      </c>
      <c r="E403" t="s">
        <v>131</v>
      </c>
      <c r="G403" t="s">
        <v>63</v>
      </c>
      <c r="L403" t="s">
        <v>51</v>
      </c>
      <c r="M403">
        <v>0.3</v>
      </c>
      <c r="N403">
        <f t="shared" ref="N403:W405" si="81">M403</f>
        <v>0.3</v>
      </c>
      <c r="O403">
        <f t="shared" si="81"/>
        <v>0.3</v>
      </c>
      <c r="P403">
        <f t="shared" si="81"/>
        <v>0.3</v>
      </c>
      <c r="Q403">
        <f t="shared" si="81"/>
        <v>0.3</v>
      </c>
      <c r="R403">
        <f t="shared" si="81"/>
        <v>0.3</v>
      </c>
      <c r="S403">
        <f t="shared" si="81"/>
        <v>0.3</v>
      </c>
      <c r="T403">
        <f t="shared" si="81"/>
        <v>0.3</v>
      </c>
      <c r="U403">
        <f t="shared" si="81"/>
        <v>0.3</v>
      </c>
      <c r="V403">
        <f t="shared" si="81"/>
        <v>0.3</v>
      </c>
      <c r="W403">
        <f t="shared" si="81"/>
        <v>0.3</v>
      </c>
    </row>
    <row r="404" spans="1:23" x14ac:dyDescent="0.25">
      <c r="A404" t="s">
        <v>49</v>
      </c>
      <c r="B404" t="s">
        <v>5</v>
      </c>
      <c r="C404" t="s">
        <v>15</v>
      </c>
      <c r="D404" t="s">
        <v>16</v>
      </c>
      <c r="E404" t="s">
        <v>131</v>
      </c>
      <c r="G404" t="s">
        <v>64</v>
      </c>
      <c r="L404" t="s">
        <v>51</v>
      </c>
      <c r="M404">
        <v>0.3</v>
      </c>
      <c r="N404">
        <f t="shared" si="81"/>
        <v>0.3</v>
      </c>
      <c r="O404">
        <f t="shared" si="81"/>
        <v>0.3</v>
      </c>
      <c r="P404">
        <f t="shared" si="81"/>
        <v>0.3</v>
      </c>
      <c r="Q404">
        <f t="shared" si="81"/>
        <v>0.3</v>
      </c>
      <c r="R404">
        <f t="shared" si="81"/>
        <v>0.3</v>
      </c>
      <c r="S404">
        <f t="shared" si="81"/>
        <v>0.3</v>
      </c>
      <c r="T404">
        <f t="shared" si="81"/>
        <v>0.3</v>
      </c>
      <c r="U404">
        <f t="shared" si="81"/>
        <v>0.3</v>
      </c>
      <c r="V404">
        <f t="shared" si="81"/>
        <v>0.3</v>
      </c>
      <c r="W404">
        <f t="shared" si="81"/>
        <v>0.3</v>
      </c>
    </row>
    <row r="405" spans="1:23" x14ac:dyDescent="0.25">
      <c r="A405" t="s">
        <v>49</v>
      </c>
      <c r="B405" t="s">
        <v>5</v>
      </c>
      <c r="C405" t="s">
        <v>15</v>
      </c>
      <c r="D405" t="s">
        <v>16</v>
      </c>
      <c r="E405" t="s">
        <v>131</v>
      </c>
      <c r="G405" t="s">
        <v>65</v>
      </c>
      <c r="M405">
        <v>15</v>
      </c>
      <c r="N405">
        <f t="shared" si="81"/>
        <v>15</v>
      </c>
      <c r="O405">
        <f t="shared" si="81"/>
        <v>15</v>
      </c>
      <c r="P405">
        <f t="shared" si="81"/>
        <v>15</v>
      </c>
      <c r="Q405">
        <f t="shared" si="81"/>
        <v>15</v>
      </c>
      <c r="R405">
        <f t="shared" si="81"/>
        <v>15</v>
      </c>
      <c r="S405">
        <f t="shared" si="81"/>
        <v>15</v>
      </c>
      <c r="T405">
        <f t="shared" si="81"/>
        <v>15</v>
      </c>
      <c r="U405">
        <f t="shared" si="81"/>
        <v>15</v>
      </c>
      <c r="V405">
        <f t="shared" si="81"/>
        <v>15</v>
      </c>
      <c r="W405">
        <f t="shared" si="81"/>
        <v>15</v>
      </c>
    </row>
    <row r="406" spans="1:23" x14ac:dyDescent="0.25">
      <c r="A406" t="s">
        <v>49</v>
      </c>
      <c r="B406" t="s">
        <v>5</v>
      </c>
      <c r="C406" t="s">
        <v>15</v>
      </c>
      <c r="D406" t="s">
        <v>16</v>
      </c>
      <c r="E406" t="s">
        <v>131</v>
      </c>
      <c r="F406" t="s">
        <v>132</v>
      </c>
      <c r="G406" t="s">
        <v>6</v>
      </c>
    </row>
    <row r="407" spans="1:23" x14ac:dyDescent="0.25">
      <c r="A407" t="s">
        <v>49</v>
      </c>
      <c r="B407" t="s">
        <v>5</v>
      </c>
      <c r="C407" t="s">
        <v>15</v>
      </c>
      <c r="D407" t="s">
        <v>16</v>
      </c>
      <c r="E407" t="s">
        <v>131</v>
      </c>
      <c r="F407" t="s">
        <v>132</v>
      </c>
      <c r="G407" t="s">
        <v>67</v>
      </c>
      <c r="L407" t="s">
        <v>68</v>
      </c>
      <c r="M407">
        <v>1990</v>
      </c>
      <c r="N407">
        <f t="shared" ref="N407:W409" si="82">M407</f>
        <v>1990</v>
      </c>
      <c r="O407">
        <f t="shared" si="82"/>
        <v>1990</v>
      </c>
      <c r="P407">
        <f t="shared" si="82"/>
        <v>1990</v>
      </c>
      <c r="Q407">
        <f t="shared" si="82"/>
        <v>1990</v>
      </c>
      <c r="R407">
        <f t="shared" si="82"/>
        <v>1990</v>
      </c>
      <c r="S407">
        <f t="shared" si="82"/>
        <v>1990</v>
      </c>
      <c r="T407">
        <f t="shared" si="82"/>
        <v>1990</v>
      </c>
      <c r="U407">
        <f t="shared" si="82"/>
        <v>1990</v>
      </c>
      <c r="V407">
        <f t="shared" si="82"/>
        <v>1990</v>
      </c>
      <c r="W407">
        <f t="shared" si="82"/>
        <v>1990</v>
      </c>
    </row>
    <row r="408" spans="1:23" x14ac:dyDescent="0.25">
      <c r="A408" t="s">
        <v>49</v>
      </c>
      <c r="B408" t="s">
        <v>5</v>
      </c>
      <c r="C408" t="s">
        <v>15</v>
      </c>
      <c r="D408" t="s">
        <v>16</v>
      </c>
      <c r="E408" t="s">
        <v>131</v>
      </c>
      <c r="F408" t="s">
        <v>132</v>
      </c>
      <c r="G408" t="s">
        <v>69</v>
      </c>
      <c r="L408" t="s">
        <v>68</v>
      </c>
      <c r="M408">
        <v>2101</v>
      </c>
      <c r="N408">
        <f t="shared" si="82"/>
        <v>2101</v>
      </c>
      <c r="O408">
        <f t="shared" si="82"/>
        <v>2101</v>
      </c>
      <c r="P408">
        <f t="shared" si="82"/>
        <v>2101</v>
      </c>
      <c r="Q408">
        <f t="shared" si="82"/>
        <v>2101</v>
      </c>
      <c r="R408">
        <f t="shared" si="82"/>
        <v>2101</v>
      </c>
      <c r="S408">
        <f t="shared" si="82"/>
        <v>2101</v>
      </c>
      <c r="T408">
        <f t="shared" si="82"/>
        <v>2101</v>
      </c>
      <c r="U408">
        <f t="shared" si="82"/>
        <v>2101</v>
      </c>
      <c r="V408">
        <f t="shared" si="82"/>
        <v>2101</v>
      </c>
      <c r="W408">
        <f t="shared" si="82"/>
        <v>2101</v>
      </c>
    </row>
    <row r="409" spans="1:23" x14ac:dyDescent="0.25">
      <c r="A409" t="s">
        <v>49</v>
      </c>
      <c r="B409" t="s">
        <v>5</v>
      </c>
      <c r="C409" t="s">
        <v>15</v>
      </c>
      <c r="D409" t="s">
        <v>16</v>
      </c>
      <c r="E409" t="s">
        <v>131</v>
      </c>
      <c r="F409" t="s">
        <v>132</v>
      </c>
      <c r="G409" t="s">
        <v>70</v>
      </c>
      <c r="L409" t="s">
        <v>71</v>
      </c>
      <c r="M409">
        <v>16</v>
      </c>
      <c r="N409">
        <f t="shared" si="82"/>
        <v>16</v>
      </c>
      <c r="O409">
        <f t="shared" si="82"/>
        <v>16</v>
      </c>
      <c r="P409">
        <f t="shared" si="82"/>
        <v>16</v>
      </c>
      <c r="Q409">
        <f t="shared" si="82"/>
        <v>16</v>
      </c>
      <c r="R409">
        <f t="shared" si="82"/>
        <v>16</v>
      </c>
      <c r="S409">
        <f t="shared" si="82"/>
        <v>16</v>
      </c>
      <c r="T409">
        <f t="shared" si="82"/>
        <v>16</v>
      </c>
      <c r="U409">
        <f t="shared" si="82"/>
        <v>16</v>
      </c>
      <c r="V409">
        <f t="shared" si="82"/>
        <v>16</v>
      </c>
      <c r="W409">
        <f t="shared" si="82"/>
        <v>16</v>
      </c>
    </row>
    <row r="410" spans="1:23" x14ac:dyDescent="0.25">
      <c r="A410" t="s">
        <v>49</v>
      </c>
      <c r="B410" t="s">
        <v>5</v>
      </c>
      <c r="C410" t="s">
        <v>15</v>
      </c>
      <c r="D410" t="s">
        <v>16</v>
      </c>
      <c r="E410" t="s">
        <v>131</v>
      </c>
      <c r="F410" t="s">
        <v>132</v>
      </c>
      <c r="G410" t="s">
        <v>72</v>
      </c>
      <c r="L410" t="s">
        <v>51</v>
      </c>
      <c r="M410">
        <v>1</v>
      </c>
    </row>
    <row r="411" spans="1:23" x14ac:dyDescent="0.25">
      <c r="A411" t="s">
        <v>49</v>
      </c>
      <c r="B411" t="s">
        <v>5</v>
      </c>
      <c r="C411" t="s">
        <v>15</v>
      </c>
      <c r="D411" t="s">
        <v>16</v>
      </c>
      <c r="E411" t="s">
        <v>131</v>
      </c>
      <c r="F411" t="s">
        <v>132</v>
      </c>
      <c r="G411" t="s">
        <v>73</v>
      </c>
      <c r="L411" t="s">
        <v>19</v>
      </c>
      <c r="M411">
        <v>20000</v>
      </c>
      <c r="N411">
        <f t="shared" ref="N411:W413" si="83">M411</f>
        <v>20000</v>
      </c>
      <c r="O411">
        <f t="shared" si="83"/>
        <v>20000</v>
      </c>
      <c r="P411">
        <f t="shared" si="83"/>
        <v>20000</v>
      </c>
      <c r="Q411">
        <f t="shared" si="83"/>
        <v>20000</v>
      </c>
      <c r="R411">
        <f t="shared" si="83"/>
        <v>20000</v>
      </c>
      <c r="S411">
        <f t="shared" si="83"/>
        <v>20000</v>
      </c>
      <c r="T411">
        <f t="shared" si="83"/>
        <v>20000</v>
      </c>
      <c r="U411">
        <f t="shared" si="83"/>
        <v>20000</v>
      </c>
      <c r="V411">
        <f t="shared" si="83"/>
        <v>20000</v>
      </c>
      <c r="W411">
        <f t="shared" si="83"/>
        <v>20000</v>
      </c>
    </row>
    <row r="412" spans="1:23" x14ac:dyDescent="0.25">
      <c r="A412" t="s">
        <v>49</v>
      </c>
      <c r="B412" t="s">
        <v>5</v>
      </c>
      <c r="C412" t="s">
        <v>15</v>
      </c>
      <c r="D412" t="s">
        <v>16</v>
      </c>
      <c r="E412" t="s">
        <v>131</v>
      </c>
      <c r="F412" t="s">
        <v>132</v>
      </c>
      <c r="G412" t="s">
        <v>76</v>
      </c>
      <c r="L412" t="s">
        <v>78</v>
      </c>
      <c r="M412">
        <v>29739.242990654198</v>
      </c>
      <c r="N412">
        <f t="shared" si="83"/>
        <v>29739.242990654198</v>
      </c>
      <c r="O412">
        <f t="shared" si="83"/>
        <v>29739.242990654198</v>
      </c>
      <c r="P412">
        <f t="shared" si="83"/>
        <v>29739.242990654198</v>
      </c>
      <c r="Q412">
        <f t="shared" si="83"/>
        <v>29739.242990654198</v>
      </c>
      <c r="R412">
        <f t="shared" si="83"/>
        <v>29739.242990654198</v>
      </c>
      <c r="S412">
        <f t="shared" si="83"/>
        <v>29739.242990654198</v>
      </c>
      <c r="T412">
        <f t="shared" si="83"/>
        <v>29739.242990654198</v>
      </c>
      <c r="U412">
        <f t="shared" si="83"/>
        <v>29739.242990654198</v>
      </c>
      <c r="V412">
        <f t="shared" si="83"/>
        <v>29739.242990654198</v>
      </c>
      <c r="W412">
        <f t="shared" si="83"/>
        <v>29739.242990654198</v>
      </c>
    </row>
    <row r="413" spans="1:23" x14ac:dyDescent="0.25">
      <c r="A413" t="s">
        <v>49</v>
      </c>
      <c r="B413" t="s">
        <v>5</v>
      </c>
      <c r="C413" t="s">
        <v>15</v>
      </c>
      <c r="D413" t="s">
        <v>16</v>
      </c>
      <c r="E413" t="s">
        <v>131</v>
      </c>
      <c r="F413" t="s">
        <v>132</v>
      </c>
      <c r="G413" t="s">
        <v>17</v>
      </c>
      <c r="J413" t="s">
        <v>81</v>
      </c>
      <c r="L413" t="s">
        <v>82</v>
      </c>
      <c r="M413">
        <v>3.0977679999999999E-3</v>
      </c>
      <c r="N413">
        <f t="shared" si="83"/>
        <v>3.0977679999999999E-3</v>
      </c>
      <c r="O413">
        <f t="shared" si="83"/>
        <v>3.0977679999999999E-3</v>
      </c>
      <c r="P413">
        <f t="shared" si="83"/>
        <v>3.0977679999999999E-3</v>
      </c>
      <c r="Q413">
        <f t="shared" si="83"/>
        <v>3.0977679999999999E-3</v>
      </c>
      <c r="R413">
        <f t="shared" si="83"/>
        <v>3.0977679999999999E-3</v>
      </c>
      <c r="S413">
        <f t="shared" si="83"/>
        <v>3.0977679999999999E-3</v>
      </c>
      <c r="T413">
        <f t="shared" si="83"/>
        <v>3.0977679999999999E-3</v>
      </c>
      <c r="U413">
        <f t="shared" si="83"/>
        <v>3.0977679999999999E-3</v>
      </c>
      <c r="V413">
        <f t="shared" si="83"/>
        <v>3.0977679999999999E-3</v>
      </c>
      <c r="W413">
        <f t="shared" si="83"/>
        <v>3.0977679999999999E-3</v>
      </c>
    </row>
    <row r="414" spans="1:23" x14ac:dyDescent="0.25">
      <c r="A414" t="s">
        <v>49</v>
      </c>
      <c r="B414" t="s">
        <v>5</v>
      </c>
      <c r="C414" t="s">
        <v>15</v>
      </c>
      <c r="D414" t="s">
        <v>16</v>
      </c>
      <c r="E414" t="s">
        <v>131</v>
      </c>
      <c r="F414" t="s">
        <v>133</v>
      </c>
      <c r="G414" t="s">
        <v>6</v>
      </c>
    </row>
    <row r="415" spans="1:23" x14ac:dyDescent="0.25">
      <c r="A415" t="s">
        <v>49</v>
      </c>
      <c r="B415" t="s">
        <v>5</v>
      </c>
      <c r="C415" t="s">
        <v>15</v>
      </c>
      <c r="D415" t="s">
        <v>16</v>
      </c>
      <c r="E415" t="s">
        <v>131</v>
      </c>
      <c r="F415" t="s">
        <v>133</v>
      </c>
      <c r="G415" t="s">
        <v>67</v>
      </c>
      <c r="L415" t="s">
        <v>68</v>
      </c>
      <c r="M415">
        <v>2015</v>
      </c>
      <c r="N415">
        <f t="shared" ref="N415:W417" si="84">M415</f>
        <v>2015</v>
      </c>
      <c r="O415">
        <f t="shared" si="84"/>
        <v>2015</v>
      </c>
      <c r="P415">
        <f t="shared" si="84"/>
        <v>2015</v>
      </c>
      <c r="Q415">
        <f t="shared" si="84"/>
        <v>2015</v>
      </c>
      <c r="R415">
        <f t="shared" si="84"/>
        <v>2015</v>
      </c>
      <c r="S415">
        <f t="shared" si="84"/>
        <v>2015</v>
      </c>
      <c r="T415">
        <f t="shared" si="84"/>
        <v>2015</v>
      </c>
      <c r="U415">
        <f t="shared" si="84"/>
        <v>2015</v>
      </c>
      <c r="V415">
        <f t="shared" si="84"/>
        <v>2015</v>
      </c>
      <c r="W415">
        <f t="shared" si="84"/>
        <v>2015</v>
      </c>
    </row>
    <row r="416" spans="1:23" x14ac:dyDescent="0.25">
      <c r="A416" t="s">
        <v>49</v>
      </c>
      <c r="B416" t="s">
        <v>5</v>
      </c>
      <c r="C416" t="s">
        <v>15</v>
      </c>
      <c r="D416" t="s">
        <v>16</v>
      </c>
      <c r="E416" t="s">
        <v>131</v>
      </c>
      <c r="F416" t="s">
        <v>133</v>
      </c>
      <c r="G416" t="s">
        <v>69</v>
      </c>
      <c r="L416" t="s">
        <v>68</v>
      </c>
      <c r="M416">
        <v>2101</v>
      </c>
      <c r="N416">
        <f t="shared" si="84"/>
        <v>2101</v>
      </c>
      <c r="O416">
        <f t="shared" si="84"/>
        <v>2101</v>
      </c>
      <c r="P416">
        <f t="shared" si="84"/>
        <v>2101</v>
      </c>
      <c r="Q416">
        <f t="shared" si="84"/>
        <v>2101</v>
      </c>
      <c r="R416">
        <f t="shared" si="84"/>
        <v>2101</v>
      </c>
      <c r="S416">
        <f t="shared" si="84"/>
        <v>2101</v>
      </c>
      <c r="T416">
        <f t="shared" si="84"/>
        <v>2101</v>
      </c>
      <c r="U416">
        <f t="shared" si="84"/>
        <v>2101</v>
      </c>
      <c r="V416">
        <f t="shared" si="84"/>
        <v>2101</v>
      </c>
      <c r="W416">
        <f t="shared" si="84"/>
        <v>2101</v>
      </c>
    </row>
    <row r="417" spans="1:23" x14ac:dyDescent="0.25">
      <c r="A417" t="s">
        <v>49</v>
      </c>
      <c r="B417" t="s">
        <v>5</v>
      </c>
      <c r="C417" t="s">
        <v>15</v>
      </c>
      <c r="D417" t="s">
        <v>16</v>
      </c>
      <c r="E417" t="s">
        <v>131</v>
      </c>
      <c r="F417" t="s">
        <v>133</v>
      </c>
      <c r="G417" t="s">
        <v>70</v>
      </c>
      <c r="L417" t="s">
        <v>71</v>
      </c>
      <c r="M417">
        <v>16</v>
      </c>
      <c r="N417">
        <f t="shared" si="84"/>
        <v>16</v>
      </c>
      <c r="O417">
        <f t="shared" si="84"/>
        <v>16</v>
      </c>
      <c r="P417">
        <f t="shared" si="84"/>
        <v>16</v>
      </c>
      <c r="Q417">
        <f t="shared" si="84"/>
        <v>16</v>
      </c>
      <c r="R417">
        <f t="shared" si="84"/>
        <v>16</v>
      </c>
      <c r="S417">
        <f t="shared" si="84"/>
        <v>16</v>
      </c>
      <c r="T417">
        <f t="shared" si="84"/>
        <v>16</v>
      </c>
      <c r="U417">
        <f t="shared" si="84"/>
        <v>16</v>
      </c>
      <c r="V417">
        <f t="shared" si="84"/>
        <v>16</v>
      </c>
      <c r="W417">
        <f t="shared" si="84"/>
        <v>16</v>
      </c>
    </row>
    <row r="418" spans="1:23" x14ac:dyDescent="0.25">
      <c r="A418" t="s">
        <v>49</v>
      </c>
      <c r="B418" t="s">
        <v>5</v>
      </c>
      <c r="C418" t="s">
        <v>15</v>
      </c>
      <c r="D418" t="s">
        <v>16</v>
      </c>
      <c r="E418" t="s">
        <v>131</v>
      </c>
      <c r="F418" t="s">
        <v>133</v>
      </c>
      <c r="G418" t="s">
        <v>72</v>
      </c>
      <c r="L418" t="s">
        <v>51</v>
      </c>
      <c r="M418">
        <v>0</v>
      </c>
    </row>
    <row r="419" spans="1:23" x14ac:dyDescent="0.25">
      <c r="A419" t="s">
        <v>49</v>
      </c>
      <c r="B419" t="s">
        <v>5</v>
      </c>
      <c r="C419" t="s">
        <v>15</v>
      </c>
      <c r="D419" t="s">
        <v>16</v>
      </c>
      <c r="E419" t="s">
        <v>131</v>
      </c>
      <c r="F419" t="s">
        <v>133</v>
      </c>
      <c r="G419" t="s">
        <v>73</v>
      </c>
      <c r="L419" t="s">
        <v>19</v>
      </c>
      <c r="M419">
        <v>20000</v>
      </c>
      <c r="N419">
        <f t="shared" ref="N419:W421" si="85">M419</f>
        <v>20000</v>
      </c>
      <c r="O419">
        <f t="shared" si="85"/>
        <v>20000</v>
      </c>
      <c r="P419">
        <f t="shared" si="85"/>
        <v>20000</v>
      </c>
      <c r="Q419">
        <f t="shared" si="85"/>
        <v>20000</v>
      </c>
      <c r="R419">
        <f t="shared" si="85"/>
        <v>20000</v>
      </c>
      <c r="S419">
        <f t="shared" si="85"/>
        <v>20000</v>
      </c>
      <c r="T419">
        <f t="shared" si="85"/>
        <v>20000</v>
      </c>
      <c r="U419">
        <f t="shared" si="85"/>
        <v>20000</v>
      </c>
      <c r="V419">
        <f t="shared" si="85"/>
        <v>20000</v>
      </c>
      <c r="W419">
        <f t="shared" si="85"/>
        <v>20000</v>
      </c>
    </row>
    <row r="420" spans="1:23" x14ac:dyDescent="0.25">
      <c r="A420" t="s">
        <v>49</v>
      </c>
      <c r="B420" t="s">
        <v>5</v>
      </c>
      <c r="C420" t="s">
        <v>15</v>
      </c>
      <c r="D420" t="s">
        <v>16</v>
      </c>
      <c r="E420" t="s">
        <v>131</v>
      </c>
      <c r="F420" t="s">
        <v>133</v>
      </c>
      <c r="G420" t="s">
        <v>76</v>
      </c>
      <c r="L420" t="s">
        <v>78</v>
      </c>
      <c r="M420">
        <v>33022.121495327097</v>
      </c>
      <c r="N420">
        <f t="shared" si="85"/>
        <v>33022.121495327097</v>
      </c>
      <c r="O420">
        <f t="shared" si="85"/>
        <v>33022.121495327097</v>
      </c>
      <c r="P420">
        <f t="shared" si="85"/>
        <v>33022.121495327097</v>
      </c>
      <c r="Q420">
        <f t="shared" si="85"/>
        <v>33022.121495327097</v>
      </c>
      <c r="R420">
        <f t="shared" si="85"/>
        <v>33022.121495327097</v>
      </c>
      <c r="S420">
        <f t="shared" si="85"/>
        <v>33022.121495327097</v>
      </c>
      <c r="T420">
        <f t="shared" si="85"/>
        <v>33022.121495327097</v>
      </c>
      <c r="U420">
        <f t="shared" si="85"/>
        <v>33022.121495327097</v>
      </c>
      <c r="V420">
        <f t="shared" si="85"/>
        <v>33022.121495327097</v>
      </c>
      <c r="W420">
        <f t="shared" si="85"/>
        <v>33022.121495327097</v>
      </c>
    </row>
    <row r="421" spans="1:23" x14ac:dyDescent="0.25">
      <c r="A421" t="s">
        <v>49</v>
      </c>
      <c r="B421" t="s">
        <v>5</v>
      </c>
      <c r="C421" t="s">
        <v>15</v>
      </c>
      <c r="D421" t="s">
        <v>16</v>
      </c>
      <c r="E421" t="s">
        <v>131</v>
      </c>
      <c r="F421" t="s">
        <v>133</v>
      </c>
      <c r="G421" t="s">
        <v>17</v>
      </c>
      <c r="J421" t="s">
        <v>81</v>
      </c>
      <c r="L421" t="s">
        <v>82</v>
      </c>
      <c r="M421">
        <v>2.6788469999999998E-3</v>
      </c>
      <c r="N421">
        <f t="shared" si="85"/>
        <v>2.6788469999999998E-3</v>
      </c>
      <c r="O421">
        <f t="shared" si="85"/>
        <v>2.6788469999999998E-3</v>
      </c>
      <c r="P421">
        <f t="shared" si="85"/>
        <v>2.6788469999999998E-3</v>
      </c>
      <c r="Q421">
        <f t="shared" si="85"/>
        <v>2.6788469999999998E-3</v>
      </c>
      <c r="R421">
        <f t="shared" si="85"/>
        <v>2.6788469999999998E-3</v>
      </c>
      <c r="S421">
        <f t="shared" si="85"/>
        <v>2.6788469999999998E-3</v>
      </c>
      <c r="T421">
        <f t="shared" si="85"/>
        <v>2.6788469999999998E-3</v>
      </c>
      <c r="U421">
        <f t="shared" si="85"/>
        <v>2.6788469999999998E-3</v>
      </c>
      <c r="V421">
        <f t="shared" si="85"/>
        <v>2.6788469999999998E-3</v>
      </c>
      <c r="W421">
        <f t="shared" si="85"/>
        <v>2.6788469999999998E-3</v>
      </c>
    </row>
    <row r="422" spans="1:23" x14ac:dyDescent="0.25">
      <c r="A422" t="s">
        <v>49</v>
      </c>
      <c r="B422" t="s">
        <v>5</v>
      </c>
      <c r="C422" t="s">
        <v>15</v>
      </c>
      <c r="D422" t="s">
        <v>16</v>
      </c>
      <c r="E422" t="s">
        <v>131</v>
      </c>
      <c r="F422" t="s">
        <v>134</v>
      </c>
      <c r="G422" t="s">
        <v>6</v>
      </c>
    </row>
    <row r="423" spans="1:23" x14ac:dyDescent="0.25">
      <c r="A423" t="s">
        <v>49</v>
      </c>
      <c r="B423" t="s">
        <v>5</v>
      </c>
      <c r="C423" t="s">
        <v>15</v>
      </c>
      <c r="D423" t="s">
        <v>16</v>
      </c>
      <c r="E423" t="s">
        <v>131</v>
      </c>
      <c r="F423" t="s">
        <v>134</v>
      </c>
      <c r="G423" t="s">
        <v>67</v>
      </c>
      <c r="L423" t="s">
        <v>68</v>
      </c>
      <c r="M423">
        <v>2015</v>
      </c>
      <c r="N423">
        <f t="shared" ref="N423:W425" si="86">M423</f>
        <v>2015</v>
      </c>
      <c r="O423">
        <f t="shared" si="86"/>
        <v>2015</v>
      </c>
      <c r="P423">
        <f t="shared" si="86"/>
        <v>2015</v>
      </c>
      <c r="Q423">
        <f t="shared" si="86"/>
        <v>2015</v>
      </c>
      <c r="R423">
        <f t="shared" si="86"/>
        <v>2015</v>
      </c>
      <c r="S423">
        <f t="shared" si="86"/>
        <v>2015</v>
      </c>
      <c r="T423">
        <f t="shared" si="86"/>
        <v>2015</v>
      </c>
      <c r="U423">
        <f t="shared" si="86"/>
        <v>2015</v>
      </c>
      <c r="V423">
        <f t="shared" si="86"/>
        <v>2015</v>
      </c>
      <c r="W423">
        <f t="shared" si="86"/>
        <v>2015</v>
      </c>
    </row>
    <row r="424" spans="1:23" x14ac:dyDescent="0.25">
      <c r="A424" t="s">
        <v>49</v>
      </c>
      <c r="B424" t="s">
        <v>5</v>
      </c>
      <c r="C424" t="s">
        <v>15</v>
      </c>
      <c r="D424" t="s">
        <v>16</v>
      </c>
      <c r="E424" t="s">
        <v>131</v>
      </c>
      <c r="F424" t="s">
        <v>134</v>
      </c>
      <c r="G424" t="s">
        <v>69</v>
      </c>
      <c r="L424" t="s">
        <v>68</v>
      </c>
      <c r="M424">
        <v>2101</v>
      </c>
      <c r="N424">
        <f t="shared" si="86"/>
        <v>2101</v>
      </c>
      <c r="O424">
        <f t="shared" si="86"/>
        <v>2101</v>
      </c>
      <c r="P424">
        <f t="shared" si="86"/>
        <v>2101</v>
      </c>
      <c r="Q424">
        <f t="shared" si="86"/>
        <v>2101</v>
      </c>
      <c r="R424">
        <f t="shared" si="86"/>
        <v>2101</v>
      </c>
      <c r="S424">
        <f t="shared" si="86"/>
        <v>2101</v>
      </c>
      <c r="T424">
        <f t="shared" si="86"/>
        <v>2101</v>
      </c>
      <c r="U424">
        <f t="shared" si="86"/>
        <v>2101</v>
      </c>
      <c r="V424">
        <f t="shared" si="86"/>
        <v>2101</v>
      </c>
      <c r="W424">
        <f t="shared" si="86"/>
        <v>2101</v>
      </c>
    </row>
    <row r="425" spans="1:23" x14ac:dyDescent="0.25">
      <c r="A425" t="s">
        <v>49</v>
      </c>
      <c r="B425" t="s">
        <v>5</v>
      </c>
      <c r="C425" t="s">
        <v>15</v>
      </c>
      <c r="D425" t="s">
        <v>16</v>
      </c>
      <c r="E425" t="s">
        <v>131</v>
      </c>
      <c r="F425" t="s">
        <v>134</v>
      </c>
      <c r="G425" t="s">
        <v>70</v>
      </c>
      <c r="L425" t="s">
        <v>71</v>
      </c>
      <c r="M425">
        <v>16</v>
      </c>
      <c r="N425">
        <f t="shared" si="86"/>
        <v>16</v>
      </c>
      <c r="O425">
        <f t="shared" si="86"/>
        <v>16</v>
      </c>
      <c r="P425">
        <f t="shared" si="86"/>
        <v>16</v>
      </c>
      <c r="Q425">
        <f t="shared" si="86"/>
        <v>16</v>
      </c>
      <c r="R425">
        <f t="shared" si="86"/>
        <v>16</v>
      </c>
      <c r="S425">
        <f t="shared" si="86"/>
        <v>16</v>
      </c>
      <c r="T425">
        <f t="shared" si="86"/>
        <v>16</v>
      </c>
      <c r="U425">
        <f t="shared" si="86"/>
        <v>16</v>
      </c>
      <c r="V425">
        <f t="shared" si="86"/>
        <v>16</v>
      </c>
      <c r="W425">
        <f t="shared" si="86"/>
        <v>16</v>
      </c>
    </row>
    <row r="426" spans="1:23" x14ac:dyDescent="0.25">
      <c r="A426" t="s">
        <v>49</v>
      </c>
      <c r="B426" t="s">
        <v>5</v>
      </c>
      <c r="C426" t="s">
        <v>15</v>
      </c>
      <c r="D426" t="s">
        <v>16</v>
      </c>
      <c r="E426" t="s">
        <v>131</v>
      </c>
      <c r="F426" t="s">
        <v>134</v>
      </c>
      <c r="G426" t="s">
        <v>72</v>
      </c>
      <c r="L426" t="s">
        <v>51</v>
      </c>
      <c r="M426">
        <v>0</v>
      </c>
    </row>
    <row r="427" spans="1:23" x14ac:dyDescent="0.25">
      <c r="A427" t="s">
        <v>49</v>
      </c>
      <c r="B427" t="s">
        <v>5</v>
      </c>
      <c r="C427" t="s">
        <v>15</v>
      </c>
      <c r="D427" t="s">
        <v>16</v>
      </c>
      <c r="E427" t="s">
        <v>131</v>
      </c>
      <c r="F427" t="s">
        <v>134</v>
      </c>
      <c r="G427" t="s">
        <v>73</v>
      </c>
      <c r="L427" t="s">
        <v>19</v>
      </c>
      <c r="M427">
        <v>20000</v>
      </c>
      <c r="N427">
        <f t="shared" ref="N427:W429" si="87">M427</f>
        <v>20000</v>
      </c>
      <c r="O427">
        <f t="shared" si="87"/>
        <v>20000</v>
      </c>
      <c r="P427">
        <f t="shared" si="87"/>
        <v>20000</v>
      </c>
      <c r="Q427">
        <f t="shared" si="87"/>
        <v>20000</v>
      </c>
      <c r="R427">
        <f t="shared" si="87"/>
        <v>20000</v>
      </c>
      <c r="S427">
        <f t="shared" si="87"/>
        <v>20000</v>
      </c>
      <c r="T427">
        <f t="shared" si="87"/>
        <v>20000</v>
      </c>
      <c r="U427">
        <f t="shared" si="87"/>
        <v>20000</v>
      </c>
      <c r="V427">
        <f t="shared" si="87"/>
        <v>20000</v>
      </c>
      <c r="W427">
        <f t="shared" si="87"/>
        <v>20000</v>
      </c>
    </row>
    <row r="428" spans="1:23" x14ac:dyDescent="0.25">
      <c r="A428" t="s">
        <v>49</v>
      </c>
      <c r="B428" t="s">
        <v>5</v>
      </c>
      <c r="C428" t="s">
        <v>15</v>
      </c>
      <c r="D428" t="s">
        <v>16</v>
      </c>
      <c r="E428" t="s">
        <v>131</v>
      </c>
      <c r="F428" t="s">
        <v>134</v>
      </c>
      <c r="G428" t="s">
        <v>76</v>
      </c>
      <c r="L428" t="s">
        <v>78</v>
      </c>
      <c r="M428">
        <v>38614.794392523399</v>
      </c>
      <c r="N428">
        <f t="shared" si="87"/>
        <v>38614.794392523399</v>
      </c>
      <c r="O428">
        <f t="shared" si="87"/>
        <v>38614.794392523399</v>
      </c>
      <c r="P428">
        <f t="shared" si="87"/>
        <v>38614.794392523399</v>
      </c>
      <c r="Q428">
        <f t="shared" si="87"/>
        <v>38614.794392523399</v>
      </c>
      <c r="R428">
        <f t="shared" si="87"/>
        <v>38614.794392523399</v>
      </c>
      <c r="S428">
        <f t="shared" si="87"/>
        <v>38614.794392523399</v>
      </c>
      <c r="T428">
        <f t="shared" si="87"/>
        <v>38614.794392523399</v>
      </c>
      <c r="U428">
        <f t="shared" si="87"/>
        <v>38614.794392523399</v>
      </c>
      <c r="V428">
        <f t="shared" si="87"/>
        <v>38614.794392523399</v>
      </c>
      <c r="W428">
        <f t="shared" si="87"/>
        <v>38614.794392523399</v>
      </c>
    </row>
    <row r="429" spans="1:23" x14ac:dyDescent="0.25">
      <c r="A429" t="s">
        <v>49</v>
      </c>
      <c r="B429" t="s">
        <v>5</v>
      </c>
      <c r="C429" t="s">
        <v>15</v>
      </c>
      <c r="D429" t="s">
        <v>16</v>
      </c>
      <c r="E429" t="s">
        <v>131</v>
      </c>
      <c r="F429" t="s">
        <v>134</v>
      </c>
      <c r="G429" t="s">
        <v>17</v>
      </c>
      <c r="J429" t="s">
        <v>81</v>
      </c>
      <c r="L429" t="s">
        <v>82</v>
      </c>
      <c r="M429">
        <v>2.4797170000000002E-3</v>
      </c>
      <c r="N429">
        <f t="shared" si="87"/>
        <v>2.4797170000000002E-3</v>
      </c>
      <c r="O429">
        <f t="shared" si="87"/>
        <v>2.4797170000000002E-3</v>
      </c>
      <c r="P429">
        <f t="shared" si="87"/>
        <v>2.4797170000000002E-3</v>
      </c>
      <c r="Q429">
        <f t="shared" si="87"/>
        <v>2.4797170000000002E-3</v>
      </c>
      <c r="R429">
        <f t="shared" si="87"/>
        <v>2.4797170000000002E-3</v>
      </c>
      <c r="S429">
        <f t="shared" si="87"/>
        <v>2.4797170000000002E-3</v>
      </c>
      <c r="T429">
        <f t="shared" si="87"/>
        <v>2.4797170000000002E-3</v>
      </c>
      <c r="U429">
        <f t="shared" si="87"/>
        <v>2.4797170000000002E-3</v>
      </c>
      <c r="V429">
        <f t="shared" si="87"/>
        <v>2.4797170000000002E-3</v>
      </c>
      <c r="W429">
        <f t="shared" si="87"/>
        <v>2.4797170000000002E-3</v>
      </c>
    </row>
    <row r="430" spans="1:23" x14ac:dyDescent="0.25">
      <c r="A430" t="s">
        <v>49</v>
      </c>
      <c r="B430" t="s">
        <v>5</v>
      </c>
      <c r="C430" t="s">
        <v>15</v>
      </c>
      <c r="D430" t="s">
        <v>16</v>
      </c>
      <c r="E430" t="s">
        <v>131</v>
      </c>
      <c r="F430" t="s">
        <v>97</v>
      </c>
      <c r="G430" t="s">
        <v>6</v>
      </c>
    </row>
    <row r="431" spans="1:23" x14ac:dyDescent="0.25">
      <c r="A431" t="s">
        <v>49</v>
      </c>
      <c r="B431" t="s">
        <v>5</v>
      </c>
      <c r="C431" t="s">
        <v>15</v>
      </c>
      <c r="D431" t="s">
        <v>16</v>
      </c>
      <c r="E431" t="s">
        <v>131</v>
      </c>
      <c r="F431" t="s">
        <v>97</v>
      </c>
      <c r="G431" t="s">
        <v>67</v>
      </c>
      <c r="L431" t="s">
        <v>68</v>
      </c>
      <c r="M431">
        <v>2015</v>
      </c>
      <c r="N431">
        <f t="shared" ref="N431:W433" si="88">M431</f>
        <v>2015</v>
      </c>
      <c r="O431">
        <f t="shared" si="88"/>
        <v>2015</v>
      </c>
      <c r="P431">
        <f t="shared" si="88"/>
        <v>2015</v>
      </c>
      <c r="Q431">
        <f t="shared" si="88"/>
        <v>2015</v>
      </c>
      <c r="R431">
        <f t="shared" si="88"/>
        <v>2015</v>
      </c>
      <c r="S431">
        <f t="shared" si="88"/>
        <v>2015</v>
      </c>
      <c r="T431">
        <f t="shared" si="88"/>
        <v>2015</v>
      </c>
      <c r="U431">
        <f t="shared" si="88"/>
        <v>2015</v>
      </c>
      <c r="V431">
        <f t="shared" si="88"/>
        <v>2015</v>
      </c>
      <c r="W431">
        <f t="shared" si="88"/>
        <v>2015</v>
      </c>
    </row>
    <row r="432" spans="1:23" x14ac:dyDescent="0.25">
      <c r="A432" t="s">
        <v>49</v>
      </c>
      <c r="B432" t="s">
        <v>5</v>
      </c>
      <c r="C432" t="s">
        <v>15</v>
      </c>
      <c r="D432" t="s">
        <v>16</v>
      </c>
      <c r="E432" t="s">
        <v>131</v>
      </c>
      <c r="F432" t="s">
        <v>97</v>
      </c>
      <c r="G432" t="s">
        <v>69</v>
      </c>
      <c r="L432" t="s">
        <v>68</v>
      </c>
      <c r="M432">
        <v>2101</v>
      </c>
      <c r="N432">
        <f t="shared" si="88"/>
        <v>2101</v>
      </c>
      <c r="O432">
        <f t="shared" si="88"/>
        <v>2101</v>
      </c>
      <c r="P432">
        <f t="shared" si="88"/>
        <v>2101</v>
      </c>
      <c r="Q432">
        <f t="shared" si="88"/>
        <v>2101</v>
      </c>
      <c r="R432">
        <f t="shared" si="88"/>
        <v>2101</v>
      </c>
      <c r="S432">
        <f t="shared" si="88"/>
        <v>2101</v>
      </c>
      <c r="T432">
        <f t="shared" si="88"/>
        <v>2101</v>
      </c>
      <c r="U432">
        <f t="shared" si="88"/>
        <v>2101</v>
      </c>
      <c r="V432">
        <f t="shared" si="88"/>
        <v>2101</v>
      </c>
      <c r="W432">
        <f t="shared" si="88"/>
        <v>2101</v>
      </c>
    </row>
    <row r="433" spans="1:23" x14ac:dyDescent="0.25">
      <c r="A433" t="s">
        <v>49</v>
      </c>
      <c r="B433" t="s">
        <v>5</v>
      </c>
      <c r="C433" t="s">
        <v>15</v>
      </c>
      <c r="D433" t="s">
        <v>16</v>
      </c>
      <c r="E433" t="s">
        <v>131</v>
      </c>
      <c r="F433" t="s">
        <v>97</v>
      </c>
      <c r="G433" t="s">
        <v>70</v>
      </c>
      <c r="L433" t="s">
        <v>71</v>
      </c>
      <c r="M433">
        <v>16</v>
      </c>
      <c r="N433">
        <f t="shared" si="88"/>
        <v>16</v>
      </c>
      <c r="O433">
        <f t="shared" si="88"/>
        <v>16</v>
      </c>
      <c r="P433">
        <f t="shared" si="88"/>
        <v>16</v>
      </c>
      <c r="Q433">
        <f t="shared" si="88"/>
        <v>16</v>
      </c>
      <c r="R433">
        <f t="shared" si="88"/>
        <v>16</v>
      </c>
      <c r="S433">
        <f t="shared" si="88"/>
        <v>16</v>
      </c>
      <c r="T433">
        <f t="shared" si="88"/>
        <v>16</v>
      </c>
      <c r="U433">
        <f t="shared" si="88"/>
        <v>16</v>
      </c>
      <c r="V433">
        <f t="shared" si="88"/>
        <v>16</v>
      </c>
      <c r="W433">
        <f t="shared" si="88"/>
        <v>16</v>
      </c>
    </row>
    <row r="434" spans="1:23" x14ac:dyDescent="0.25">
      <c r="A434" t="s">
        <v>49</v>
      </c>
      <c r="B434" t="s">
        <v>5</v>
      </c>
      <c r="C434" t="s">
        <v>15</v>
      </c>
      <c r="D434" t="s">
        <v>16</v>
      </c>
      <c r="E434" t="s">
        <v>131</v>
      </c>
      <c r="F434" t="s">
        <v>97</v>
      </c>
      <c r="G434" t="s">
        <v>72</v>
      </c>
      <c r="L434" t="s">
        <v>51</v>
      </c>
      <c r="M434">
        <v>0</v>
      </c>
    </row>
    <row r="435" spans="1:23" x14ac:dyDescent="0.25">
      <c r="A435" t="s">
        <v>49</v>
      </c>
      <c r="B435" t="s">
        <v>5</v>
      </c>
      <c r="C435" t="s">
        <v>15</v>
      </c>
      <c r="D435" t="s">
        <v>16</v>
      </c>
      <c r="E435" t="s">
        <v>131</v>
      </c>
      <c r="F435" t="s">
        <v>97</v>
      </c>
      <c r="G435" t="s">
        <v>73</v>
      </c>
      <c r="L435" t="s">
        <v>19</v>
      </c>
      <c r="M435">
        <v>20000</v>
      </c>
      <c r="N435">
        <f t="shared" ref="N435:W437" si="89">M435</f>
        <v>20000</v>
      </c>
      <c r="O435">
        <f t="shared" si="89"/>
        <v>20000</v>
      </c>
      <c r="P435">
        <f t="shared" si="89"/>
        <v>20000</v>
      </c>
      <c r="Q435">
        <f t="shared" si="89"/>
        <v>20000</v>
      </c>
      <c r="R435">
        <f t="shared" si="89"/>
        <v>20000</v>
      </c>
      <c r="S435">
        <f t="shared" si="89"/>
        <v>20000</v>
      </c>
      <c r="T435">
        <f t="shared" si="89"/>
        <v>20000</v>
      </c>
      <c r="U435">
        <f t="shared" si="89"/>
        <v>20000</v>
      </c>
      <c r="V435">
        <f t="shared" si="89"/>
        <v>20000</v>
      </c>
      <c r="W435">
        <f t="shared" si="89"/>
        <v>20000</v>
      </c>
    </row>
    <row r="436" spans="1:23" x14ac:dyDescent="0.25">
      <c r="A436" t="s">
        <v>49</v>
      </c>
      <c r="B436" t="s">
        <v>5</v>
      </c>
      <c r="C436" t="s">
        <v>15</v>
      </c>
      <c r="D436" t="s">
        <v>16</v>
      </c>
      <c r="E436" t="s">
        <v>131</v>
      </c>
      <c r="F436" t="s">
        <v>97</v>
      </c>
      <c r="G436" t="s">
        <v>76</v>
      </c>
      <c r="L436" t="s">
        <v>78</v>
      </c>
      <c r="M436">
        <v>639129.32710280397</v>
      </c>
      <c r="N436">
        <f t="shared" si="89"/>
        <v>639129.32710280397</v>
      </c>
      <c r="O436">
        <f t="shared" si="89"/>
        <v>639129.32710280397</v>
      </c>
      <c r="P436">
        <f t="shared" si="89"/>
        <v>639129.32710280397</v>
      </c>
      <c r="Q436">
        <f t="shared" si="89"/>
        <v>639129.32710280397</v>
      </c>
      <c r="R436">
        <f t="shared" si="89"/>
        <v>639129.32710280397</v>
      </c>
      <c r="S436">
        <f t="shared" si="89"/>
        <v>639129.32710280397</v>
      </c>
      <c r="T436">
        <f t="shared" si="89"/>
        <v>639129.32710280397</v>
      </c>
      <c r="U436">
        <f t="shared" si="89"/>
        <v>639129.32710280397</v>
      </c>
      <c r="V436">
        <f t="shared" si="89"/>
        <v>639129.32710280397</v>
      </c>
      <c r="W436">
        <f t="shared" si="89"/>
        <v>639129.32710280397</v>
      </c>
    </row>
    <row r="437" spans="1:23" x14ac:dyDescent="0.25">
      <c r="A437" t="s">
        <v>49</v>
      </c>
      <c r="B437" t="s">
        <v>5</v>
      </c>
      <c r="C437" t="s">
        <v>15</v>
      </c>
      <c r="D437" t="s">
        <v>16</v>
      </c>
      <c r="E437" t="s">
        <v>131</v>
      </c>
      <c r="F437" t="s">
        <v>97</v>
      </c>
      <c r="G437" t="s">
        <v>17</v>
      </c>
      <c r="J437" t="s">
        <v>38</v>
      </c>
      <c r="L437" t="s">
        <v>82</v>
      </c>
      <c r="M437">
        <v>2.6199999999999999E-3</v>
      </c>
      <c r="N437">
        <f t="shared" si="89"/>
        <v>2.6199999999999999E-3</v>
      </c>
      <c r="O437">
        <f t="shared" si="89"/>
        <v>2.6199999999999999E-3</v>
      </c>
      <c r="P437">
        <f t="shared" si="89"/>
        <v>2.6199999999999999E-3</v>
      </c>
      <c r="Q437">
        <f t="shared" si="89"/>
        <v>2.6199999999999999E-3</v>
      </c>
      <c r="R437">
        <f t="shared" si="89"/>
        <v>2.6199999999999999E-3</v>
      </c>
      <c r="S437">
        <f t="shared" si="89"/>
        <v>2.6199999999999999E-3</v>
      </c>
      <c r="T437">
        <f t="shared" si="89"/>
        <v>2.6199999999999999E-3</v>
      </c>
      <c r="U437">
        <f t="shared" si="89"/>
        <v>2.6199999999999999E-3</v>
      </c>
      <c r="V437">
        <f t="shared" si="89"/>
        <v>2.6199999999999999E-3</v>
      </c>
      <c r="W437">
        <f t="shared" si="89"/>
        <v>2.6199999999999999E-3</v>
      </c>
    </row>
    <row r="438" spans="1:23" x14ac:dyDescent="0.25">
      <c r="A438" t="s">
        <v>103</v>
      </c>
      <c r="B438" t="s">
        <v>5</v>
      </c>
      <c r="C438" t="s">
        <v>15</v>
      </c>
      <c r="D438" t="s">
        <v>16</v>
      </c>
      <c r="E438" t="s">
        <v>135</v>
      </c>
      <c r="G438" t="s">
        <v>20</v>
      </c>
      <c r="L438" t="s">
        <v>82</v>
      </c>
    </row>
    <row r="439" spans="1:23" x14ac:dyDescent="0.25">
      <c r="A439" t="s">
        <v>103</v>
      </c>
      <c r="B439" t="s">
        <v>5</v>
      </c>
      <c r="C439" t="s">
        <v>15</v>
      </c>
      <c r="D439" t="s">
        <v>16</v>
      </c>
      <c r="E439" t="s">
        <v>135</v>
      </c>
      <c r="G439" t="s">
        <v>21</v>
      </c>
      <c r="H439" t="s">
        <v>54</v>
      </c>
    </row>
    <row r="440" spans="1:23" x14ac:dyDescent="0.25">
      <c r="A440" t="s">
        <v>103</v>
      </c>
      <c r="B440" t="s">
        <v>5</v>
      </c>
      <c r="C440" t="s">
        <v>15</v>
      </c>
      <c r="D440" t="s">
        <v>16</v>
      </c>
      <c r="E440" t="s">
        <v>135</v>
      </c>
      <c r="G440" t="s">
        <v>17</v>
      </c>
      <c r="J440" t="s">
        <v>136</v>
      </c>
      <c r="L440" t="s">
        <v>82</v>
      </c>
      <c r="M440">
        <v>0.65</v>
      </c>
      <c r="N440">
        <f t="shared" ref="N440:W441" si="90">M440</f>
        <v>0.65</v>
      </c>
      <c r="O440">
        <f t="shared" si="90"/>
        <v>0.65</v>
      </c>
      <c r="P440">
        <f t="shared" si="90"/>
        <v>0.65</v>
      </c>
      <c r="Q440">
        <f t="shared" si="90"/>
        <v>0.65</v>
      </c>
      <c r="R440">
        <f t="shared" si="90"/>
        <v>0.65</v>
      </c>
      <c r="S440">
        <f t="shared" si="90"/>
        <v>0.65</v>
      </c>
      <c r="T440">
        <f t="shared" si="90"/>
        <v>0.65</v>
      </c>
      <c r="U440">
        <f t="shared" si="90"/>
        <v>0.65</v>
      </c>
      <c r="V440">
        <f t="shared" si="90"/>
        <v>0.65</v>
      </c>
      <c r="W440">
        <f t="shared" si="90"/>
        <v>0.65</v>
      </c>
    </row>
    <row r="441" spans="1:23" x14ac:dyDescent="0.25">
      <c r="A441" t="s">
        <v>103</v>
      </c>
      <c r="B441" t="s">
        <v>5</v>
      </c>
      <c r="C441" t="s">
        <v>15</v>
      </c>
      <c r="D441" t="s">
        <v>16</v>
      </c>
      <c r="E441" t="s">
        <v>135</v>
      </c>
      <c r="G441" t="s">
        <v>17</v>
      </c>
      <c r="J441" t="s">
        <v>137</v>
      </c>
      <c r="L441" t="s">
        <v>82</v>
      </c>
      <c r="M441">
        <v>0.35</v>
      </c>
      <c r="N441">
        <f t="shared" si="90"/>
        <v>0.35</v>
      </c>
      <c r="O441">
        <f t="shared" si="90"/>
        <v>0.35</v>
      </c>
      <c r="P441">
        <f t="shared" si="90"/>
        <v>0.35</v>
      </c>
      <c r="Q441">
        <f t="shared" si="90"/>
        <v>0.35</v>
      </c>
      <c r="R441">
        <f t="shared" si="90"/>
        <v>0.35</v>
      </c>
      <c r="S441">
        <f t="shared" si="90"/>
        <v>0.35</v>
      </c>
      <c r="T441">
        <f t="shared" si="90"/>
        <v>0.35</v>
      </c>
      <c r="U441">
        <f t="shared" si="90"/>
        <v>0.35</v>
      </c>
      <c r="V441">
        <f t="shared" si="90"/>
        <v>0.35</v>
      </c>
      <c r="W441">
        <f t="shared" si="90"/>
        <v>0.35</v>
      </c>
    </row>
    <row r="442" spans="1:23" x14ac:dyDescent="0.25">
      <c r="A442" t="s">
        <v>136</v>
      </c>
      <c r="B442" t="s">
        <v>5</v>
      </c>
      <c r="C442" t="s">
        <v>15</v>
      </c>
      <c r="D442" t="s">
        <v>16</v>
      </c>
      <c r="E442" t="s">
        <v>138</v>
      </c>
      <c r="G442" t="s">
        <v>20</v>
      </c>
      <c r="L442" t="s">
        <v>82</v>
      </c>
    </row>
    <row r="443" spans="1:23" x14ac:dyDescent="0.25">
      <c r="A443" t="s">
        <v>136</v>
      </c>
      <c r="B443" t="s">
        <v>5</v>
      </c>
      <c r="C443" t="s">
        <v>15</v>
      </c>
      <c r="D443" t="s">
        <v>16</v>
      </c>
      <c r="E443" t="s">
        <v>138</v>
      </c>
      <c r="G443" t="s">
        <v>21</v>
      </c>
      <c r="H443" t="s">
        <v>62</v>
      </c>
    </row>
    <row r="444" spans="1:23" x14ac:dyDescent="0.25">
      <c r="A444" t="s">
        <v>136</v>
      </c>
      <c r="B444" t="s">
        <v>5</v>
      </c>
      <c r="C444" t="s">
        <v>15</v>
      </c>
      <c r="D444" t="s">
        <v>16</v>
      </c>
      <c r="E444" t="s">
        <v>138</v>
      </c>
      <c r="G444" t="s">
        <v>63</v>
      </c>
      <c r="L444" t="s">
        <v>51</v>
      </c>
      <c r="M444">
        <v>0.25</v>
      </c>
      <c r="N444">
        <f t="shared" ref="N444:W445" si="91">M444</f>
        <v>0.25</v>
      </c>
      <c r="O444">
        <f t="shared" si="91"/>
        <v>0.25</v>
      </c>
      <c r="P444">
        <f t="shared" si="91"/>
        <v>0.25</v>
      </c>
      <c r="Q444">
        <f t="shared" si="91"/>
        <v>0.25</v>
      </c>
      <c r="R444">
        <f t="shared" si="91"/>
        <v>0.25</v>
      </c>
      <c r="S444">
        <f t="shared" si="91"/>
        <v>0.25</v>
      </c>
      <c r="T444">
        <f t="shared" si="91"/>
        <v>0.25</v>
      </c>
      <c r="U444">
        <f t="shared" si="91"/>
        <v>0.25</v>
      </c>
      <c r="V444">
        <f t="shared" si="91"/>
        <v>0.25</v>
      </c>
      <c r="W444">
        <f t="shared" si="91"/>
        <v>0.25</v>
      </c>
    </row>
    <row r="445" spans="1:23" x14ac:dyDescent="0.25">
      <c r="A445" t="s">
        <v>136</v>
      </c>
      <c r="B445" t="s">
        <v>5</v>
      </c>
      <c r="C445" t="s">
        <v>15</v>
      </c>
      <c r="D445" t="s">
        <v>16</v>
      </c>
      <c r="E445" t="s">
        <v>138</v>
      </c>
      <c r="G445" t="s">
        <v>65</v>
      </c>
      <c r="M445">
        <v>15</v>
      </c>
      <c r="N445">
        <f t="shared" si="91"/>
        <v>15</v>
      </c>
      <c r="O445">
        <f t="shared" si="91"/>
        <v>15</v>
      </c>
      <c r="P445">
        <f t="shared" si="91"/>
        <v>15</v>
      </c>
      <c r="Q445">
        <f t="shared" si="91"/>
        <v>15</v>
      </c>
      <c r="R445">
        <f t="shared" si="91"/>
        <v>15</v>
      </c>
      <c r="S445">
        <f t="shared" si="91"/>
        <v>15</v>
      </c>
      <c r="T445">
        <f t="shared" si="91"/>
        <v>15</v>
      </c>
      <c r="U445">
        <f t="shared" si="91"/>
        <v>15</v>
      </c>
      <c r="V445">
        <f t="shared" si="91"/>
        <v>15</v>
      </c>
      <c r="W445">
        <f t="shared" si="91"/>
        <v>15</v>
      </c>
    </row>
    <row r="446" spans="1:23" x14ac:dyDescent="0.25">
      <c r="A446" t="s">
        <v>136</v>
      </c>
      <c r="B446" t="s">
        <v>5</v>
      </c>
      <c r="C446" t="s">
        <v>15</v>
      </c>
      <c r="D446" t="s">
        <v>16</v>
      </c>
      <c r="E446" t="s">
        <v>138</v>
      </c>
      <c r="F446" t="s">
        <v>139</v>
      </c>
      <c r="G446" t="s">
        <v>6</v>
      </c>
    </row>
    <row r="447" spans="1:23" x14ac:dyDescent="0.25">
      <c r="A447" t="s">
        <v>136</v>
      </c>
      <c r="B447" t="s">
        <v>5</v>
      </c>
      <c r="C447" t="s">
        <v>15</v>
      </c>
      <c r="D447" t="s">
        <v>16</v>
      </c>
      <c r="E447" t="s">
        <v>138</v>
      </c>
      <c r="F447" t="s">
        <v>139</v>
      </c>
      <c r="G447" t="s">
        <v>67</v>
      </c>
      <c r="L447" t="s">
        <v>68</v>
      </c>
      <c r="M447">
        <v>2000</v>
      </c>
      <c r="N447">
        <f t="shared" ref="N447:W449" si="92">M447</f>
        <v>2000</v>
      </c>
      <c r="O447">
        <f t="shared" si="92"/>
        <v>2000</v>
      </c>
      <c r="P447">
        <f t="shared" si="92"/>
        <v>2000</v>
      </c>
      <c r="Q447">
        <f t="shared" si="92"/>
        <v>2000</v>
      </c>
      <c r="R447">
        <f t="shared" si="92"/>
        <v>2000</v>
      </c>
      <c r="S447">
        <f t="shared" si="92"/>
        <v>2000</v>
      </c>
      <c r="T447">
        <f t="shared" si="92"/>
        <v>2000</v>
      </c>
      <c r="U447">
        <f t="shared" si="92"/>
        <v>2000</v>
      </c>
      <c r="V447">
        <f t="shared" si="92"/>
        <v>2000</v>
      </c>
      <c r="W447">
        <f t="shared" si="92"/>
        <v>2000</v>
      </c>
    </row>
    <row r="448" spans="1:23" x14ac:dyDescent="0.25">
      <c r="A448" t="s">
        <v>136</v>
      </c>
      <c r="B448" t="s">
        <v>5</v>
      </c>
      <c r="C448" t="s">
        <v>15</v>
      </c>
      <c r="D448" t="s">
        <v>16</v>
      </c>
      <c r="E448" t="s">
        <v>138</v>
      </c>
      <c r="F448" t="s">
        <v>139</v>
      </c>
      <c r="G448" t="s">
        <v>69</v>
      </c>
      <c r="L448" t="s">
        <v>68</v>
      </c>
      <c r="M448">
        <v>2101</v>
      </c>
      <c r="N448">
        <f t="shared" si="92"/>
        <v>2101</v>
      </c>
      <c r="O448">
        <f t="shared" si="92"/>
        <v>2101</v>
      </c>
      <c r="P448">
        <f t="shared" si="92"/>
        <v>2101</v>
      </c>
      <c r="Q448">
        <f t="shared" si="92"/>
        <v>2101</v>
      </c>
      <c r="R448">
        <f t="shared" si="92"/>
        <v>2101</v>
      </c>
      <c r="S448">
        <f t="shared" si="92"/>
        <v>2101</v>
      </c>
      <c r="T448">
        <f t="shared" si="92"/>
        <v>2101</v>
      </c>
      <c r="U448">
        <f t="shared" si="92"/>
        <v>2101</v>
      </c>
      <c r="V448">
        <f t="shared" si="92"/>
        <v>2101</v>
      </c>
      <c r="W448">
        <f t="shared" si="92"/>
        <v>2101</v>
      </c>
    </row>
    <row r="449" spans="1:23" x14ac:dyDescent="0.25">
      <c r="A449" t="s">
        <v>136</v>
      </c>
      <c r="B449" t="s">
        <v>5</v>
      </c>
      <c r="C449" t="s">
        <v>15</v>
      </c>
      <c r="D449" t="s">
        <v>16</v>
      </c>
      <c r="E449" t="s">
        <v>138</v>
      </c>
      <c r="F449" t="s">
        <v>139</v>
      </c>
      <c r="G449" t="s">
        <v>70</v>
      </c>
      <c r="L449" t="s">
        <v>71</v>
      </c>
      <c r="M449">
        <v>50</v>
      </c>
      <c r="N449">
        <f t="shared" si="92"/>
        <v>50</v>
      </c>
      <c r="O449">
        <f t="shared" si="92"/>
        <v>50</v>
      </c>
      <c r="P449">
        <f t="shared" si="92"/>
        <v>50</v>
      </c>
      <c r="Q449">
        <f t="shared" si="92"/>
        <v>50</v>
      </c>
      <c r="R449">
        <f t="shared" si="92"/>
        <v>50</v>
      </c>
      <c r="S449">
        <f t="shared" si="92"/>
        <v>50</v>
      </c>
      <c r="T449">
        <f t="shared" si="92"/>
        <v>50</v>
      </c>
      <c r="U449">
        <f t="shared" si="92"/>
        <v>50</v>
      </c>
      <c r="V449">
        <f t="shared" si="92"/>
        <v>50</v>
      </c>
      <c r="W449">
        <f t="shared" si="92"/>
        <v>50</v>
      </c>
    </row>
    <row r="450" spans="1:23" x14ac:dyDescent="0.25">
      <c r="A450" t="s">
        <v>136</v>
      </c>
      <c r="B450" t="s">
        <v>5</v>
      </c>
      <c r="C450" t="s">
        <v>15</v>
      </c>
      <c r="D450" t="s">
        <v>16</v>
      </c>
      <c r="E450" t="s">
        <v>138</v>
      </c>
      <c r="F450" t="s">
        <v>139</v>
      </c>
      <c r="G450" t="s">
        <v>72</v>
      </c>
      <c r="L450" t="s">
        <v>51</v>
      </c>
      <c r="M450">
        <v>1</v>
      </c>
    </row>
    <row r="451" spans="1:23" x14ac:dyDescent="0.25">
      <c r="A451" t="s">
        <v>136</v>
      </c>
      <c r="B451" t="s">
        <v>5</v>
      </c>
      <c r="C451" t="s">
        <v>15</v>
      </c>
      <c r="D451" t="s">
        <v>16</v>
      </c>
      <c r="E451" t="s">
        <v>138</v>
      </c>
      <c r="F451" t="s">
        <v>139</v>
      </c>
      <c r="G451" t="s">
        <v>73</v>
      </c>
      <c r="K451" t="s">
        <v>140</v>
      </c>
      <c r="L451" t="s">
        <v>82</v>
      </c>
      <c r="M451">
        <v>1767.2</v>
      </c>
      <c r="N451">
        <f t="shared" ref="N451:W453" si="93">M451</f>
        <v>1767.2</v>
      </c>
      <c r="O451">
        <f t="shared" si="93"/>
        <v>1767.2</v>
      </c>
      <c r="P451">
        <f t="shared" si="93"/>
        <v>1767.2</v>
      </c>
      <c r="Q451">
        <f t="shared" si="93"/>
        <v>1767.2</v>
      </c>
      <c r="R451">
        <f t="shared" si="93"/>
        <v>1767.2</v>
      </c>
      <c r="S451">
        <f t="shared" si="93"/>
        <v>1767.2</v>
      </c>
      <c r="T451">
        <f t="shared" si="93"/>
        <v>1767.2</v>
      </c>
      <c r="U451">
        <f t="shared" si="93"/>
        <v>1767.2</v>
      </c>
      <c r="V451">
        <f t="shared" si="93"/>
        <v>1767.2</v>
      </c>
      <c r="W451">
        <f t="shared" si="93"/>
        <v>1767.2</v>
      </c>
    </row>
    <row r="452" spans="1:23" x14ac:dyDescent="0.25">
      <c r="A452" t="s">
        <v>136</v>
      </c>
      <c r="B452" t="s">
        <v>5</v>
      </c>
      <c r="C452" t="s">
        <v>15</v>
      </c>
      <c r="D452" t="s">
        <v>16</v>
      </c>
      <c r="E452" t="s">
        <v>138</v>
      </c>
      <c r="F452" t="s">
        <v>139</v>
      </c>
      <c r="G452" t="s">
        <v>76</v>
      </c>
      <c r="K452" t="s">
        <v>141</v>
      </c>
      <c r="L452" t="s">
        <v>78</v>
      </c>
      <c r="M452">
        <v>76000</v>
      </c>
      <c r="N452">
        <f t="shared" si="93"/>
        <v>76000</v>
      </c>
      <c r="O452">
        <f t="shared" si="93"/>
        <v>76000</v>
      </c>
      <c r="P452">
        <f t="shared" si="93"/>
        <v>76000</v>
      </c>
      <c r="Q452">
        <f t="shared" si="93"/>
        <v>76000</v>
      </c>
      <c r="R452">
        <f t="shared" si="93"/>
        <v>76000</v>
      </c>
      <c r="S452">
        <f t="shared" si="93"/>
        <v>76000</v>
      </c>
      <c r="T452">
        <f t="shared" si="93"/>
        <v>76000</v>
      </c>
      <c r="U452">
        <f t="shared" si="93"/>
        <v>76000</v>
      </c>
      <c r="V452">
        <f t="shared" si="93"/>
        <v>76000</v>
      </c>
      <c r="W452">
        <f t="shared" si="93"/>
        <v>76000</v>
      </c>
    </row>
    <row r="453" spans="1:23" x14ac:dyDescent="0.25">
      <c r="A453" t="s">
        <v>136</v>
      </c>
      <c r="B453" t="s">
        <v>5</v>
      </c>
      <c r="C453" t="s">
        <v>15</v>
      </c>
      <c r="D453" t="s">
        <v>16</v>
      </c>
      <c r="E453" t="s">
        <v>138</v>
      </c>
      <c r="F453" t="s">
        <v>139</v>
      </c>
      <c r="G453" t="s">
        <v>79</v>
      </c>
      <c r="K453" t="s">
        <v>142</v>
      </c>
      <c r="L453" t="s">
        <v>78</v>
      </c>
      <c r="M453">
        <v>458.41</v>
      </c>
      <c r="N453">
        <f t="shared" si="93"/>
        <v>458.41</v>
      </c>
      <c r="O453">
        <f t="shared" si="93"/>
        <v>458.41</v>
      </c>
      <c r="P453">
        <f t="shared" si="93"/>
        <v>458.41</v>
      </c>
      <c r="Q453">
        <f t="shared" si="93"/>
        <v>458.41</v>
      </c>
      <c r="R453">
        <f t="shared" si="93"/>
        <v>458.41</v>
      </c>
      <c r="S453">
        <f t="shared" si="93"/>
        <v>458.41</v>
      </c>
      <c r="T453">
        <f t="shared" si="93"/>
        <v>458.41</v>
      </c>
      <c r="U453">
        <f t="shared" si="93"/>
        <v>458.41</v>
      </c>
      <c r="V453">
        <f t="shared" si="93"/>
        <v>458.41</v>
      </c>
      <c r="W453">
        <f t="shared" si="93"/>
        <v>458.41</v>
      </c>
    </row>
    <row r="454" spans="1:23" x14ac:dyDescent="0.25">
      <c r="A454" t="s">
        <v>137</v>
      </c>
      <c r="B454" t="s">
        <v>5</v>
      </c>
      <c r="C454" t="s">
        <v>15</v>
      </c>
      <c r="D454" t="s">
        <v>16</v>
      </c>
      <c r="E454" t="s">
        <v>143</v>
      </c>
      <c r="G454" t="s">
        <v>20</v>
      </c>
      <c r="L454" t="s">
        <v>82</v>
      </c>
    </row>
    <row r="455" spans="1:23" x14ac:dyDescent="0.25">
      <c r="A455" t="s">
        <v>137</v>
      </c>
      <c r="B455" t="s">
        <v>5</v>
      </c>
      <c r="C455" t="s">
        <v>15</v>
      </c>
      <c r="D455" t="s">
        <v>16</v>
      </c>
      <c r="E455" t="s">
        <v>143</v>
      </c>
      <c r="G455" t="s">
        <v>21</v>
      </c>
      <c r="H455" t="s">
        <v>62</v>
      </c>
    </row>
    <row r="456" spans="1:23" x14ac:dyDescent="0.25">
      <c r="A456" t="s">
        <v>137</v>
      </c>
      <c r="B456" t="s">
        <v>5</v>
      </c>
      <c r="C456" t="s">
        <v>15</v>
      </c>
      <c r="D456" t="s">
        <v>16</v>
      </c>
      <c r="E456" t="s">
        <v>143</v>
      </c>
      <c r="G456" t="s">
        <v>63</v>
      </c>
      <c r="L456" t="s">
        <v>51</v>
      </c>
      <c r="M456">
        <v>0.25</v>
      </c>
      <c r="N456">
        <f t="shared" ref="N456:W458" si="94">M456</f>
        <v>0.25</v>
      </c>
      <c r="O456">
        <f t="shared" si="94"/>
        <v>0.25</v>
      </c>
      <c r="P456">
        <f t="shared" si="94"/>
        <v>0.25</v>
      </c>
      <c r="Q456">
        <f t="shared" si="94"/>
        <v>0.25</v>
      </c>
      <c r="R456">
        <f t="shared" si="94"/>
        <v>0.25</v>
      </c>
      <c r="S456">
        <f t="shared" si="94"/>
        <v>0.25</v>
      </c>
      <c r="T456">
        <f t="shared" si="94"/>
        <v>0.25</v>
      </c>
      <c r="U456">
        <f t="shared" si="94"/>
        <v>0.25</v>
      </c>
      <c r="V456">
        <f t="shared" si="94"/>
        <v>0.25</v>
      </c>
      <c r="W456">
        <f t="shared" si="94"/>
        <v>0.25</v>
      </c>
    </row>
    <row r="457" spans="1:23" x14ac:dyDescent="0.25">
      <c r="A457" t="s">
        <v>137</v>
      </c>
      <c r="B457" t="s">
        <v>5</v>
      </c>
      <c r="C457" t="s">
        <v>15</v>
      </c>
      <c r="D457" t="s">
        <v>16</v>
      </c>
      <c r="E457" t="s">
        <v>143</v>
      </c>
      <c r="G457" t="s">
        <v>64</v>
      </c>
      <c r="L457" t="s">
        <v>51</v>
      </c>
      <c r="M457">
        <v>0.65</v>
      </c>
      <c r="N457">
        <f t="shared" si="94"/>
        <v>0.65</v>
      </c>
      <c r="O457">
        <f t="shared" si="94"/>
        <v>0.65</v>
      </c>
      <c r="P457">
        <f t="shared" si="94"/>
        <v>0.65</v>
      </c>
      <c r="Q457">
        <f t="shared" si="94"/>
        <v>0.65</v>
      </c>
      <c r="R457">
        <f t="shared" si="94"/>
        <v>0.65</v>
      </c>
      <c r="S457">
        <f t="shared" si="94"/>
        <v>0.65</v>
      </c>
      <c r="T457">
        <f t="shared" si="94"/>
        <v>0.65</v>
      </c>
      <c r="U457">
        <f t="shared" si="94"/>
        <v>0.65</v>
      </c>
      <c r="V457">
        <f t="shared" si="94"/>
        <v>0.65</v>
      </c>
      <c r="W457">
        <f t="shared" si="94"/>
        <v>0.65</v>
      </c>
    </row>
    <row r="458" spans="1:23" x14ac:dyDescent="0.25">
      <c r="A458" t="s">
        <v>137</v>
      </c>
      <c r="B458" t="s">
        <v>5</v>
      </c>
      <c r="C458" t="s">
        <v>15</v>
      </c>
      <c r="D458" t="s">
        <v>16</v>
      </c>
      <c r="E458" t="s">
        <v>143</v>
      </c>
      <c r="G458" t="s">
        <v>65</v>
      </c>
      <c r="M458">
        <v>15</v>
      </c>
      <c r="N458">
        <f t="shared" si="94"/>
        <v>15</v>
      </c>
      <c r="O458">
        <f t="shared" si="94"/>
        <v>15</v>
      </c>
      <c r="P458">
        <f t="shared" si="94"/>
        <v>15</v>
      </c>
      <c r="Q458">
        <f t="shared" si="94"/>
        <v>15</v>
      </c>
      <c r="R458">
        <f t="shared" si="94"/>
        <v>15</v>
      </c>
      <c r="S458">
        <f t="shared" si="94"/>
        <v>15</v>
      </c>
      <c r="T458">
        <f t="shared" si="94"/>
        <v>15</v>
      </c>
      <c r="U458">
        <f t="shared" si="94"/>
        <v>15</v>
      </c>
      <c r="V458">
        <f t="shared" si="94"/>
        <v>15</v>
      </c>
      <c r="W458">
        <f t="shared" si="94"/>
        <v>15</v>
      </c>
    </row>
    <row r="459" spans="1:23" x14ac:dyDescent="0.25">
      <c r="A459" t="s">
        <v>137</v>
      </c>
      <c r="B459" t="s">
        <v>5</v>
      </c>
      <c r="C459" t="s">
        <v>15</v>
      </c>
      <c r="D459" t="s">
        <v>16</v>
      </c>
      <c r="E459" t="s">
        <v>143</v>
      </c>
      <c r="F459" t="s">
        <v>139</v>
      </c>
      <c r="G459" t="s">
        <v>6</v>
      </c>
    </row>
    <row r="460" spans="1:23" x14ac:dyDescent="0.25">
      <c r="A460" t="s">
        <v>137</v>
      </c>
      <c r="B460" t="s">
        <v>5</v>
      </c>
      <c r="C460" t="s">
        <v>15</v>
      </c>
      <c r="D460" t="s">
        <v>16</v>
      </c>
      <c r="E460" t="s">
        <v>143</v>
      </c>
      <c r="F460" t="s">
        <v>139</v>
      </c>
      <c r="G460" t="s">
        <v>67</v>
      </c>
      <c r="L460" t="s">
        <v>68</v>
      </c>
      <c r="M460">
        <v>2000</v>
      </c>
      <c r="N460">
        <f t="shared" ref="N460:W462" si="95">M460</f>
        <v>2000</v>
      </c>
      <c r="O460">
        <f t="shared" si="95"/>
        <v>2000</v>
      </c>
      <c r="P460">
        <f t="shared" si="95"/>
        <v>2000</v>
      </c>
      <c r="Q460">
        <f t="shared" si="95"/>
        <v>2000</v>
      </c>
      <c r="R460">
        <f t="shared" si="95"/>
        <v>2000</v>
      </c>
      <c r="S460">
        <f t="shared" si="95"/>
        <v>2000</v>
      </c>
      <c r="T460">
        <f t="shared" si="95"/>
        <v>2000</v>
      </c>
      <c r="U460">
        <f t="shared" si="95"/>
        <v>2000</v>
      </c>
      <c r="V460">
        <f t="shared" si="95"/>
        <v>2000</v>
      </c>
      <c r="W460">
        <f t="shared" si="95"/>
        <v>2000</v>
      </c>
    </row>
    <row r="461" spans="1:23" x14ac:dyDescent="0.25">
      <c r="A461" t="s">
        <v>137</v>
      </c>
      <c r="B461" t="s">
        <v>5</v>
      </c>
      <c r="C461" t="s">
        <v>15</v>
      </c>
      <c r="D461" t="s">
        <v>16</v>
      </c>
      <c r="E461" t="s">
        <v>143</v>
      </c>
      <c r="F461" t="s">
        <v>139</v>
      </c>
      <c r="G461" t="s">
        <v>69</v>
      </c>
      <c r="L461" t="s">
        <v>68</v>
      </c>
      <c r="M461">
        <v>2101</v>
      </c>
      <c r="N461">
        <f t="shared" si="95"/>
        <v>2101</v>
      </c>
      <c r="O461">
        <f t="shared" si="95"/>
        <v>2101</v>
      </c>
      <c r="P461">
        <f t="shared" si="95"/>
        <v>2101</v>
      </c>
      <c r="Q461">
        <f t="shared" si="95"/>
        <v>2101</v>
      </c>
      <c r="R461">
        <f t="shared" si="95"/>
        <v>2101</v>
      </c>
      <c r="S461">
        <f t="shared" si="95"/>
        <v>2101</v>
      </c>
      <c r="T461">
        <f t="shared" si="95"/>
        <v>2101</v>
      </c>
      <c r="U461">
        <f t="shared" si="95"/>
        <v>2101</v>
      </c>
      <c r="V461">
        <f t="shared" si="95"/>
        <v>2101</v>
      </c>
      <c r="W461">
        <f t="shared" si="95"/>
        <v>2101</v>
      </c>
    </row>
    <row r="462" spans="1:23" x14ac:dyDescent="0.25">
      <c r="A462" t="s">
        <v>137</v>
      </c>
      <c r="B462" t="s">
        <v>5</v>
      </c>
      <c r="C462" t="s">
        <v>15</v>
      </c>
      <c r="D462" t="s">
        <v>16</v>
      </c>
      <c r="E462" t="s">
        <v>143</v>
      </c>
      <c r="F462" t="s">
        <v>139</v>
      </c>
      <c r="G462" t="s">
        <v>70</v>
      </c>
      <c r="L462" t="s">
        <v>71</v>
      </c>
      <c r="M462">
        <v>50</v>
      </c>
      <c r="N462">
        <f t="shared" si="95"/>
        <v>50</v>
      </c>
      <c r="O462">
        <f t="shared" si="95"/>
        <v>50</v>
      </c>
      <c r="P462">
        <f t="shared" si="95"/>
        <v>50</v>
      </c>
      <c r="Q462">
        <f t="shared" si="95"/>
        <v>50</v>
      </c>
      <c r="R462">
        <f t="shared" si="95"/>
        <v>50</v>
      </c>
      <c r="S462">
        <f t="shared" si="95"/>
        <v>50</v>
      </c>
      <c r="T462">
        <f t="shared" si="95"/>
        <v>50</v>
      </c>
      <c r="U462">
        <f t="shared" si="95"/>
        <v>50</v>
      </c>
      <c r="V462">
        <f t="shared" si="95"/>
        <v>50</v>
      </c>
      <c r="W462">
        <f t="shared" si="95"/>
        <v>50</v>
      </c>
    </row>
    <row r="463" spans="1:23" x14ac:dyDescent="0.25">
      <c r="A463" t="s">
        <v>137</v>
      </c>
      <c r="B463" t="s">
        <v>5</v>
      </c>
      <c r="C463" t="s">
        <v>15</v>
      </c>
      <c r="D463" t="s">
        <v>16</v>
      </c>
      <c r="E463" t="s">
        <v>143</v>
      </c>
      <c r="F463" t="s">
        <v>139</v>
      </c>
      <c r="G463" t="s">
        <v>72</v>
      </c>
      <c r="L463" t="s">
        <v>51</v>
      </c>
      <c r="M463">
        <v>1</v>
      </c>
    </row>
    <row r="464" spans="1:23" x14ac:dyDescent="0.25">
      <c r="A464" t="s">
        <v>137</v>
      </c>
      <c r="B464" t="s">
        <v>5</v>
      </c>
      <c r="C464" t="s">
        <v>15</v>
      </c>
      <c r="D464" t="s">
        <v>16</v>
      </c>
      <c r="E464" t="s">
        <v>143</v>
      </c>
      <c r="F464" t="s">
        <v>139</v>
      </c>
      <c r="G464" t="s">
        <v>73</v>
      </c>
      <c r="K464" t="s">
        <v>144</v>
      </c>
      <c r="L464" t="s">
        <v>82</v>
      </c>
      <c r="M464">
        <v>8205</v>
      </c>
      <c r="N464">
        <f t="shared" ref="N464:W466" si="96">M464</f>
        <v>8205</v>
      </c>
      <c r="O464">
        <f t="shared" si="96"/>
        <v>8205</v>
      </c>
      <c r="P464">
        <f t="shared" si="96"/>
        <v>8205</v>
      </c>
      <c r="Q464">
        <f t="shared" si="96"/>
        <v>8205</v>
      </c>
      <c r="R464">
        <f t="shared" si="96"/>
        <v>8205</v>
      </c>
      <c r="S464">
        <f t="shared" si="96"/>
        <v>8205</v>
      </c>
      <c r="T464">
        <f t="shared" si="96"/>
        <v>8205</v>
      </c>
      <c r="U464">
        <f t="shared" si="96"/>
        <v>8205</v>
      </c>
      <c r="V464">
        <f t="shared" si="96"/>
        <v>8205</v>
      </c>
      <c r="W464">
        <f t="shared" si="96"/>
        <v>8205</v>
      </c>
    </row>
    <row r="465" spans="1:23" x14ac:dyDescent="0.25">
      <c r="A465" t="s">
        <v>137</v>
      </c>
      <c r="B465" t="s">
        <v>5</v>
      </c>
      <c r="C465" t="s">
        <v>15</v>
      </c>
      <c r="D465" t="s">
        <v>16</v>
      </c>
      <c r="E465" t="s">
        <v>143</v>
      </c>
      <c r="F465" t="s">
        <v>139</v>
      </c>
      <c r="G465" t="s">
        <v>76</v>
      </c>
      <c r="K465" t="s">
        <v>145</v>
      </c>
      <c r="L465" t="s">
        <v>78</v>
      </c>
      <c r="M465">
        <v>310000</v>
      </c>
      <c r="N465">
        <f t="shared" si="96"/>
        <v>310000</v>
      </c>
      <c r="O465">
        <f t="shared" si="96"/>
        <v>310000</v>
      </c>
      <c r="P465">
        <f t="shared" si="96"/>
        <v>310000</v>
      </c>
      <c r="Q465">
        <f t="shared" si="96"/>
        <v>310000</v>
      </c>
      <c r="R465">
        <f t="shared" si="96"/>
        <v>310000</v>
      </c>
      <c r="S465">
        <f t="shared" si="96"/>
        <v>310000</v>
      </c>
      <c r="T465">
        <f t="shared" si="96"/>
        <v>310000</v>
      </c>
      <c r="U465">
        <f t="shared" si="96"/>
        <v>310000</v>
      </c>
      <c r="V465">
        <f t="shared" si="96"/>
        <v>310000</v>
      </c>
      <c r="W465">
        <f t="shared" si="96"/>
        <v>310000</v>
      </c>
    </row>
    <row r="466" spans="1:23" x14ac:dyDescent="0.25">
      <c r="A466" t="s">
        <v>137</v>
      </c>
      <c r="B466" t="s">
        <v>5</v>
      </c>
      <c r="C466" t="s">
        <v>15</v>
      </c>
      <c r="D466" t="s">
        <v>16</v>
      </c>
      <c r="E466" t="s">
        <v>143</v>
      </c>
      <c r="F466" t="s">
        <v>139</v>
      </c>
      <c r="G466" t="s">
        <v>79</v>
      </c>
      <c r="K466" t="s">
        <v>142</v>
      </c>
      <c r="L466" t="s">
        <v>78</v>
      </c>
      <c r="M466">
        <v>9509</v>
      </c>
      <c r="N466">
        <f t="shared" si="96"/>
        <v>9509</v>
      </c>
      <c r="O466">
        <f t="shared" si="96"/>
        <v>9509</v>
      </c>
      <c r="P466">
        <f t="shared" si="96"/>
        <v>9509</v>
      </c>
      <c r="Q466">
        <f t="shared" si="96"/>
        <v>9509</v>
      </c>
      <c r="R466">
        <f t="shared" si="96"/>
        <v>9509</v>
      </c>
      <c r="S466">
        <f t="shared" si="96"/>
        <v>9509</v>
      </c>
      <c r="T466">
        <f t="shared" si="96"/>
        <v>9509</v>
      </c>
      <c r="U466">
        <f t="shared" si="96"/>
        <v>9509</v>
      </c>
      <c r="V466">
        <f t="shared" si="96"/>
        <v>9509</v>
      </c>
      <c r="W466">
        <f t="shared" si="96"/>
        <v>9509</v>
      </c>
    </row>
    <row r="467" spans="1:23" x14ac:dyDescent="0.25">
      <c r="A467" t="s">
        <v>99</v>
      </c>
      <c r="B467" t="s">
        <v>5</v>
      </c>
      <c r="C467" t="s">
        <v>15</v>
      </c>
      <c r="D467" t="s">
        <v>16</v>
      </c>
      <c r="E467" t="s">
        <v>146</v>
      </c>
      <c r="G467" t="s">
        <v>20</v>
      </c>
      <c r="L467" t="s">
        <v>82</v>
      </c>
    </row>
    <row r="468" spans="1:23" x14ac:dyDescent="0.25">
      <c r="A468" t="s">
        <v>99</v>
      </c>
      <c r="B468" t="s">
        <v>5</v>
      </c>
      <c r="C468" t="s">
        <v>15</v>
      </c>
      <c r="D468" t="s">
        <v>16</v>
      </c>
      <c r="E468" t="s">
        <v>146</v>
      </c>
      <c r="G468" t="s">
        <v>21</v>
      </c>
      <c r="H468" t="s">
        <v>62</v>
      </c>
    </row>
    <row r="469" spans="1:23" x14ac:dyDescent="0.25">
      <c r="A469" t="s">
        <v>99</v>
      </c>
      <c r="B469" t="s">
        <v>5</v>
      </c>
      <c r="C469" t="s">
        <v>15</v>
      </c>
      <c r="D469" t="s">
        <v>16</v>
      </c>
      <c r="E469" t="s">
        <v>146</v>
      </c>
      <c r="G469" t="s">
        <v>63</v>
      </c>
      <c r="L469" t="s">
        <v>51</v>
      </c>
      <c r="M469">
        <v>0.25</v>
      </c>
      <c r="N469">
        <f t="shared" ref="N469:W470" si="97">M469</f>
        <v>0.25</v>
      </c>
      <c r="O469">
        <f t="shared" si="97"/>
        <v>0.25</v>
      </c>
      <c r="P469">
        <f t="shared" si="97"/>
        <v>0.25</v>
      </c>
      <c r="Q469">
        <f t="shared" si="97"/>
        <v>0.25</v>
      </c>
      <c r="R469">
        <f t="shared" si="97"/>
        <v>0.25</v>
      </c>
      <c r="S469">
        <f t="shared" si="97"/>
        <v>0.25</v>
      </c>
      <c r="T469">
        <f t="shared" si="97"/>
        <v>0.25</v>
      </c>
      <c r="U469">
        <f t="shared" si="97"/>
        <v>0.25</v>
      </c>
      <c r="V469">
        <f t="shared" si="97"/>
        <v>0.25</v>
      </c>
      <c r="W469">
        <f t="shared" si="97"/>
        <v>0.25</v>
      </c>
    </row>
    <row r="470" spans="1:23" x14ac:dyDescent="0.25">
      <c r="A470" t="s">
        <v>99</v>
      </c>
      <c r="B470" t="s">
        <v>5</v>
      </c>
      <c r="C470" t="s">
        <v>15</v>
      </c>
      <c r="D470" t="s">
        <v>16</v>
      </c>
      <c r="E470" t="s">
        <v>146</v>
      </c>
      <c r="G470" t="s">
        <v>65</v>
      </c>
      <c r="M470">
        <v>15</v>
      </c>
      <c r="N470">
        <f t="shared" si="97"/>
        <v>15</v>
      </c>
      <c r="O470">
        <f t="shared" si="97"/>
        <v>15</v>
      </c>
      <c r="P470">
        <f t="shared" si="97"/>
        <v>15</v>
      </c>
      <c r="Q470">
        <f t="shared" si="97"/>
        <v>15</v>
      </c>
      <c r="R470">
        <f t="shared" si="97"/>
        <v>15</v>
      </c>
      <c r="S470">
        <f t="shared" si="97"/>
        <v>15</v>
      </c>
      <c r="T470">
        <f t="shared" si="97"/>
        <v>15</v>
      </c>
      <c r="U470">
        <f t="shared" si="97"/>
        <v>15</v>
      </c>
      <c r="V470">
        <f t="shared" si="97"/>
        <v>15</v>
      </c>
      <c r="W470">
        <f t="shared" si="97"/>
        <v>15</v>
      </c>
    </row>
    <row r="471" spans="1:23" x14ac:dyDescent="0.25">
      <c r="A471" t="s">
        <v>99</v>
      </c>
      <c r="B471" t="s">
        <v>5</v>
      </c>
      <c r="C471" t="s">
        <v>15</v>
      </c>
      <c r="D471" t="s">
        <v>16</v>
      </c>
      <c r="E471" t="s">
        <v>146</v>
      </c>
      <c r="F471" t="s">
        <v>147</v>
      </c>
      <c r="G471" t="s">
        <v>6</v>
      </c>
    </row>
    <row r="472" spans="1:23" x14ac:dyDescent="0.25">
      <c r="A472" t="s">
        <v>99</v>
      </c>
      <c r="B472" t="s">
        <v>5</v>
      </c>
      <c r="C472" t="s">
        <v>15</v>
      </c>
      <c r="D472" t="s">
        <v>16</v>
      </c>
      <c r="E472" t="s">
        <v>146</v>
      </c>
      <c r="F472" t="s">
        <v>147</v>
      </c>
      <c r="G472" t="s">
        <v>67</v>
      </c>
      <c r="L472" t="s">
        <v>68</v>
      </c>
      <c r="M472">
        <v>2015</v>
      </c>
      <c r="N472">
        <f t="shared" ref="N472:W474" si="98">M472</f>
        <v>2015</v>
      </c>
      <c r="O472">
        <f t="shared" si="98"/>
        <v>2015</v>
      </c>
      <c r="P472">
        <f t="shared" si="98"/>
        <v>2015</v>
      </c>
      <c r="Q472">
        <f t="shared" si="98"/>
        <v>2015</v>
      </c>
      <c r="R472">
        <f t="shared" si="98"/>
        <v>2015</v>
      </c>
      <c r="S472">
        <f t="shared" si="98"/>
        <v>2015</v>
      </c>
      <c r="T472">
        <f t="shared" si="98"/>
        <v>2015</v>
      </c>
      <c r="U472">
        <f t="shared" si="98"/>
        <v>2015</v>
      </c>
      <c r="V472">
        <f t="shared" si="98"/>
        <v>2015</v>
      </c>
      <c r="W472">
        <f t="shared" si="98"/>
        <v>2015</v>
      </c>
    </row>
    <row r="473" spans="1:23" x14ac:dyDescent="0.25">
      <c r="A473" t="s">
        <v>99</v>
      </c>
      <c r="B473" t="s">
        <v>5</v>
      </c>
      <c r="C473" t="s">
        <v>15</v>
      </c>
      <c r="D473" t="s">
        <v>16</v>
      </c>
      <c r="E473" t="s">
        <v>146</v>
      </c>
      <c r="F473" t="s">
        <v>147</v>
      </c>
      <c r="G473" t="s">
        <v>69</v>
      </c>
      <c r="L473" t="s">
        <v>68</v>
      </c>
      <c r="M473">
        <v>2101</v>
      </c>
      <c r="N473">
        <f t="shared" si="98"/>
        <v>2101</v>
      </c>
      <c r="O473">
        <f t="shared" si="98"/>
        <v>2101</v>
      </c>
      <c r="P473">
        <f t="shared" si="98"/>
        <v>2101</v>
      </c>
      <c r="Q473">
        <f t="shared" si="98"/>
        <v>2101</v>
      </c>
      <c r="R473">
        <f t="shared" si="98"/>
        <v>2101</v>
      </c>
      <c r="S473">
        <f t="shared" si="98"/>
        <v>2101</v>
      </c>
      <c r="T473">
        <f t="shared" si="98"/>
        <v>2101</v>
      </c>
      <c r="U473">
        <f t="shared" si="98"/>
        <v>2101</v>
      </c>
      <c r="V473">
        <f t="shared" si="98"/>
        <v>2101</v>
      </c>
      <c r="W473">
        <f t="shared" si="98"/>
        <v>2101</v>
      </c>
    </row>
    <row r="474" spans="1:23" x14ac:dyDescent="0.25">
      <c r="A474" t="s">
        <v>99</v>
      </c>
      <c r="B474" t="s">
        <v>5</v>
      </c>
      <c r="C474" t="s">
        <v>15</v>
      </c>
      <c r="D474" t="s">
        <v>16</v>
      </c>
      <c r="E474" t="s">
        <v>146</v>
      </c>
      <c r="F474" t="s">
        <v>147</v>
      </c>
      <c r="G474" t="s">
        <v>70</v>
      </c>
      <c r="L474" t="s">
        <v>71</v>
      </c>
      <c r="M474">
        <v>50</v>
      </c>
      <c r="N474">
        <f t="shared" si="98"/>
        <v>50</v>
      </c>
      <c r="O474">
        <f t="shared" si="98"/>
        <v>50</v>
      </c>
      <c r="P474">
        <f t="shared" si="98"/>
        <v>50</v>
      </c>
      <c r="Q474">
        <f t="shared" si="98"/>
        <v>50</v>
      </c>
      <c r="R474">
        <f t="shared" si="98"/>
        <v>50</v>
      </c>
      <c r="S474">
        <f t="shared" si="98"/>
        <v>50</v>
      </c>
      <c r="T474">
        <f t="shared" si="98"/>
        <v>50</v>
      </c>
      <c r="U474">
        <f t="shared" si="98"/>
        <v>50</v>
      </c>
      <c r="V474">
        <f t="shared" si="98"/>
        <v>50</v>
      </c>
      <c r="W474">
        <f t="shared" si="98"/>
        <v>50</v>
      </c>
    </row>
    <row r="475" spans="1:23" x14ac:dyDescent="0.25">
      <c r="A475" t="s">
        <v>99</v>
      </c>
      <c r="B475" t="s">
        <v>5</v>
      </c>
      <c r="C475" t="s">
        <v>15</v>
      </c>
      <c r="D475" t="s">
        <v>16</v>
      </c>
      <c r="E475" t="s">
        <v>146</v>
      </c>
      <c r="F475" t="s">
        <v>147</v>
      </c>
      <c r="G475" t="s">
        <v>72</v>
      </c>
      <c r="L475" t="s">
        <v>51</v>
      </c>
      <c r="M475">
        <v>1</v>
      </c>
    </row>
    <row r="476" spans="1:23" x14ac:dyDescent="0.25">
      <c r="A476" t="s">
        <v>99</v>
      </c>
      <c r="B476" t="s">
        <v>5</v>
      </c>
      <c r="C476" t="s">
        <v>15</v>
      </c>
      <c r="D476" t="s">
        <v>16</v>
      </c>
      <c r="E476" t="s">
        <v>146</v>
      </c>
      <c r="F476" t="s">
        <v>147</v>
      </c>
      <c r="G476" t="s">
        <v>73</v>
      </c>
      <c r="K476" t="s">
        <v>148</v>
      </c>
      <c r="L476" t="s">
        <v>82</v>
      </c>
      <c r="M476">
        <v>20146</v>
      </c>
      <c r="N476">
        <f t="shared" ref="N476:W478" si="99">M476</f>
        <v>20146</v>
      </c>
      <c r="O476">
        <f t="shared" si="99"/>
        <v>20146</v>
      </c>
      <c r="P476">
        <f t="shared" si="99"/>
        <v>20146</v>
      </c>
      <c r="Q476">
        <f t="shared" si="99"/>
        <v>20146</v>
      </c>
      <c r="R476">
        <f t="shared" si="99"/>
        <v>20146</v>
      </c>
      <c r="S476">
        <f t="shared" si="99"/>
        <v>20146</v>
      </c>
      <c r="T476">
        <f t="shared" si="99"/>
        <v>20146</v>
      </c>
      <c r="U476">
        <f t="shared" si="99"/>
        <v>20146</v>
      </c>
      <c r="V476">
        <f t="shared" si="99"/>
        <v>20146</v>
      </c>
      <c r="W476">
        <f t="shared" si="99"/>
        <v>20146</v>
      </c>
    </row>
    <row r="477" spans="1:23" x14ac:dyDescent="0.25">
      <c r="A477" t="s">
        <v>99</v>
      </c>
      <c r="B477" t="s">
        <v>5</v>
      </c>
      <c r="C477" t="s">
        <v>15</v>
      </c>
      <c r="D477" t="s">
        <v>16</v>
      </c>
      <c r="E477" t="s">
        <v>146</v>
      </c>
      <c r="F477" t="s">
        <v>147</v>
      </c>
      <c r="G477" t="s">
        <v>76</v>
      </c>
      <c r="K477" t="s">
        <v>149</v>
      </c>
      <c r="L477" t="s">
        <v>78</v>
      </c>
      <c r="M477">
        <v>639992</v>
      </c>
      <c r="N477">
        <f t="shared" si="99"/>
        <v>639992</v>
      </c>
      <c r="O477">
        <f t="shared" si="99"/>
        <v>639992</v>
      </c>
      <c r="P477">
        <f t="shared" si="99"/>
        <v>639992</v>
      </c>
      <c r="Q477">
        <f t="shared" si="99"/>
        <v>639992</v>
      </c>
      <c r="R477">
        <f t="shared" si="99"/>
        <v>639992</v>
      </c>
      <c r="S477">
        <f t="shared" si="99"/>
        <v>639992</v>
      </c>
      <c r="T477">
        <f t="shared" si="99"/>
        <v>639992</v>
      </c>
      <c r="U477">
        <f t="shared" si="99"/>
        <v>639992</v>
      </c>
      <c r="V477">
        <f t="shared" si="99"/>
        <v>639992</v>
      </c>
      <c r="W477">
        <f t="shared" si="99"/>
        <v>639992</v>
      </c>
    </row>
    <row r="478" spans="1:23" x14ac:dyDescent="0.25">
      <c r="A478" t="s">
        <v>99</v>
      </c>
      <c r="B478" t="s">
        <v>5</v>
      </c>
      <c r="C478" t="s">
        <v>15</v>
      </c>
      <c r="D478" t="s">
        <v>16</v>
      </c>
      <c r="E478" t="s">
        <v>146</v>
      </c>
      <c r="F478" t="s">
        <v>147</v>
      </c>
      <c r="G478" t="s">
        <v>79</v>
      </c>
      <c r="K478" t="s">
        <v>150</v>
      </c>
      <c r="L478" t="s">
        <v>78</v>
      </c>
      <c r="M478">
        <v>48365</v>
      </c>
      <c r="N478">
        <f t="shared" si="99"/>
        <v>48365</v>
      </c>
      <c r="O478">
        <f t="shared" si="99"/>
        <v>48365</v>
      </c>
      <c r="P478">
        <f t="shared" si="99"/>
        <v>48365</v>
      </c>
      <c r="Q478">
        <f t="shared" si="99"/>
        <v>48365</v>
      </c>
      <c r="R478">
        <f t="shared" si="99"/>
        <v>48365</v>
      </c>
      <c r="S478">
        <f t="shared" si="99"/>
        <v>48365</v>
      </c>
      <c r="T478">
        <f t="shared" si="99"/>
        <v>48365</v>
      </c>
      <c r="U478">
        <f t="shared" si="99"/>
        <v>48365</v>
      </c>
      <c r="V478">
        <f t="shared" si="99"/>
        <v>48365</v>
      </c>
      <c r="W478">
        <f t="shared" si="99"/>
        <v>48365</v>
      </c>
    </row>
    <row r="479" spans="1:23" x14ac:dyDescent="0.25">
      <c r="A479" t="s">
        <v>99</v>
      </c>
      <c r="B479" t="s">
        <v>5</v>
      </c>
      <c r="C479" t="s">
        <v>15</v>
      </c>
      <c r="D479" t="s">
        <v>16</v>
      </c>
      <c r="E479" t="s">
        <v>146</v>
      </c>
      <c r="F479" t="s">
        <v>151</v>
      </c>
      <c r="G479" t="s">
        <v>6</v>
      </c>
    </row>
    <row r="480" spans="1:23" x14ac:dyDescent="0.25">
      <c r="A480" t="s">
        <v>99</v>
      </c>
      <c r="B480" t="s">
        <v>5</v>
      </c>
      <c r="C480" t="s">
        <v>15</v>
      </c>
      <c r="D480" t="s">
        <v>16</v>
      </c>
      <c r="E480" t="s">
        <v>146</v>
      </c>
      <c r="F480" t="s">
        <v>151</v>
      </c>
      <c r="G480" t="s">
        <v>67</v>
      </c>
      <c r="L480" t="s">
        <v>68</v>
      </c>
      <c r="M480">
        <v>2025</v>
      </c>
      <c r="N480">
        <f t="shared" ref="N480:W482" si="100">M480</f>
        <v>2025</v>
      </c>
      <c r="O480">
        <f t="shared" si="100"/>
        <v>2025</v>
      </c>
      <c r="P480">
        <f t="shared" si="100"/>
        <v>2025</v>
      </c>
      <c r="Q480">
        <f t="shared" si="100"/>
        <v>2025</v>
      </c>
      <c r="R480">
        <f t="shared" si="100"/>
        <v>2025</v>
      </c>
      <c r="S480">
        <f t="shared" si="100"/>
        <v>2025</v>
      </c>
      <c r="T480">
        <f t="shared" si="100"/>
        <v>2025</v>
      </c>
      <c r="U480">
        <f t="shared" si="100"/>
        <v>2025</v>
      </c>
      <c r="V480">
        <f t="shared" si="100"/>
        <v>2025</v>
      </c>
      <c r="W480">
        <f t="shared" si="100"/>
        <v>2025</v>
      </c>
    </row>
    <row r="481" spans="1:23" x14ac:dyDescent="0.25">
      <c r="A481" t="s">
        <v>99</v>
      </c>
      <c r="B481" t="s">
        <v>5</v>
      </c>
      <c r="C481" t="s">
        <v>15</v>
      </c>
      <c r="D481" t="s">
        <v>16</v>
      </c>
      <c r="E481" t="s">
        <v>146</v>
      </c>
      <c r="F481" t="s">
        <v>151</v>
      </c>
      <c r="G481" t="s">
        <v>69</v>
      </c>
      <c r="L481" t="s">
        <v>68</v>
      </c>
      <c r="M481">
        <v>2101</v>
      </c>
      <c r="N481">
        <f t="shared" si="100"/>
        <v>2101</v>
      </c>
      <c r="O481">
        <f t="shared" si="100"/>
        <v>2101</v>
      </c>
      <c r="P481">
        <f t="shared" si="100"/>
        <v>2101</v>
      </c>
      <c r="Q481">
        <f t="shared" si="100"/>
        <v>2101</v>
      </c>
      <c r="R481">
        <f t="shared" si="100"/>
        <v>2101</v>
      </c>
      <c r="S481">
        <f t="shared" si="100"/>
        <v>2101</v>
      </c>
      <c r="T481">
        <f t="shared" si="100"/>
        <v>2101</v>
      </c>
      <c r="U481">
        <f t="shared" si="100"/>
        <v>2101</v>
      </c>
      <c r="V481">
        <f t="shared" si="100"/>
        <v>2101</v>
      </c>
      <c r="W481">
        <f t="shared" si="100"/>
        <v>2101</v>
      </c>
    </row>
    <row r="482" spans="1:23" x14ac:dyDescent="0.25">
      <c r="A482" t="s">
        <v>99</v>
      </c>
      <c r="B482" t="s">
        <v>5</v>
      </c>
      <c r="C482" t="s">
        <v>15</v>
      </c>
      <c r="D482" t="s">
        <v>16</v>
      </c>
      <c r="E482" t="s">
        <v>146</v>
      </c>
      <c r="F482" t="s">
        <v>151</v>
      </c>
      <c r="G482" t="s">
        <v>70</v>
      </c>
      <c r="L482" t="s">
        <v>71</v>
      </c>
      <c r="M482">
        <v>50</v>
      </c>
      <c r="N482">
        <f t="shared" si="100"/>
        <v>50</v>
      </c>
      <c r="O482">
        <f t="shared" si="100"/>
        <v>50</v>
      </c>
      <c r="P482">
        <f t="shared" si="100"/>
        <v>50</v>
      </c>
      <c r="Q482">
        <f t="shared" si="100"/>
        <v>50</v>
      </c>
      <c r="R482">
        <f t="shared" si="100"/>
        <v>50</v>
      </c>
      <c r="S482">
        <f t="shared" si="100"/>
        <v>50</v>
      </c>
      <c r="T482">
        <f t="shared" si="100"/>
        <v>50</v>
      </c>
      <c r="U482">
        <f t="shared" si="100"/>
        <v>50</v>
      </c>
      <c r="V482">
        <f t="shared" si="100"/>
        <v>50</v>
      </c>
      <c r="W482">
        <f t="shared" si="100"/>
        <v>50</v>
      </c>
    </row>
    <row r="483" spans="1:23" x14ac:dyDescent="0.25">
      <c r="A483" t="s">
        <v>99</v>
      </c>
      <c r="B483" t="s">
        <v>5</v>
      </c>
      <c r="C483" t="s">
        <v>15</v>
      </c>
      <c r="D483" t="s">
        <v>16</v>
      </c>
      <c r="E483" t="s">
        <v>146</v>
      </c>
      <c r="F483" t="s">
        <v>151</v>
      </c>
      <c r="G483" t="s">
        <v>72</v>
      </c>
      <c r="L483" t="s">
        <v>51</v>
      </c>
      <c r="M483">
        <v>1</v>
      </c>
    </row>
    <row r="484" spans="1:23" x14ac:dyDescent="0.25">
      <c r="A484" t="s">
        <v>99</v>
      </c>
      <c r="B484" t="s">
        <v>5</v>
      </c>
      <c r="C484" t="s">
        <v>15</v>
      </c>
      <c r="D484" t="s">
        <v>16</v>
      </c>
      <c r="E484" t="s">
        <v>146</v>
      </c>
      <c r="F484" t="s">
        <v>151</v>
      </c>
      <c r="G484" t="s">
        <v>73</v>
      </c>
      <c r="K484" t="s">
        <v>148</v>
      </c>
      <c r="L484" t="s">
        <v>82</v>
      </c>
      <c r="M484">
        <v>53016</v>
      </c>
      <c r="N484">
        <f t="shared" ref="N484:W486" si="101">M484</f>
        <v>53016</v>
      </c>
      <c r="O484">
        <f t="shared" si="101"/>
        <v>53016</v>
      </c>
      <c r="P484">
        <f t="shared" si="101"/>
        <v>53016</v>
      </c>
      <c r="Q484">
        <f t="shared" si="101"/>
        <v>53016</v>
      </c>
      <c r="R484">
        <f t="shared" si="101"/>
        <v>53016</v>
      </c>
      <c r="S484">
        <f t="shared" si="101"/>
        <v>53016</v>
      </c>
      <c r="T484">
        <f t="shared" si="101"/>
        <v>53016</v>
      </c>
      <c r="U484">
        <f t="shared" si="101"/>
        <v>53016</v>
      </c>
      <c r="V484">
        <f t="shared" si="101"/>
        <v>53016</v>
      </c>
      <c r="W484">
        <f t="shared" si="101"/>
        <v>53016</v>
      </c>
    </row>
    <row r="485" spans="1:23" x14ac:dyDescent="0.25">
      <c r="A485" t="s">
        <v>99</v>
      </c>
      <c r="B485" t="s">
        <v>5</v>
      </c>
      <c r="C485" t="s">
        <v>15</v>
      </c>
      <c r="D485" t="s">
        <v>16</v>
      </c>
      <c r="E485" t="s">
        <v>146</v>
      </c>
      <c r="F485" t="s">
        <v>151</v>
      </c>
      <c r="G485" t="s">
        <v>76</v>
      </c>
      <c r="K485" t="s">
        <v>149</v>
      </c>
      <c r="L485" t="s">
        <v>78</v>
      </c>
      <c r="M485">
        <v>2179309</v>
      </c>
      <c r="N485">
        <f t="shared" si="101"/>
        <v>2179309</v>
      </c>
      <c r="O485">
        <f t="shared" si="101"/>
        <v>2179309</v>
      </c>
      <c r="P485">
        <f t="shared" si="101"/>
        <v>2179309</v>
      </c>
      <c r="Q485">
        <f t="shared" si="101"/>
        <v>2179309</v>
      </c>
      <c r="R485">
        <f t="shared" si="101"/>
        <v>2179309</v>
      </c>
      <c r="S485">
        <f t="shared" si="101"/>
        <v>2179309</v>
      </c>
      <c r="T485">
        <f t="shared" si="101"/>
        <v>2179309</v>
      </c>
      <c r="U485">
        <f t="shared" si="101"/>
        <v>2179309</v>
      </c>
      <c r="V485">
        <f t="shared" si="101"/>
        <v>2179309</v>
      </c>
      <c r="W485">
        <f t="shared" si="101"/>
        <v>2179309</v>
      </c>
    </row>
    <row r="486" spans="1:23" x14ac:dyDescent="0.25">
      <c r="A486" t="s">
        <v>99</v>
      </c>
      <c r="B486" t="s">
        <v>5</v>
      </c>
      <c r="C486" t="s">
        <v>15</v>
      </c>
      <c r="D486" t="s">
        <v>16</v>
      </c>
      <c r="E486" t="s">
        <v>146</v>
      </c>
      <c r="F486" t="s">
        <v>151</v>
      </c>
      <c r="G486" t="s">
        <v>79</v>
      </c>
      <c r="K486" t="s">
        <v>150</v>
      </c>
      <c r="L486" t="s">
        <v>78</v>
      </c>
      <c r="M486">
        <v>67711</v>
      </c>
      <c r="N486">
        <f t="shared" si="101"/>
        <v>67711</v>
      </c>
      <c r="O486">
        <f t="shared" si="101"/>
        <v>67711</v>
      </c>
      <c r="P486">
        <f t="shared" si="101"/>
        <v>67711</v>
      </c>
      <c r="Q486">
        <f t="shared" si="101"/>
        <v>67711</v>
      </c>
      <c r="R486">
        <f t="shared" si="101"/>
        <v>67711</v>
      </c>
      <c r="S486">
        <f t="shared" si="101"/>
        <v>67711</v>
      </c>
      <c r="T486">
        <f t="shared" si="101"/>
        <v>67711</v>
      </c>
      <c r="U486">
        <f t="shared" si="101"/>
        <v>67711</v>
      </c>
      <c r="V486">
        <f t="shared" si="101"/>
        <v>67711</v>
      </c>
      <c r="W486">
        <f t="shared" si="101"/>
        <v>67711</v>
      </c>
    </row>
    <row r="487" spans="1:23" x14ac:dyDescent="0.25">
      <c r="A487" t="s">
        <v>120</v>
      </c>
      <c r="B487" t="s">
        <v>5</v>
      </c>
      <c r="C487" t="s">
        <v>15</v>
      </c>
      <c r="D487" t="s">
        <v>16</v>
      </c>
      <c r="E487" t="s">
        <v>152</v>
      </c>
      <c r="G487" t="s">
        <v>20</v>
      </c>
      <c r="L487" t="s">
        <v>82</v>
      </c>
    </row>
    <row r="488" spans="1:23" x14ac:dyDescent="0.25">
      <c r="A488" t="s">
        <v>120</v>
      </c>
      <c r="B488" t="s">
        <v>5</v>
      </c>
      <c r="C488" t="s">
        <v>15</v>
      </c>
      <c r="D488" t="s">
        <v>16</v>
      </c>
      <c r="E488" t="s">
        <v>152</v>
      </c>
      <c r="G488" t="s">
        <v>21</v>
      </c>
      <c r="H488" t="s">
        <v>62</v>
      </c>
    </row>
    <row r="489" spans="1:23" x14ac:dyDescent="0.25">
      <c r="A489" t="s">
        <v>120</v>
      </c>
      <c r="B489" t="s">
        <v>5</v>
      </c>
      <c r="C489" t="s">
        <v>15</v>
      </c>
      <c r="D489" t="s">
        <v>16</v>
      </c>
      <c r="E489" t="s">
        <v>152</v>
      </c>
      <c r="G489" t="s">
        <v>63</v>
      </c>
      <c r="L489" t="s">
        <v>51</v>
      </c>
      <c r="M489">
        <v>0.25</v>
      </c>
      <c r="N489">
        <f t="shared" ref="N489:W490" si="102">M489</f>
        <v>0.25</v>
      </c>
      <c r="O489">
        <f t="shared" si="102"/>
        <v>0.25</v>
      </c>
      <c r="P489">
        <f t="shared" si="102"/>
        <v>0.25</v>
      </c>
      <c r="Q489">
        <f t="shared" si="102"/>
        <v>0.25</v>
      </c>
      <c r="R489">
        <f t="shared" si="102"/>
        <v>0.25</v>
      </c>
      <c r="S489">
        <f t="shared" si="102"/>
        <v>0.25</v>
      </c>
      <c r="T489">
        <f t="shared" si="102"/>
        <v>0.25</v>
      </c>
      <c r="U489">
        <f t="shared" si="102"/>
        <v>0.25</v>
      </c>
      <c r="V489">
        <f t="shared" si="102"/>
        <v>0.25</v>
      </c>
      <c r="W489">
        <f t="shared" si="102"/>
        <v>0.25</v>
      </c>
    </row>
    <row r="490" spans="1:23" x14ac:dyDescent="0.25">
      <c r="A490" t="s">
        <v>120</v>
      </c>
      <c r="B490" t="s">
        <v>5</v>
      </c>
      <c r="C490" t="s">
        <v>15</v>
      </c>
      <c r="D490" t="s">
        <v>16</v>
      </c>
      <c r="E490" t="s">
        <v>152</v>
      </c>
      <c r="G490" t="s">
        <v>65</v>
      </c>
      <c r="M490">
        <v>15</v>
      </c>
      <c r="N490">
        <f t="shared" si="102"/>
        <v>15</v>
      </c>
      <c r="O490">
        <f t="shared" si="102"/>
        <v>15</v>
      </c>
      <c r="P490">
        <f t="shared" si="102"/>
        <v>15</v>
      </c>
      <c r="Q490">
        <f t="shared" si="102"/>
        <v>15</v>
      </c>
      <c r="R490">
        <f t="shared" si="102"/>
        <v>15</v>
      </c>
      <c r="S490">
        <f t="shared" si="102"/>
        <v>15</v>
      </c>
      <c r="T490">
        <f t="shared" si="102"/>
        <v>15</v>
      </c>
      <c r="U490">
        <f t="shared" si="102"/>
        <v>15</v>
      </c>
      <c r="V490">
        <f t="shared" si="102"/>
        <v>15</v>
      </c>
      <c r="W490">
        <f t="shared" si="102"/>
        <v>15</v>
      </c>
    </row>
    <row r="491" spans="1:23" x14ac:dyDescent="0.25">
      <c r="A491" t="s">
        <v>120</v>
      </c>
      <c r="B491" t="s">
        <v>5</v>
      </c>
      <c r="C491" t="s">
        <v>15</v>
      </c>
      <c r="D491" t="s">
        <v>16</v>
      </c>
      <c r="E491" t="s">
        <v>152</v>
      </c>
      <c r="F491" t="s">
        <v>153</v>
      </c>
      <c r="G491" t="s">
        <v>6</v>
      </c>
    </row>
    <row r="492" spans="1:23" x14ac:dyDescent="0.25">
      <c r="A492" t="s">
        <v>120</v>
      </c>
      <c r="B492" t="s">
        <v>5</v>
      </c>
      <c r="C492" t="s">
        <v>15</v>
      </c>
      <c r="D492" t="s">
        <v>16</v>
      </c>
      <c r="E492" t="s">
        <v>152</v>
      </c>
      <c r="F492" t="s">
        <v>153</v>
      </c>
      <c r="G492" t="s">
        <v>67</v>
      </c>
      <c r="L492" t="s">
        <v>68</v>
      </c>
      <c r="M492">
        <v>2030</v>
      </c>
      <c r="N492">
        <f t="shared" ref="N492:W494" si="103">M492</f>
        <v>2030</v>
      </c>
      <c r="O492">
        <f t="shared" si="103"/>
        <v>2030</v>
      </c>
      <c r="P492">
        <f t="shared" si="103"/>
        <v>2030</v>
      </c>
      <c r="Q492">
        <f t="shared" si="103"/>
        <v>2030</v>
      </c>
      <c r="R492">
        <f t="shared" si="103"/>
        <v>2030</v>
      </c>
      <c r="S492">
        <f t="shared" si="103"/>
        <v>2030</v>
      </c>
      <c r="T492">
        <f t="shared" si="103"/>
        <v>2030</v>
      </c>
      <c r="U492">
        <f t="shared" si="103"/>
        <v>2030</v>
      </c>
      <c r="V492">
        <f t="shared" si="103"/>
        <v>2030</v>
      </c>
      <c r="W492">
        <f t="shared" si="103"/>
        <v>2030</v>
      </c>
    </row>
    <row r="493" spans="1:23" x14ac:dyDescent="0.25">
      <c r="A493" t="s">
        <v>120</v>
      </c>
      <c r="B493" t="s">
        <v>5</v>
      </c>
      <c r="C493" t="s">
        <v>15</v>
      </c>
      <c r="D493" t="s">
        <v>16</v>
      </c>
      <c r="E493" t="s">
        <v>152</v>
      </c>
      <c r="F493" t="s">
        <v>153</v>
      </c>
      <c r="G493" t="s">
        <v>69</v>
      </c>
      <c r="L493" t="s">
        <v>68</v>
      </c>
      <c r="M493">
        <v>2101</v>
      </c>
      <c r="N493">
        <f t="shared" si="103"/>
        <v>2101</v>
      </c>
      <c r="O493">
        <f t="shared" si="103"/>
        <v>2101</v>
      </c>
      <c r="P493">
        <f t="shared" si="103"/>
        <v>2101</v>
      </c>
      <c r="Q493">
        <f t="shared" si="103"/>
        <v>2101</v>
      </c>
      <c r="R493">
        <f t="shared" si="103"/>
        <v>2101</v>
      </c>
      <c r="S493">
        <f t="shared" si="103"/>
        <v>2101</v>
      </c>
      <c r="T493">
        <f t="shared" si="103"/>
        <v>2101</v>
      </c>
      <c r="U493">
        <f t="shared" si="103"/>
        <v>2101</v>
      </c>
      <c r="V493">
        <f t="shared" si="103"/>
        <v>2101</v>
      </c>
      <c r="W493">
        <f t="shared" si="103"/>
        <v>2101</v>
      </c>
    </row>
    <row r="494" spans="1:23" x14ac:dyDescent="0.25">
      <c r="A494" t="s">
        <v>120</v>
      </c>
      <c r="B494" t="s">
        <v>5</v>
      </c>
      <c r="C494" t="s">
        <v>15</v>
      </c>
      <c r="D494" t="s">
        <v>16</v>
      </c>
      <c r="E494" t="s">
        <v>152</v>
      </c>
      <c r="F494" t="s">
        <v>153</v>
      </c>
      <c r="G494" t="s">
        <v>70</v>
      </c>
      <c r="L494" t="s">
        <v>71</v>
      </c>
      <c r="M494">
        <v>50</v>
      </c>
      <c r="N494">
        <f t="shared" si="103"/>
        <v>50</v>
      </c>
      <c r="O494">
        <f t="shared" si="103"/>
        <v>50</v>
      </c>
      <c r="P494">
        <f t="shared" si="103"/>
        <v>50</v>
      </c>
      <c r="Q494">
        <f t="shared" si="103"/>
        <v>50</v>
      </c>
      <c r="R494">
        <f t="shared" si="103"/>
        <v>50</v>
      </c>
      <c r="S494">
        <f t="shared" si="103"/>
        <v>50</v>
      </c>
      <c r="T494">
        <f t="shared" si="103"/>
        <v>50</v>
      </c>
      <c r="U494">
        <f t="shared" si="103"/>
        <v>50</v>
      </c>
      <c r="V494">
        <f t="shared" si="103"/>
        <v>50</v>
      </c>
      <c r="W494">
        <f t="shared" si="103"/>
        <v>50</v>
      </c>
    </row>
    <row r="495" spans="1:23" x14ac:dyDescent="0.25">
      <c r="A495" t="s">
        <v>120</v>
      </c>
      <c r="B495" t="s">
        <v>5</v>
      </c>
      <c r="C495" t="s">
        <v>15</v>
      </c>
      <c r="D495" t="s">
        <v>16</v>
      </c>
      <c r="E495" t="s">
        <v>152</v>
      </c>
      <c r="F495" t="s">
        <v>153</v>
      </c>
      <c r="G495" t="s">
        <v>72</v>
      </c>
      <c r="L495" t="s">
        <v>51</v>
      </c>
      <c r="M495">
        <v>1</v>
      </c>
    </row>
    <row r="496" spans="1:23" x14ac:dyDescent="0.25">
      <c r="A496" t="s">
        <v>120</v>
      </c>
      <c r="B496" t="s">
        <v>5</v>
      </c>
      <c r="C496" t="s">
        <v>15</v>
      </c>
      <c r="D496" t="s">
        <v>16</v>
      </c>
      <c r="E496" t="s">
        <v>152</v>
      </c>
      <c r="F496" t="s">
        <v>153</v>
      </c>
      <c r="G496" t="s">
        <v>73</v>
      </c>
      <c r="K496" t="s">
        <v>154</v>
      </c>
      <c r="L496" t="s">
        <v>82</v>
      </c>
      <c r="M496">
        <v>1241974.5</v>
      </c>
      <c r="N496">
        <f t="shared" ref="N496:W498" si="104">M496</f>
        <v>1241974.5</v>
      </c>
      <c r="O496">
        <f t="shared" si="104"/>
        <v>1241974.5</v>
      </c>
      <c r="P496">
        <f t="shared" si="104"/>
        <v>1241974.5</v>
      </c>
      <c r="Q496">
        <f t="shared" si="104"/>
        <v>1241974.5</v>
      </c>
      <c r="R496">
        <f t="shared" si="104"/>
        <v>1241974.5</v>
      </c>
      <c r="S496">
        <f t="shared" si="104"/>
        <v>1241974.5</v>
      </c>
      <c r="T496">
        <f t="shared" si="104"/>
        <v>1241974.5</v>
      </c>
      <c r="U496">
        <f t="shared" si="104"/>
        <v>1241974.5</v>
      </c>
      <c r="V496">
        <f t="shared" si="104"/>
        <v>1241974.5</v>
      </c>
      <c r="W496">
        <f t="shared" si="104"/>
        <v>1241974.5</v>
      </c>
    </row>
    <row r="497" spans="1:23" x14ac:dyDescent="0.25">
      <c r="A497" t="s">
        <v>120</v>
      </c>
      <c r="B497" t="s">
        <v>5</v>
      </c>
      <c r="C497" t="s">
        <v>15</v>
      </c>
      <c r="D497" t="s">
        <v>16</v>
      </c>
      <c r="E497" t="s">
        <v>152</v>
      </c>
      <c r="F497" t="s">
        <v>153</v>
      </c>
      <c r="G497" t="s">
        <v>76</v>
      </c>
      <c r="K497" t="s">
        <v>155</v>
      </c>
      <c r="L497" t="s">
        <v>78</v>
      </c>
      <c r="M497">
        <v>1365470000</v>
      </c>
      <c r="N497">
        <f t="shared" si="104"/>
        <v>1365470000</v>
      </c>
      <c r="O497">
        <f t="shared" si="104"/>
        <v>1365470000</v>
      </c>
      <c r="P497">
        <f t="shared" si="104"/>
        <v>1365470000</v>
      </c>
      <c r="Q497">
        <f t="shared" si="104"/>
        <v>1365470000</v>
      </c>
      <c r="R497">
        <f t="shared" si="104"/>
        <v>1365470000</v>
      </c>
      <c r="S497">
        <f t="shared" si="104"/>
        <v>1365470000</v>
      </c>
      <c r="T497">
        <f t="shared" si="104"/>
        <v>1365470000</v>
      </c>
      <c r="U497">
        <f t="shared" si="104"/>
        <v>1365470000</v>
      </c>
      <c r="V497">
        <f t="shared" si="104"/>
        <v>1365470000</v>
      </c>
      <c r="W497">
        <f t="shared" si="104"/>
        <v>1365470000</v>
      </c>
    </row>
    <row r="498" spans="1:23" x14ac:dyDescent="0.25">
      <c r="A498" t="s">
        <v>120</v>
      </c>
      <c r="B498" t="s">
        <v>5</v>
      </c>
      <c r="C498" t="s">
        <v>15</v>
      </c>
      <c r="D498" t="s">
        <v>16</v>
      </c>
      <c r="E498" t="s">
        <v>152</v>
      </c>
      <c r="F498" t="s">
        <v>153</v>
      </c>
      <c r="G498" t="s">
        <v>79</v>
      </c>
      <c r="K498" t="s">
        <v>155</v>
      </c>
      <c r="L498" t="s">
        <v>78</v>
      </c>
      <c r="M498">
        <v>281751</v>
      </c>
      <c r="N498">
        <f t="shared" si="104"/>
        <v>281751</v>
      </c>
      <c r="O498">
        <f t="shared" si="104"/>
        <v>281751</v>
      </c>
      <c r="P498">
        <f t="shared" si="104"/>
        <v>281751</v>
      </c>
      <c r="Q498">
        <f t="shared" si="104"/>
        <v>281751</v>
      </c>
      <c r="R498">
        <f t="shared" si="104"/>
        <v>281751</v>
      </c>
      <c r="S498">
        <f t="shared" si="104"/>
        <v>281751</v>
      </c>
      <c r="T498">
        <f t="shared" si="104"/>
        <v>281751</v>
      </c>
      <c r="U498">
        <f t="shared" si="104"/>
        <v>281751</v>
      </c>
      <c r="V498">
        <f t="shared" si="104"/>
        <v>281751</v>
      </c>
      <c r="W498">
        <f t="shared" si="104"/>
        <v>281751</v>
      </c>
    </row>
    <row r="499" spans="1:23" x14ac:dyDescent="0.25">
      <c r="A499" t="s">
        <v>81</v>
      </c>
      <c r="B499" t="s">
        <v>5</v>
      </c>
      <c r="C499" t="s">
        <v>15</v>
      </c>
      <c r="D499" t="s">
        <v>16</v>
      </c>
      <c r="E499" t="s">
        <v>156</v>
      </c>
      <c r="G499" t="s">
        <v>20</v>
      </c>
      <c r="L499" t="s">
        <v>82</v>
      </c>
    </row>
    <row r="500" spans="1:23" x14ac:dyDescent="0.25">
      <c r="A500" t="s">
        <v>81</v>
      </c>
      <c r="B500" t="s">
        <v>5</v>
      </c>
      <c r="C500" t="s">
        <v>15</v>
      </c>
      <c r="D500" t="s">
        <v>16</v>
      </c>
      <c r="E500" t="s">
        <v>156</v>
      </c>
      <c r="G500" t="s">
        <v>21</v>
      </c>
      <c r="H500" t="s">
        <v>62</v>
      </c>
    </row>
    <row r="501" spans="1:23" x14ac:dyDescent="0.25">
      <c r="A501" t="s">
        <v>81</v>
      </c>
      <c r="B501" t="s">
        <v>5</v>
      </c>
      <c r="C501" t="s">
        <v>15</v>
      </c>
      <c r="D501" t="s">
        <v>16</v>
      </c>
      <c r="E501" t="s">
        <v>156</v>
      </c>
      <c r="G501" t="s">
        <v>63</v>
      </c>
      <c r="L501" t="s">
        <v>51</v>
      </c>
      <c r="M501">
        <v>0.25</v>
      </c>
      <c r="N501">
        <f t="shared" ref="N501:W503" si="105">M501</f>
        <v>0.25</v>
      </c>
      <c r="O501">
        <f t="shared" si="105"/>
        <v>0.25</v>
      </c>
      <c r="P501">
        <f t="shared" si="105"/>
        <v>0.25</v>
      </c>
      <c r="Q501">
        <f t="shared" si="105"/>
        <v>0.25</v>
      </c>
      <c r="R501">
        <f t="shared" si="105"/>
        <v>0.25</v>
      </c>
      <c r="S501">
        <f t="shared" si="105"/>
        <v>0.25</v>
      </c>
      <c r="T501">
        <f t="shared" si="105"/>
        <v>0.25</v>
      </c>
      <c r="U501">
        <f t="shared" si="105"/>
        <v>0.25</v>
      </c>
      <c r="V501">
        <f t="shared" si="105"/>
        <v>0.25</v>
      </c>
      <c r="W501">
        <f t="shared" si="105"/>
        <v>0.25</v>
      </c>
    </row>
    <row r="502" spans="1:23" x14ac:dyDescent="0.25">
      <c r="A502" t="s">
        <v>81</v>
      </c>
      <c r="B502" t="s">
        <v>5</v>
      </c>
      <c r="C502" t="s">
        <v>15</v>
      </c>
      <c r="D502" t="s">
        <v>16</v>
      </c>
      <c r="E502" t="s">
        <v>156</v>
      </c>
      <c r="G502" t="s">
        <v>65</v>
      </c>
      <c r="M502">
        <v>15</v>
      </c>
      <c r="N502">
        <f t="shared" si="105"/>
        <v>15</v>
      </c>
      <c r="O502">
        <f t="shared" si="105"/>
        <v>15</v>
      </c>
      <c r="P502">
        <f t="shared" si="105"/>
        <v>15</v>
      </c>
      <c r="Q502">
        <f t="shared" si="105"/>
        <v>15</v>
      </c>
      <c r="R502">
        <f t="shared" si="105"/>
        <v>15</v>
      </c>
      <c r="S502">
        <f t="shared" si="105"/>
        <v>15</v>
      </c>
      <c r="T502">
        <f t="shared" si="105"/>
        <v>15</v>
      </c>
      <c r="U502">
        <f t="shared" si="105"/>
        <v>15</v>
      </c>
      <c r="V502">
        <f t="shared" si="105"/>
        <v>15</v>
      </c>
      <c r="W502">
        <f t="shared" si="105"/>
        <v>15</v>
      </c>
    </row>
    <row r="503" spans="1:23" x14ac:dyDescent="0.25">
      <c r="A503" t="s">
        <v>81</v>
      </c>
      <c r="B503" t="s">
        <v>5</v>
      </c>
      <c r="C503" t="s">
        <v>15</v>
      </c>
      <c r="D503" t="s">
        <v>16</v>
      </c>
      <c r="E503" t="s">
        <v>156</v>
      </c>
      <c r="G503" t="s">
        <v>50</v>
      </c>
      <c r="L503" t="s">
        <v>51</v>
      </c>
      <c r="M503">
        <v>0</v>
      </c>
      <c r="N503">
        <f t="shared" si="105"/>
        <v>0</v>
      </c>
      <c r="O503">
        <f t="shared" si="105"/>
        <v>0</v>
      </c>
      <c r="P503">
        <f t="shared" si="105"/>
        <v>0</v>
      </c>
      <c r="Q503">
        <f t="shared" si="105"/>
        <v>0</v>
      </c>
      <c r="R503">
        <f t="shared" si="105"/>
        <v>0</v>
      </c>
      <c r="S503">
        <f t="shared" si="105"/>
        <v>0</v>
      </c>
      <c r="T503">
        <f t="shared" si="105"/>
        <v>0</v>
      </c>
      <c r="U503">
        <f t="shared" si="105"/>
        <v>0</v>
      </c>
      <c r="V503">
        <f t="shared" si="105"/>
        <v>0</v>
      </c>
      <c r="W503">
        <f t="shared" si="105"/>
        <v>0</v>
      </c>
    </row>
    <row r="504" spans="1:23" x14ac:dyDescent="0.25">
      <c r="A504" t="s">
        <v>81</v>
      </c>
      <c r="B504" t="s">
        <v>5</v>
      </c>
      <c r="C504" t="s">
        <v>15</v>
      </c>
      <c r="D504" t="s">
        <v>16</v>
      </c>
      <c r="E504" t="s">
        <v>156</v>
      </c>
      <c r="F504" t="s">
        <v>157</v>
      </c>
      <c r="G504" t="s">
        <v>6</v>
      </c>
    </row>
    <row r="505" spans="1:23" x14ac:dyDescent="0.25">
      <c r="A505" t="s">
        <v>81</v>
      </c>
      <c r="B505" t="s">
        <v>5</v>
      </c>
      <c r="C505" t="s">
        <v>15</v>
      </c>
      <c r="D505" t="s">
        <v>16</v>
      </c>
      <c r="E505" t="s">
        <v>156</v>
      </c>
      <c r="F505" t="s">
        <v>157</v>
      </c>
      <c r="G505" t="s">
        <v>67</v>
      </c>
      <c r="L505" t="s">
        <v>68</v>
      </c>
      <c r="M505">
        <v>1990</v>
      </c>
      <c r="N505">
        <f t="shared" ref="N505:W507" si="106">M505</f>
        <v>1990</v>
      </c>
      <c r="O505">
        <f t="shared" si="106"/>
        <v>1990</v>
      </c>
      <c r="P505">
        <f t="shared" si="106"/>
        <v>1990</v>
      </c>
      <c r="Q505">
        <f t="shared" si="106"/>
        <v>1990</v>
      </c>
      <c r="R505">
        <f t="shared" si="106"/>
        <v>1990</v>
      </c>
      <c r="S505">
        <f t="shared" si="106"/>
        <v>1990</v>
      </c>
      <c r="T505">
        <f t="shared" si="106"/>
        <v>1990</v>
      </c>
      <c r="U505">
        <f t="shared" si="106"/>
        <v>1990</v>
      </c>
      <c r="V505">
        <f t="shared" si="106"/>
        <v>1990</v>
      </c>
      <c r="W505">
        <f t="shared" si="106"/>
        <v>1990</v>
      </c>
    </row>
    <row r="506" spans="1:23" x14ac:dyDescent="0.25">
      <c r="A506" t="s">
        <v>81</v>
      </c>
      <c r="B506" t="s">
        <v>5</v>
      </c>
      <c r="C506" t="s">
        <v>15</v>
      </c>
      <c r="D506" t="s">
        <v>16</v>
      </c>
      <c r="E506" t="s">
        <v>156</v>
      </c>
      <c r="F506" t="s">
        <v>157</v>
      </c>
      <c r="G506" t="s">
        <v>69</v>
      </c>
      <c r="L506" t="s">
        <v>68</v>
      </c>
      <c r="M506">
        <v>2101</v>
      </c>
      <c r="N506">
        <f t="shared" si="106"/>
        <v>2101</v>
      </c>
      <c r="O506">
        <f t="shared" si="106"/>
        <v>2101</v>
      </c>
      <c r="P506">
        <f t="shared" si="106"/>
        <v>2101</v>
      </c>
      <c r="Q506">
        <f t="shared" si="106"/>
        <v>2101</v>
      </c>
      <c r="R506">
        <f t="shared" si="106"/>
        <v>2101</v>
      </c>
      <c r="S506">
        <f t="shared" si="106"/>
        <v>2101</v>
      </c>
      <c r="T506">
        <f t="shared" si="106"/>
        <v>2101</v>
      </c>
      <c r="U506">
        <f t="shared" si="106"/>
        <v>2101</v>
      </c>
      <c r="V506">
        <f t="shared" si="106"/>
        <v>2101</v>
      </c>
      <c r="W506">
        <f t="shared" si="106"/>
        <v>2101</v>
      </c>
    </row>
    <row r="507" spans="1:23" x14ac:dyDescent="0.25">
      <c r="A507" t="s">
        <v>81</v>
      </c>
      <c r="B507" t="s">
        <v>5</v>
      </c>
      <c r="C507" t="s">
        <v>15</v>
      </c>
      <c r="D507" t="s">
        <v>16</v>
      </c>
      <c r="E507" t="s">
        <v>156</v>
      </c>
      <c r="F507" t="s">
        <v>157</v>
      </c>
      <c r="G507" t="s">
        <v>70</v>
      </c>
      <c r="L507" t="s">
        <v>71</v>
      </c>
      <c r="M507">
        <v>4</v>
      </c>
      <c r="N507">
        <f t="shared" si="106"/>
        <v>4</v>
      </c>
      <c r="O507">
        <f t="shared" si="106"/>
        <v>4</v>
      </c>
      <c r="P507">
        <f t="shared" si="106"/>
        <v>4</v>
      </c>
      <c r="Q507">
        <f t="shared" si="106"/>
        <v>4</v>
      </c>
      <c r="R507">
        <f t="shared" si="106"/>
        <v>4</v>
      </c>
      <c r="S507">
        <f t="shared" si="106"/>
        <v>4</v>
      </c>
      <c r="T507">
        <f t="shared" si="106"/>
        <v>4</v>
      </c>
      <c r="U507">
        <f t="shared" si="106"/>
        <v>4</v>
      </c>
      <c r="V507">
        <f t="shared" si="106"/>
        <v>4</v>
      </c>
      <c r="W507">
        <f t="shared" si="106"/>
        <v>4</v>
      </c>
    </row>
    <row r="508" spans="1:23" x14ac:dyDescent="0.25">
      <c r="A508" t="s">
        <v>81</v>
      </c>
      <c r="B508" t="s">
        <v>5</v>
      </c>
      <c r="C508" t="s">
        <v>15</v>
      </c>
      <c r="D508" t="s">
        <v>16</v>
      </c>
      <c r="E508" t="s">
        <v>156</v>
      </c>
      <c r="F508" t="s">
        <v>157</v>
      </c>
      <c r="G508" t="s">
        <v>72</v>
      </c>
      <c r="L508" t="s">
        <v>51</v>
      </c>
      <c r="M508">
        <v>1</v>
      </c>
    </row>
    <row r="509" spans="1:23" x14ac:dyDescent="0.25">
      <c r="A509" t="s">
        <v>81</v>
      </c>
      <c r="B509" t="s">
        <v>5</v>
      </c>
      <c r="C509" t="s">
        <v>15</v>
      </c>
      <c r="D509" t="s">
        <v>16</v>
      </c>
      <c r="E509" t="s">
        <v>156</v>
      </c>
      <c r="F509" t="s">
        <v>157</v>
      </c>
      <c r="G509" t="s">
        <v>17</v>
      </c>
      <c r="J509" t="s">
        <v>30</v>
      </c>
      <c r="L509" t="s">
        <v>82</v>
      </c>
      <c r="M509">
        <v>1</v>
      </c>
      <c r="N509">
        <f t="shared" ref="N509:W509" si="107">M509</f>
        <v>1</v>
      </c>
      <c r="O509">
        <f t="shared" si="107"/>
        <v>1</v>
      </c>
      <c r="P509">
        <f t="shared" si="107"/>
        <v>1</v>
      </c>
      <c r="Q509">
        <f t="shared" si="107"/>
        <v>1</v>
      </c>
      <c r="R509">
        <f t="shared" si="107"/>
        <v>1</v>
      </c>
      <c r="S509">
        <f t="shared" si="107"/>
        <v>1</v>
      </c>
      <c r="T509">
        <f t="shared" si="107"/>
        <v>1</v>
      </c>
      <c r="U509">
        <f t="shared" si="107"/>
        <v>1</v>
      </c>
      <c r="V509">
        <f t="shared" si="107"/>
        <v>1</v>
      </c>
      <c r="W509">
        <f t="shared" si="107"/>
        <v>1</v>
      </c>
    </row>
    <row r="510" spans="1:23" x14ac:dyDescent="0.25">
      <c r="A510" t="s">
        <v>81</v>
      </c>
      <c r="B510" t="s">
        <v>5</v>
      </c>
      <c r="C510" t="s">
        <v>15</v>
      </c>
      <c r="D510" t="s">
        <v>16</v>
      </c>
      <c r="E510" t="s">
        <v>156</v>
      </c>
      <c r="F510" t="s">
        <v>100</v>
      </c>
      <c r="G510" t="s">
        <v>6</v>
      </c>
    </row>
    <row r="511" spans="1:23" x14ac:dyDescent="0.25">
      <c r="A511" t="s">
        <v>81</v>
      </c>
      <c r="B511" t="s">
        <v>5</v>
      </c>
      <c r="C511" t="s">
        <v>15</v>
      </c>
      <c r="D511" t="s">
        <v>16</v>
      </c>
      <c r="E511" t="s">
        <v>156</v>
      </c>
      <c r="F511" t="s">
        <v>100</v>
      </c>
      <c r="G511" t="s">
        <v>67</v>
      </c>
      <c r="L511" t="s">
        <v>68</v>
      </c>
      <c r="M511">
        <v>2005</v>
      </c>
      <c r="N511">
        <f t="shared" ref="N511:W513" si="108">M511</f>
        <v>2005</v>
      </c>
      <c r="O511">
        <f t="shared" si="108"/>
        <v>2005</v>
      </c>
      <c r="P511">
        <f t="shared" si="108"/>
        <v>2005</v>
      </c>
      <c r="Q511">
        <f t="shared" si="108"/>
        <v>2005</v>
      </c>
      <c r="R511">
        <f t="shared" si="108"/>
        <v>2005</v>
      </c>
      <c r="S511">
        <f t="shared" si="108"/>
        <v>2005</v>
      </c>
      <c r="T511">
        <f t="shared" si="108"/>
        <v>2005</v>
      </c>
      <c r="U511">
        <f t="shared" si="108"/>
        <v>2005</v>
      </c>
      <c r="V511">
        <f t="shared" si="108"/>
        <v>2005</v>
      </c>
      <c r="W511">
        <f t="shared" si="108"/>
        <v>2005</v>
      </c>
    </row>
    <row r="512" spans="1:23" x14ac:dyDescent="0.25">
      <c r="A512" t="s">
        <v>81</v>
      </c>
      <c r="B512" t="s">
        <v>5</v>
      </c>
      <c r="C512" t="s">
        <v>15</v>
      </c>
      <c r="D512" t="s">
        <v>16</v>
      </c>
      <c r="E512" t="s">
        <v>156</v>
      </c>
      <c r="F512" t="s">
        <v>100</v>
      </c>
      <c r="G512" t="s">
        <v>69</v>
      </c>
      <c r="L512" t="s">
        <v>68</v>
      </c>
      <c r="M512">
        <v>2101</v>
      </c>
      <c r="N512">
        <f t="shared" si="108"/>
        <v>2101</v>
      </c>
      <c r="O512">
        <f t="shared" si="108"/>
        <v>2101</v>
      </c>
      <c r="P512">
        <f t="shared" si="108"/>
        <v>2101</v>
      </c>
      <c r="Q512">
        <f t="shared" si="108"/>
        <v>2101</v>
      </c>
      <c r="R512">
        <f t="shared" si="108"/>
        <v>2101</v>
      </c>
      <c r="S512">
        <f t="shared" si="108"/>
        <v>2101</v>
      </c>
      <c r="T512">
        <f t="shared" si="108"/>
        <v>2101</v>
      </c>
      <c r="U512">
        <f t="shared" si="108"/>
        <v>2101</v>
      </c>
      <c r="V512">
        <f t="shared" si="108"/>
        <v>2101</v>
      </c>
      <c r="W512">
        <f t="shared" si="108"/>
        <v>2101</v>
      </c>
    </row>
    <row r="513" spans="1:23" x14ac:dyDescent="0.25">
      <c r="A513" t="s">
        <v>81</v>
      </c>
      <c r="B513" t="s">
        <v>5</v>
      </c>
      <c r="C513" t="s">
        <v>15</v>
      </c>
      <c r="D513" t="s">
        <v>16</v>
      </c>
      <c r="E513" t="s">
        <v>156</v>
      </c>
      <c r="F513" t="s">
        <v>100</v>
      </c>
      <c r="G513" t="s">
        <v>70</v>
      </c>
      <c r="L513" t="s">
        <v>71</v>
      </c>
      <c r="M513">
        <v>4</v>
      </c>
      <c r="N513">
        <f t="shared" si="108"/>
        <v>4</v>
      </c>
      <c r="O513">
        <f t="shared" si="108"/>
        <v>4</v>
      </c>
      <c r="P513">
        <f t="shared" si="108"/>
        <v>4</v>
      </c>
      <c r="Q513">
        <f t="shared" si="108"/>
        <v>4</v>
      </c>
      <c r="R513">
        <f t="shared" si="108"/>
        <v>4</v>
      </c>
      <c r="S513">
        <f t="shared" si="108"/>
        <v>4</v>
      </c>
      <c r="T513">
        <f t="shared" si="108"/>
        <v>4</v>
      </c>
      <c r="U513">
        <f t="shared" si="108"/>
        <v>4</v>
      </c>
      <c r="V513">
        <f t="shared" si="108"/>
        <v>4</v>
      </c>
      <c r="W513">
        <f t="shared" si="108"/>
        <v>4</v>
      </c>
    </row>
    <row r="514" spans="1:23" x14ac:dyDescent="0.25">
      <c r="A514" t="s">
        <v>81</v>
      </c>
      <c r="B514" t="s">
        <v>5</v>
      </c>
      <c r="C514" t="s">
        <v>15</v>
      </c>
      <c r="D514" t="s">
        <v>16</v>
      </c>
      <c r="E514" t="s">
        <v>156</v>
      </c>
      <c r="F514" t="s">
        <v>100</v>
      </c>
      <c r="G514" t="s">
        <v>72</v>
      </c>
      <c r="L514" t="s">
        <v>51</v>
      </c>
      <c r="M514">
        <v>0</v>
      </c>
    </row>
    <row r="515" spans="1:23" x14ac:dyDescent="0.25">
      <c r="A515" t="s">
        <v>81</v>
      </c>
      <c r="B515" t="s">
        <v>5</v>
      </c>
      <c r="C515" t="s">
        <v>15</v>
      </c>
      <c r="D515" t="s">
        <v>16</v>
      </c>
      <c r="E515" t="s">
        <v>156</v>
      </c>
      <c r="F515" t="s">
        <v>100</v>
      </c>
      <c r="G515" t="s">
        <v>17</v>
      </c>
      <c r="J515" t="s">
        <v>23</v>
      </c>
      <c r="L515" t="s">
        <v>82</v>
      </c>
      <c r="M515">
        <v>1</v>
      </c>
      <c r="N515">
        <f t="shared" ref="N515:W515" si="109">M515</f>
        <v>1</v>
      </c>
      <c r="O515">
        <f t="shared" si="109"/>
        <v>1</v>
      </c>
      <c r="P515">
        <f t="shared" si="109"/>
        <v>1</v>
      </c>
      <c r="Q515">
        <f t="shared" si="109"/>
        <v>1</v>
      </c>
      <c r="R515">
        <f t="shared" si="109"/>
        <v>1</v>
      </c>
      <c r="S515">
        <f t="shared" si="109"/>
        <v>1</v>
      </c>
      <c r="T515">
        <f t="shared" si="109"/>
        <v>1</v>
      </c>
      <c r="U515">
        <f t="shared" si="109"/>
        <v>1</v>
      </c>
      <c r="V515">
        <f t="shared" si="109"/>
        <v>1</v>
      </c>
      <c r="W515">
        <f t="shared" si="109"/>
        <v>1</v>
      </c>
    </row>
    <row r="516" spans="1:23" x14ac:dyDescent="0.25">
      <c r="A516" t="s">
        <v>81</v>
      </c>
      <c r="B516" t="s">
        <v>5</v>
      </c>
      <c r="C516" t="s">
        <v>15</v>
      </c>
      <c r="D516" t="s">
        <v>16</v>
      </c>
      <c r="E516" t="s">
        <v>156</v>
      </c>
      <c r="F516" t="s">
        <v>158</v>
      </c>
      <c r="G516" t="s">
        <v>6</v>
      </c>
    </row>
    <row r="517" spans="1:23" x14ac:dyDescent="0.25">
      <c r="A517" t="s">
        <v>81</v>
      </c>
      <c r="B517" t="s">
        <v>5</v>
      </c>
      <c r="C517" t="s">
        <v>15</v>
      </c>
      <c r="D517" t="s">
        <v>16</v>
      </c>
      <c r="E517" t="s">
        <v>156</v>
      </c>
      <c r="F517" t="s">
        <v>158</v>
      </c>
      <c r="G517" t="s">
        <v>67</v>
      </c>
      <c r="L517" t="s">
        <v>68</v>
      </c>
      <c r="M517">
        <v>2005</v>
      </c>
      <c r="N517">
        <f t="shared" ref="N517:W519" si="110">M517</f>
        <v>2005</v>
      </c>
      <c r="O517">
        <f t="shared" si="110"/>
        <v>2005</v>
      </c>
      <c r="P517">
        <f t="shared" si="110"/>
        <v>2005</v>
      </c>
      <c r="Q517">
        <f t="shared" si="110"/>
        <v>2005</v>
      </c>
      <c r="R517">
        <f t="shared" si="110"/>
        <v>2005</v>
      </c>
      <c r="S517">
        <f t="shared" si="110"/>
        <v>2005</v>
      </c>
      <c r="T517">
        <f t="shared" si="110"/>
        <v>2005</v>
      </c>
      <c r="U517">
        <f t="shared" si="110"/>
        <v>2005</v>
      </c>
      <c r="V517">
        <f t="shared" si="110"/>
        <v>2005</v>
      </c>
      <c r="W517">
        <f t="shared" si="110"/>
        <v>2005</v>
      </c>
    </row>
    <row r="518" spans="1:23" x14ac:dyDescent="0.25">
      <c r="A518" t="s">
        <v>81</v>
      </c>
      <c r="B518" t="s">
        <v>5</v>
      </c>
      <c r="C518" t="s">
        <v>15</v>
      </c>
      <c r="D518" t="s">
        <v>16</v>
      </c>
      <c r="E518" t="s">
        <v>156</v>
      </c>
      <c r="F518" t="s">
        <v>158</v>
      </c>
      <c r="G518" t="s">
        <v>69</v>
      </c>
      <c r="L518" t="s">
        <v>68</v>
      </c>
      <c r="M518">
        <v>2101</v>
      </c>
      <c r="N518">
        <f t="shared" si="110"/>
        <v>2101</v>
      </c>
      <c r="O518">
        <f t="shared" si="110"/>
        <v>2101</v>
      </c>
      <c r="P518">
        <f t="shared" si="110"/>
        <v>2101</v>
      </c>
      <c r="Q518">
        <f t="shared" si="110"/>
        <v>2101</v>
      </c>
      <c r="R518">
        <f t="shared" si="110"/>
        <v>2101</v>
      </c>
      <c r="S518">
        <f t="shared" si="110"/>
        <v>2101</v>
      </c>
      <c r="T518">
        <f t="shared" si="110"/>
        <v>2101</v>
      </c>
      <c r="U518">
        <f t="shared" si="110"/>
        <v>2101</v>
      </c>
      <c r="V518">
        <f t="shared" si="110"/>
        <v>2101</v>
      </c>
      <c r="W518">
        <f t="shared" si="110"/>
        <v>2101</v>
      </c>
    </row>
    <row r="519" spans="1:23" x14ac:dyDescent="0.25">
      <c r="A519" t="s">
        <v>81</v>
      </c>
      <c r="B519" t="s">
        <v>5</v>
      </c>
      <c r="C519" t="s">
        <v>15</v>
      </c>
      <c r="D519" t="s">
        <v>16</v>
      </c>
      <c r="E519" t="s">
        <v>156</v>
      </c>
      <c r="F519" t="s">
        <v>158</v>
      </c>
      <c r="G519" t="s">
        <v>70</v>
      </c>
      <c r="L519" t="s">
        <v>71</v>
      </c>
      <c r="M519">
        <v>4</v>
      </c>
      <c r="N519">
        <f t="shared" si="110"/>
        <v>4</v>
      </c>
      <c r="O519">
        <f t="shared" si="110"/>
        <v>4</v>
      </c>
      <c r="P519">
        <f t="shared" si="110"/>
        <v>4</v>
      </c>
      <c r="Q519">
        <f t="shared" si="110"/>
        <v>4</v>
      </c>
      <c r="R519">
        <f t="shared" si="110"/>
        <v>4</v>
      </c>
      <c r="S519">
        <f t="shared" si="110"/>
        <v>4</v>
      </c>
      <c r="T519">
        <f t="shared" si="110"/>
        <v>4</v>
      </c>
      <c r="U519">
        <f t="shared" si="110"/>
        <v>4</v>
      </c>
      <c r="V519">
        <f t="shared" si="110"/>
        <v>4</v>
      </c>
      <c r="W519">
        <f t="shared" si="110"/>
        <v>4</v>
      </c>
    </row>
    <row r="520" spans="1:23" x14ac:dyDescent="0.25">
      <c r="A520" t="s">
        <v>81</v>
      </c>
      <c r="B520" t="s">
        <v>5</v>
      </c>
      <c r="C520" t="s">
        <v>15</v>
      </c>
      <c r="D520" t="s">
        <v>16</v>
      </c>
      <c r="E520" t="s">
        <v>156</v>
      </c>
      <c r="F520" t="s">
        <v>158</v>
      </c>
      <c r="G520" t="s">
        <v>72</v>
      </c>
      <c r="L520" t="s">
        <v>51</v>
      </c>
      <c r="M520">
        <v>0</v>
      </c>
    </row>
    <row r="521" spans="1:23" x14ac:dyDescent="0.25">
      <c r="A521" t="s">
        <v>81</v>
      </c>
      <c r="B521" t="s">
        <v>5</v>
      </c>
      <c r="C521" t="s">
        <v>15</v>
      </c>
      <c r="D521" t="s">
        <v>16</v>
      </c>
      <c r="E521" t="s">
        <v>156</v>
      </c>
      <c r="F521" t="s">
        <v>158</v>
      </c>
      <c r="G521" t="s">
        <v>17</v>
      </c>
      <c r="J521" t="s">
        <v>159</v>
      </c>
      <c r="L521" t="s">
        <v>82</v>
      </c>
      <c r="M521">
        <v>1</v>
      </c>
      <c r="N521">
        <f t="shared" ref="N521:W521" si="111">M521</f>
        <v>1</v>
      </c>
      <c r="O521">
        <f t="shared" si="111"/>
        <v>1</v>
      </c>
      <c r="P521">
        <f t="shared" si="111"/>
        <v>1</v>
      </c>
      <c r="Q521">
        <f t="shared" si="111"/>
        <v>1</v>
      </c>
      <c r="R521">
        <f t="shared" si="111"/>
        <v>1</v>
      </c>
      <c r="S521">
        <f t="shared" si="111"/>
        <v>1</v>
      </c>
      <c r="T521">
        <f t="shared" si="111"/>
        <v>1</v>
      </c>
      <c r="U521">
        <f t="shared" si="111"/>
        <v>1</v>
      </c>
      <c r="V521">
        <f t="shared" si="111"/>
        <v>1</v>
      </c>
      <c r="W521">
        <f t="shared" si="111"/>
        <v>1</v>
      </c>
    </row>
    <row r="522" spans="1:23" x14ac:dyDescent="0.25">
      <c r="A522" t="s">
        <v>89</v>
      </c>
      <c r="B522" t="s">
        <v>5</v>
      </c>
      <c r="C522" t="s">
        <v>15</v>
      </c>
      <c r="D522" t="s">
        <v>16</v>
      </c>
      <c r="E522" t="s">
        <v>160</v>
      </c>
      <c r="G522" t="s">
        <v>20</v>
      </c>
      <c r="L522" t="s">
        <v>82</v>
      </c>
    </row>
    <row r="523" spans="1:23" x14ac:dyDescent="0.25">
      <c r="A523" t="s">
        <v>89</v>
      </c>
      <c r="B523" t="s">
        <v>5</v>
      </c>
      <c r="C523" t="s">
        <v>15</v>
      </c>
      <c r="D523" t="s">
        <v>16</v>
      </c>
      <c r="E523" t="s">
        <v>160</v>
      </c>
      <c r="G523" t="s">
        <v>21</v>
      </c>
      <c r="H523" t="s">
        <v>62</v>
      </c>
    </row>
    <row r="524" spans="1:23" x14ac:dyDescent="0.25">
      <c r="A524" t="s">
        <v>89</v>
      </c>
      <c r="B524" t="s">
        <v>5</v>
      </c>
      <c r="C524" t="s">
        <v>15</v>
      </c>
      <c r="D524" t="s">
        <v>16</v>
      </c>
      <c r="E524" t="s">
        <v>160</v>
      </c>
      <c r="G524" t="s">
        <v>63</v>
      </c>
      <c r="L524" t="s">
        <v>51</v>
      </c>
      <c r="M524">
        <v>0.25</v>
      </c>
      <c r="N524">
        <f t="shared" ref="N524:W526" si="112">M524</f>
        <v>0.25</v>
      </c>
      <c r="O524">
        <f t="shared" si="112"/>
        <v>0.25</v>
      </c>
      <c r="P524">
        <f t="shared" si="112"/>
        <v>0.25</v>
      </c>
      <c r="Q524">
        <f t="shared" si="112"/>
        <v>0.25</v>
      </c>
      <c r="R524">
        <f t="shared" si="112"/>
        <v>0.25</v>
      </c>
      <c r="S524">
        <f t="shared" si="112"/>
        <v>0.25</v>
      </c>
      <c r="T524">
        <f t="shared" si="112"/>
        <v>0.25</v>
      </c>
      <c r="U524">
        <f t="shared" si="112"/>
        <v>0.25</v>
      </c>
      <c r="V524">
        <f t="shared" si="112"/>
        <v>0.25</v>
      </c>
      <c r="W524">
        <f t="shared" si="112"/>
        <v>0.25</v>
      </c>
    </row>
    <row r="525" spans="1:23" x14ac:dyDescent="0.25">
      <c r="A525" t="s">
        <v>89</v>
      </c>
      <c r="B525" t="s">
        <v>5</v>
      </c>
      <c r="C525" t="s">
        <v>15</v>
      </c>
      <c r="D525" t="s">
        <v>16</v>
      </c>
      <c r="E525" t="s">
        <v>160</v>
      </c>
      <c r="G525" t="s">
        <v>65</v>
      </c>
      <c r="M525">
        <v>15</v>
      </c>
      <c r="N525">
        <f t="shared" si="112"/>
        <v>15</v>
      </c>
      <c r="O525">
        <f t="shared" si="112"/>
        <v>15</v>
      </c>
      <c r="P525">
        <f t="shared" si="112"/>
        <v>15</v>
      </c>
      <c r="Q525">
        <f t="shared" si="112"/>
        <v>15</v>
      </c>
      <c r="R525">
        <f t="shared" si="112"/>
        <v>15</v>
      </c>
      <c r="S525">
        <f t="shared" si="112"/>
        <v>15</v>
      </c>
      <c r="T525">
        <f t="shared" si="112"/>
        <v>15</v>
      </c>
      <c r="U525">
        <f t="shared" si="112"/>
        <v>15</v>
      </c>
      <c r="V525">
        <f t="shared" si="112"/>
        <v>15</v>
      </c>
      <c r="W525">
        <f t="shared" si="112"/>
        <v>15</v>
      </c>
    </row>
    <row r="526" spans="1:23" x14ac:dyDescent="0.25">
      <c r="A526" t="s">
        <v>89</v>
      </c>
      <c r="B526" t="s">
        <v>5</v>
      </c>
      <c r="C526" t="s">
        <v>15</v>
      </c>
      <c r="D526" t="s">
        <v>16</v>
      </c>
      <c r="E526" t="s">
        <v>160</v>
      </c>
      <c r="G526" t="s">
        <v>50</v>
      </c>
      <c r="L526" t="s">
        <v>51</v>
      </c>
      <c r="M526">
        <v>0</v>
      </c>
      <c r="N526">
        <f t="shared" si="112"/>
        <v>0</v>
      </c>
      <c r="O526">
        <f t="shared" si="112"/>
        <v>0</v>
      </c>
      <c r="P526">
        <f t="shared" si="112"/>
        <v>0</v>
      </c>
      <c r="Q526">
        <f t="shared" si="112"/>
        <v>0</v>
      </c>
      <c r="R526">
        <f t="shared" si="112"/>
        <v>0</v>
      </c>
      <c r="S526">
        <f t="shared" si="112"/>
        <v>0</v>
      </c>
      <c r="T526">
        <f t="shared" si="112"/>
        <v>0</v>
      </c>
      <c r="U526">
        <f t="shared" si="112"/>
        <v>0</v>
      </c>
      <c r="V526">
        <f t="shared" si="112"/>
        <v>0</v>
      </c>
      <c r="W526">
        <f t="shared" si="112"/>
        <v>0</v>
      </c>
    </row>
    <row r="527" spans="1:23" x14ac:dyDescent="0.25">
      <c r="A527" t="s">
        <v>89</v>
      </c>
      <c r="B527" t="s">
        <v>5</v>
      </c>
      <c r="C527" t="s">
        <v>15</v>
      </c>
      <c r="D527" t="s">
        <v>16</v>
      </c>
      <c r="E527" t="s">
        <v>160</v>
      </c>
      <c r="F527" t="s">
        <v>161</v>
      </c>
      <c r="G527" t="s">
        <v>6</v>
      </c>
    </row>
    <row r="528" spans="1:23" x14ac:dyDescent="0.25">
      <c r="A528" t="s">
        <v>89</v>
      </c>
      <c r="B528" t="s">
        <v>5</v>
      </c>
      <c r="C528" t="s">
        <v>15</v>
      </c>
      <c r="D528" t="s">
        <v>16</v>
      </c>
      <c r="E528" t="s">
        <v>160</v>
      </c>
      <c r="F528" t="s">
        <v>161</v>
      </c>
      <c r="G528" t="s">
        <v>67</v>
      </c>
      <c r="L528" t="s">
        <v>68</v>
      </c>
      <c r="M528">
        <v>1990</v>
      </c>
      <c r="N528">
        <f t="shared" ref="N528:W530" si="113">M528</f>
        <v>1990</v>
      </c>
      <c r="O528">
        <f t="shared" si="113"/>
        <v>1990</v>
      </c>
      <c r="P528">
        <f t="shared" si="113"/>
        <v>1990</v>
      </c>
      <c r="Q528">
        <f t="shared" si="113"/>
        <v>1990</v>
      </c>
      <c r="R528">
        <f t="shared" si="113"/>
        <v>1990</v>
      </c>
      <c r="S528">
        <f t="shared" si="113"/>
        <v>1990</v>
      </c>
      <c r="T528">
        <f t="shared" si="113"/>
        <v>1990</v>
      </c>
      <c r="U528">
        <f t="shared" si="113"/>
        <v>1990</v>
      </c>
      <c r="V528">
        <f t="shared" si="113"/>
        <v>1990</v>
      </c>
      <c r="W528">
        <f t="shared" si="113"/>
        <v>1990</v>
      </c>
    </row>
    <row r="529" spans="1:23" x14ac:dyDescent="0.25">
      <c r="A529" t="s">
        <v>89</v>
      </c>
      <c r="B529" t="s">
        <v>5</v>
      </c>
      <c r="C529" t="s">
        <v>15</v>
      </c>
      <c r="D529" t="s">
        <v>16</v>
      </c>
      <c r="E529" t="s">
        <v>160</v>
      </c>
      <c r="F529" t="s">
        <v>161</v>
      </c>
      <c r="G529" t="s">
        <v>69</v>
      </c>
      <c r="L529" t="s">
        <v>68</v>
      </c>
      <c r="M529">
        <v>2101</v>
      </c>
      <c r="N529">
        <f t="shared" si="113"/>
        <v>2101</v>
      </c>
      <c r="O529">
        <f t="shared" si="113"/>
        <v>2101</v>
      </c>
      <c r="P529">
        <f t="shared" si="113"/>
        <v>2101</v>
      </c>
      <c r="Q529">
        <f t="shared" si="113"/>
        <v>2101</v>
      </c>
      <c r="R529">
        <f t="shared" si="113"/>
        <v>2101</v>
      </c>
      <c r="S529">
        <f t="shared" si="113"/>
        <v>2101</v>
      </c>
      <c r="T529">
        <f t="shared" si="113"/>
        <v>2101</v>
      </c>
      <c r="U529">
        <f t="shared" si="113"/>
        <v>2101</v>
      </c>
      <c r="V529">
        <f t="shared" si="113"/>
        <v>2101</v>
      </c>
      <c r="W529">
        <f t="shared" si="113"/>
        <v>2101</v>
      </c>
    </row>
    <row r="530" spans="1:23" x14ac:dyDescent="0.25">
      <c r="A530" t="s">
        <v>89</v>
      </c>
      <c r="B530" t="s">
        <v>5</v>
      </c>
      <c r="C530" t="s">
        <v>15</v>
      </c>
      <c r="D530" t="s">
        <v>16</v>
      </c>
      <c r="E530" t="s">
        <v>160</v>
      </c>
      <c r="F530" t="s">
        <v>161</v>
      </c>
      <c r="G530" t="s">
        <v>70</v>
      </c>
      <c r="L530" t="s">
        <v>71</v>
      </c>
      <c r="M530">
        <v>1</v>
      </c>
      <c r="N530">
        <f t="shared" si="113"/>
        <v>1</v>
      </c>
      <c r="O530">
        <f t="shared" si="113"/>
        <v>1</v>
      </c>
      <c r="P530">
        <f t="shared" si="113"/>
        <v>1</v>
      </c>
      <c r="Q530">
        <f t="shared" si="113"/>
        <v>1</v>
      </c>
      <c r="R530">
        <f t="shared" si="113"/>
        <v>1</v>
      </c>
      <c r="S530">
        <f t="shared" si="113"/>
        <v>1</v>
      </c>
      <c r="T530">
        <f t="shared" si="113"/>
        <v>1</v>
      </c>
      <c r="U530">
        <f t="shared" si="113"/>
        <v>1</v>
      </c>
      <c r="V530">
        <f t="shared" si="113"/>
        <v>1</v>
      </c>
      <c r="W530">
        <f t="shared" si="113"/>
        <v>1</v>
      </c>
    </row>
    <row r="531" spans="1:23" x14ac:dyDescent="0.25">
      <c r="A531" t="s">
        <v>89</v>
      </c>
      <c r="B531" t="s">
        <v>5</v>
      </c>
      <c r="C531" t="s">
        <v>15</v>
      </c>
      <c r="D531" t="s">
        <v>16</v>
      </c>
      <c r="E531" t="s">
        <v>160</v>
      </c>
      <c r="F531" t="s">
        <v>161</v>
      </c>
      <c r="G531" t="s">
        <v>72</v>
      </c>
      <c r="L531" t="s">
        <v>51</v>
      </c>
      <c r="M531">
        <v>1</v>
      </c>
    </row>
    <row r="532" spans="1:23" x14ac:dyDescent="0.25">
      <c r="A532" t="s">
        <v>89</v>
      </c>
      <c r="B532" t="s">
        <v>5</v>
      </c>
      <c r="C532" t="s">
        <v>15</v>
      </c>
      <c r="D532" t="s">
        <v>16</v>
      </c>
      <c r="E532" t="s">
        <v>160</v>
      </c>
      <c r="F532" t="s">
        <v>161</v>
      </c>
      <c r="G532" t="s">
        <v>17</v>
      </c>
      <c r="J532" t="s">
        <v>37</v>
      </c>
      <c r="L532" t="s">
        <v>82</v>
      </c>
      <c r="M532">
        <v>1</v>
      </c>
      <c r="N532">
        <f t="shared" ref="N532:W532" si="114">M532</f>
        <v>1</v>
      </c>
      <c r="O532">
        <f t="shared" si="114"/>
        <v>1</v>
      </c>
      <c r="P532">
        <f t="shared" si="114"/>
        <v>1</v>
      </c>
      <c r="Q532">
        <f t="shared" si="114"/>
        <v>1</v>
      </c>
      <c r="R532">
        <f t="shared" si="114"/>
        <v>1</v>
      </c>
      <c r="S532">
        <f t="shared" si="114"/>
        <v>1</v>
      </c>
      <c r="T532">
        <f t="shared" si="114"/>
        <v>1</v>
      </c>
      <c r="U532">
        <f t="shared" si="114"/>
        <v>1</v>
      </c>
      <c r="V532">
        <f t="shared" si="114"/>
        <v>1</v>
      </c>
      <c r="W532">
        <f t="shared" si="114"/>
        <v>1</v>
      </c>
    </row>
    <row r="533" spans="1:23" x14ac:dyDescent="0.25">
      <c r="A533" t="s">
        <v>89</v>
      </c>
      <c r="B533" t="s">
        <v>5</v>
      </c>
      <c r="C533" t="s">
        <v>15</v>
      </c>
      <c r="D533" t="s">
        <v>16</v>
      </c>
      <c r="E533" t="s">
        <v>160</v>
      </c>
      <c r="F533" t="s">
        <v>162</v>
      </c>
      <c r="G533" t="s">
        <v>6</v>
      </c>
    </row>
    <row r="534" spans="1:23" x14ac:dyDescent="0.25">
      <c r="A534" t="s">
        <v>89</v>
      </c>
      <c r="B534" t="s">
        <v>5</v>
      </c>
      <c r="C534" t="s">
        <v>15</v>
      </c>
      <c r="D534" t="s">
        <v>16</v>
      </c>
      <c r="E534" t="s">
        <v>160</v>
      </c>
      <c r="F534" t="s">
        <v>162</v>
      </c>
      <c r="G534" t="s">
        <v>67</v>
      </c>
      <c r="L534" t="s">
        <v>68</v>
      </c>
      <c r="M534">
        <v>2005</v>
      </c>
      <c r="N534">
        <f t="shared" ref="N534:W536" si="115">M534</f>
        <v>2005</v>
      </c>
      <c r="O534">
        <f t="shared" si="115"/>
        <v>2005</v>
      </c>
      <c r="P534">
        <f t="shared" si="115"/>
        <v>2005</v>
      </c>
      <c r="Q534">
        <f t="shared" si="115"/>
        <v>2005</v>
      </c>
      <c r="R534">
        <f t="shared" si="115"/>
        <v>2005</v>
      </c>
      <c r="S534">
        <f t="shared" si="115"/>
        <v>2005</v>
      </c>
      <c r="T534">
        <f t="shared" si="115"/>
        <v>2005</v>
      </c>
      <c r="U534">
        <f t="shared" si="115"/>
        <v>2005</v>
      </c>
      <c r="V534">
        <f t="shared" si="115"/>
        <v>2005</v>
      </c>
      <c r="W534">
        <f t="shared" si="115"/>
        <v>2005</v>
      </c>
    </row>
    <row r="535" spans="1:23" x14ac:dyDescent="0.25">
      <c r="A535" t="s">
        <v>89</v>
      </c>
      <c r="B535" t="s">
        <v>5</v>
      </c>
      <c r="C535" t="s">
        <v>15</v>
      </c>
      <c r="D535" t="s">
        <v>16</v>
      </c>
      <c r="E535" t="s">
        <v>160</v>
      </c>
      <c r="F535" t="s">
        <v>162</v>
      </c>
      <c r="G535" t="s">
        <v>69</v>
      </c>
      <c r="L535" t="s">
        <v>68</v>
      </c>
      <c r="M535">
        <v>2101</v>
      </c>
      <c r="N535">
        <f t="shared" si="115"/>
        <v>2101</v>
      </c>
      <c r="O535">
        <f t="shared" si="115"/>
        <v>2101</v>
      </c>
      <c r="P535">
        <f t="shared" si="115"/>
        <v>2101</v>
      </c>
      <c r="Q535">
        <f t="shared" si="115"/>
        <v>2101</v>
      </c>
      <c r="R535">
        <f t="shared" si="115"/>
        <v>2101</v>
      </c>
      <c r="S535">
        <f t="shared" si="115"/>
        <v>2101</v>
      </c>
      <c r="T535">
        <f t="shared" si="115"/>
        <v>2101</v>
      </c>
      <c r="U535">
        <f t="shared" si="115"/>
        <v>2101</v>
      </c>
      <c r="V535">
        <f t="shared" si="115"/>
        <v>2101</v>
      </c>
      <c r="W535">
        <f t="shared" si="115"/>
        <v>2101</v>
      </c>
    </row>
    <row r="536" spans="1:23" x14ac:dyDescent="0.25">
      <c r="A536" t="s">
        <v>89</v>
      </c>
      <c r="B536" t="s">
        <v>5</v>
      </c>
      <c r="C536" t="s">
        <v>15</v>
      </c>
      <c r="D536" t="s">
        <v>16</v>
      </c>
      <c r="E536" t="s">
        <v>160</v>
      </c>
      <c r="F536" t="s">
        <v>162</v>
      </c>
      <c r="G536" t="s">
        <v>70</v>
      </c>
      <c r="L536" t="s">
        <v>71</v>
      </c>
      <c r="M536">
        <v>1</v>
      </c>
      <c r="N536">
        <f t="shared" si="115"/>
        <v>1</v>
      </c>
      <c r="O536">
        <f t="shared" si="115"/>
        <v>1</v>
      </c>
      <c r="P536">
        <f t="shared" si="115"/>
        <v>1</v>
      </c>
      <c r="Q536">
        <f t="shared" si="115"/>
        <v>1</v>
      </c>
      <c r="R536">
        <f t="shared" si="115"/>
        <v>1</v>
      </c>
      <c r="S536">
        <f t="shared" si="115"/>
        <v>1</v>
      </c>
      <c r="T536">
        <f t="shared" si="115"/>
        <v>1</v>
      </c>
      <c r="U536">
        <f t="shared" si="115"/>
        <v>1</v>
      </c>
      <c r="V536">
        <f t="shared" si="115"/>
        <v>1</v>
      </c>
      <c r="W536">
        <f t="shared" si="115"/>
        <v>1</v>
      </c>
    </row>
    <row r="537" spans="1:23" x14ac:dyDescent="0.25">
      <c r="A537" t="s">
        <v>89</v>
      </c>
      <c r="B537" t="s">
        <v>5</v>
      </c>
      <c r="C537" t="s">
        <v>15</v>
      </c>
      <c r="D537" t="s">
        <v>16</v>
      </c>
      <c r="E537" t="s">
        <v>160</v>
      </c>
      <c r="F537" t="s">
        <v>162</v>
      </c>
      <c r="G537" t="s">
        <v>72</v>
      </c>
      <c r="L537" t="s">
        <v>51</v>
      </c>
      <c r="M537">
        <v>0</v>
      </c>
    </row>
    <row r="538" spans="1:23" x14ac:dyDescent="0.25">
      <c r="A538" t="s">
        <v>89</v>
      </c>
      <c r="B538" t="s">
        <v>5</v>
      </c>
      <c r="C538" t="s">
        <v>15</v>
      </c>
      <c r="D538" t="s">
        <v>16</v>
      </c>
      <c r="E538" t="s">
        <v>160</v>
      </c>
      <c r="F538" t="s">
        <v>162</v>
      </c>
      <c r="G538" t="s">
        <v>17</v>
      </c>
      <c r="J538" t="s">
        <v>35</v>
      </c>
      <c r="L538" t="s">
        <v>82</v>
      </c>
      <c r="M538">
        <v>1</v>
      </c>
      <c r="N538">
        <f t="shared" ref="N538:W538" si="116">M538</f>
        <v>1</v>
      </c>
      <c r="O538">
        <f t="shared" si="116"/>
        <v>1</v>
      </c>
      <c r="P538">
        <f t="shared" si="116"/>
        <v>1</v>
      </c>
      <c r="Q538">
        <f t="shared" si="116"/>
        <v>1</v>
      </c>
      <c r="R538">
        <f t="shared" si="116"/>
        <v>1</v>
      </c>
      <c r="S538">
        <f t="shared" si="116"/>
        <v>1</v>
      </c>
      <c r="T538">
        <f t="shared" si="116"/>
        <v>1</v>
      </c>
      <c r="U538">
        <f t="shared" si="116"/>
        <v>1</v>
      </c>
      <c r="V538">
        <f t="shared" si="116"/>
        <v>1</v>
      </c>
      <c r="W538">
        <f t="shared" si="116"/>
        <v>1</v>
      </c>
    </row>
    <row r="539" spans="1:23" x14ac:dyDescent="0.25">
      <c r="A539" t="s">
        <v>89</v>
      </c>
      <c r="B539" t="s">
        <v>5</v>
      </c>
      <c r="C539" t="s">
        <v>15</v>
      </c>
      <c r="D539" t="s">
        <v>16</v>
      </c>
      <c r="E539" t="s">
        <v>160</v>
      </c>
      <c r="F539" t="s">
        <v>163</v>
      </c>
      <c r="G539" t="s">
        <v>6</v>
      </c>
    </row>
    <row r="540" spans="1:23" x14ac:dyDescent="0.25">
      <c r="A540" t="s">
        <v>89</v>
      </c>
      <c r="B540" t="s">
        <v>5</v>
      </c>
      <c r="C540" t="s">
        <v>15</v>
      </c>
      <c r="D540" t="s">
        <v>16</v>
      </c>
      <c r="E540" t="s">
        <v>160</v>
      </c>
      <c r="F540" t="s">
        <v>163</v>
      </c>
      <c r="G540" t="s">
        <v>67</v>
      </c>
      <c r="L540" t="s">
        <v>68</v>
      </c>
      <c r="M540">
        <v>2005</v>
      </c>
      <c r="N540">
        <f t="shared" ref="N540:W542" si="117">M540</f>
        <v>2005</v>
      </c>
      <c r="O540">
        <f t="shared" si="117"/>
        <v>2005</v>
      </c>
      <c r="P540">
        <f t="shared" si="117"/>
        <v>2005</v>
      </c>
      <c r="Q540">
        <f t="shared" si="117"/>
        <v>2005</v>
      </c>
      <c r="R540">
        <f t="shared" si="117"/>
        <v>2005</v>
      </c>
      <c r="S540">
        <f t="shared" si="117"/>
        <v>2005</v>
      </c>
      <c r="T540">
        <f t="shared" si="117"/>
        <v>2005</v>
      </c>
      <c r="U540">
        <f t="shared" si="117"/>
        <v>2005</v>
      </c>
      <c r="V540">
        <f t="shared" si="117"/>
        <v>2005</v>
      </c>
      <c r="W540">
        <f t="shared" si="117"/>
        <v>2005</v>
      </c>
    </row>
    <row r="541" spans="1:23" x14ac:dyDescent="0.25">
      <c r="A541" t="s">
        <v>89</v>
      </c>
      <c r="B541" t="s">
        <v>5</v>
      </c>
      <c r="C541" t="s">
        <v>15</v>
      </c>
      <c r="D541" t="s">
        <v>16</v>
      </c>
      <c r="E541" t="s">
        <v>160</v>
      </c>
      <c r="F541" t="s">
        <v>163</v>
      </c>
      <c r="G541" t="s">
        <v>69</v>
      </c>
      <c r="L541" t="s">
        <v>68</v>
      </c>
      <c r="M541">
        <v>2101</v>
      </c>
      <c r="N541">
        <f t="shared" si="117"/>
        <v>2101</v>
      </c>
      <c r="O541">
        <f t="shared" si="117"/>
        <v>2101</v>
      </c>
      <c r="P541">
        <f t="shared" si="117"/>
        <v>2101</v>
      </c>
      <c r="Q541">
        <f t="shared" si="117"/>
        <v>2101</v>
      </c>
      <c r="R541">
        <f t="shared" si="117"/>
        <v>2101</v>
      </c>
      <c r="S541">
        <f t="shared" si="117"/>
        <v>2101</v>
      </c>
      <c r="T541">
        <f t="shared" si="117"/>
        <v>2101</v>
      </c>
      <c r="U541">
        <f t="shared" si="117"/>
        <v>2101</v>
      </c>
      <c r="V541">
        <f t="shared" si="117"/>
        <v>2101</v>
      </c>
      <c r="W541">
        <f t="shared" si="117"/>
        <v>2101</v>
      </c>
    </row>
    <row r="542" spans="1:23" x14ac:dyDescent="0.25">
      <c r="A542" t="s">
        <v>89</v>
      </c>
      <c r="B542" t="s">
        <v>5</v>
      </c>
      <c r="C542" t="s">
        <v>15</v>
      </c>
      <c r="D542" t="s">
        <v>16</v>
      </c>
      <c r="E542" t="s">
        <v>160</v>
      </c>
      <c r="F542" t="s">
        <v>163</v>
      </c>
      <c r="G542" t="s">
        <v>70</v>
      </c>
      <c r="L542" t="s">
        <v>71</v>
      </c>
      <c r="M542">
        <v>1</v>
      </c>
      <c r="N542">
        <f t="shared" si="117"/>
        <v>1</v>
      </c>
      <c r="O542">
        <f t="shared" si="117"/>
        <v>1</v>
      </c>
      <c r="P542">
        <f t="shared" si="117"/>
        <v>1</v>
      </c>
      <c r="Q542">
        <f t="shared" si="117"/>
        <v>1</v>
      </c>
      <c r="R542">
        <f t="shared" si="117"/>
        <v>1</v>
      </c>
      <c r="S542">
        <f t="shared" si="117"/>
        <v>1</v>
      </c>
      <c r="T542">
        <f t="shared" si="117"/>
        <v>1</v>
      </c>
      <c r="U542">
        <f t="shared" si="117"/>
        <v>1</v>
      </c>
      <c r="V542">
        <f t="shared" si="117"/>
        <v>1</v>
      </c>
      <c r="W542">
        <f t="shared" si="117"/>
        <v>1</v>
      </c>
    </row>
    <row r="543" spans="1:23" x14ac:dyDescent="0.25">
      <c r="A543" t="s">
        <v>89</v>
      </c>
      <c r="B543" t="s">
        <v>5</v>
      </c>
      <c r="C543" t="s">
        <v>15</v>
      </c>
      <c r="D543" t="s">
        <v>16</v>
      </c>
      <c r="E543" t="s">
        <v>160</v>
      </c>
      <c r="F543" t="s">
        <v>163</v>
      </c>
      <c r="G543" t="s">
        <v>72</v>
      </c>
      <c r="L543" t="s">
        <v>51</v>
      </c>
      <c r="M543">
        <v>0</v>
      </c>
    </row>
    <row r="544" spans="1:23" x14ac:dyDescent="0.25">
      <c r="A544" t="s">
        <v>89</v>
      </c>
      <c r="B544" t="s">
        <v>5</v>
      </c>
      <c r="C544" t="s">
        <v>15</v>
      </c>
      <c r="D544" t="s">
        <v>16</v>
      </c>
      <c r="E544" t="s">
        <v>160</v>
      </c>
      <c r="F544" t="s">
        <v>163</v>
      </c>
      <c r="G544" t="s">
        <v>17</v>
      </c>
      <c r="J544" t="s">
        <v>164</v>
      </c>
      <c r="L544" t="s">
        <v>82</v>
      </c>
      <c r="M544">
        <v>1</v>
      </c>
      <c r="N544">
        <f t="shared" ref="N544:W544" si="118">M544</f>
        <v>1</v>
      </c>
      <c r="O544">
        <f t="shared" si="118"/>
        <v>1</v>
      </c>
      <c r="P544">
        <f t="shared" si="118"/>
        <v>1</v>
      </c>
      <c r="Q544">
        <f t="shared" si="118"/>
        <v>1</v>
      </c>
      <c r="R544">
        <f t="shared" si="118"/>
        <v>1</v>
      </c>
      <c r="S544">
        <f t="shared" si="118"/>
        <v>1</v>
      </c>
      <c r="T544">
        <f t="shared" si="118"/>
        <v>1</v>
      </c>
      <c r="U544">
        <f t="shared" si="118"/>
        <v>1</v>
      </c>
      <c r="V544">
        <f t="shared" si="118"/>
        <v>1</v>
      </c>
      <c r="W544">
        <f t="shared" si="118"/>
        <v>1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165</v>
      </c>
      <c r="G545" t="s">
        <v>20</v>
      </c>
      <c r="L545" t="s">
        <v>82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165</v>
      </c>
      <c r="G546" t="s">
        <v>21</v>
      </c>
      <c r="H546" t="s">
        <v>62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165</v>
      </c>
      <c r="G547" t="s">
        <v>63</v>
      </c>
      <c r="L547" t="s">
        <v>51</v>
      </c>
      <c r="M547">
        <v>0.25</v>
      </c>
      <c r="N547">
        <f t="shared" ref="N547:W549" si="119">M547</f>
        <v>0.25</v>
      </c>
      <c r="O547">
        <f t="shared" si="119"/>
        <v>0.25</v>
      </c>
      <c r="P547">
        <f t="shared" si="119"/>
        <v>0.25</v>
      </c>
      <c r="Q547">
        <f t="shared" si="119"/>
        <v>0.25</v>
      </c>
      <c r="R547">
        <f t="shared" si="119"/>
        <v>0.25</v>
      </c>
      <c r="S547">
        <f t="shared" si="119"/>
        <v>0.25</v>
      </c>
      <c r="T547">
        <f t="shared" si="119"/>
        <v>0.25</v>
      </c>
      <c r="U547">
        <f t="shared" si="119"/>
        <v>0.25</v>
      </c>
      <c r="V547">
        <f t="shared" si="119"/>
        <v>0.25</v>
      </c>
      <c r="W547">
        <f t="shared" si="119"/>
        <v>0.25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165</v>
      </c>
      <c r="G548" t="s">
        <v>65</v>
      </c>
      <c r="M548">
        <v>15</v>
      </c>
      <c r="N548">
        <f t="shared" si="119"/>
        <v>15</v>
      </c>
      <c r="O548">
        <f t="shared" si="119"/>
        <v>15</v>
      </c>
      <c r="P548">
        <f t="shared" si="119"/>
        <v>15</v>
      </c>
      <c r="Q548">
        <f t="shared" si="119"/>
        <v>15</v>
      </c>
      <c r="R548">
        <f t="shared" si="119"/>
        <v>15</v>
      </c>
      <c r="S548">
        <f t="shared" si="119"/>
        <v>15</v>
      </c>
      <c r="T548">
        <f t="shared" si="119"/>
        <v>15</v>
      </c>
      <c r="U548">
        <f t="shared" si="119"/>
        <v>15</v>
      </c>
      <c r="V548">
        <f t="shared" si="119"/>
        <v>15</v>
      </c>
      <c r="W548">
        <f t="shared" si="119"/>
        <v>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165</v>
      </c>
      <c r="G549" t="s">
        <v>50</v>
      </c>
      <c r="L549" t="s">
        <v>51</v>
      </c>
      <c r="M549">
        <v>0</v>
      </c>
      <c r="N549">
        <f t="shared" si="119"/>
        <v>0</v>
      </c>
      <c r="O549">
        <f t="shared" si="119"/>
        <v>0</v>
      </c>
      <c r="P549">
        <f t="shared" si="119"/>
        <v>0</v>
      </c>
      <c r="Q549">
        <f t="shared" si="119"/>
        <v>0</v>
      </c>
      <c r="R549">
        <f t="shared" si="119"/>
        <v>0</v>
      </c>
      <c r="S549">
        <f t="shared" si="119"/>
        <v>0</v>
      </c>
      <c r="T549">
        <f t="shared" si="119"/>
        <v>0</v>
      </c>
      <c r="U549">
        <f t="shared" si="119"/>
        <v>0</v>
      </c>
      <c r="V549">
        <f t="shared" si="119"/>
        <v>0</v>
      </c>
      <c r="W549">
        <f t="shared" si="119"/>
        <v>0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165</v>
      </c>
      <c r="F550" t="s">
        <v>161</v>
      </c>
      <c r="G550" t="s">
        <v>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165</v>
      </c>
      <c r="F551" t="s">
        <v>161</v>
      </c>
      <c r="G551" t="s">
        <v>67</v>
      </c>
      <c r="L551" t="s">
        <v>68</v>
      </c>
      <c r="M551">
        <v>1990</v>
      </c>
      <c r="N551">
        <f t="shared" ref="N551:W553" si="120">M551</f>
        <v>1990</v>
      </c>
      <c r="O551">
        <f t="shared" si="120"/>
        <v>1990</v>
      </c>
      <c r="P551">
        <f t="shared" si="120"/>
        <v>1990</v>
      </c>
      <c r="Q551">
        <f t="shared" si="120"/>
        <v>1990</v>
      </c>
      <c r="R551">
        <f t="shared" si="120"/>
        <v>1990</v>
      </c>
      <c r="S551">
        <f t="shared" si="120"/>
        <v>1990</v>
      </c>
      <c r="T551">
        <f t="shared" si="120"/>
        <v>1990</v>
      </c>
      <c r="U551">
        <f t="shared" si="120"/>
        <v>1990</v>
      </c>
      <c r="V551">
        <f t="shared" si="120"/>
        <v>1990</v>
      </c>
      <c r="W551">
        <f t="shared" si="120"/>
        <v>1990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165</v>
      </c>
      <c r="F552" t="s">
        <v>161</v>
      </c>
      <c r="G552" t="s">
        <v>69</v>
      </c>
      <c r="L552" t="s">
        <v>68</v>
      </c>
      <c r="M552">
        <v>2101</v>
      </c>
      <c r="N552">
        <f t="shared" si="120"/>
        <v>2101</v>
      </c>
      <c r="O552">
        <f t="shared" si="120"/>
        <v>2101</v>
      </c>
      <c r="P552">
        <f t="shared" si="120"/>
        <v>2101</v>
      </c>
      <c r="Q552">
        <f t="shared" si="120"/>
        <v>2101</v>
      </c>
      <c r="R552">
        <f t="shared" si="120"/>
        <v>2101</v>
      </c>
      <c r="S552">
        <f t="shared" si="120"/>
        <v>2101</v>
      </c>
      <c r="T552">
        <f t="shared" si="120"/>
        <v>2101</v>
      </c>
      <c r="U552">
        <f t="shared" si="120"/>
        <v>2101</v>
      </c>
      <c r="V552">
        <f t="shared" si="120"/>
        <v>2101</v>
      </c>
      <c r="W552">
        <f t="shared" si="120"/>
        <v>2101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165</v>
      </c>
      <c r="F553" t="s">
        <v>161</v>
      </c>
      <c r="G553" t="s">
        <v>70</v>
      </c>
      <c r="L553" t="s">
        <v>71</v>
      </c>
      <c r="M553">
        <v>1</v>
      </c>
      <c r="N553">
        <f t="shared" si="120"/>
        <v>1</v>
      </c>
      <c r="O553">
        <f t="shared" si="120"/>
        <v>1</v>
      </c>
      <c r="P553">
        <f t="shared" si="120"/>
        <v>1</v>
      </c>
      <c r="Q553">
        <f t="shared" si="120"/>
        <v>1</v>
      </c>
      <c r="R553">
        <f t="shared" si="120"/>
        <v>1</v>
      </c>
      <c r="S553">
        <f t="shared" si="120"/>
        <v>1</v>
      </c>
      <c r="T553">
        <f t="shared" si="120"/>
        <v>1</v>
      </c>
      <c r="U553">
        <f t="shared" si="120"/>
        <v>1</v>
      </c>
      <c r="V553">
        <f t="shared" si="120"/>
        <v>1</v>
      </c>
      <c r="W553">
        <f t="shared" si="120"/>
        <v>1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165</v>
      </c>
      <c r="F554" t="s">
        <v>161</v>
      </c>
      <c r="G554" t="s">
        <v>72</v>
      </c>
      <c r="L554" t="s">
        <v>51</v>
      </c>
      <c r="M554">
        <v>1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165</v>
      </c>
      <c r="F555" t="s">
        <v>161</v>
      </c>
      <c r="G555" t="s">
        <v>17</v>
      </c>
      <c r="J555" t="s">
        <v>37</v>
      </c>
      <c r="L555" t="s">
        <v>82</v>
      </c>
      <c r="M555">
        <v>1</v>
      </c>
      <c r="N555">
        <f t="shared" ref="N555:W555" si="121">M555</f>
        <v>1</v>
      </c>
      <c r="O555">
        <f t="shared" si="121"/>
        <v>1</v>
      </c>
      <c r="P555">
        <f t="shared" si="121"/>
        <v>1</v>
      </c>
      <c r="Q555">
        <f t="shared" si="121"/>
        <v>1</v>
      </c>
      <c r="R555">
        <f t="shared" si="121"/>
        <v>1</v>
      </c>
      <c r="S555">
        <f t="shared" si="121"/>
        <v>1</v>
      </c>
      <c r="T555">
        <f t="shared" si="121"/>
        <v>1</v>
      </c>
      <c r="U555">
        <f t="shared" si="121"/>
        <v>1</v>
      </c>
      <c r="V555">
        <f t="shared" si="121"/>
        <v>1</v>
      </c>
      <c r="W555">
        <f t="shared" si="121"/>
        <v>1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165</v>
      </c>
      <c r="F556" t="s">
        <v>162</v>
      </c>
      <c r="G556" t="s">
        <v>6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165</v>
      </c>
      <c r="F557" t="s">
        <v>162</v>
      </c>
      <c r="G557" t="s">
        <v>67</v>
      </c>
      <c r="L557" t="s">
        <v>68</v>
      </c>
      <c r="M557">
        <v>2005</v>
      </c>
      <c r="N557">
        <f t="shared" ref="N557:W559" si="122">M557</f>
        <v>2005</v>
      </c>
      <c r="O557">
        <f t="shared" si="122"/>
        <v>2005</v>
      </c>
      <c r="P557">
        <f t="shared" si="122"/>
        <v>2005</v>
      </c>
      <c r="Q557">
        <f t="shared" si="122"/>
        <v>2005</v>
      </c>
      <c r="R557">
        <f t="shared" si="122"/>
        <v>2005</v>
      </c>
      <c r="S557">
        <f t="shared" si="122"/>
        <v>2005</v>
      </c>
      <c r="T557">
        <f t="shared" si="122"/>
        <v>2005</v>
      </c>
      <c r="U557">
        <f t="shared" si="122"/>
        <v>2005</v>
      </c>
      <c r="V557">
        <f t="shared" si="122"/>
        <v>2005</v>
      </c>
      <c r="W557">
        <f t="shared" si="122"/>
        <v>2005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165</v>
      </c>
      <c r="F558" t="s">
        <v>162</v>
      </c>
      <c r="G558" t="s">
        <v>69</v>
      </c>
      <c r="L558" t="s">
        <v>68</v>
      </c>
      <c r="M558">
        <v>2101</v>
      </c>
      <c r="N558">
        <f t="shared" si="122"/>
        <v>2101</v>
      </c>
      <c r="O558">
        <f t="shared" si="122"/>
        <v>2101</v>
      </c>
      <c r="P558">
        <f t="shared" si="122"/>
        <v>2101</v>
      </c>
      <c r="Q558">
        <f t="shared" si="122"/>
        <v>2101</v>
      </c>
      <c r="R558">
        <f t="shared" si="122"/>
        <v>2101</v>
      </c>
      <c r="S558">
        <f t="shared" si="122"/>
        <v>2101</v>
      </c>
      <c r="T558">
        <f t="shared" si="122"/>
        <v>2101</v>
      </c>
      <c r="U558">
        <f t="shared" si="122"/>
        <v>2101</v>
      </c>
      <c r="V558">
        <f t="shared" si="122"/>
        <v>2101</v>
      </c>
      <c r="W558">
        <f t="shared" si="122"/>
        <v>2101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165</v>
      </c>
      <c r="F559" t="s">
        <v>162</v>
      </c>
      <c r="G559" t="s">
        <v>70</v>
      </c>
      <c r="L559" t="s">
        <v>71</v>
      </c>
      <c r="M559">
        <v>1</v>
      </c>
      <c r="N559">
        <f t="shared" si="122"/>
        <v>1</v>
      </c>
      <c r="O559">
        <f t="shared" si="122"/>
        <v>1</v>
      </c>
      <c r="P559">
        <f t="shared" si="122"/>
        <v>1</v>
      </c>
      <c r="Q559">
        <f t="shared" si="122"/>
        <v>1</v>
      </c>
      <c r="R559">
        <f t="shared" si="122"/>
        <v>1</v>
      </c>
      <c r="S559">
        <f t="shared" si="122"/>
        <v>1</v>
      </c>
      <c r="T559">
        <f t="shared" si="122"/>
        <v>1</v>
      </c>
      <c r="U559">
        <f t="shared" si="122"/>
        <v>1</v>
      </c>
      <c r="V559">
        <f t="shared" si="122"/>
        <v>1</v>
      </c>
      <c r="W559">
        <f t="shared" si="122"/>
        <v>1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165</v>
      </c>
      <c r="F560" t="s">
        <v>162</v>
      </c>
      <c r="G560" t="s">
        <v>72</v>
      </c>
      <c r="L560" t="s">
        <v>51</v>
      </c>
      <c r="M560">
        <v>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165</v>
      </c>
      <c r="F561" t="s">
        <v>162</v>
      </c>
      <c r="G561" t="s">
        <v>17</v>
      </c>
      <c r="J561" t="s">
        <v>35</v>
      </c>
      <c r="L561" t="s">
        <v>82</v>
      </c>
      <c r="M561">
        <v>1</v>
      </c>
      <c r="N561">
        <f t="shared" ref="N561:W561" si="123">M561</f>
        <v>1</v>
      </c>
      <c r="O561">
        <f t="shared" si="123"/>
        <v>1</v>
      </c>
      <c r="P561">
        <f t="shared" si="123"/>
        <v>1</v>
      </c>
      <c r="Q561">
        <f t="shared" si="123"/>
        <v>1</v>
      </c>
      <c r="R561">
        <f t="shared" si="123"/>
        <v>1</v>
      </c>
      <c r="S561">
        <f t="shared" si="123"/>
        <v>1</v>
      </c>
      <c r="T561">
        <f t="shared" si="123"/>
        <v>1</v>
      </c>
      <c r="U561">
        <f t="shared" si="123"/>
        <v>1</v>
      </c>
      <c r="V561">
        <f t="shared" si="123"/>
        <v>1</v>
      </c>
      <c r="W561">
        <f t="shared" si="123"/>
        <v>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165</v>
      </c>
      <c r="F562" t="s">
        <v>163</v>
      </c>
      <c r="G562" t="s">
        <v>6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165</v>
      </c>
      <c r="F563" t="s">
        <v>163</v>
      </c>
      <c r="G563" t="s">
        <v>67</v>
      </c>
      <c r="L563" t="s">
        <v>68</v>
      </c>
      <c r="M563">
        <v>2005</v>
      </c>
      <c r="N563">
        <f t="shared" ref="N563:W565" si="124">M563</f>
        <v>2005</v>
      </c>
      <c r="O563">
        <f t="shared" si="124"/>
        <v>2005</v>
      </c>
      <c r="P563">
        <f t="shared" si="124"/>
        <v>2005</v>
      </c>
      <c r="Q563">
        <f t="shared" si="124"/>
        <v>2005</v>
      </c>
      <c r="R563">
        <f t="shared" si="124"/>
        <v>2005</v>
      </c>
      <c r="S563">
        <f t="shared" si="124"/>
        <v>2005</v>
      </c>
      <c r="T563">
        <f t="shared" si="124"/>
        <v>2005</v>
      </c>
      <c r="U563">
        <f t="shared" si="124"/>
        <v>2005</v>
      </c>
      <c r="V563">
        <f t="shared" si="124"/>
        <v>2005</v>
      </c>
      <c r="W563">
        <f t="shared" si="124"/>
        <v>2005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165</v>
      </c>
      <c r="F564" t="s">
        <v>163</v>
      </c>
      <c r="G564" t="s">
        <v>69</v>
      </c>
      <c r="L564" t="s">
        <v>68</v>
      </c>
      <c r="M564">
        <v>2101</v>
      </c>
      <c r="N564">
        <f t="shared" si="124"/>
        <v>2101</v>
      </c>
      <c r="O564">
        <f t="shared" si="124"/>
        <v>2101</v>
      </c>
      <c r="P564">
        <f t="shared" si="124"/>
        <v>2101</v>
      </c>
      <c r="Q564">
        <f t="shared" si="124"/>
        <v>2101</v>
      </c>
      <c r="R564">
        <f t="shared" si="124"/>
        <v>2101</v>
      </c>
      <c r="S564">
        <f t="shared" si="124"/>
        <v>2101</v>
      </c>
      <c r="T564">
        <f t="shared" si="124"/>
        <v>2101</v>
      </c>
      <c r="U564">
        <f t="shared" si="124"/>
        <v>2101</v>
      </c>
      <c r="V564">
        <f t="shared" si="124"/>
        <v>2101</v>
      </c>
      <c r="W564">
        <f t="shared" si="124"/>
        <v>2101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165</v>
      </c>
      <c r="F565" t="s">
        <v>163</v>
      </c>
      <c r="G565" t="s">
        <v>70</v>
      </c>
      <c r="L565" t="s">
        <v>71</v>
      </c>
      <c r="M565">
        <v>1</v>
      </c>
      <c r="N565">
        <f t="shared" si="124"/>
        <v>1</v>
      </c>
      <c r="O565">
        <f t="shared" si="124"/>
        <v>1</v>
      </c>
      <c r="P565">
        <f t="shared" si="124"/>
        <v>1</v>
      </c>
      <c r="Q565">
        <f t="shared" si="124"/>
        <v>1</v>
      </c>
      <c r="R565">
        <f t="shared" si="124"/>
        <v>1</v>
      </c>
      <c r="S565">
        <f t="shared" si="124"/>
        <v>1</v>
      </c>
      <c r="T565">
        <f t="shared" si="124"/>
        <v>1</v>
      </c>
      <c r="U565">
        <f t="shared" si="124"/>
        <v>1</v>
      </c>
      <c r="V565">
        <f t="shared" si="124"/>
        <v>1</v>
      </c>
      <c r="W565">
        <f t="shared" si="124"/>
        <v>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165</v>
      </c>
      <c r="F566" t="s">
        <v>163</v>
      </c>
      <c r="G566" t="s">
        <v>72</v>
      </c>
      <c r="L566" t="s">
        <v>51</v>
      </c>
      <c r="M566">
        <v>0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165</v>
      </c>
      <c r="F567" t="s">
        <v>163</v>
      </c>
      <c r="G567" t="s">
        <v>17</v>
      </c>
      <c r="J567" t="s">
        <v>164</v>
      </c>
      <c r="L567" t="s">
        <v>82</v>
      </c>
      <c r="M567">
        <v>1</v>
      </c>
      <c r="N567">
        <f t="shared" ref="N567:W567" si="125">M567</f>
        <v>1</v>
      </c>
      <c r="O567">
        <f t="shared" si="125"/>
        <v>1</v>
      </c>
      <c r="P567">
        <f t="shared" si="125"/>
        <v>1</v>
      </c>
      <c r="Q567">
        <f t="shared" si="125"/>
        <v>1</v>
      </c>
      <c r="R567">
        <f t="shared" si="125"/>
        <v>1</v>
      </c>
      <c r="S567">
        <f t="shared" si="125"/>
        <v>1</v>
      </c>
      <c r="T567">
        <f t="shared" si="125"/>
        <v>1</v>
      </c>
      <c r="U567">
        <f t="shared" si="125"/>
        <v>1</v>
      </c>
      <c r="V567">
        <f t="shared" si="125"/>
        <v>1</v>
      </c>
      <c r="W567">
        <f t="shared" si="1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2024-10-08T23:49:45Z</dcterms:created>
  <dcterms:modified xsi:type="dcterms:W3CDTF">2024-10-08T23:49:46Z</dcterms:modified>
</cp:coreProperties>
</file>