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5EBA4F87-27F7-430E-9813-0E3A982A1E21}" xr6:coauthVersionLast="47" xr6:coauthVersionMax="47" xr10:uidLastSave="{00000000-0000-0000-0000-000000000000}"/>
  <bookViews>
    <workbookView xWindow="28680" yWindow="-120" windowWidth="29040" windowHeight="15720" xr2:uid="{8A356C79-B573-4FC2-81E1-5B3B1092E1B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8" i="1" l="1"/>
  <c r="O478" i="1" s="1"/>
  <c r="P478" i="1" s="1"/>
  <c r="Q478" i="1" s="1"/>
  <c r="R478" i="1" s="1"/>
  <c r="S478" i="1" s="1"/>
  <c r="T478" i="1" s="1"/>
  <c r="U478" i="1" s="1"/>
  <c r="V478" i="1" s="1"/>
  <c r="W478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Q472" i="1"/>
  <c r="R472" i="1" s="1"/>
  <c r="S472" i="1" s="1"/>
  <c r="T472" i="1" s="1"/>
  <c r="U472" i="1" s="1"/>
  <c r="V472" i="1" s="1"/>
  <c r="W472" i="1" s="1"/>
  <c r="N472" i="1"/>
  <c r="O472" i="1" s="1"/>
  <c r="P472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W462" i="1"/>
  <c r="N462" i="1"/>
  <c r="O462" i="1" s="1"/>
  <c r="P462" i="1" s="1"/>
  <c r="Q462" i="1" s="1"/>
  <c r="R462" i="1" s="1"/>
  <c r="S462" i="1" s="1"/>
  <c r="T462" i="1" s="1"/>
  <c r="U462" i="1" s="1"/>
  <c r="V462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Q455" i="1"/>
  <c r="R455" i="1" s="1"/>
  <c r="S455" i="1" s="1"/>
  <c r="T455" i="1" s="1"/>
  <c r="U455" i="1" s="1"/>
  <c r="V455" i="1" s="1"/>
  <c r="W455" i="1" s="1"/>
  <c r="P455" i="1"/>
  <c r="O455" i="1"/>
  <c r="N455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Q430" i="1"/>
  <c r="R430" i="1" s="1"/>
  <c r="S430" i="1" s="1"/>
  <c r="T430" i="1" s="1"/>
  <c r="U430" i="1" s="1"/>
  <c r="V430" i="1" s="1"/>
  <c r="W430" i="1" s="1"/>
  <c r="P430" i="1"/>
  <c r="O430" i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2" i="1"/>
  <c r="Q422" i="1" s="1"/>
  <c r="R422" i="1" s="1"/>
  <c r="S422" i="1" s="1"/>
  <c r="T422" i="1" s="1"/>
  <c r="U422" i="1" s="1"/>
  <c r="V422" i="1" s="1"/>
  <c r="W422" i="1" s="1"/>
  <c r="O422" i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P407" i="1"/>
  <c r="Q407" i="1" s="1"/>
  <c r="R407" i="1" s="1"/>
  <c r="S407" i="1" s="1"/>
  <c r="T407" i="1" s="1"/>
  <c r="U407" i="1" s="1"/>
  <c r="V407" i="1" s="1"/>
  <c r="W407" i="1" s="1"/>
  <c r="M407" i="1"/>
  <c r="N407" i="1" s="1"/>
  <c r="O407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P403" i="1"/>
  <c r="Q403" i="1" s="1"/>
  <c r="R403" i="1" s="1"/>
  <c r="S403" i="1" s="1"/>
  <c r="T403" i="1" s="1"/>
  <c r="U403" i="1" s="1"/>
  <c r="V403" i="1" s="1"/>
  <c r="W403" i="1" s="1"/>
  <c r="O403" i="1"/>
  <c r="N403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M399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W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M391" i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W389" i="1"/>
  <c r="N389" i="1"/>
  <c r="O389" i="1" s="1"/>
  <c r="P389" i="1" s="1"/>
  <c r="Q389" i="1" s="1"/>
  <c r="R389" i="1" s="1"/>
  <c r="S389" i="1" s="1"/>
  <c r="T389" i="1" s="1"/>
  <c r="U389" i="1" s="1"/>
  <c r="V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W385" i="1"/>
  <c r="V385" i="1"/>
  <c r="U385" i="1"/>
  <c r="Q384" i="1"/>
  <c r="R384" i="1" s="1"/>
  <c r="S384" i="1" s="1"/>
  <c r="T384" i="1" s="1"/>
  <c r="U384" i="1" s="1"/>
  <c r="V384" i="1" s="1"/>
  <c r="W384" i="1" s="1"/>
  <c r="N384" i="1"/>
  <c r="O384" i="1" s="1"/>
  <c r="P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M383" i="1"/>
  <c r="U381" i="1"/>
  <c r="V381" i="1" s="1"/>
  <c r="W381" i="1" s="1"/>
  <c r="N381" i="1"/>
  <c r="O381" i="1" s="1"/>
  <c r="P381" i="1" s="1"/>
  <c r="Q381" i="1" s="1"/>
  <c r="R381" i="1" s="1"/>
  <c r="S381" i="1" s="1"/>
  <c r="T381" i="1" s="1"/>
  <c r="Q380" i="1"/>
  <c r="R380" i="1" s="1"/>
  <c r="S380" i="1" s="1"/>
  <c r="T380" i="1" s="1"/>
  <c r="U380" i="1" s="1"/>
  <c r="V380" i="1" s="1"/>
  <c r="W380" i="1" s="1"/>
  <c r="P380" i="1"/>
  <c r="O380" i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W377" i="1"/>
  <c r="V377" i="1"/>
  <c r="U377" i="1"/>
  <c r="T377" i="1"/>
  <c r="T385" i="1" s="1"/>
  <c r="S377" i="1"/>
  <c r="S385" i="1" s="1"/>
  <c r="R377" i="1"/>
  <c r="R385" i="1" s="1"/>
  <c r="Q377" i="1"/>
  <c r="Q385" i="1" s="1"/>
  <c r="P377" i="1"/>
  <c r="P385" i="1" s="1"/>
  <c r="O377" i="1"/>
  <c r="O385" i="1" s="1"/>
  <c r="N377" i="1"/>
  <c r="N385" i="1" s="1"/>
  <c r="M377" i="1"/>
  <c r="M385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M375" i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M374" i="1"/>
  <c r="V373" i="1"/>
  <c r="W373" i="1" s="1"/>
  <c r="U373" i="1"/>
  <c r="O373" i="1"/>
  <c r="P373" i="1" s="1"/>
  <c r="Q373" i="1" s="1"/>
  <c r="R373" i="1" s="1"/>
  <c r="S373" i="1" s="1"/>
  <c r="T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W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M363" i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W361" i="1"/>
  <c r="V361" i="1"/>
  <c r="Q361" i="1"/>
  <c r="R361" i="1" s="1"/>
  <c r="S361" i="1" s="1"/>
  <c r="T361" i="1" s="1"/>
  <c r="U361" i="1" s="1"/>
  <c r="P361" i="1"/>
  <c r="O361" i="1"/>
  <c r="N361" i="1"/>
  <c r="T360" i="1"/>
  <c r="U360" i="1" s="1"/>
  <c r="V360" i="1" s="1"/>
  <c r="W360" i="1" s="1"/>
  <c r="Q360" i="1"/>
  <c r="R360" i="1" s="1"/>
  <c r="S360" i="1" s="1"/>
  <c r="P360" i="1"/>
  <c r="O360" i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M355" i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V353" i="1"/>
  <c r="W353" i="1" s="1"/>
  <c r="T353" i="1"/>
  <c r="U353" i="1" s="1"/>
  <c r="O353" i="1"/>
  <c r="P353" i="1" s="1"/>
  <c r="Q353" i="1" s="1"/>
  <c r="R353" i="1" s="1"/>
  <c r="S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T349" i="1"/>
  <c r="R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M347" i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P344" i="1"/>
  <c r="Q344" i="1" s="1"/>
  <c r="R344" i="1" s="1"/>
  <c r="S344" i="1" s="1"/>
  <c r="T344" i="1" s="1"/>
  <c r="U344" i="1" s="1"/>
  <c r="V344" i="1" s="1"/>
  <c r="W344" i="1" s="1"/>
  <c r="N344" i="1"/>
  <c r="O344" i="1" s="1"/>
  <c r="Q343" i="1"/>
  <c r="R343" i="1" s="1"/>
  <c r="S343" i="1" s="1"/>
  <c r="T343" i="1" s="1"/>
  <c r="U343" i="1" s="1"/>
  <c r="V343" i="1" s="1"/>
  <c r="W343" i="1" s="1"/>
  <c r="P343" i="1"/>
  <c r="O343" i="1"/>
  <c r="N343" i="1"/>
  <c r="T341" i="1"/>
  <c r="T365" i="1" s="1"/>
  <c r="R341" i="1"/>
  <c r="P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U339" i="1"/>
  <c r="V339" i="1" s="1"/>
  <c r="W339" i="1" s="1"/>
  <c r="M339" i="1"/>
  <c r="N339" i="1" s="1"/>
  <c r="O339" i="1" s="1"/>
  <c r="P339" i="1" s="1"/>
  <c r="Q339" i="1" s="1"/>
  <c r="R339" i="1" s="1"/>
  <c r="S339" i="1" s="1"/>
  <c r="T339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U335" i="1"/>
  <c r="V335" i="1" s="1"/>
  <c r="W335" i="1" s="1"/>
  <c r="T335" i="1"/>
  <c r="O335" i="1"/>
  <c r="P335" i="1" s="1"/>
  <c r="Q335" i="1" s="1"/>
  <c r="R335" i="1" s="1"/>
  <c r="S335" i="1" s="1"/>
  <c r="N335" i="1"/>
  <c r="W333" i="1"/>
  <c r="V333" i="1"/>
  <c r="U333" i="1"/>
  <c r="T333" i="1"/>
  <c r="S333" i="1"/>
  <c r="R333" i="1"/>
  <c r="Q333" i="1"/>
  <c r="P333" i="1"/>
  <c r="O333" i="1"/>
  <c r="N333" i="1"/>
  <c r="M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M331" i="1"/>
  <c r="M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T327" i="1"/>
  <c r="U327" i="1" s="1"/>
  <c r="V327" i="1" s="1"/>
  <c r="W327" i="1" s="1"/>
  <c r="R327" i="1"/>
  <c r="S327" i="1" s="1"/>
  <c r="N327" i="1"/>
  <c r="O327" i="1" s="1"/>
  <c r="P327" i="1" s="1"/>
  <c r="Q327" i="1" s="1"/>
  <c r="W325" i="1"/>
  <c r="W341" i="1" s="1"/>
  <c r="W357" i="1" s="1"/>
  <c r="V325" i="1"/>
  <c r="U325" i="1"/>
  <c r="T325" i="1"/>
  <c r="S325" i="1"/>
  <c r="R325" i="1"/>
  <c r="Q325" i="1"/>
  <c r="Q349" i="1" s="1"/>
  <c r="P325" i="1"/>
  <c r="P349" i="1" s="1"/>
  <c r="O325" i="1"/>
  <c r="N325" i="1"/>
  <c r="M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Q323" i="1"/>
  <c r="R323" i="1" s="1"/>
  <c r="S323" i="1" s="1"/>
  <c r="T323" i="1" s="1"/>
  <c r="U323" i="1" s="1"/>
  <c r="V323" i="1" s="1"/>
  <c r="W323" i="1" s="1"/>
  <c r="M323" i="1"/>
  <c r="N323" i="1" s="1"/>
  <c r="O323" i="1" s="1"/>
  <c r="P323" i="1" s="1"/>
  <c r="M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Q319" i="1"/>
  <c r="R319" i="1" s="1"/>
  <c r="S319" i="1" s="1"/>
  <c r="T319" i="1" s="1"/>
  <c r="U319" i="1" s="1"/>
  <c r="V319" i="1" s="1"/>
  <c r="W319" i="1" s="1"/>
  <c r="O319" i="1"/>
  <c r="P319" i="1" s="1"/>
  <c r="N319" i="1"/>
  <c r="P317" i="1"/>
  <c r="Q317" i="1" s="1"/>
  <c r="R317" i="1" s="1"/>
  <c r="S317" i="1" s="1"/>
  <c r="T317" i="1" s="1"/>
  <c r="U317" i="1" s="1"/>
  <c r="V317" i="1" s="1"/>
  <c r="W317" i="1" s="1"/>
  <c r="N317" i="1"/>
  <c r="O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3" i="1"/>
  <c r="P313" i="1" s="1"/>
  <c r="Q313" i="1" s="1"/>
  <c r="R313" i="1" s="1"/>
  <c r="S313" i="1" s="1"/>
  <c r="T313" i="1" s="1"/>
  <c r="U313" i="1" s="1"/>
  <c r="V313" i="1" s="1"/>
  <c r="W313" i="1" s="1"/>
  <c r="M313" i="1"/>
  <c r="N313" i="1" s="1"/>
  <c r="V312" i="1"/>
  <c r="W312" i="1" s="1"/>
  <c r="O312" i="1"/>
  <c r="P312" i="1" s="1"/>
  <c r="Q312" i="1" s="1"/>
  <c r="R312" i="1" s="1"/>
  <c r="S312" i="1" s="1"/>
  <c r="T312" i="1" s="1"/>
  <c r="U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M311" i="1"/>
  <c r="W309" i="1"/>
  <c r="P309" i="1"/>
  <c r="Q309" i="1" s="1"/>
  <c r="R309" i="1" s="1"/>
  <c r="S309" i="1" s="1"/>
  <c r="T309" i="1" s="1"/>
  <c r="U309" i="1" s="1"/>
  <c r="V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R305" i="1"/>
  <c r="S305" i="1" s="1"/>
  <c r="T305" i="1" s="1"/>
  <c r="U305" i="1" s="1"/>
  <c r="V305" i="1" s="1"/>
  <c r="W305" i="1" s="1"/>
  <c r="O305" i="1"/>
  <c r="P305" i="1" s="1"/>
  <c r="Q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Q301" i="1"/>
  <c r="R301" i="1" s="1"/>
  <c r="S301" i="1" s="1"/>
  <c r="T301" i="1" s="1"/>
  <c r="U301" i="1" s="1"/>
  <c r="V301" i="1" s="1"/>
  <c r="W301" i="1" s="1"/>
  <c r="M301" i="1"/>
  <c r="N301" i="1" s="1"/>
  <c r="O301" i="1" s="1"/>
  <c r="P301" i="1" s="1"/>
  <c r="V299" i="1"/>
  <c r="W299" i="1" s="1"/>
  <c r="O299" i="1"/>
  <c r="P299" i="1" s="1"/>
  <c r="Q299" i="1" s="1"/>
  <c r="R299" i="1" s="1"/>
  <c r="S299" i="1" s="1"/>
  <c r="T299" i="1" s="1"/>
  <c r="U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M293" i="1"/>
  <c r="N293" i="1" s="1"/>
  <c r="M292" i="1"/>
  <c r="P291" i="1"/>
  <c r="Q291" i="1" s="1"/>
  <c r="R291" i="1" s="1"/>
  <c r="S291" i="1" s="1"/>
  <c r="T291" i="1" s="1"/>
  <c r="U291" i="1" s="1"/>
  <c r="V291" i="1" s="1"/>
  <c r="W291" i="1" s="1"/>
  <c r="N291" i="1"/>
  <c r="O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W289" i="1"/>
  <c r="P289" i="1"/>
  <c r="Q289" i="1" s="1"/>
  <c r="R289" i="1" s="1"/>
  <c r="S289" i="1" s="1"/>
  <c r="T289" i="1" s="1"/>
  <c r="U289" i="1" s="1"/>
  <c r="V289" i="1" s="1"/>
  <c r="O289" i="1"/>
  <c r="N289" i="1"/>
  <c r="R286" i="1"/>
  <c r="S286" i="1" s="1"/>
  <c r="T286" i="1" s="1"/>
  <c r="U286" i="1" s="1"/>
  <c r="V286" i="1" s="1"/>
  <c r="W286" i="1" s="1"/>
  <c r="P286" i="1"/>
  <c r="Q286" i="1" s="1"/>
  <c r="N286" i="1"/>
  <c r="O286" i="1" s="1"/>
  <c r="T285" i="1"/>
  <c r="U285" i="1" s="1"/>
  <c r="V285" i="1" s="1"/>
  <c r="W285" i="1" s="1"/>
  <c r="N285" i="1"/>
  <c r="O285" i="1" s="1"/>
  <c r="P285" i="1" s="1"/>
  <c r="Q285" i="1" s="1"/>
  <c r="R285" i="1" s="1"/>
  <c r="S285" i="1" s="1"/>
  <c r="M285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S282" i="1"/>
  <c r="T282" i="1" s="1"/>
  <c r="U282" i="1" s="1"/>
  <c r="V282" i="1" s="1"/>
  <c r="W282" i="1" s="1"/>
  <c r="O282" i="1"/>
  <c r="P282" i="1" s="1"/>
  <c r="Q282" i="1" s="1"/>
  <c r="R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79" i="1"/>
  <c r="O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M277" i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W275" i="1"/>
  <c r="S275" i="1"/>
  <c r="T275" i="1" s="1"/>
  <c r="U275" i="1" s="1"/>
  <c r="V275" i="1" s="1"/>
  <c r="Q275" i="1"/>
  <c r="R275" i="1" s="1"/>
  <c r="N275" i="1"/>
  <c r="O275" i="1" s="1"/>
  <c r="P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1" i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M268" i="1"/>
  <c r="U267" i="1"/>
  <c r="V267" i="1" s="1"/>
  <c r="W267" i="1" s="1"/>
  <c r="S267" i="1"/>
  <c r="T267" i="1" s="1"/>
  <c r="N267" i="1"/>
  <c r="O267" i="1" s="1"/>
  <c r="P267" i="1" s="1"/>
  <c r="Q267" i="1" s="1"/>
  <c r="R267" i="1" s="1"/>
  <c r="R266" i="1"/>
  <c r="S266" i="1" s="1"/>
  <c r="T266" i="1" s="1"/>
  <c r="U266" i="1" s="1"/>
  <c r="V266" i="1" s="1"/>
  <c r="W266" i="1" s="1"/>
  <c r="Q266" i="1"/>
  <c r="N266" i="1"/>
  <c r="O266" i="1" s="1"/>
  <c r="P266" i="1" s="1"/>
  <c r="P265" i="1"/>
  <c r="Q265" i="1" s="1"/>
  <c r="R265" i="1" s="1"/>
  <c r="S265" i="1" s="1"/>
  <c r="T265" i="1" s="1"/>
  <c r="U265" i="1" s="1"/>
  <c r="V265" i="1" s="1"/>
  <c r="W265" i="1" s="1"/>
  <c r="O265" i="1"/>
  <c r="N265" i="1"/>
  <c r="P263" i="1"/>
  <c r="P287" i="1" s="1"/>
  <c r="N263" i="1"/>
  <c r="R262" i="1"/>
  <c r="S262" i="1" s="1"/>
  <c r="T262" i="1" s="1"/>
  <c r="U262" i="1" s="1"/>
  <c r="V262" i="1" s="1"/>
  <c r="W262" i="1" s="1"/>
  <c r="N262" i="1"/>
  <c r="O262" i="1" s="1"/>
  <c r="P262" i="1" s="1"/>
  <c r="Q262" i="1" s="1"/>
  <c r="T261" i="1"/>
  <c r="U261" i="1" s="1"/>
  <c r="V261" i="1" s="1"/>
  <c r="W261" i="1" s="1"/>
  <c r="N261" i="1"/>
  <c r="O261" i="1" s="1"/>
  <c r="P261" i="1" s="1"/>
  <c r="Q261" i="1" s="1"/>
  <c r="R261" i="1" s="1"/>
  <c r="S261" i="1" s="1"/>
  <c r="M261" i="1"/>
  <c r="S259" i="1"/>
  <c r="T259" i="1" s="1"/>
  <c r="U259" i="1" s="1"/>
  <c r="V259" i="1" s="1"/>
  <c r="W259" i="1" s="1"/>
  <c r="O259" i="1"/>
  <c r="P259" i="1" s="1"/>
  <c r="Q259" i="1" s="1"/>
  <c r="R259" i="1" s="1"/>
  <c r="N259" i="1"/>
  <c r="W258" i="1"/>
  <c r="O258" i="1"/>
  <c r="P258" i="1" s="1"/>
  <c r="Q258" i="1" s="1"/>
  <c r="R258" i="1" s="1"/>
  <c r="S258" i="1" s="1"/>
  <c r="T258" i="1" s="1"/>
  <c r="U258" i="1" s="1"/>
  <c r="V258" i="1" s="1"/>
  <c r="N258" i="1"/>
  <c r="W257" i="1"/>
  <c r="Q257" i="1"/>
  <c r="R257" i="1" s="1"/>
  <c r="S257" i="1" s="1"/>
  <c r="T257" i="1" s="1"/>
  <c r="U257" i="1" s="1"/>
  <c r="V257" i="1" s="1"/>
  <c r="O257" i="1"/>
  <c r="P257" i="1" s="1"/>
  <c r="N257" i="1"/>
  <c r="W255" i="1"/>
  <c r="W271" i="1" s="1"/>
  <c r="V255" i="1"/>
  <c r="U255" i="1"/>
  <c r="T255" i="1"/>
  <c r="S255" i="1"/>
  <c r="R255" i="1"/>
  <c r="R271" i="1" s="1"/>
  <c r="Q255" i="1"/>
  <c r="Q271" i="1" s="1"/>
  <c r="P255" i="1"/>
  <c r="P271" i="1" s="1"/>
  <c r="O255" i="1"/>
  <c r="O263" i="1" s="1"/>
  <c r="O287" i="1" s="1"/>
  <c r="N255" i="1"/>
  <c r="N279" i="1" s="1"/>
  <c r="M255" i="1"/>
  <c r="M271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T253" i="1"/>
  <c r="U253" i="1" s="1"/>
  <c r="V253" i="1" s="1"/>
  <c r="W253" i="1" s="1"/>
  <c r="S253" i="1"/>
  <c r="R253" i="1"/>
  <c r="P253" i="1"/>
  <c r="Q253" i="1" s="1"/>
  <c r="N253" i="1"/>
  <c r="O253" i="1" s="1"/>
  <c r="M253" i="1"/>
  <c r="M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N250" i="1"/>
  <c r="O250" i="1" s="1"/>
  <c r="P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R247" i="1"/>
  <c r="S247" i="1" s="1"/>
  <c r="T247" i="1" s="1"/>
  <c r="U247" i="1" s="1"/>
  <c r="V247" i="1" s="1"/>
  <c r="W247" i="1" s="1"/>
  <c r="N247" i="1"/>
  <c r="O247" i="1" s="1"/>
  <c r="P247" i="1" s="1"/>
  <c r="Q247" i="1" s="1"/>
  <c r="U246" i="1"/>
  <c r="V246" i="1" s="1"/>
  <c r="W246" i="1" s="1"/>
  <c r="P246" i="1"/>
  <c r="Q246" i="1" s="1"/>
  <c r="R246" i="1" s="1"/>
  <c r="S246" i="1" s="1"/>
  <c r="T246" i="1" s="1"/>
  <c r="O246" i="1"/>
  <c r="N246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S239" i="1"/>
  <c r="T239" i="1" s="1"/>
  <c r="U239" i="1" s="1"/>
  <c r="V239" i="1" s="1"/>
  <c r="W239" i="1" s="1"/>
  <c r="R239" i="1"/>
  <c r="O239" i="1"/>
  <c r="P239" i="1" s="1"/>
  <c r="Q239" i="1" s="1"/>
  <c r="N239" i="1"/>
  <c r="M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Q233" i="1"/>
  <c r="R233" i="1" s="1"/>
  <c r="S233" i="1" s="1"/>
  <c r="T233" i="1" s="1"/>
  <c r="U233" i="1" s="1"/>
  <c r="V233" i="1" s="1"/>
  <c r="W233" i="1" s="1"/>
  <c r="P233" i="1"/>
  <c r="O233" i="1"/>
  <c r="N233" i="1"/>
  <c r="M231" i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M229" i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T227" i="1"/>
  <c r="U227" i="1" s="1"/>
  <c r="V227" i="1" s="1"/>
  <c r="W227" i="1" s="1"/>
  <c r="N227" i="1"/>
  <c r="O227" i="1" s="1"/>
  <c r="P227" i="1" s="1"/>
  <c r="Q227" i="1" s="1"/>
  <c r="R227" i="1" s="1"/>
  <c r="S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M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M221" i="1"/>
  <c r="P219" i="1"/>
  <c r="Q219" i="1" s="1"/>
  <c r="R219" i="1" s="1"/>
  <c r="S219" i="1" s="1"/>
  <c r="T219" i="1" s="1"/>
  <c r="U219" i="1" s="1"/>
  <c r="V219" i="1" s="1"/>
  <c r="W219" i="1" s="1"/>
  <c r="N219" i="1"/>
  <c r="O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M204" i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M196" i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Q192" i="1"/>
  <c r="R192" i="1" s="1"/>
  <c r="S192" i="1" s="1"/>
  <c r="T192" i="1" s="1"/>
  <c r="U192" i="1" s="1"/>
  <c r="V192" i="1" s="1"/>
  <c r="W192" i="1" s="1"/>
  <c r="P192" i="1"/>
  <c r="O192" i="1"/>
  <c r="N192" i="1"/>
  <c r="M190" i="1"/>
  <c r="M198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M189" i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M182" i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M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M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M172" i="1"/>
  <c r="M171" i="1"/>
  <c r="P170" i="1"/>
  <c r="Q170" i="1" s="1"/>
  <c r="R170" i="1" s="1"/>
  <c r="S170" i="1" s="1"/>
  <c r="T170" i="1" s="1"/>
  <c r="U170" i="1" s="1"/>
  <c r="V170" i="1" s="1"/>
  <c r="W170" i="1" s="1"/>
  <c r="O170" i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S168" i="1"/>
  <c r="T168" i="1" s="1"/>
  <c r="U168" i="1" s="1"/>
  <c r="V168" i="1" s="1"/>
  <c r="W168" i="1" s="1"/>
  <c r="P168" i="1"/>
  <c r="Q168" i="1" s="1"/>
  <c r="R168" i="1" s="1"/>
  <c r="O168" i="1"/>
  <c r="N168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5" i="1"/>
  <c r="R165" i="1" s="1"/>
  <c r="S165" i="1" s="1"/>
  <c r="T165" i="1" s="1"/>
  <c r="U165" i="1" s="1"/>
  <c r="V165" i="1" s="1"/>
  <c r="W165" i="1" s="1"/>
  <c r="O165" i="1"/>
  <c r="P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M161" i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Q160" i="1"/>
  <c r="R160" i="1" s="1"/>
  <c r="S160" i="1" s="1"/>
  <c r="T160" i="1" s="1"/>
  <c r="U160" i="1" s="1"/>
  <c r="V160" i="1" s="1"/>
  <c r="W160" i="1" s="1"/>
  <c r="P160" i="1"/>
  <c r="N160" i="1"/>
  <c r="O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M158" i="1"/>
  <c r="M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M149" i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M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M143" i="1"/>
  <c r="Q142" i="1"/>
  <c r="R142" i="1" s="1"/>
  <c r="S142" i="1" s="1"/>
  <c r="T142" i="1" s="1"/>
  <c r="U142" i="1" s="1"/>
  <c r="V142" i="1" s="1"/>
  <c r="W142" i="1" s="1"/>
  <c r="P142" i="1"/>
  <c r="N142" i="1"/>
  <c r="O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M140" i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M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M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M131" i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M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W121" i="1"/>
  <c r="V121" i="1"/>
  <c r="T121" i="1"/>
  <c r="O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M119" i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6" i="1"/>
  <c r="Q116" i="1" s="1"/>
  <c r="R116" i="1" s="1"/>
  <c r="S116" i="1" s="1"/>
  <c r="T116" i="1" s="1"/>
  <c r="U116" i="1" s="1"/>
  <c r="V116" i="1" s="1"/>
  <c r="W116" i="1" s="1"/>
  <c r="O116" i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W113" i="1"/>
  <c r="U113" i="1"/>
  <c r="T113" i="1"/>
  <c r="S113" i="1"/>
  <c r="O113" i="1"/>
  <c r="W112" i="1"/>
  <c r="T112" i="1"/>
  <c r="Q112" i="1"/>
  <c r="P112" i="1"/>
  <c r="O112" i="1"/>
  <c r="N112" i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M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W104" i="1"/>
  <c r="V104" i="1"/>
  <c r="T104" i="1"/>
  <c r="O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6" i="1"/>
  <c r="V96" i="1"/>
  <c r="V112" i="1" s="1"/>
  <c r="U96" i="1"/>
  <c r="U121" i="1" s="1"/>
  <c r="T96" i="1"/>
  <c r="S96" i="1"/>
  <c r="S112" i="1" s="1"/>
  <c r="R96" i="1"/>
  <c r="R121" i="1" s="1"/>
  <c r="Q96" i="1"/>
  <c r="Q104" i="1" s="1"/>
  <c r="P96" i="1"/>
  <c r="P113" i="1" s="1"/>
  <c r="O96" i="1"/>
  <c r="N96" i="1"/>
  <c r="N113" i="1" s="1"/>
  <c r="M96" i="1"/>
  <c r="M113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M94" i="1"/>
  <c r="M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8" i="1"/>
  <c r="Q88" i="1" s="1"/>
  <c r="R88" i="1" s="1"/>
  <c r="S88" i="1" s="1"/>
  <c r="T88" i="1" s="1"/>
  <c r="U88" i="1" s="1"/>
  <c r="V88" i="1" s="1"/>
  <c r="W88" i="1" s="1"/>
  <c r="O88" i="1"/>
  <c r="N88" i="1"/>
  <c r="P87" i="1"/>
  <c r="Q87" i="1" s="1"/>
  <c r="R87" i="1" s="1"/>
  <c r="S87" i="1" s="1"/>
  <c r="T87" i="1" s="1"/>
  <c r="U87" i="1" s="1"/>
  <c r="V87" i="1" s="1"/>
  <c r="W87" i="1" s="1"/>
  <c r="O87" i="1"/>
  <c r="N87" i="1"/>
  <c r="M84" i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M83" i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M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M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M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4" i="1"/>
  <c r="Q54" i="1" s="1"/>
  <c r="R54" i="1" s="1"/>
  <c r="S54" i="1" s="1"/>
  <c r="T54" i="1" s="1"/>
  <c r="U54" i="1" s="1"/>
  <c r="V54" i="1" s="1"/>
  <c r="W54" i="1" s="1"/>
  <c r="N54" i="1"/>
  <c r="O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M52" i="1"/>
  <c r="O51" i="1"/>
  <c r="P51" i="1" s="1"/>
  <c r="Q51" i="1" s="1"/>
  <c r="R51" i="1" s="1"/>
  <c r="S51" i="1" s="1"/>
  <c r="T51" i="1" s="1"/>
  <c r="U51" i="1" s="1"/>
  <c r="V51" i="1" s="1"/>
  <c r="W51" i="1" s="1"/>
  <c r="N51" i="1"/>
  <c r="Q50" i="1"/>
  <c r="R50" i="1" s="1"/>
  <c r="S50" i="1" s="1"/>
  <c r="T50" i="1" s="1"/>
  <c r="U50" i="1" s="1"/>
  <c r="V50" i="1" s="1"/>
  <c r="W50" i="1" s="1"/>
  <c r="P50" i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M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M40" i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4" i="1"/>
  <c r="Q34" i="1" s="1"/>
  <c r="R34" i="1" s="1"/>
  <c r="S34" i="1" s="1"/>
  <c r="T34" i="1" s="1"/>
  <c r="U34" i="1" s="1"/>
  <c r="V34" i="1" s="1"/>
  <c r="W34" i="1" s="1"/>
  <c r="O34" i="1"/>
  <c r="N34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207" i="1" l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M206" i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S104" i="1"/>
  <c r="R113" i="1"/>
  <c r="U104" i="1"/>
  <c r="M112" i="1"/>
  <c r="S263" i="1"/>
  <c r="S279" i="1"/>
  <c r="S271" i="1"/>
  <c r="M121" i="1"/>
  <c r="T279" i="1"/>
  <c r="T271" i="1"/>
  <c r="T263" i="1"/>
  <c r="V113" i="1"/>
  <c r="N12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271" i="1"/>
  <c r="V279" i="1"/>
  <c r="V263" i="1"/>
  <c r="P121" i="1"/>
  <c r="R112" i="1"/>
  <c r="Q121" i="1"/>
  <c r="N295" i="1"/>
  <c r="N287" i="1"/>
  <c r="S121" i="1"/>
  <c r="U112" i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M104" i="1"/>
  <c r="N104" i="1"/>
  <c r="P104" i="1"/>
  <c r="R104" i="1"/>
  <c r="Q113" i="1"/>
  <c r="U279" i="1"/>
  <c r="U271" i="1"/>
  <c r="O295" i="1"/>
  <c r="T393" i="1"/>
  <c r="T401" i="1"/>
  <c r="T409" i="1"/>
  <c r="P295" i="1"/>
  <c r="R357" i="1"/>
  <c r="R365" i="1"/>
  <c r="U393" i="1"/>
  <c r="U401" i="1"/>
  <c r="U409" i="1"/>
  <c r="U263" i="1"/>
  <c r="W263" i="1"/>
  <c r="S341" i="1"/>
  <c r="S349" i="1"/>
  <c r="M263" i="1"/>
  <c r="M279" i="1"/>
  <c r="W279" i="1"/>
  <c r="U341" i="1"/>
  <c r="U349" i="1"/>
  <c r="V341" i="1"/>
  <c r="V349" i="1"/>
  <c r="Q263" i="1"/>
  <c r="Q279" i="1"/>
  <c r="R279" i="1"/>
  <c r="R263" i="1"/>
  <c r="Q341" i="1"/>
  <c r="S393" i="1"/>
  <c r="S401" i="1"/>
  <c r="S409" i="1"/>
  <c r="V401" i="1"/>
  <c r="V409" i="1"/>
  <c r="V393" i="1"/>
  <c r="W401" i="1"/>
  <c r="W409" i="1"/>
  <c r="T357" i="1"/>
  <c r="M393" i="1"/>
  <c r="M401" i="1"/>
  <c r="N393" i="1"/>
  <c r="N401" i="1"/>
  <c r="N409" i="1"/>
  <c r="M341" i="1"/>
  <c r="M349" i="1"/>
  <c r="O393" i="1"/>
  <c r="O401" i="1"/>
  <c r="O409" i="1"/>
  <c r="M409" i="1"/>
  <c r="N341" i="1"/>
  <c r="N349" i="1"/>
  <c r="P393" i="1"/>
  <c r="P401" i="1"/>
  <c r="P409" i="1"/>
  <c r="O349" i="1"/>
  <c r="O341" i="1"/>
  <c r="Q393" i="1"/>
  <c r="Q401" i="1"/>
  <c r="Q409" i="1"/>
  <c r="P357" i="1"/>
  <c r="P365" i="1"/>
  <c r="R393" i="1"/>
  <c r="R401" i="1"/>
  <c r="R409" i="1"/>
  <c r="W349" i="1"/>
  <c r="Q287" i="1" l="1"/>
  <c r="Q295" i="1"/>
  <c r="O357" i="1"/>
  <c r="O365" i="1"/>
  <c r="V357" i="1"/>
  <c r="V365" i="1"/>
  <c r="T287" i="1"/>
  <c r="T295" i="1"/>
  <c r="U365" i="1"/>
  <c r="U357" i="1"/>
  <c r="N357" i="1"/>
  <c r="N365" i="1"/>
  <c r="M287" i="1"/>
  <c r="M295" i="1"/>
  <c r="S295" i="1"/>
  <c r="S287" i="1"/>
  <c r="S365" i="1"/>
  <c r="S357" i="1"/>
  <c r="W295" i="1"/>
  <c r="W287" i="1"/>
  <c r="V295" i="1"/>
  <c r="V287" i="1"/>
  <c r="U295" i="1"/>
  <c r="U287" i="1"/>
  <c r="Q357" i="1"/>
  <c r="Q365" i="1"/>
  <c r="M357" i="1"/>
  <c r="M365" i="1"/>
  <c r="R295" i="1"/>
  <c r="R287" i="1"/>
</calcChain>
</file>

<file path=xl/sharedStrings.xml><?xml version="1.0" encoding="utf-8"?>
<sst xmlns="http://schemas.openxmlformats.org/spreadsheetml/2006/main" count="3738" uniqueCount="149">
  <si>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</si>
  <si>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</si>
  <si>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</si>
  <si>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</si>
  <si>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</si>
  <si>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</si>
  <si>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</si>
  <si>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</si>
  <si>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</si>
  <si>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</si>
  <si>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</si>
  <si>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</si>
  <si>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</si>
  <si>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</si>
  <si>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</si>
  <si>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</si>
  <si>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Transportation Personal</t>
  </si>
  <si>
    <t>Service requested</t>
  </si>
  <si>
    <t>CIMS.CAN.BC.Transportation Personal</t>
  </si>
  <si>
    <t>k*pkm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</si>
  <si>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</si>
  <si>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</si>
  <si>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</si>
  <si>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</si>
  <si>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</si>
  <si>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</si>
  <si>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</si>
  <si>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</si>
  <si>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</si>
  <si>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</si>
  <si>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</si>
  <si>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CIMS.CAN.BC.Electricity</t>
  </si>
  <si>
    <t>Residential</t>
  </si>
  <si>
    <t>TODO: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</si>
  <si>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</si>
  <si>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</si>
  <si>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</si>
  <si>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</si>
  <si>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</si>
  <si>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</si>
  <si>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</si>
  <si>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</si>
  <si>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</si>
  <si>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</si>
  <si>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</si>
  <si>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</si>
  <si>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</si>
  <si>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CIMS.CAN.BC.Transportation Personal.Mode</t>
  </si>
  <si>
    <t>Mode</t>
  </si>
  <si>
    <t>Fixed Ratio</t>
  </si>
  <si>
    <t>CIMS.CAN.BC.Transportation Personal.Mode.Urban</t>
  </si>
  <si>
    <t>CIMS.CAN.BC.Transportation Personal.Mode.Intercity Land</t>
  </si>
  <si>
    <t>CIMS.CAN.BC.Transportation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</si>
  <si>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</si>
  <si>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</si>
  <si>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</si>
  <si>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</si>
  <si>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</si>
  <si>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</si>
  <si>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</si>
  <si>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</si>
  <si>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</si>
  <si>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</si>
  <si>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</si>
  <si>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</si>
  <si>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Passenger Vehicle Urban 1 Passenger</t>
  </si>
  <si>
    <t>TODO: Change to lifetime of personal vehicle; assume once you buy a car, you'll stick with it</t>
  </si>
  <si>
    <t>Output</t>
  </si>
  <si>
    <t>CIMS.CAN.BC.Transportation Personal.Passenger Vehicles</t>
  </si>
  <si>
    <t>k*vkm</t>
  </si>
  <si>
    <t>Passenger Vehicle Urban 3 Passenger</t>
  </si>
  <si>
    <t>Public Transit Urban</t>
  </si>
  <si>
    <t>FOM</t>
  </si>
  <si>
    <t>$</t>
  </si>
  <si>
    <t>CIMS.CAN.BC.Transportation Personal.Transit</t>
  </si>
  <si>
    <t>Intercity Land</t>
  </si>
  <si>
    <t>Bus Intercity</t>
  </si>
  <si>
    <t>CIMS.CAN.BC.Transportation Personal.Intercity Bus</t>
  </si>
  <si>
    <t>Rail Intercity</t>
  </si>
  <si>
    <t>CIMS.CAN.BC.Transportation Personal.Intercity Rail</t>
  </si>
  <si>
    <t>Passenger Vehicle Intercity</t>
  </si>
  <si>
    <t>Intercity Air</t>
  </si>
  <si>
    <t>Air Intercity</t>
  </si>
  <si>
    <t>FCC</t>
  </si>
  <si>
    <t>GJ</t>
  </si>
  <si>
    <t>Air Intercity Efficient</t>
  </si>
  <si>
    <t>Air Intercity Biodiesel</t>
  </si>
  <si>
    <t>Air Intercity Hydrogen</t>
  </si>
  <si>
    <t>Passenger Vehicles</t>
  </si>
  <si>
    <t>Car_small</t>
  </si>
  <si>
    <t>CIMS.CAN.BC.Transportation Personal.Passenger Vehicle Motors</t>
  </si>
  <si>
    <t>100 vkm (avg car eq)</t>
  </si>
  <si>
    <t>Car_large</t>
  </si>
  <si>
    <t>Light Truck_small</t>
  </si>
  <si>
    <t>Light Truck_large</t>
  </si>
  <si>
    <t>Passenger Vehicle Motors</t>
  </si>
  <si>
    <t>Discount rate_retrofit</t>
  </si>
  <si>
    <t>Gasoline Existing</t>
  </si>
  <si>
    <t>ANL - ESD-2206 Report - Light Duty - Autonomie Results</t>
  </si>
  <si>
    <t>CIMS.CAN.BC.Transportation Personal.Gasoline Blend</t>
  </si>
  <si>
    <t>Gasoline Standard</t>
  </si>
  <si>
    <t>Gasoline Efficient</t>
  </si>
  <si>
    <t>Hybrid</t>
  </si>
  <si>
    <t>Plug-in Hybrid</t>
  </si>
  <si>
    <t>E85</t>
  </si>
  <si>
    <t>vkm (avg car eq)</t>
  </si>
  <si>
    <t>CIMS.CAN.BC.Transportation Personal.Flex Blend</t>
  </si>
  <si>
    <t>BEV 500</t>
  </si>
  <si>
    <t>BEV 800</t>
  </si>
  <si>
    <t>Fuel Cell 650</t>
  </si>
  <si>
    <t>Transit</t>
  </si>
  <si>
    <t>CIMS.CAN.BC.Transportation Personal.Transit.Public Bus</t>
  </si>
  <si>
    <t>CIMS.CAN.BC.Transportation Personal.Transit.Rapid Transit</t>
  </si>
  <si>
    <t>Public Bus</t>
  </si>
  <si>
    <t>Bus Urban Diesel</t>
  </si>
  <si>
    <t>CIMS.CAN.BC.Transportation Personal.Diesel Blend</t>
  </si>
  <si>
    <t>Bus Urban Hybrid</t>
  </si>
  <si>
    <t>Bus Urban NG</t>
  </si>
  <si>
    <t>Bus Urban Hybrid Biodiesel</t>
  </si>
  <si>
    <t>Bus Urban Hydrogen</t>
  </si>
  <si>
    <t>Bus Urban Electric</t>
  </si>
  <si>
    <t>Ferry Urban</t>
  </si>
  <si>
    <t>Rapid Transit</t>
  </si>
  <si>
    <t>Light Rail</t>
  </si>
  <si>
    <t>Intercity Bus</t>
  </si>
  <si>
    <t>Bus Intercity Diesel</t>
  </si>
  <si>
    <t>Bus Intercity Gasoline</t>
  </si>
  <si>
    <t>Bus Intercity Hybrid</t>
  </si>
  <si>
    <t>Bus Intercity NG</t>
  </si>
  <si>
    <t>Bus Intercity Hybrid Biodiesel</t>
  </si>
  <si>
    <t>Bus Intercity Hydrogen</t>
  </si>
  <si>
    <t>Intercity Rail</t>
  </si>
  <si>
    <t>Rail Intercity Diesel</t>
  </si>
  <si>
    <t>Rail Intercity Diesel Efficient</t>
  </si>
  <si>
    <t>Rail Intercity Hybrid Biodiesel</t>
  </si>
  <si>
    <t>Rail Intercity Hydrogen</t>
  </si>
  <si>
    <t>Rail Intercity Electric</t>
  </si>
  <si>
    <t>Diesel Blend</t>
  </si>
  <si>
    <t>Retrofit_existing_max</t>
  </si>
  <si>
    <t>Diesel</t>
  </si>
  <si>
    <t>Biodiesel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</si>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</sst>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5A51-7D4F-40E5-AB61-E295A1F3718D}">
  <sheetPr codeName="Sheet1"/>
  <dimension ref="A1:X478"/>
  <sheetViews>
    <sheetView tabSelected="1" workbookViewId="0">
      <selection sqref="A1:X47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91844390.623928756</v>
      </c>
      <c r="N3">
        <f>INDEX([1]!passenger_data,MATCH($A3&amp;$F3&amp;$G3&amp;$J3,[1]!passenger_index,0),MATCH(N$2,[1]!passenger_year,0))</f>
        <v>89157100.531171724</v>
      </c>
      <c r="O3">
        <f>INDEX([1]!passenger_data,MATCH($A3&amp;$F3&amp;$G3&amp;$J3,[1]!passenger_index,0),MATCH(O$2,[1]!passenger_year,0))</f>
        <v>100898407.50610207</v>
      </c>
      <c r="P3">
        <f>INDEX([1]!passenger_data,MATCH($A3&amp;$F3&amp;$G3&amp;$J3,[1]!passenger_index,0),MATCH(P$2,[1]!passenger_year,0))</f>
        <v>96735596.281145588</v>
      </c>
      <c r="Q3">
        <f>INDEX([1]!passenger_data,MATCH($A3&amp;$F3&amp;$G3&amp;$J3,[1]!passenger_index,0),MATCH(Q$2,[1]!passenger_year,0))</f>
        <v>128825633.2292309</v>
      </c>
      <c r="R3">
        <f>INDEX([1]!passenger_data,MATCH($A3&amp;$F3&amp;$G3&amp;$J3,[1]!passenger_index,0),MATCH(R$2,[1]!passenger_year,0))</f>
        <v>136206151.28872359</v>
      </c>
      <c r="S3">
        <f>INDEX([1]!passenger_data,MATCH($A3&amp;$F3&amp;$G3&amp;$J3,[1]!passenger_index,0),MATCH(S$2,[1]!passenger_year,0))</f>
        <v>144938232.614187</v>
      </c>
      <c r="T3">
        <f>INDEX([1]!passenger_data,MATCH($A3&amp;$F3&amp;$G3&amp;$J3,[1]!passenger_index,0),MATCH(T$2,[1]!passenger_year,0))</f>
        <v>154286627.35002515</v>
      </c>
      <c r="U3">
        <f>INDEX([1]!passenger_data,MATCH($A3&amp;$F3&amp;$G3&amp;$J3,[1]!passenger_index,0),MATCH(U$2,[1]!passenger_year,0))</f>
        <v>164735658.4862912</v>
      </c>
      <c r="V3">
        <f>INDEX([1]!passenger_data,MATCH($A3&amp;$F3&amp;$G3&amp;$J3,[1]!passenger_index,0),MATCH(V$2,[1]!passenger_year,0))</f>
        <v>176379194.07259238</v>
      </c>
      <c r="W3">
        <f>INDEX([1]!passenger_data,MATCH($A3&amp;$F3&amp;$G3&amp;$J3,[1]!passenger_index,0),MATCH(W$2,[1]!passenger_year,0))</f>
        <v>189321164.96363488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1.1853107044796758</v>
      </c>
      <c r="N6">
        <f>IFERROR(INDEX([2]!FuelMult_JCIMS,MATCH($C6&amp;$D6&amp;$J6,[2]!FuelMult_JCIMS_Index,0),MATCH(N$2,$M$2:$W$2,0)),1)</f>
        <v>1.4611319068628172</v>
      </c>
      <c r="O6">
        <f>IFERROR(INDEX([2]!FuelMult_JCIMS,MATCH($C6&amp;$D6&amp;$J6,[2]!FuelMult_JCIMS_Index,0),MATCH(O$2,$M$2:$W$2,0)),1)</f>
        <v>1.9141508982703022</v>
      </c>
      <c r="P6">
        <f>IFERROR(INDEX([2]!FuelMult_JCIMS,MATCH($C6&amp;$D6&amp;$J6,[2]!FuelMult_JCIMS_Index,0),MATCH(P$2,$M$2:$W$2,0)),1)</f>
        <v>2.0833763453383329</v>
      </c>
      <c r="Q6">
        <f>IFERROR(INDEX([2]!FuelMult_JCIMS,MATCH($C6&amp;$D6&amp;$J6,[2]!FuelMult_JCIMS_Index,0),MATCH(Q$2,$M$2:$W$2,0)),1)</f>
        <v>2.1831574043583046</v>
      </c>
      <c r="R6">
        <f>IFERROR(INDEX([2]!FuelMult_JCIMS,MATCH($C6&amp;$D6&amp;$J6,[2]!FuelMult_JCIMS_Index,0),MATCH(R$2,$M$2:$W$2,0)),1)</f>
        <v>2.842322611873024</v>
      </c>
      <c r="S6">
        <f>IFERROR(INDEX([2]!FuelMult_JCIMS,MATCH($C6&amp;$D6&amp;$J6,[2]!FuelMult_JCIMS_Index,0),MATCH(S$2,$M$2:$W$2,0)),1)</f>
        <v>2.7308844214428594</v>
      </c>
      <c r="T6">
        <f>IFERROR(INDEX([2]!FuelMult_JCIMS,MATCH($C6&amp;$D6&amp;$J6,[2]!FuelMult_JCIMS_Index,0),MATCH(T$2,$M$2:$W$2,0)),1)</f>
        <v>2.6324168068295823</v>
      </c>
      <c r="U6">
        <f>IFERROR(INDEX([2]!FuelMult_JCIMS,MATCH($C6&amp;$D6&amp;$J6,[2]!FuelMult_JCIMS_Index,0),MATCH(U$2,$M$2:$W$2,0)),1)</f>
        <v>2.5300679249111981</v>
      </c>
      <c r="V6">
        <f>IFERROR(INDEX([2]!FuelMult_JCIMS,MATCH($C6&amp;$D6&amp;$J6,[2]!FuelMult_JCIMS_Index,0),MATCH(V$2,$M$2:$W$2,0)),1)</f>
        <v>2.5295533399507422</v>
      </c>
      <c r="W6">
        <f>IFERROR(INDEX([2]!FuelMult_JCIMS,MATCH($C6&amp;$D6&amp;$J6,[2]!FuelMult_JCIMS_Index,0),MATCH(W$2,$M$2:$W$2,0)),1)</f>
        <v>2.528656305562841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30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1.0604187549332094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1.0604187549332094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1.142179861816057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1.1228458023767034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1.1064591423682528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1.0477538473089765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1.0207889406584973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1.0237325344369992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1.0289194586651444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1.0342589761263583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1.0400492238671681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34</v>
      </c>
      <c r="K13" t="s">
        <v>24</v>
      </c>
      <c r="M13">
        <f>IFERROR(INDEX([2]!FuelMult_JCIMS,MATCH($C13&amp;$D13&amp;$J13,[2]!FuelMult_JCIMS_Index,0),MATCH(M$2,$M$2:$W$2,0)),1)</f>
        <v>1.3705837850157412</v>
      </c>
      <c r="N13">
        <f>IFERROR(INDEX([2]!FuelMult_JCIMS,MATCH($C13&amp;$D13&amp;$J13,[2]!FuelMult_JCIMS_Index,0),MATCH(N$2,$M$2:$W$2,0)),1)</f>
        <v>1.5158230296688922</v>
      </c>
      <c r="O13">
        <f>IFERROR(INDEX([2]!FuelMult_JCIMS,MATCH($C13&amp;$D13&amp;$J13,[2]!FuelMult_JCIMS_Index,0),MATCH(O$2,$M$2:$W$2,0)),1)</f>
        <v>1.6225987444353747</v>
      </c>
      <c r="P13">
        <f>IFERROR(INDEX([2]!FuelMult_JCIMS,MATCH($C13&amp;$D13&amp;$J13,[2]!FuelMult_JCIMS_Index,0),MATCH(P$2,$M$2:$W$2,0)),1)</f>
        <v>1.7241776806589344</v>
      </c>
      <c r="Q13">
        <f>IFERROR(INDEX([2]!FuelMult_JCIMS,MATCH($C13&amp;$D13&amp;$J13,[2]!FuelMult_JCIMS_Index,0),MATCH(Q$2,$M$2:$W$2,0)),1)</f>
        <v>1.5685319010852066</v>
      </c>
      <c r="R13">
        <f>IFERROR(INDEX([2]!FuelMult_JCIMS,MATCH($C13&amp;$D13&amp;$J13,[2]!FuelMult_JCIMS_Index,0),MATCH(R$2,$M$2:$W$2,0)),1)</f>
        <v>1.7807915203084097</v>
      </c>
      <c r="S13">
        <f>IFERROR(INDEX([2]!FuelMult_JCIMS,MATCH($C13&amp;$D13&amp;$J13,[2]!FuelMult_JCIMS_Index,0),MATCH(S$2,$M$2:$W$2,0)),1)</f>
        <v>1.9779652149384357</v>
      </c>
      <c r="T13">
        <f>IFERROR(INDEX([2]!FuelMult_JCIMS,MATCH($C13&amp;$D13&amp;$J13,[2]!FuelMult_JCIMS_Index,0),MATCH(T$2,$M$2:$W$2,0)),1)</f>
        <v>2.0923061591518195</v>
      </c>
      <c r="U13">
        <f>IFERROR(INDEX([2]!FuelMult_JCIMS,MATCH($C13&amp;$D13&amp;$J13,[2]!FuelMult_JCIMS_Index,0),MATCH(U$2,$M$2:$W$2,0)),1)</f>
        <v>1.9766239158284424</v>
      </c>
      <c r="V13">
        <f>IFERROR(INDEX([2]!FuelMult_JCIMS,MATCH($C13&amp;$D13&amp;$J13,[2]!FuelMult_JCIMS_Index,0),MATCH(V$2,$M$2:$W$2,0)),1)</f>
        <v>1.9766197104100962</v>
      </c>
      <c r="W13">
        <f>IFERROR(INDEX([2]!FuelMult_JCIMS,MATCH($C13&amp;$D13&amp;$J13,[2]!FuelMult_JCIMS_Index,0),MATCH(W$2,$M$2:$W$2,0)),1)</f>
        <v>1.9765483545233824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35</v>
      </c>
      <c r="K14" t="s">
        <v>24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36</v>
      </c>
      <c r="K15" t="s">
        <v>30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1.0424981089287093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1.0424981089287093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1.1320176069664778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1.1477977309476979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1.1423462157051285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1.1031184310999906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1.1043251603249846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1.1077537605051058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1.1085260459033142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1.1099119056193802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1.1125294474776775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37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38</v>
      </c>
      <c r="K17" t="s">
        <v>24</v>
      </c>
      <c r="M17">
        <f>IFERROR(INDEX([2]!FuelMult_JCIMS,MATCH($C17&amp;$D17&amp;$J17,[2]!FuelMult_JCIMS_Index,0),MATCH(M$2,$M$2:$W$2,0)),1)</f>
        <v>0.91985582098093932</v>
      </c>
      <c r="N17">
        <f>IFERROR(INDEX([2]!FuelMult_JCIMS,MATCH($C17&amp;$D17&amp;$J17,[2]!FuelMult_JCIMS_Index,0),MATCH(N$2,$M$2:$W$2,0)),1)</f>
        <v>0.97397537887021135</v>
      </c>
      <c r="O17">
        <f>IFERROR(INDEX([2]!FuelMult_JCIMS,MATCH($C17&amp;$D17&amp;$J17,[2]!FuelMult_JCIMS_Index,0),MATCH(O$2,$M$2:$W$2,0)),1)</f>
        <v>0.96679004299690507</v>
      </c>
      <c r="P17">
        <f>IFERROR(INDEX([2]!FuelMult_JCIMS,MATCH($C17&amp;$D17&amp;$J17,[2]!FuelMult_JCIMS_Index,0),MATCH(P$2,$M$2:$W$2,0)),1)</f>
        <v>1.0218330982556427</v>
      </c>
      <c r="Q17">
        <f>IFERROR(INDEX([2]!FuelMult_JCIMS,MATCH($C17&amp;$D17&amp;$J17,[2]!FuelMult_JCIMS_Index,0),MATCH(Q$2,$M$2:$W$2,0)),1)</f>
        <v>1.0406042173502377</v>
      </c>
      <c r="R17">
        <f>IFERROR(INDEX([2]!FuelMult_JCIMS,MATCH($C17&amp;$D17&amp;$J17,[2]!FuelMult_JCIMS_Index,0),MATCH(R$2,$M$2:$W$2,0)),1)</f>
        <v>1.0311259367792449</v>
      </c>
      <c r="S17">
        <f>IFERROR(INDEX([2]!FuelMult_JCIMS,MATCH($C17&amp;$D17&amp;$J17,[2]!FuelMult_JCIMS_Index,0),MATCH(S$2,$M$2:$W$2,0)),1)</f>
        <v>1.0245657223492666</v>
      </c>
      <c r="T17">
        <f>IFERROR(INDEX([2]!FuelMult_JCIMS,MATCH($C17&amp;$D17&amp;$J17,[2]!FuelMult_JCIMS_Index,0),MATCH(T$2,$M$2:$W$2,0)),1)</f>
        <v>1.0205045488825417</v>
      </c>
      <c r="U17">
        <f>IFERROR(INDEX([2]!FuelMult_JCIMS,MATCH($C17&amp;$D17&amp;$J17,[2]!FuelMult_JCIMS_Index,0),MATCH(U$2,$M$2:$W$2,0)),1)</f>
        <v>1.0180963441512536</v>
      </c>
      <c r="V17">
        <f>IFERROR(INDEX([2]!FuelMult_JCIMS,MATCH($C17&amp;$D17&amp;$J17,[2]!FuelMult_JCIMS_Index,0),MATCH(V$2,$M$2:$W$2,0)),1)</f>
        <v>1.0180963441512536</v>
      </c>
      <c r="W17">
        <f>IFERROR(INDEX([2]!FuelMult_JCIMS,MATCH($C17&amp;$D17&amp;$J17,[2]!FuelMult_JCIMS_Index,0),MATCH(W$2,$M$2:$W$2,0)),1)</f>
        <v>1.0180963441512536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39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40</v>
      </c>
      <c r="K19" t="s">
        <v>24</v>
      </c>
      <c r="M19">
        <f>IFERROR(INDEX([2]!FuelMult_JCIMS,MATCH($C19&amp;$D19&amp;$J19,[2]!FuelMult_JCIMS_Index,0),MATCH(M$2,$M$2:$W$2,0)),1)</f>
        <v>1.104449044934124</v>
      </c>
      <c r="N19">
        <f>IFERROR(INDEX([2]!FuelMult_JCIMS,MATCH($C19&amp;$D19&amp;$J19,[2]!FuelMult_JCIMS_Index,0),MATCH(N$2,$M$2:$W$2,0)),1)</f>
        <v>1.160293158134386</v>
      </c>
      <c r="O19">
        <f>IFERROR(INDEX([2]!FuelMult_JCIMS,MATCH($C19&amp;$D19&amp;$J19,[2]!FuelMult_JCIMS_Index,0),MATCH(O$2,$M$2:$W$2,0)),1)</f>
        <v>2.7869025183020955</v>
      </c>
      <c r="P19">
        <f>IFERROR(INDEX([2]!FuelMult_JCIMS,MATCH($C19&amp;$D19&amp;$J19,[2]!FuelMult_JCIMS_Index,0),MATCH(P$2,$M$2:$W$2,0)),1)</f>
        <v>3.4897033069572041</v>
      </c>
      <c r="Q19">
        <f>IFERROR(INDEX([2]!FuelMult_JCIMS,MATCH($C19&amp;$D19&amp;$J19,[2]!FuelMult_JCIMS_Index,0),MATCH(Q$2,$M$2:$W$2,0)),1)</f>
        <v>10.168392771806314</v>
      </c>
      <c r="R19">
        <f>IFERROR(INDEX([2]!FuelMult_JCIMS,MATCH($C19&amp;$D19&amp;$J19,[2]!FuelMult_JCIMS_Index,0),MATCH(R$2,$M$2:$W$2,0)),1)</f>
        <v>9.7644574567957214</v>
      </c>
      <c r="S19">
        <f>IFERROR(INDEX([2]!FuelMult_JCIMS,MATCH($C19&amp;$D19&amp;$J19,[2]!FuelMult_JCIMS_Index,0),MATCH(S$2,$M$2:$W$2,0)),1)</f>
        <v>10.325799411846505</v>
      </c>
      <c r="T19">
        <f>IFERROR(INDEX([2]!FuelMult_JCIMS,MATCH($C19&amp;$D19&amp;$J19,[2]!FuelMult_JCIMS_Index,0),MATCH(T$2,$M$2:$W$2,0)),1)</f>
        <v>9.4772687654393177</v>
      </c>
      <c r="U19">
        <f>IFERROR(INDEX([2]!FuelMult_JCIMS,MATCH($C19&amp;$D19&amp;$J19,[2]!FuelMult_JCIMS_Index,0),MATCH(U$2,$M$2:$W$2,0)),1)</f>
        <v>8.1554101981631959</v>
      </c>
      <c r="V19">
        <f>IFERROR(INDEX([2]!FuelMult_JCIMS,MATCH($C19&amp;$D19&amp;$J19,[2]!FuelMult_JCIMS_Index,0),MATCH(V$2,$M$2:$W$2,0)),1)</f>
        <v>6.9450666351849124</v>
      </c>
      <c r="W19">
        <f>IFERROR(INDEX([2]!FuelMult_JCIMS,MATCH($C19&amp;$D19&amp;$J19,[2]!FuelMult_JCIMS_Index,0),MATCH(W$2,$M$2:$W$2,0)),1)</f>
        <v>6.1612973597408471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41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42</v>
      </c>
      <c r="K21" t="s">
        <v>24</v>
      </c>
      <c r="M21">
        <f>IFERROR(INDEX([2]!FuelMult_JCIMS,MATCH($C21&amp;$D21&amp;$J21,[2]!FuelMult_JCIMS_Index,0),MATCH(M$2,$M$2:$W$2,0)),1)</f>
        <v>1.6890987293722413</v>
      </c>
      <c r="N21">
        <f>IFERROR(INDEX([2]!FuelMult_JCIMS,MATCH($C21&amp;$D21&amp;$J21,[2]!FuelMult_JCIMS_Index,0),MATCH(N$2,$M$2:$W$2,0)),1)</f>
        <v>0.99260133446801702</v>
      </c>
      <c r="O21">
        <f>IFERROR(INDEX([2]!FuelMult_JCIMS,MATCH($C21&amp;$D21&amp;$J21,[2]!FuelMult_JCIMS_Index,0),MATCH(O$2,$M$2:$W$2,0)),1)</f>
        <v>0.78247997693586657</v>
      </c>
      <c r="P21">
        <f>IFERROR(INDEX([2]!FuelMult_JCIMS,MATCH($C21&amp;$D21&amp;$J21,[2]!FuelMult_JCIMS_Index,0),MATCH(P$2,$M$2:$W$2,0)),1)</f>
        <v>0.67216884481198891</v>
      </c>
      <c r="Q21">
        <f>IFERROR(INDEX([2]!FuelMult_JCIMS,MATCH($C21&amp;$D21&amp;$J21,[2]!FuelMult_JCIMS_Index,0),MATCH(Q$2,$M$2:$W$2,0)),1)</f>
        <v>0.70403520539131137</v>
      </c>
      <c r="R21">
        <f>IFERROR(INDEX([2]!FuelMult_JCIMS,MATCH($C21&amp;$D21&amp;$J21,[2]!FuelMult_JCIMS_Index,0),MATCH(R$2,$M$2:$W$2,0)),1)</f>
        <v>0.70300290086705197</v>
      </c>
      <c r="S21">
        <f>IFERROR(INDEX([2]!FuelMult_JCIMS,MATCH($C21&amp;$D21&amp;$J21,[2]!FuelMult_JCIMS_Index,0),MATCH(S$2,$M$2:$W$2,0)),1)</f>
        <v>0.69959353100804733</v>
      </c>
      <c r="T21">
        <f>IFERROR(INDEX([2]!FuelMult_JCIMS,MATCH($C21&amp;$D21&amp;$J21,[2]!FuelMult_JCIMS_Index,0),MATCH(T$2,$M$2:$W$2,0)),1)</f>
        <v>0.69510398010886143</v>
      </c>
      <c r="U21">
        <f>IFERROR(INDEX([2]!FuelMult_JCIMS,MATCH($C21&amp;$D21&amp;$J21,[2]!FuelMult_JCIMS_Index,0),MATCH(U$2,$M$2:$W$2,0)),1)</f>
        <v>0.69851826992561594</v>
      </c>
      <c r="V21">
        <f>IFERROR(INDEX([2]!FuelMult_JCIMS,MATCH($C21&amp;$D21&amp;$J21,[2]!FuelMult_JCIMS_Index,0),MATCH(V$2,$M$2:$W$2,0)),1)</f>
        <v>0.69851826992561594</v>
      </c>
      <c r="W21">
        <f>IFERROR(INDEX([2]!FuelMult_JCIMS,MATCH($C21&amp;$D21&amp;$J21,[2]!FuelMult_JCIMS_Index,0),MATCH(W$2,$M$2:$W$2,0)),1)</f>
        <v>0.69851826992561594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43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44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45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46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19</v>
      </c>
      <c r="M26">
        <f>INDEX([1]!passenger_data,MATCH($A26&amp;$F26&amp;$G26&amp;$J26,[1]!passenger_index,0),MATCH(M$2,[1]!passenger_year,0))</f>
        <v>1</v>
      </c>
      <c r="N26">
        <f>INDEX([1]!passenger_data,MATCH($A26&amp;$F26&amp;$G26&amp;$J26,[1]!passenger_index,0),MATCH(N$2,[1]!passenger_year,0))</f>
        <v>1</v>
      </c>
      <c r="O26">
        <f>INDEX([1]!passenger_data,MATCH($A26&amp;$F26&amp;$G26&amp;$J26,[1]!passenger_index,0),MATCH(O$2,[1]!passenger_year,0))</f>
        <v>1</v>
      </c>
      <c r="P26">
        <f>INDEX([1]!passenger_data,MATCH($A26&amp;$F26&amp;$G26&amp;$J26,[1]!passenger_index,0),MATCH(P$2,[1]!passenger_year,0))</f>
        <v>1</v>
      </c>
      <c r="Q26">
        <f>INDEX([1]!passenger_data,MATCH($A26&amp;$F26&amp;$G26&amp;$J26,[1]!passenger_index,0),MATCH(Q$2,[1]!passenger_year,0))</f>
        <v>1</v>
      </c>
      <c r="R26">
        <f>INDEX([1]!passenger_data,MATCH($A26&amp;$F26&amp;$G26&amp;$J26,[1]!passenger_index,0),MATCH(R$2,[1]!passenger_year,0))</f>
        <v>1</v>
      </c>
      <c r="S26">
        <f>INDEX([1]!passenger_data,MATCH($A26&amp;$F26&amp;$G26&amp;$J26,[1]!passenger_index,0),MATCH(S$2,[1]!passenger_year,0))</f>
        <v>1</v>
      </c>
      <c r="T26">
        <f>INDEX([1]!passenger_data,MATCH($A26&amp;$F26&amp;$G26&amp;$J26,[1]!passenger_index,0),MATCH(T$2,[1]!passenger_year,0))</f>
        <v>1</v>
      </c>
      <c r="U26">
        <f>INDEX([1]!passenger_data,MATCH($A26&amp;$F26&amp;$G26&amp;$J26,[1]!passenger_index,0),MATCH(U$2,[1]!passenger_year,0))</f>
        <v>1</v>
      </c>
      <c r="V26">
        <f>INDEX([1]!passenger_data,MATCH($A26&amp;$F26&amp;$G26&amp;$J26,[1]!passenger_index,0),MATCH(V$2,[1]!passenger_year,0))</f>
        <v>1</v>
      </c>
      <c r="W26">
        <f>INDEX([1]!passenger_data,MATCH($A26&amp;$F26&amp;$G26&amp;$J26,[1]!passenger_index,0),MATCH(W$2,[1]!passenger_year,0))</f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20</v>
      </c>
      <c r="L27" t="s">
        <v>19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21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19</v>
      </c>
      <c r="M29">
        <f>INDEX([1]!passenger_data,MATCH($A29&amp;$F29&amp;$G29&amp;$J29,[1]!passenger_index,0),MATCH(M$2,[1]!passenger_year,0))</f>
        <v>0.40544445555844866</v>
      </c>
      <c r="N29">
        <f>INDEX([1]!passenger_data,MATCH($A29&amp;$F29&amp;$G29&amp;$J29,[1]!passenger_index,0),MATCH(N$2,[1]!passenger_year,0))</f>
        <v>0.42418102274967456</v>
      </c>
      <c r="O29">
        <f>INDEX([1]!passenger_data,MATCH($A29&amp;$F29&amp;$G29&amp;$J29,[1]!passenger_index,0),MATCH(O$2,[1]!passenger_year,0))</f>
        <v>0.36761640481276642</v>
      </c>
      <c r="P29">
        <f>INDEX([1]!passenger_data,MATCH($A29&amp;$F29&amp;$G29&amp;$J29,[1]!passenger_index,0),MATCH(P$2,[1]!passenger_year,0))</f>
        <v>0.39751449437047265</v>
      </c>
      <c r="Q29">
        <f>INDEX([1]!passenger_data,MATCH($A29&amp;$F29&amp;$G29&amp;$J29,[1]!passenger_index,0),MATCH(Q$2,[1]!passenger_year,0))</f>
        <v>0.33885418418846724</v>
      </c>
      <c r="R29">
        <f>INDEX([1]!passenger_data,MATCH($A29&amp;$F29&amp;$G29&amp;$J29,[1]!passenger_index,0),MATCH(R$2,[1]!passenger_year,0))</f>
        <v>0.32939141767497615</v>
      </c>
      <c r="S29">
        <f>INDEX([1]!passenger_data,MATCH($A29&amp;$F29&amp;$G29&amp;$J29,[1]!passenger_index,0),MATCH(S$2,[1]!passenger_year,0))</f>
        <v>0.3193221671055293</v>
      </c>
      <c r="T29">
        <f>INDEX([1]!passenger_data,MATCH($A29&amp;$F29&amp;$G29&amp;$J29,[1]!passenger_index,0),MATCH(T$2,[1]!passenger_year,0))</f>
        <v>0.31050990976745957</v>
      </c>
      <c r="U29">
        <f>INDEX([1]!passenger_data,MATCH($A29&amp;$F29&amp;$G29&amp;$J29,[1]!passenger_index,0),MATCH(U$2,[1]!passenger_year,0))</f>
        <v>0.3020172635287659</v>
      </c>
      <c r="V29">
        <f>INDEX([1]!passenger_data,MATCH($A29&amp;$F29&amp;$G29&amp;$J29,[1]!passenger_index,0),MATCH(V$2,[1]!passenger_year,0))</f>
        <v>0.29386019612441344</v>
      </c>
      <c r="W29">
        <f>INDEX([1]!passenger_data,MATCH($A29&amp;$F29&amp;$G29&amp;$J29,[1]!passenger_index,0),MATCH(W$2,[1]!passenger_year,0))</f>
        <v>0.2860457836294491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19</v>
      </c>
      <c r="M30">
        <f>INDEX([1]!passenger_data,MATCH($A30&amp;$F30&amp;$G30&amp;$J30,[1]!passenger_index,0),MATCH(M$2,[1]!passenger_year,0))</f>
        <v>0.28614113693240878</v>
      </c>
      <c r="N30">
        <f>INDEX([1]!passenger_data,MATCH($A30&amp;$F30&amp;$G30&amp;$J30,[1]!passenger_index,0),MATCH(N$2,[1]!passenger_year,0))</f>
        <v>0.28664220578211352</v>
      </c>
      <c r="O30">
        <f>INDEX([1]!passenger_data,MATCH($A30&amp;$F30&amp;$G30&amp;$J30,[1]!passenger_index,0),MATCH(O$2,[1]!passenger_year,0))</f>
        <v>0.24222659625863957</v>
      </c>
      <c r="P30">
        <f>INDEX([1]!passenger_data,MATCH($A30&amp;$F30&amp;$G30&amp;$J30,[1]!passenger_index,0),MATCH(P$2,[1]!passenger_year,0))</f>
        <v>0.27072276855870064</v>
      </c>
      <c r="Q30">
        <f>INDEX([1]!passenger_data,MATCH($A30&amp;$F30&amp;$G30&amp;$J30,[1]!passenger_index,0),MATCH(Q$2,[1]!passenger_year,0))</f>
        <v>0.22942824780684259</v>
      </c>
      <c r="R30">
        <f>INDEX([1]!passenger_data,MATCH($A30&amp;$F30&amp;$G30&amp;$J30,[1]!passenger_index,0),MATCH(R$2,[1]!passenger_year,0))</f>
        <v>0.21978549884995982</v>
      </c>
      <c r="S30">
        <f>INDEX([1]!passenger_data,MATCH($A30&amp;$F30&amp;$G30&amp;$J30,[1]!passenger_index,0),MATCH(S$2,[1]!passenger_year,0))</f>
        <v>0.2100755871520032</v>
      </c>
      <c r="T30">
        <f>INDEX([1]!passenger_data,MATCH($A30&amp;$F30&amp;$G30&amp;$J30,[1]!passenger_index,0),MATCH(T$2,[1]!passenger_year,0))</f>
        <v>0.20157356133753462</v>
      </c>
      <c r="U30">
        <f>INDEX([1]!passenger_data,MATCH($A30&amp;$F30&amp;$G30&amp;$J30,[1]!passenger_index,0),MATCH(U$2,[1]!passenger_year,0))</f>
        <v>0.19362251079578086</v>
      </c>
      <c r="V30">
        <f>INDEX([1]!passenger_data,MATCH($A30&amp;$F30&amp;$G30&amp;$J30,[1]!passenger_index,0),MATCH(V$2,[1]!passenger_year,0))</f>
        <v>0.18620227798400049</v>
      </c>
      <c r="W30">
        <f>INDEX([1]!passenger_data,MATCH($A30&amp;$F30&amp;$G30&amp;$J30,[1]!passenger_index,0),MATCH(W$2,[1]!passenger_year,0))</f>
        <v>0.17928787243343713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19</v>
      </c>
      <c r="M31">
        <f>INDEX([1]!passenger_data,MATCH($A31&amp;$F31&amp;$G31&amp;$J31,[1]!passenger_index,0),MATCH(M$2,[1]!passenger_year,0))</f>
        <v>0.30841440750914245</v>
      </c>
      <c r="N31">
        <f>INDEX([1]!passenger_data,MATCH($A31&amp;$F31&amp;$G31&amp;$J31,[1]!passenger_index,0),MATCH(N$2,[1]!passenger_year,0))</f>
        <v>0.28917677146821197</v>
      </c>
      <c r="O31">
        <f>INDEX([1]!passenger_data,MATCH($A31&amp;$F31&amp;$G31&amp;$J31,[1]!passenger_index,0),MATCH(O$2,[1]!passenger_year,0))</f>
        <v>0.39015699892859396</v>
      </c>
      <c r="P31">
        <f>INDEX([1]!passenger_data,MATCH($A31&amp;$F31&amp;$G31&amp;$J31,[1]!passenger_index,0),MATCH(P$2,[1]!passenger_year,0))</f>
        <v>0.33176273707082665</v>
      </c>
      <c r="Q31">
        <f>INDEX([1]!passenger_data,MATCH($A31&amp;$F31&amp;$G31&amp;$J31,[1]!passenger_index,0),MATCH(Q$2,[1]!passenger_year,0))</f>
        <v>0.43171756800469024</v>
      </c>
      <c r="R31">
        <f>INDEX([1]!passenger_data,MATCH($A31&amp;$F31&amp;$G31&amp;$J31,[1]!passenger_index,0),MATCH(R$2,[1]!passenger_year,0))</f>
        <v>0.45082308347506411</v>
      </c>
      <c r="S31">
        <f>INDEX([1]!passenger_data,MATCH($A31&amp;$F31&amp;$G31&amp;$J31,[1]!passenger_index,0),MATCH(S$2,[1]!passenger_year,0))</f>
        <v>0.46775750483284145</v>
      </c>
      <c r="T31">
        <f>INDEX([1]!passenger_data,MATCH($A31&amp;$F31&amp;$G31&amp;$J31,[1]!passenger_index,0),MATCH(T$2,[1]!passenger_year,0))</f>
        <v>0.48515029361868101</v>
      </c>
      <c r="U31">
        <f>INDEX([1]!passenger_data,MATCH($A31&amp;$F31&amp;$G31&amp;$J31,[1]!passenger_index,0),MATCH(U$2,[1]!passenger_year,0))</f>
        <v>0.50166964871751318</v>
      </c>
      <c r="V31">
        <f>INDEX([1]!passenger_data,MATCH($A31&amp;$F31&amp;$G31&amp;$J31,[1]!passenger_index,0),MATCH(V$2,[1]!passenger_year,0))</f>
        <v>0.51731961768557799</v>
      </c>
      <c r="W31">
        <f>INDEX([1]!passenger_data,MATCH($A31&amp;$F31&amp;$G31&amp;$J31,[1]!passenger_index,0),MATCH(W$2,[1]!passenger_year,0))</f>
        <v>0.53211805187805405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53</v>
      </c>
      <c r="G32" t="s">
        <v>20</v>
      </c>
      <c r="L32" t="s">
        <v>19</v>
      </c>
    </row>
    <row r="33" spans="1:24" x14ac:dyDescent="0.25">
      <c r="A33" t="s">
        <v>50</v>
      </c>
      <c r="B33" t="s">
        <v>5</v>
      </c>
      <c r="C33" t="s">
        <v>15</v>
      </c>
      <c r="D33" t="s">
        <v>16</v>
      </c>
      <c r="E33" t="s">
        <v>53</v>
      </c>
      <c r="G33" t="s">
        <v>21</v>
      </c>
      <c r="H33" t="s">
        <v>54</v>
      </c>
    </row>
    <row r="34" spans="1:24" x14ac:dyDescent="0.25">
      <c r="A34" t="s">
        <v>50</v>
      </c>
      <c r="B34" t="s">
        <v>5</v>
      </c>
      <c r="C34" t="s">
        <v>15</v>
      </c>
      <c r="D34" t="s">
        <v>16</v>
      </c>
      <c r="E34" t="s">
        <v>53</v>
      </c>
      <c r="G34" t="s">
        <v>55</v>
      </c>
      <c r="L34" t="s">
        <v>56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4" x14ac:dyDescent="0.25">
      <c r="A35" t="s">
        <v>50</v>
      </c>
      <c r="B35" t="s">
        <v>5</v>
      </c>
      <c r="C35" t="s">
        <v>15</v>
      </c>
      <c r="D35" t="s">
        <v>16</v>
      </c>
      <c r="E35" t="s">
        <v>53</v>
      </c>
      <c r="G35" t="s">
        <v>57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4" x14ac:dyDescent="0.25">
      <c r="A36" t="s">
        <v>50</v>
      </c>
      <c r="B36" t="s">
        <v>5</v>
      </c>
      <c r="C36" t="s">
        <v>15</v>
      </c>
      <c r="D36" t="s">
        <v>16</v>
      </c>
      <c r="E36" t="s">
        <v>53</v>
      </c>
      <c r="F36" t="s">
        <v>58</v>
      </c>
      <c r="G36" t="s">
        <v>6</v>
      </c>
    </row>
    <row r="37" spans="1:24" x14ac:dyDescent="0.25">
      <c r="A37" t="s">
        <v>50</v>
      </c>
      <c r="B37" t="s">
        <v>5</v>
      </c>
      <c r="C37" t="s">
        <v>15</v>
      </c>
      <c r="D37" t="s">
        <v>16</v>
      </c>
      <c r="E37" t="s">
        <v>53</v>
      </c>
      <c r="F37" t="s">
        <v>58</v>
      </c>
      <c r="G37" t="s">
        <v>59</v>
      </c>
      <c r="L37" t="s">
        <v>60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4" x14ac:dyDescent="0.25">
      <c r="A38" t="s">
        <v>50</v>
      </c>
      <c r="B38" t="s">
        <v>5</v>
      </c>
      <c r="C38" t="s">
        <v>15</v>
      </c>
      <c r="D38" t="s">
        <v>16</v>
      </c>
      <c r="E38" t="s">
        <v>53</v>
      </c>
      <c r="F38" t="s">
        <v>58</v>
      </c>
      <c r="G38" t="s">
        <v>61</v>
      </c>
      <c r="L38" t="s">
        <v>60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4" x14ac:dyDescent="0.25">
      <c r="A39" t="s">
        <v>50</v>
      </c>
      <c r="B39" t="s">
        <v>5</v>
      </c>
      <c r="C39" t="s">
        <v>15</v>
      </c>
      <c r="D39" t="s">
        <v>16</v>
      </c>
      <c r="E39" t="s">
        <v>53</v>
      </c>
      <c r="F39" t="s">
        <v>58</v>
      </c>
      <c r="G39" t="s">
        <v>62</v>
      </c>
      <c r="L39" t="s">
        <v>63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4" x14ac:dyDescent="0.25">
      <c r="A40" t="s">
        <v>50</v>
      </c>
      <c r="B40" t="s">
        <v>5</v>
      </c>
      <c r="C40" t="s">
        <v>15</v>
      </c>
      <c r="D40" t="s">
        <v>16</v>
      </c>
      <c r="E40" t="s">
        <v>53</v>
      </c>
      <c r="F40" t="s">
        <v>58</v>
      </c>
      <c r="G40" t="s">
        <v>64</v>
      </c>
      <c r="L40" t="s">
        <v>56</v>
      </c>
      <c r="M40">
        <f>INDEX([1]!passenger_data,MATCH($A40&amp;$F40&amp;$G40&amp;$J40,[1]!passenger_index,0),MATCH(M$2,[1]!passenger_year,0))</f>
        <v>8.9086859688195987E-3</v>
      </c>
    </row>
    <row r="41" spans="1:24" x14ac:dyDescent="0.25">
      <c r="A41" t="s">
        <v>50</v>
      </c>
      <c r="B41" t="s">
        <v>5</v>
      </c>
      <c r="C41" t="s">
        <v>15</v>
      </c>
      <c r="D41" t="s">
        <v>16</v>
      </c>
      <c r="E41" t="s">
        <v>53</v>
      </c>
      <c r="F41" t="s">
        <v>65</v>
      </c>
      <c r="G41" t="s">
        <v>6</v>
      </c>
    </row>
    <row r="42" spans="1:24" x14ac:dyDescent="0.25">
      <c r="A42" t="s">
        <v>50</v>
      </c>
      <c r="B42" t="s">
        <v>5</v>
      </c>
      <c r="C42" t="s">
        <v>15</v>
      </c>
      <c r="D42" t="s">
        <v>16</v>
      </c>
      <c r="E42" t="s">
        <v>53</v>
      </c>
      <c r="F42" t="s">
        <v>65</v>
      </c>
      <c r="G42" t="s">
        <v>59</v>
      </c>
      <c r="L42" t="s">
        <v>60</v>
      </c>
      <c r="M42">
        <v>1950</v>
      </c>
      <c r="N42">
        <f t="shared" ref="N42:W44" si="2">M42</f>
        <v>1950</v>
      </c>
      <c r="O42">
        <f t="shared" si="2"/>
        <v>1950</v>
      </c>
      <c r="P42">
        <f t="shared" si="2"/>
        <v>1950</v>
      </c>
      <c r="Q42">
        <f t="shared" si="2"/>
        <v>1950</v>
      </c>
      <c r="R42">
        <f t="shared" si="2"/>
        <v>1950</v>
      </c>
      <c r="S42">
        <f t="shared" si="2"/>
        <v>1950</v>
      </c>
      <c r="T42">
        <f t="shared" si="2"/>
        <v>1950</v>
      </c>
      <c r="U42">
        <f t="shared" si="2"/>
        <v>1950</v>
      </c>
      <c r="V42">
        <f t="shared" si="2"/>
        <v>1950</v>
      </c>
      <c r="W42">
        <f t="shared" si="2"/>
        <v>1950</v>
      </c>
    </row>
    <row r="43" spans="1:24" x14ac:dyDescent="0.25">
      <c r="A43" t="s">
        <v>50</v>
      </c>
      <c r="B43" t="s">
        <v>5</v>
      </c>
      <c r="C43" t="s">
        <v>15</v>
      </c>
      <c r="D43" t="s">
        <v>16</v>
      </c>
      <c r="E43" t="s">
        <v>53</v>
      </c>
      <c r="F43" t="s">
        <v>65</v>
      </c>
      <c r="G43" t="s">
        <v>61</v>
      </c>
      <c r="L43" t="s">
        <v>60</v>
      </c>
      <c r="M43">
        <v>2101</v>
      </c>
      <c r="N43">
        <f t="shared" si="2"/>
        <v>2101</v>
      </c>
      <c r="O43">
        <f t="shared" si="2"/>
        <v>2101</v>
      </c>
      <c r="P43">
        <f t="shared" si="2"/>
        <v>2101</v>
      </c>
      <c r="Q43">
        <f t="shared" si="2"/>
        <v>2101</v>
      </c>
      <c r="R43">
        <f t="shared" si="2"/>
        <v>2101</v>
      </c>
      <c r="S43">
        <f t="shared" si="2"/>
        <v>2101</v>
      </c>
      <c r="T43">
        <f t="shared" si="2"/>
        <v>2101</v>
      </c>
      <c r="U43">
        <f t="shared" si="2"/>
        <v>2101</v>
      </c>
      <c r="V43">
        <f t="shared" si="2"/>
        <v>2101</v>
      </c>
      <c r="W43">
        <f t="shared" si="2"/>
        <v>2101</v>
      </c>
    </row>
    <row r="44" spans="1:24" x14ac:dyDescent="0.25">
      <c r="A44" t="s">
        <v>50</v>
      </c>
      <c r="B44" t="s">
        <v>5</v>
      </c>
      <c r="C44" t="s">
        <v>15</v>
      </c>
      <c r="D44" t="s">
        <v>16</v>
      </c>
      <c r="E44" t="s">
        <v>53</v>
      </c>
      <c r="F44" t="s">
        <v>65</v>
      </c>
      <c r="G44" t="s">
        <v>62</v>
      </c>
      <c r="L44" t="s">
        <v>63</v>
      </c>
      <c r="M44">
        <v>5</v>
      </c>
      <c r="N44">
        <f t="shared" si="2"/>
        <v>5</v>
      </c>
      <c r="O44">
        <f t="shared" si="2"/>
        <v>5</v>
      </c>
      <c r="P44">
        <f t="shared" si="2"/>
        <v>5</v>
      </c>
      <c r="Q44">
        <f t="shared" si="2"/>
        <v>5</v>
      </c>
      <c r="R44">
        <f t="shared" si="2"/>
        <v>5</v>
      </c>
      <c r="S44">
        <f t="shared" si="2"/>
        <v>5</v>
      </c>
      <c r="T44">
        <f t="shared" si="2"/>
        <v>5</v>
      </c>
      <c r="U44">
        <f t="shared" si="2"/>
        <v>5</v>
      </c>
      <c r="V44">
        <f t="shared" si="2"/>
        <v>5</v>
      </c>
      <c r="W44">
        <f t="shared" si="2"/>
        <v>5</v>
      </c>
      <c r="X44" t="s">
        <v>66</v>
      </c>
    </row>
    <row r="45" spans="1:24" x14ac:dyDescent="0.25">
      <c r="A45" t="s">
        <v>50</v>
      </c>
      <c r="B45" t="s">
        <v>5</v>
      </c>
      <c r="C45" t="s">
        <v>15</v>
      </c>
      <c r="D45" t="s">
        <v>16</v>
      </c>
      <c r="E45" t="s">
        <v>53</v>
      </c>
      <c r="F45" t="s">
        <v>65</v>
      </c>
      <c r="G45" t="s">
        <v>64</v>
      </c>
      <c r="L45" t="s">
        <v>56</v>
      </c>
      <c r="M45">
        <f>INDEX([1]!passenger_data,MATCH($A45&amp;$F45&amp;$G45&amp;$J45,[1]!passenger_index,0),MATCH(M$2,[1]!passenger_year,0))</f>
        <v>0.34635748768813929</v>
      </c>
    </row>
    <row r="46" spans="1:24" x14ac:dyDescent="0.25">
      <c r="A46" t="s">
        <v>50</v>
      </c>
      <c r="B46" t="s">
        <v>5</v>
      </c>
      <c r="C46" t="s">
        <v>15</v>
      </c>
      <c r="D46" t="s">
        <v>16</v>
      </c>
      <c r="E46" t="s">
        <v>53</v>
      </c>
      <c r="F46" t="s">
        <v>65</v>
      </c>
      <c r="G46" t="s">
        <v>67</v>
      </c>
      <c r="L46" t="s">
        <v>19</v>
      </c>
      <c r="M46">
        <v>20683</v>
      </c>
      <c r="N46">
        <f t="shared" ref="N46:W47" si="3">M46</f>
        <v>20683</v>
      </c>
      <c r="O46">
        <f t="shared" si="3"/>
        <v>20683</v>
      </c>
      <c r="P46">
        <f t="shared" si="3"/>
        <v>20683</v>
      </c>
      <c r="Q46">
        <f t="shared" si="3"/>
        <v>20683</v>
      </c>
      <c r="R46">
        <f t="shared" si="3"/>
        <v>20683</v>
      </c>
      <c r="S46">
        <f t="shared" si="3"/>
        <v>20683</v>
      </c>
      <c r="T46">
        <f t="shared" si="3"/>
        <v>20683</v>
      </c>
      <c r="U46">
        <f t="shared" si="3"/>
        <v>20683</v>
      </c>
      <c r="V46">
        <f t="shared" si="3"/>
        <v>20683</v>
      </c>
      <c r="W46">
        <f t="shared" si="3"/>
        <v>20683</v>
      </c>
    </row>
    <row r="47" spans="1:24" x14ac:dyDescent="0.25">
      <c r="A47" t="s">
        <v>50</v>
      </c>
      <c r="B47" t="s">
        <v>5</v>
      </c>
      <c r="C47" t="s">
        <v>15</v>
      </c>
      <c r="D47" t="s">
        <v>16</v>
      </c>
      <c r="E47" t="s">
        <v>53</v>
      </c>
      <c r="F47" t="s">
        <v>65</v>
      </c>
      <c r="G47" t="s">
        <v>17</v>
      </c>
      <c r="J47" t="s">
        <v>68</v>
      </c>
      <c r="L47" t="s">
        <v>69</v>
      </c>
      <c r="M47">
        <v>1</v>
      </c>
      <c r="N47">
        <f t="shared" si="3"/>
        <v>1</v>
      </c>
      <c r="O47">
        <f t="shared" si="3"/>
        <v>1</v>
      </c>
      <c r="P47">
        <f t="shared" si="3"/>
        <v>1</v>
      </c>
      <c r="Q47">
        <f t="shared" si="3"/>
        <v>1</v>
      </c>
      <c r="R47">
        <f t="shared" si="3"/>
        <v>1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1</v>
      </c>
      <c r="W47">
        <f t="shared" si="3"/>
        <v>1</v>
      </c>
    </row>
    <row r="48" spans="1:24" x14ac:dyDescent="0.25">
      <c r="A48" t="s">
        <v>50</v>
      </c>
      <c r="B48" t="s">
        <v>5</v>
      </c>
      <c r="C48" t="s">
        <v>15</v>
      </c>
      <c r="D48" t="s">
        <v>16</v>
      </c>
      <c r="E48" t="s">
        <v>53</v>
      </c>
      <c r="F48" t="s">
        <v>70</v>
      </c>
      <c r="G48" t="s">
        <v>6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53</v>
      </c>
      <c r="F49" t="s">
        <v>70</v>
      </c>
      <c r="G49" t="s">
        <v>59</v>
      </c>
      <c r="L49" t="s">
        <v>60</v>
      </c>
      <c r="M49">
        <v>1950</v>
      </c>
      <c r="N49">
        <f t="shared" ref="N49:W51" si="4">M49</f>
        <v>1950</v>
      </c>
      <c r="O49">
        <f t="shared" si="4"/>
        <v>1950</v>
      </c>
      <c r="P49">
        <f t="shared" si="4"/>
        <v>1950</v>
      </c>
      <c r="Q49">
        <f t="shared" si="4"/>
        <v>1950</v>
      </c>
      <c r="R49">
        <f t="shared" si="4"/>
        <v>1950</v>
      </c>
      <c r="S49">
        <f t="shared" si="4"/>
        <v>1950</v>
      </c>
      <c r="T49">
        <f t="shared" si="4"/>
        <v>1950</v>
      </c>
      <c r="U49">
        <f t="shared" si="4"/>
        <v>1950</v>
      </c>
      <c r="V49">
        <f t="shared" si="4"/>
        <v>1950</v>
      </c>
      <c r="W49">
        <f t="shared" si="4"/>
        <v>1950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53</v>
      </c>
      <c r="F50" t="s">
        <v>70</v>
      </c>
      <c r="G50" t="s">
        <v>61</v>
      </c>
      <c r="L50" t="s">
        <v>60</v>
      </c>
      <c r="M50">
        <v>2101</v>
      </c>
      <c r="N50">
        <f t="shared" si="4"/>
        <v>2101</v>
      </c>
      <c r="O50">
        <f t="shared" si="4"/>
        <v>2101</v>
      </c>
      <c r="P50">
        <f t="shared" si="4"/>
        <v>2101</v>
      </c>
      <c r="Q50">
        <f t="shared" si="4"/>
        <v>2101</v>
      </c>
      <c r="R50">
        <f t="shared" si="4"/>
        <v>2101</v>
      </c>
      <c r="S50">
        <f t="shared" si="4"/>
        <v>2101</v>
      </c>
      <c r="T50">
        <f t="shared" si="4"/>
        <v>2101</v>
      </c>
      <c r="U50">
        <f t="shared" si="4"/>
        <v>2101</v>
      </c>
      <c r="V50">
        <f t="shared" si="4"/>
        <v>2101</v>
      </c>
      <c r="W50">
        <f t="shared" si="4"/>
        <v>2101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53</v>
      </c>
      <c r="F51" t="s">
        <v>70</v>
      </c>
      <c r="G51" t="s">
        <v>62</v>
      </c>
      <c r="L51" t="s">
        <v>63</v>
      </c>
      <c r="M51">
        <v>5</v>
      </c>
      <c r="N51">
        <f t="shared" si="4"/>
        <v>5</v>
      </c>
      <c r="O51">
        <f t="shared" si="4"/>
        <v>5</v>
      </c>
      <c r="P51">
        <f t="shared" si="4"/>
        <v>5</v>
      </c>
      <c r="Q51">
        <f t="shared" si="4"/>
        <v>5</v>
      </c>
      <c r="R51">
        <f t="shared" si="4"/>
        <v>5</v>
      </c>
      <c r="S51">
        <f t="shared" si="4"/>
        <v>5</v>
      </c>
      <c r="T51">
        <f t="shared" si="4"/>
        <v>5</v>
      </c>
      <c r="U51">
        <f t="shared" si="4"/>
        <v>5</v>
      </c>
      <c r="V51">
        <f t="shared" si="4"/>
        <v>5</v>
      </c>
      <c r="W51">
        <f t="shared" si="4"/>
        <v>5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53</v>
      </c>
      <c r="F52" t="s">
        <v>70</v>
      </c>
      <c r="G52" t="s">
        <v>64</v>
      </c>
      <c r="L52" t="s">
        <v>56</v>
      </c>
      <c r="M52">
        <f>INDEX([1]!passenger_data,MATCH($A52&amp;$F52&amp;$G52&amp;$J52,[1]!passenger_index,0),MATCH(M$2,[1]!passenger_year,0))</f>
        <v>0.46274003461481517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53</v>
      </c>
      <c r="F53" t="s">
        <v>70</v>
      </c>
      <c r="G53" t="s">
        <v>67</v>
      </c>
      <c r="L53" t="s">
        <v>19</v>
      </c>
      <c r="M53">
        <v>20683</v>
      </c>
      <c r="N53">
        <f t="shared" ref="N53:W54" si="5">M53</f>
        <v>20683</v>
      </c>
      <c r="O53">
        <f t="shared" si="5"/>
        <v>20683</v>
      </c>
      <c r="P53">
        <f t="shared" si="5"/>
        <v>20683</v>
      </c>
      <c r="Q53">
        <f t="shared" si="5"/>
        <v>20683</v>
      </c>
      <c r="R53">
        <f t="shared" si="5"/>
        <v>20683</v>
      </c>
      <c r="S53">
        <f t="shared" si="5"/>
        <v>20683</v>
      </c>
      <c r="T53">
        <f t="shared" si="5"/>
        <v>20683</v>
      </c>
      <c r="U53">
        <f t="shared" si="5"/>
        <v>20683</v>
      </c>
      <c r="V53">
        <f t="shared" si="5"/>
        <v>20683</v>
      </c>
      <c r="W53">
        <f t="shared" si="5"/>
        <v>20683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53</v>
      </c>
      <c r="F54" t="s">
        <v>70</v>
      </c>
      <c r="G54" t="s">
        <v>17</v>
      </c>
      <c r="J54" t="s">
        <v>68</v>
      </c>
      <c r="L54" t="s">
        <v>69</v>
      </c>
      <c r="M54">
        <v>0.33333333333333298</v>
      </c>
      <c r="N54">
        <f t="shared" si="5"/>
        <v>0.33333333333333298</v>
      </c>
      <c r="O54">
        <f t="shared" si="5"/>
        <v>0.33333333333333298</v>
      </c>
      <c r="P54">
        <f t="shared" si="5"/>
        <v>0.33333333333333298</v>
      </c>
      <c r="Q54">
        <f t="shared" si="5"/>
        <v>0.33333333333333298</v>
      </c>
      <c r="R54">
        <f t="shared" si="5"/>
        <v>0.33333333333333298</v>
      </c>
      <c r="S54">
        <f t="shared" si="5"/>
        <v>0.33333333333333298</v>
      </c>
      <c r="T54">
        <f t="shared" si="5"/>
        <v>0.33333333333333298</v>
      </c>
      <c r="U54">
        <f t="shared" si="5"/>
        <v>0.33333333333333298</v>
      </c>
      <c r="V54">
        <f t="shared" si="5"/>
        <v>0.33333333333333298</v>
      </c>
      <c r="W54">
        <f t="shared" si="5"/>
        <v>0.33333333333333298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53</v>
      </c>
      <c r="F55" t="s">
        <v>71</v>
      </c>
      <c r="G55" t="s">
        <v>6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53</v>
      </c>
      <c r="F56" t="s">
        <v>71</v>
      </c>
      <c r="G56" t="s">
        <v>59</v>
      </c>
      <c r="L56" t="s">
        <v>60</v>
      </c>
      <c r="M56">
        <v>1950</v>
      </c>
      <c r="N56">
        <f t="shared" ref="N56:W58" si="6">M56</f>
        <v>1950</v>
      </c>
      <c r="O56">
        <f t="shared" si="6"/>
        <v>1950</v>
      </c>
      <c r="P56">
        <f t="shared" si="6"/>
        <v>1950</v>
      </c>
      <c r="Q56">
        <f t="shared" si="6"/>
        <v>1950</v>
      </c>
      <c r="R56">
        <f t="shared" si="6"/>
        <v>1950</v>
      </c>
      <c r="S56">
        <f t="shared" si="6"/>
        <v>1950</v>
      </c>
      <c r="T56">
        <f t="shared" si="6"/>
        <v>1950</v>
      </c>
      <c r="U56">
        <f t="shared" si="6"/>
        <v>1950</v>
      </c>
      <c r="V56">
        <f t="shared" si="6"/>
        <v>1950</v>
      </c>
      <c r="W56">
        <f t="shared" si="6"/>
        <v>1950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53</v>
      </c>
      <c r="F57" t="s">
        <v>71</v>
      </c>
      <c r="G57" t="s">
        <v>61</v>
      </c>
      <c r="L57" t="s">
        <v>60</v>
      </c>
      <c r="M57">
        <v>2101</v>
      </c>
      <c r="N57">
        <f t="shared" si="6"/>
        <v>2101</v>
      </c>
      <c r="O57">
        <f t="shared" si="6"/>
        <v>2101</v>
      </c>
      <c r="P57">
        <f t="shared" si="6"/>
        <v>2101</v>
      </c>
      <c r="Q57">
        <f t="shared" si="6"/>
        <v>2101</v>
      </c>
      <c r="R57">
        <f t="shared" si="6"/>
        <v>2101</v>
      </c>
      <c r="S57">
        <f t="shared" si="6"/>
        <v>2101</v>
      </c>
      <c r="T57">
        <f t="shared" si="6"/>
        <v>2101</v>
      </c>
      <c r="U57">
        <f t="shared" si="6"/>
        <v>2101</v>
      </c>
      <c r="V57">
        <f t="shared" si="6"/>
        <v>2101</v>
      </c>
      <c r="W57">
        <f t="shared" si="6"/>
        <v>2101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53</v>
      </c>
      <c r="F58" t="s">
        <v>71</v>
      </c>
      <c r="G58" t="s">
        <v>62</v>
      </c>
      <c r="L58" t="s">
        <v>63</v>
      </c>
      <c r="M58">
        <v>5</v>
      </c>
      <c r="N58">
        <f t="shared" si="6"/>
        <v>5</v>
      </c>
      <c r="O58">
        <f t="shared" si="6"/>
        <v>5</v>
      </c>
      <c r="P58">
        <f t="shared" si="6"/>
        <v>5</v>
      </c>
      <c r="Q58">
        <f t="shared" si="6"/>
        <v>5</v>
      </c>
      <c r="R58">
        <f t="shared" si="6"/>
        <v>5</v>
      </c>
      <c r="S58">
        <f t="shared" si="6"/>
        <v>5</v>
      </c>
      <c r="T58">
        <f t="shared" si="6"/>
        <v>5</v>
      </c>
      <c r="U58">
        <f t="shared" si="6"/>
        <v>5</v>
      </c>
      <c r="V58">
        <f t="shared" si="6"/>
        <v>5</v>
      </c>
      <c r="W58">
        <f t="shared" si="6"/>
        <v>5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53</v>
      </c>
      <c r="F59" t="s">
        <v>71</v>
      </c>
      <c r="G59" t="s">
        <v>64</v>
      </c>
      <c r="L59" t="s">
        <v>56</v>
      </c>
      <c r="M59">
        <f>INDEX([1]!passenger_data,MATCH($A59&amp;$F59&amp;$G59&amp;$J59,[1]!passenger_index,0),MATCH(M$2,[1]!passenger_year,0))</f>
        <v>0.18362969097971563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53</v>
      </c>
      <c r="F60" t="s">
        <v>71</v>
      </c>
      <c r="G60" t="s">
        <v>67</v>
      </c>
      <c r="L60" t="s">
        <v>19</v>
      </c>
      <c r="M60">
        <v>20683</v>
      </c>
      <c r="N60">
        <f t="shared" ref="N60:W62" si="7">M60</f>
        <v>20683</v>
      </c>
      <c r="O60">
        <f t="shared" si="7"/>
        <v>20683</v>
      </c>
      <c r="P60">
        <f t="shared" si="7"/>
        <v>20683</v>
      </c>
      <c r="Q60">
        <f t="shared" si="7"/>
        <v>20683</v>
      </c>
      <c r="R60">
        <f t="shared" si="7"/>
        <v>20683</v>
      </c>
      <c r="S60">
        <f t="shared" si="7"/>
        <v>20683</v>
      </c>
      <c r="T60">
        <f t="shared" si="7"/>
        <v>20683</v>
      </c>
      <c r="U60">
        <f t="shared" si="7"/>
        <v>20683</v>
      </c>
      <c r="V60">
        <f t="shared" si="7"/>
        <v>20683</v>
      </c>
      <c r="W60">
        <f t="shared" si="7"/>
        <v>20683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53</v>
      </c>
      <c r="F61" t="s">
        <v>71</v>
      </c>
      <c r="G61" t="s">
        <v>72</v>
      </c>
      <c r="L61" t="s">
        <v>73</v>
      </c>
      <c r="M61">
        <v>1564.2187023516999</v>
      </c>
      <c r="N61">
        <f t="shared" si="7"/>
        <v>1564.2187023516999</v>
      </c>
      <c r="O61">
        <f t="shared" si="7"/>
        <v>1564.2187023516999</v>
      </c>
      <c r="P61">
        <f t="shared" si="7"/>
        <v>1564.2187023516999</v>
      </c>
      <c r="Q61">
        <f t="shared" si="7"/>
        <v>1564.2187023516999</v>
      </c>
      <c r="R61">
        <f t="shared" si="7"/>
        <v>1564.2187023516999</v>
      </c>
      <c r="S61">
        <f t="shared" si="7"/>
        <v>1564.2187023516999</v>
      </c>
      <c r="T61">
        <f t="shared" si="7"/>
        <v>1564.2187023516999</v>
      </c>
      <c r="U61">
        <f t="shared" si="7"/>
        <v>1564.2187023516999</v>
      </c>
      <c r="V61">
        <f t="shared" si="7"/>
        <v>1564.2187023516999</v>
      </c>
      <c r="W61">
        <f t="shared" si="7"/>
        <v>1564.2187023516999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53</v>
      </c>
      <c r="F62" t="s">
        <v>71</v>
      </c>
      <c r="G62" t="s">
        <v>17</v>
      </c>
      <c r="J62" t="s">
        <v>74</v>
      </c>
      <c r="L62" t="s">
        <v>19</v>
      </c>
      <c r="M62">
        <v>1</v>
      </c>
      <c r="N62">
        <f t="shared" si="7"/>
        <v>1</v>
      </c>
      <c r="O62">
        <f t="shared" si="7"/>
        <v>1</v>
      </c>
      <c r="P62">
        <f t="shared" si="7"/>
        <v>1</v>
      </c>
      <c r="Q62">
        <f t="shared" si="7"/>
        <v>1</v>
      </c>
      <c r="R62">
        <f t="shared" si="7"/>
        <v>1</v>
      </c>
      <c r="S62">
        <f t="shared" si="7"/>
        <v>1</v>
      </c>
      <c r="T62">
        <f t="shared" si="7"/>
        <v>1</v>
      </c>
      <c r="U62">
        <f t="shared" si="7"/>
        <v>1</v>
      </c>
      <c r="V62">
        <f t="shared" si="7"/>
        <v>1</v>
      </c>
      <c r="W62">
        <f t="shared" si="7"/>
        <v>1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75</v>
      </c>
      <c r="G63" t="s">
        <v>20</v>
      </c>
      <c r="L63" t="s">
        <v>19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75</v>
      </c>
      <c r="G64" t="s">
        <v>21</v>
      </c>
      <c r="H64" t="s">
        <v>54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75</v>
      </c>
      <c r="G65" t="s">
        <v>55</v>
      </c>
      <c r="L65" t="s">
        <v>56</v>
      </c>
      <c r="M65">
        <v>0.08</v>
      </c>
      <c r="N65">
        <f t="shared" ref="N65:W66" si="8">M65</f>
        <v>0.08</v>
      </c>
      <c r="O65">
        <f t="shared" si="8"/>
        <v>0.08</v>
      </c>
      <c r="P65">
        <f t="shared" si="8"/>
        <v>0.08</v>
      </c>
      <c r="Q65">
        <f t="shared" si="8"/>
        <v>0.08</v>
      </c>
      <c r="R65">
        <f t="shared" si="8"/>
        <v>0.08</v>
      </c>
      <c r="S65">
        <f t="shared" si="8"/>
        <v>0.08</v>
      </c>
      <c r="T65">
        <f t="shared" si="8"/>
        <v>0.08</v>
      </c>
      <c r="U65">
        <f t="shared" si="8"/>
        <v>0.08</v>
      </c>
      <c r="V65">
        <f t="shared" si="8"/>
        <v>0.08</v>
      </c>
      <c r="W65">
        <f t="shared" si="8"/>
        <v>0.08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75</v>
      </c>
      <c r="G66" t="s">
        <v>57</v>
      </c>
      <c r="M66">
        <v>10</v>
      </c>
      <c r="N66">
        <f t="shared" si="8"/>
        <v>10</v>
      </c>
      <c r="O66">
        <f t="shared" si="8"/>
        <v>10</v>
      </c>
      <c r="P66">
        <f t="shared" si="8"/>
        <v>10</v>
      </c>
      <c r="Q66">
        <f t="shared" si="8"/>
        <v>10</v>
      </c>
      <c r="R66">
        <f t="shared" si="8"/>
        <v>10</v>
      </c>
      <c r="S66">
        <f t="shared" si="8"/>
        <v>10</v>
      </c>
      <c r="T66">
        <f t="shared" si="8"/>
        <v>10</v>
      </c>
      <c r="U66">
        <f t="shared" si="8"/>
        <v>10</v>
      </c>
      <c r="V66">
        <f t="shared" si="8"/>
        <v>10</v>
      </c>
      <c r="W66">
        <f t="shared" si="8"/>
        <v>10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75</v>
      </c>
      <c r="F67" t="s">
        <v>76</v>
      </c>
      <c r="G67" t="s">
        <v>6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59</v>
      </c>
      <c r="L68" t="s">
        <v>60</v>
      </c>
      <c r="M68">
        <v>1950</v>
      </c>
      <c r="N68">
        <f t="shared" ref="N68:W70" si="9">M68</f>
        <v>1950</v>
      </c>
      <c r="O68">
        <f t="shared" si="9"/>
        <v>1950</v>
      </c>
      <c r="P68">
        <f t="shared" si="9"/>
        <v>1950</v>
      </c>
      <c r="Q68">
        <f t="shared" si="9"/>
        <v>1950</v>
      </c>
      <c r="R68">
        <f t="shared" si="9"/>
        <v>1950</v>
      </c>
      <c r="S68">
        <f t="shared" si="9"/>
        <v>1950</v>
      </c>
      <c r="T68">
        <f t="shared" si="9"/>
        <v>1950</v>
      </c>
      <c r="U68">
        <f t="shared" si="9"/>
        <v>1950</v>
      </c>
      <c r="V68">
        <f t="shared" si="9"/>
        <v>1950</v>
      </c>
      <c r="W68">
        <f t="shared" si="9"/>
        <v>1950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61</v>
      </c>
      <c r="L69" t="s">
        <v>60</v>
      </c>
      <c r="M69">
        <v>2101</v>
      </c>
      <c r="N69">
        <f t="shared" si="9"/>
        <v>2101</v>
      </c>
      <c r="O69">
        <f t="shared" si="9"/>
        <v>2101</v>
      </c>
      <c r="P69">
        <f t="shared" si="9"/>
        <v>2101</v>
      </c>
      <c r="Q69">
        <f t="shared" si="9"/>
        <v>2101</v>
      </c>
      <c r="R69">
        <f t="shared" si="9"/>
        <v>2101</v>
      </c>
      <c r="S69">
        <f t="shared" si="9"/>
        <v>2101</v>
      </c>
      <c r="T69">
        <f t="shared" si="9"/>
        <v>2101</v>
      </c>
      <c r="U69">
        <f t="shared" si="9"/>
        <v>2101</v>
      </c>
      <c r="V69">
        <f t="shared" si="9"/>
        <v>2101</v>
      </c>
      <c r="W69">
        <f t="shared" si="9"/>
        <v>2101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63</v>
      </c>
      <c r="M70">
        <v>5</v>
      </c>
      <c r="N70">
        <f t="shared" si="9"/>
        <v>5</v>
      </c>
      <c r="O70">
        <f t="shared" si="9"/>
        <v>5</v>
      </c>
      <c r="P70">
        <f t="shared" si="9"/>
        <v>5</v>
      </c>
      <c r="Q70">
        <f t="shared" si="9"/>
        <v>5</v>
      </c>
      <c r="R70">
        <f t="shared" si="9"/>
        <v>5</v>
      </c>
      <c r="S70">
        <f t="shared" si="9"/>
        <v>5</v>
      </c>
      <c r="T70">
        <f t="shared" si="9"/>
        <v>5</v>
      </c>
      <c r="U70">
        <f t="shared" si="9"/>
        <v>5</v>
      </c>
      <c r="V70">
        <f t="shared" si="9"/>
        <v>5</v>
      </c>
      <c r="W70">
        <f t="shared" si="9"/>
        <v>5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64</v>
      </c>
      <c r="L71" t="s">
        <v>56</v>
      </c>
      <c r="M71">
        <f>INDEX([1]!passenger_data,MATCH($A71&amp;$F71&amp;$G71&amp;$J71,[1]!passenger_index,0),MATCH(M$2,[1]!passenger_year,0))</f>
        <v>5.9552970725187962E-2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17</v>
      </c>
      <c r="J72" t="s">
        <v>77</v>
      </c>
      <c r="L72" t="s">
        <v>19</v>
      </c>
      <c r="M72">
        <v>1</v>
      </c>
      <c r="N72">
        <f t="shared" ref="N72:W72" si="10">M72</f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0"/>
        <v>1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75</v>
      </c>
      <c r="F73" t="s">
        <v>78</v>
      </c>
      <c r="G73" t="s">
        <v>6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75</v>
      </c>
      <c r="F74" t="s">
        <v>78</v>
      </c>
      <c r="G74" t="s">
        <v>59</v>
      </c>
      <c r="L74" t="s">
        <v>60</v>
      </c>
      <c r="M74">
        <v>1950</v>
      </c>
      <c r="N74">
        <f t="shared" ref="N74:W76" si="11">M74</f>
        <v>1950</v>
      </c>
      <c r="O74">
        <f t="shared" si="11"/>
        <v>1950</v>
      </c>
      <c r="P74">
        <f t="shared" si="11"/>
        <v>1950</v>
      </c>
      <c r="Q74">
        <f t="shared" si="11"/>
        <v>1950</v>
      </c>
      <c r="R74">
        <f t="shared" si="11"/>
        <v>1950</v>
      </c>
      <c r="S74">
        <f t="shared" si="11"/>
        <v>1950</v>
      </c>
      <c r="T74">
        <f t="shared" si="11"/>
        <v>1950</v>
      </c>
      <c r="U74">
        <f t="shared" si="11"/>
        <v>1950</v>
      </c>
      <c r="V74">
        <f t="shared" si="11"/>
        <v>1950</v>
      </c>
      <c r="W74">
        <f t="shared" si="11"/>
        <v>1950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61</v>
      </c>
      <c r="L75" t="s">
        <v>60</v>
      </c>
      <c r="M75">
        <v>2101</v>
      </c>
      <c r="N75">
        <f t="shared" si="11"/>
        <v>2101</v>
      </c>
      <c r="O75">
        <f t="shared" si="11"/>
        <v>2101</v>
      </c>
      <c r="P75">
        <f t="shared" si="11"/>
        <v>2101</v>
      </c>
      <c r="Q75">
        <f t="shared" si="11"/>
        <v>2101</v>
      </c>
      <c r="R75">
        <f t="shared" si="11"/>
        <v>2101</v>
      </c>
      <c r="S75">
        <f t="shared" si="11"/>
        <v>2101</v>
      </c>
      <c r="T75">
        <f t="shared" si="11"/>
        <v>2101</v>
      </c>
      <c r="U75">
        <f t="shared" si="11"/>
        <v>2101</v>
      </c>
      <c r="V75">
        <f t="shared" si="11"/>
        <v>2101</v>
      </c>
      <c r="W75">
        <f t="shared" si="11"/>
        <v>2101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62</v>
      </c>
      <c r="L76" t="s">
        <v>63</v>
      </c>
      <c r="M76">
        <v>5</v>
      </c>
      <c r="N76">
        <f t="shared" si="11"/>
        <v>5</v>
      </c>
      <c r="O76">
        <f t="shared" si="11"/>
        <v>5</v>
      </c>
      <c r="P76">
        <f t="shared" si="11"/>
        <v>5</v>
      </c>
      <c r="Q76">
        <f t="shared" si="11"/>
        <v>5</v>
      </c>
      <c r="R76">
        <f t="shared" si="11"/>
        <v>5</v>
      </c>
      <c r="S76">
        <f t="shared" si="11"/>
        <v>5</v>
      </c>
      <c r="T76">
        <f t="shared" si="11"/>
        <v>5</v>
      </c>
      <c r="U76">
        <f t="shared" si="11"/>
        <v>5</v>
      </c>
      <c r="V76">
        <f t="shared" si="11"/>
        <v>5</v>
      </c>
      <c r="W76">
        <f t="shared" si="11"/>
        <v>5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64</v>
      </c>
      <c r="L77" t="s">
        <v>56</v>
      </c>
      <c r="M77">
        <f>INDEX([1]!passenger_data,MATCH($A77&amp;$F77&amp;$G77&amp;$J77,[1]!passenger_index,0),MATCH(M$2,[1]!passenger_year,0))</f>
        <v>1.1427363768489518E-2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17</v>
      </c>
      <c r="J78" t="s">
        <v>79</v>
      </c>
      <c r="L78" t="s">
        <v>19</v>
      </c>
      <c r="M78">
        <v>1</v>
      </c>
      <c r="N78">
        <f t="shared" ref="N78:W78" si="12">M78</f>
        <v>1</v>
      </c>
      <c r="O78">
        <f t="shared" si="12"/>
        <v>1</v>
      </c>
      <c r="P78">
        <f t="shared" si="12"/>
        <v>1</v>
      </c>
      <c r="Q78">
        <f t="shared" si="12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75</v>
      </c>
      <c r="F79" t="s">
        <v>80</v>
      </c>
      <c r="G79" t="s">
        <v>6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75</v>
      </c>
      <c r="F80" t="s">
        <v>80</v>
      </c>
      <c r="G80" t="s">
        <v>59</v>
      </c>
      <c r="L80" t="s">
        <v>60</v>
      </c>
      <c r="M80">
        <v>1950</v>
      </c>
      <c r="N80">
        <f t="shared" ref="N80:W82" si="13">M80</f>
        <v>1950</v>
      </c>
      <c r="O80">
        <f t="shared" si="13"/>
        <v>1950</v>
      </c>
      <c r="P80">
        <f t="shared" si="13"/>
        <v>1950</v>
      </c>
      <c r="Q80">
        <f t="shared" si="13"/>
        <v>1950</v>
      </c>
      <c r="R80">
        <f t="shared" si="13"/>
        <v>1950</v>
      </c>
      <c r="S80">
        <f t="shared" si="13"/>
        <v>1950</v>
      </c>
      <c r="T80">
        <f t="shared" si="13"/>
        <v>1950</v>
      </c>
      <c r="U80">
        <f t="shared" si="13"/>
        <v>1950</v>
      </c>
      <c r="V80">
        <f t="shared" si="13"/>
        <v>1950</v>
      </c>
      <c r="W80">
        <f t="shared" si="13"/>
        <v>1950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75</v>
      </c>
      <c r="F81" t="s">
        <v>80</v>
      </c>
      <c r="G81" t="s">
        <v>61</v>
      </c>
      <c r="L81" t="s">
        <v>60</v>
      </c>
      <c r="M81">
        <v>2101</v>
      </c>
      <c r="N81">
        <f t="shared" si="13"/>
        <v>2101</v>
      </c>
      <c r="O81">
        <f t="shared" si="13"/>
        <v>2101</v>
      </c>
      <c r="P81">
        <f t="shared" si="13"/>
        <v>2101</v>
      </c>
      <c r="Q81">
        <f t="shared" si="13"/>
        <v>2101</v>
      </c>
      <c r="R81">
        <f t="shared" si="13"/>
        <v>2101</v>
      </c>
      <c r="S81">
        <f t="shared" si="13"/>
        <v>2101</v>
      </c>
      <c r="T81">
        <f t="shared" si="13"/>
        <v>2101</v>
      </c>
      <c r="U81">
        <f t="shared" si="13"/>
        <v>2101</v>
      </c>
      <c r="V81">
        <f t="shared" si="13"/>
        <v>2101</v>
      </c>
      <c r="W81">
        <f t="shared" si="13"/>
        <v>2101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62</v>
      </c>
      <c r="L82" t="s">
        <v>63</v>
      </c>
      <c r="M82">
        <v>5</v>
      </c>
      <c r="N82">
        <f t="shared" si="13"/>
        <v>5</v>
      </c>
      <c r="O82">
        <f t="shared" si="13"/>
        <v>5</v>
      </c>
      <c r="P82">
        <f t="shared" si="13"/>
        <v>5</v>
      </c>
      <c r="Q82">
        <f t="shared" si="13"/>
        <v>5</v>
      </c>
      <c r="R82">
        <f t="shared" si="13"/>
        <v>5</v>
      </c>
      <c r="S82">
        <f t="shared" si="13"/>
        <v>5</v>
      </c>
      <c r="T82">
        <f t="shared" si="13"/>
        <v>5</v>
      </c>
      <c r="U82">
        <f t="shared" si="13"/>
        <v>5</v>
      </c>
      <c r="V82">
        <f t="shared" si="13"/>
        <v>5</v>
      </c>
      <c r="W82">
        <f t="shared" si="13"/>
        <v>5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64</v>
      </c>
      <c r="L83" t="s">
        <v>56</v>
      </c>
      <c r="M83">
        <f>INDEX([1]!passenger_data,MATCH($A83&amp;$F83&amp;$G83&amp;$J83,[1]!passenger_index,0),MATCH(M$2,[1]!passenger_year,0))</f>
        <v>0.92901966550632242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17</v>
      </c>
      <c r="J84" t="s">
        <v>68</v>
      </c>
      <c r="L84" t="s">
        <v>69</v>
      </c>
      <c r="M84">
        <f>INDEX([1]!passenger_data,MATCH($A84&amp;$F84&amp;$G84&amp;$J84,[1]!passenger_index,0),MATCH(M$2,[1]!passenger_year,0))</f>
        <v>0.78808545895363147</v>
      </c>
      <c r="N84">
        <f t="shared" ref="N84:W84" si="14">M84</f>
        <v>0.78808545895363147</v>
      </c>
      <c r="O84">
        <f t="shared" si="14"/>
        <v>0.78808545895363147</v>
      </c>
      <c r="P84">
        <f t="shared" si="14"/>
        <v>0.78808545895363147</v>
      </c>
      <c r="Q84">
        <f t="shared" si="14"/>
        <v>0.78808545895363147</v>
      </c>
      <c r="R84">
        <f t="shared" si="14"/>
        <v>0.78808545895363147</v>
      </c>
      <c r="S84">
        <f t="shared" si="14"/>
        <v>0.78808545895363147</v>
      </c>
      <c r="T84">
        <f t="shared" si="14"/>
        <v>0.78808545895363147</v>
      </c>
      <c r="U84">
        <f t="shared" si="14"/>
        <v>0.78808545895363147</v>
      </c>
      <c r="V84">
        <f t="shared" si="14"/>
        <v>0.78808545895363147</v>
      </c>
      <c r="W84">
        <f t="shared" si="14"/>
        <v>0.78808545895363147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81</v>
      </c>
      <c r="G85" t="s">
        <v>20</v>
      </c>
      <c r="L85" t="s">
        <v>19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81</v>
      </c>
      <c r="G86" t="s">
        <v>21</v>
      </c>
      <c r="H86" t="s">
        <v>54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81</v>
      </c>
      <c r="G87" t="s">
        <v>55</v>
      </c>
      <c r="L87" t="s">
        <v>56</v>
      </c>
      <c r="M87">
        <v>0.25</v>
      </c>
      <c r="N87">
        <f t="shared" ref="N87:W88" si="15">M87</f>
        <v>0.25</v>
      </c>
      <c r="O87">
        <f t="shared" si="15"/>
        <v>0.25</v>
      </c>
      <c r="P87">
        <f t="shared" si="15"/>
        <v>0.25</v>
      </c>
      <c r="Q87">
        <f t="shared" si="15"/>
        <v>0.25</v>
      </c>
      <c r="R87">
        <f t="shared" si="15"/>
        <v>0.25</v>
      </c>
      <c r="S87">
        <f t="shared" si="15"/>
        <v>0.25</v>
      </c>
      <c r="T87">
        <f t="shared" si="15"/>
        <v>0.25</v>
      </c>
      <c r="U87">
        <f t="shared" si="15"/>
        <v>0.25</v>
      </c>
      <c r="V87">
        <f t="shared" si="15"/>
        <v>0.25</v>
      </c>
      <c r="W87">
        <f t="shared" si="15"/>
        <v>0.25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81</v>
      </c>
      <c r="G88" t="s">
        <v>57</v>
      </c>
      <c r="M88">
        <v>10</v>
      </c>
      <c r="N88">
        <f t="shared" si="15"/>
        <v>10</v>
      </c>
      <c r="O88">
        <f t="shared" si="15"/>
        <v>10</v>
      </c>
      <c r="P88">
        <f t="shared" si="15"/>
        <v>10</v>
      </c>
      <c r="Q88">
        <f t="shared" si="15"/>
        <v>10</v>
      </c>
      <c r="R88">
        <f t="shared" si="15"/>
        <v>10</v>
      </c>
      <c r="S88">
        <f t="shared" si="15"/>
        <v>10</v>
      </c>
      <c r="T88">
        <f t="shared" si="15"/>
        <v>10</v>
      </c>
      <c r="U88">
        <f t="shared" si="15"/>
        <v>10</v>
      </c>
      <c r="V88">
        <f t="shared" si="15"/>
        <v>10</v>
      </c>
      <c r="W88">
        <f t="shared" si="15"/>
        <v>10</v>
      </c>
    </row>
    <row r="89" spans="1:23" x14ac:dyDescent="0.25">
      <c r="A89" t="s">
        <v>52</v>
      </c>
      <c r="B89" t="s">
        <v>5</v>
      </c>
      <c r="C89" t="s">
        <v>15</v>
      </c>
      <c r="D89" t="s">
        <v>16</v>
      </c>
      <c r="E89" t="s">
        <v>81</v>
      </c>
      <c r="F89" t="s">
        <v>82</v>
      </c>
      <c r="G89" t="s">
        <v>6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81</v>
      </c>
      <c r="F90" t="s">
        <v>82</v>
      </c>
      <c r="G90" t="s">
        <v>59</v>
      </c>
      <c r="L90" t="s">
        <v>60</v>
      </c>
      <c r="M90">
        <v>1950</v>
      </c>
      <c r="N90">
        <f t="shared" ref="N90:W92" si="16">M90</f>
        <v>1950</v>
      </c>
      <c r="O90">
        <f t="shared" si="16"/>
        <v>1950</v>
      </c>
      <c r="P90">
        <f t="shared" si="16"/>
        <v>1950</v>
      </c>
      <c r="Q90">
        <f t="shared" si="16"/>
        <v>1950</v>
      </c>
      <c r="R90">
        <f t="shared" si="16"/>
        <v>1950</v>
      </c>
      <c r="S90">
        <f t="shared" si="16"/>
        <v>1950</v>
      </c>
      <c r="T90">
        <f t="shared" si="16"/>
        <v>1950</v>
      </c>
      <c r="U90">
        <f t="shared" si="16"/>
        <v>1950</v>
      </c>
      <c r="V90">
        <f t="shared" si="16"/>
        <v>1950</v>
      </c>
      <c r="W90">
        <f t="shared" si="16"/>
        <v>1950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81</v>
      </c>
      <c r="F91" t="s">
        <v>82</v>
      </c>
      <c r="G91" t="s">
        <v>61</v>
      </c>
      <c r="L91" t="s">
        <v>60</v>
      </c>
      <c r="M91">
        <v>2101</v>
      </c>
      <c r="N91">
        <f t="shared" si="16"/>
        <v>2101</v>
      </c>
      <c r="O91">
        <f t="shared" si="16"/>
        <v>2101</v>
      </c>
      <c r="P91">
        <f t="shared" si="16"/>
        <v>2101</v>
      </c>
      <c r="Q91">
        <f t="shared" si="16"/>
        <v>2101</v>
      </c>
      <c r="R91">
        <f t="shared" si="16"/>
        <v>2101</v>
      </c>
      <c r="S91">
        <f t="shared" si="16"/>
        <v>2101</v>
      </c>
      <c r="T91">
        <f t="shared" si="16"/>
        <v>2101</v>
      </c>
      <c r="U91">
        <f t="shared" si="16"/>
        <v>2101</v>
      </c>
      <c r="V91">
        <f t="shared" si="16"/>
        <v>2101</v>
      </c>
      <c r="W91">
        <f t="shared" si="16"/>
        <v>2101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81</v>
      </c>
      <c r="F92" t="s">
        <v>82</v>
      </c>
      <c r="G92" t="s">
        <v>62</v>
      </c>
      <c r="L92" t="s">
        <v>63</v>
      </c>
      <c r="M92">
        <v>25</v>
      </c>
      <c r="N92">
        <f t="shared" si="16"/>
        <v>25</v>
      </c>
      <c r="O92">
        <f t="shared" si="16"/>
        <v>25</v>
      </c>
      <c r="P92">
        <f t="shared" si="16"/>
        <v>25</v>
      </c>
      <c r="Q92">
        <f t="shared" si="16"/>
        <v>25</v>
      </c>
      <c r="R92">
        <f t="shared" si="16"/>
        <v>25</v>
      </c>
      <c r="S92">
        <f t="shared" si="16"/>
        <v>25</v>
      </c>
      <c r="T92">
        <f t="shared" si="16"/>
        <v>25</v>
      </c>
      <c r="U92">
        <f t="shared" si="16"/>
        <v>25</v>
      </c>
      <c r="V92">
        <f t="shared" si="16"/>
        <v>25</v>
      </c>
      <c r="W92">
        <f t="shared" si="16"/>
        <v>25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64</v>
      </c>
      <c r="L93" t="s">
        <v>56</v>
      </c>
      <c r="M93">
        <f>INDEX([1]!passenger_data,MATCH($A93&amp;$F93&amp;$G93&amp;$J93,[1]!passenger_index,0),MATCH(M$2,[1]!passenger_year,0))</f>
        <v>1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67</v>
      </c>
      <c r="L94" t="s">
        <v>19</v>
      </c>
      <c r="M94">
        <f>264186398/1000</f>
        <v>264186.39799999999</v>
      </c>
      <c r="N94">
        <f t="shared" ref="N94:W95" si="17">M94</f>
        <v>264186.39799999999</v>
      </c>
      <c r="O94">
        <f t="shared" si="17"/>
        <v>264186.39799999999</v>
      </c>
      <c r="P94">
        <f t="shared" si="17"/>
        <v>264186.39799999999</v>
      </c>
      <c r="Q94">
        <f t="shared" si="17"/>
        <v>264186.39799999999</v>
      </c>
      <c r="R94">
        <f t="shared" si="17"/>
        <v>264186.39799999999</v>
      </c>
      <c r="S94">
        <f t="shared" si="17"/>
        <v>264186.39799999999</v>
      </c>
      <c r="T94">
        <f t="shared" si="17"/>
        <v>264186.39799999999</v>
      </c>
      <c r="U94">
        <f t="shared" si="17"/>
        <v>264186.39799999999</v>
      </c>
      <c r="V94">
        <f t="shared" si="17"/>
        <v>264186.39799999999</v>
      </c>
      <c r="W94">
        <f t="shared" si="17"/>
        <v>264186.39799999999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83</v>
      </c>
      <c r="L95" t="s">
        <v>73</v>
      </c>
      <c r="M95">
        <v>197381531.359355</v>
      </c>
      <c r="N95">
        <f t="shared" si="17"/>
        <v>197381531.359355</v>
      </c>
      <c r="O95">
        <f t="shared" si="17"/>
        <v>197381531.359355</v>
      </c>
      <c r="P95">
        <f t="shared" si="17"/>
        <v>197381531.359355</v>
      </c>
      <c r="Q95">
        <f t="shared" si="17"/>
        <v>197381531.359355</v>
      </c>
      <c r="R95">
        <f t="shared" si="17"/>
        <v>197381531.359355</v>
      </c>
      <c r="S95">
        <f t="shared" si="17"/>
        <v>197381531.359355</v>
      </c>
      <c r="T95">
        <f t="shared" si="17"/>
        <v>197381531.359355</v>
      </c>
      <c r="U95">
        <f t="shared" si="17"/>
        <v>197381531.359355</v>
      </c>
      <c r="V95">
        <f t="shared" si="17"/>
        <v>197381531.359355</v>
      </c>
      <c r="W95">
        <f t="shared" si="17"/>
        <v>197381531.359355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17</v>
      </c>
      <c r="J96" t="s">
        <v>38</v>
      </c>
      <c r="L96" t="s">
        <v>84</v>
      </c>
      <c r="M96">
        <f>INDEX([1]!passenger_data,MATCH($A96&amp;$F96&amp;$G96&amp;$J96,[1]!passenger_index,0),MATCH(M$2,[1]!passenger_year,0))</f>
        <v>2.3231044630016697</v>
      </c>
      <c r="N96">
        <f>INDEX([1]!passenger_data,MATCH($A96&amp;$F96&amp;$G96&amp;$J96,[1]!passenger_index,0),MATCH(N$2,[1]!passenger_year,0))</f>
        <v>2.0637162772815856</v>
      </c>
      <c r="O96">
        <f>INDEX([1]!passenger_data,MATCH($A96&amp;$F96&amp;$G96&amp;$J96,[1]!passenger_index,0),MATCH(O$2,[1]!passenger_year,0))</f>
        <v>1.8043280915615014</v>
      </c>
      <c r="P96">
        <f>INDEX([1]!passenger_data,MATCH($A96&amp;$F96&amp;$G96&amp;$J96,[1]!passenger_index,0),MATCH(P$2,[1]!passenger_year,0))</f>
        <v>1.5449399058414173</v>
      </c>
      <c r="Q96">
        <f>INDEX([1]!passenger_data,MATCH($A96&amp;$F96&amp;$G96&amp;$J96,[1]!passenger_index,0),MATCH(Q$2,[1]!passenger_year,0))</f>
        <v>1.3374293572653499</v>
      </c>
      <c r="R96">
        <f>INDEX([1]!passenger_data,MATCH($A96&amp;$F96&amp;$G96&amp;$J96,[1]!passenger_index,0),MATCH(R$2,[1]!passenger_year,0))</f>
        <v>1.3374293572653499</v>
      </c>
      <c r="S96">
        <f>INDEX([1]!passenger_data,MATCH($A96&amp;$F96&amp;$G96&amp;$J96,[1]!passenger_index,0),MATCH(S$2,[1]!passenger_year,0))</f>
        <v>1.3374293572653499</v>
      </c>
      <c r="T96">
        <f>INDEX([1]!passenger_data,MATCH($A96&amp;$F96&amp;$G96&amp;$J96,[1]!passenger_index,0),MATCH(T$2,[1]!passenger_year,0))</f>
        <v>1.3374293572653499</v>
      </c>
      <c r="U96">
        <f>INDEX([1]!passenger_data,MATCH($A96&amp;$F96&amp;$G96&amp;$J96,[1]!passenger_index,0),MATCH(U$2,[1]!passenger_year,0))</f>
        <v>1.3374293572653499</v>
      </c>
      <c r="V96">
        <f>INDEX([1]!passenger_data,MATCH($A96&amp;$F96&amp;$G96&amp;$J96,[1]!passenger_index,0),MATCH(V$2,[1]!passenger_year,0))</f>
        <v>1.3374293572653499</v>
      </c>
      <c r="W96">
        <f>INDEX([1]!passenger_data,MATCH($A96&amp;$F96&amp;$G96&amp;$J96,[1]!passenger_index,0),MATCH(W$2,[1]!passenger_year,0))</f>
        <v>1.3374293572653499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81</v>
      </c>
      <c r="F97" t="s">
        <v>85</v>
      </c>
      <c r="G97" t="s">
        <v>6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81</v>
      </c>
      <c r="F98" t="s">
        <v>85</v>
      </c>
      <c r="G98" t="s">
        <v>59</v>
      </c>
      <c r="L98" t="s">
        <v>60</v>
      </c>
      <c r="M98">
        <v>2010</v>
      </c>
      <c r="N98">
        <f t="shared" ref="N98:W100" si="18">M98</f>
        <v>2010</v>
      </c>
      <c r="O98">
        <f t="shared" si="18"/>
        <v>2010</v>
      </c>
      <c r="P98">
        <f t="shared" si="18"/>
        <v>2010</v>
      </c>
      <c r="Q98">
        <f t="shared" si="18"/>
        <v>2010</v>
      </c>
      <c r="R98">
        <f t="shared" si="18"/>
        <v>2010</v>
      </c>
      <c r="S98">
        <f t="shared" si="18"/>
        <v>2010</v>
      </c>
      <c r="T98">
        <f t="shared" si="18"/>
        <v>2010</v>
      </c>
      <c r="U98">
        <f t="shared" si="18"/>
        <v>2010</v>
      </c>
      <c r="V98">
        <f t="shared" si="18"/>
        <v>2010</v>
      </c>
      <c r="W98">
        <f t="shared" si="18"/>
        <v>2010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81</v>
      </c>
      <c r="F99" t="s">
        <v>85</v>
      </c>
      <c r="G99" t="s">
        <v>61</v>
      </c>
      <c r="L99" t="s">
        <v>60</v>
      </c>
      <c r="M99">
        <v>2101</v>
      </c>
      <c r="N99">
        <f t="shared" si="18"/>
        <v>2101</v>
      </c>
      <c r="O99">
        <f t="shared" si="18"/>
        <v>2101</v>
      </c>
      <c r="P99">
        <f t="shared" si="18"/>
        <v>2101</v>
      </c>
      <c r="Q99">
        <f t="shared" si="18"/>
        <v>2101</v>
      </c>
      <c r="R99">
        <f t="shared" si="18"/>
        <v>2101</v>
      </c>
      <c r="S99">
        <f t="shared" si="18"/>
        <v>2101</v>
      </c>
      <c r="T99">
        <f t="shared" si="18"/>
        <v>2101</v>
      </c>
      <c r="U99">
        <f t="shared" si="18"/>
        <v>2101</v>
      </c>
      <c r="V99">
        <f t="shared" si="18"/>
        <v>2101</v>
      </c>
      <c r="W99">
        <f t="shared" si="18"/>
        <v>2101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81</v>
      </c>
      <c r="F100" t="s">
        <v>85</v>
      </c>
      <c r="G100" t="s">
        <v>62</v>
      </c>
      <c r="L100" t="s">
        <v>63</v>
      </c>
      <c r="M100">
        <v>25</v>
      </c>
      <c r="N100">
        <f t="shared" si="18"/>
        <v>25</v>
      </c>
      <c r="O100">
        <f t="shared" si="18"/>
        <v>25</v>
      </c>
      <c r="P100">
        <f t="shared" si="18"/>
        <v>25</v>
      </c>
      <c r="Q100">
        <f t="shared" si="18"/>
        <v>25</v>
      </c>
      <c r="R100">
        <f t="shared" si="18"/>
        <v>25</v>
      </c>
      <c r="S100">
        <f t="shared" si="18"/>
        <v>25</v>
      </c>
      <c r="T100">
        <f t="shared" si="18"/>
        <v>25</v>
      </c>
      <c r="U100">
        <f t="shared" si="18"/>
        <v>25</v>
      </c>
      <c r="V100">
        <f t="shared" si="18"/>
        <v>25</v>
      </c>
      <c r="W100">
        <f t="shared" si="18"/>
        <v>25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64</v>
      </c>
      <c r="L101" t="s">
        <v>56</v>
      </c>
      <c r="M101">
        <v>0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67</v>
      </c>
      <c r="L102" t="s">
        <v>19</v>
      </c>
      <c r="M102">
        <f>264186398/1000</f>
        <v>264186.39799999999</v>
      </c>
      <c r="N102">
        <f t="shared" ref="N102:W103" si="19">M102</f>
        <v>264186.39799999999</v>
      </c>
      <c r="O102">
        <f t="shared" si="19"/>
        <v>264186.39799999999</v>
      </c>
      <c r="P102">
        <f t="shared" si="19"/>
        <v>264186.39799999999</v>
      </c>
      <c r="Q102">
        <f t="shared" si="19"/>
        <v>264186.39799999999</v>
      </c>
      <c r="R102">
        <f t="shared" si="19"/>
        <v>264186.39799999999</v>
      </c>
      <c r="S102">
        <f t="shared" si="19"/>
        <v>264186.39799999999</v>
      </c>
      <c r="T102">
        <f t="shared" si="19"/>
        <v>264186.39799999999</v>
      </c>
      <c r="U102">
        <f t="shared" si="19"/>
        <v>264186.39799999999</v>
      </c>
      <c r="V102">
        <f t="shared" si="19"/>
        <v>264186.39799999999</v>
      </c>
      <c r="W102">
        <f t="shared" si="19"/>
        <v>264186.39799999999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83</v>
      </c>
      <c r="L103" t="s">
        <v>73</v>
      </c>
      <c r="M103">
        <v>248501928.57809299</v>
      </c>
      <c r="N103">
        <f t="shared" si="19"/>
        <v>248501928.57809299</v>
      </c>
      <c r="O103">
        <f t="shared" si="19"/>
        <v>248501928.57809299</v>
      </c>
      <c r="P103">
        <f t="shared" si="19"/>
        <v>248501928.57809299</v>
      </c>
      <c r="Q103">
        <f t="shared" si="19"/>
        <v>248501928.57809299</v>
      </c>
      <c r="R103">
        <f t="shared" si="19"/>
        <v>248501928.57809299</v>
      </c>
      <c r="S103">
        <f t="shared" si="19"/>
        <v>248501928.57809299</v>
      </c>
      <c r="T103">
        <f t="shared" si="19"/>
        <v>248501928.57809299</v>
      </c>
      <c r="U103">
        <f t="shared" si="19"/>
        <v>248501928.57809299</v>
      </c>
      <c r="V103">
        <f t="shared" si="19"/>
        <v>248501928.57809299</v>
      </c>
      <c r="W103">
        <f t="shared" si="19"/>
        <v>248501928.57809299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17</v>
      </c>
      <c r="J104" t="s">
        <v>38</v>
      </c>
      <c r="L104" t="s">
        <v>84</v>
      </c>
      <c r="M104">
        <f t="shared" ref="M104:W104" si="20">M96*0.85</f>
        <v>1.9746387935514191</v>
      </c>
      <c r="N104">
        <f t="shared" si="20"/>
        <v>1.7541588356893476</v>
      </c>
      <c r="O104">
        <f t="shared" si="20"/>
        <v>1.5336788778272761</v>
      </c>
      <c r="P104">
        <f t="shared" si="20"/>
        <v>1.3131989199652045</v>
      </c>
      <c r="Q104">
        <f t="shared" si="20"/>
        <v>1.1368149536755474</v>
      </c>
      <c r="R104">
        <f t="shared" si="20"/>
        <v>1.1368149536755474</v>
      </c>
      <c r="S104">
        <f t="shared" si="20"/>
        <v>1.1368149536755474</v>
      </c>
      <c r="T104">
        <f t="shared" si="20"/>
        <v>1.1368149536755474</v>
      </c>
      <c r="U104">
        <f t="shared" si="20"/>
        <v>1.1368149536755474</v>
      </c>
      <c r="V104">
        <f t="shared" si="20"/>
        <v>1.1368149536755474</v>
      </c>
      <c r="W104">
        <f t="shared" si="20"/>
        <v>1.1368149536755474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81</v>
      </c>
      <c r="F105" t="s">
        <v>86</v>
      </c>
      <c r="G105" t="s">
        <v>6</v>
      </c>
    </row>
    <row r="106" spans="1:23" x14ac:dyDescent="0.25">
      <c r="A106" t="s">
        <v>52</v>
      </c>
      <c r="B106" t="s">
        <v>5</v>
      </c>
      <c r="C106" t="s">
        <v>15</v>
      </c>
      <c r="D106" t="s">
        <v>16</v>
      </c>
      <c r="E106" t="s">
        <v>81</v>
      </c>
      <c r="F106" t="s">
        <v>86</v>
      </c>
      <c r="G106" t="s">
        <v>59</v>
      </c>
      <c r="L106" t="s">
        <v>60</v>
      </c>
      <c r="M106">
        <v>2015</v>
      </c>
      <c r="N106">
        <f t="shared" ref="N106:W108" si="21">M106</f>
        <v>2015</v>
      </c>
      <c r="O106">
        <f t="shared" si="21"/>
        <v>2015</v>
      </c>
      <c r="P106">
        <f t="shared" si="21"/>
        <v>2015</v>
      </c>
      <c r="Q106">
        <f t="shared" si="21"/>
        <v>2015</v>
      </c>
      <c r="R106">
        <f t="shared" si="21"/>
        <v>2015</v>
      </c>
      <c r="S106">
        <f t="shared" si="21"/>
        <v>2015</v>
      </c>
      <c r="T106">
        <f t="shared" si="21"/>
        <v>2015</v>
      </c>
      <c r="U106">
        <f t="shared" si="21"/>
        <v>2015</v>
      </c>
      <c r="V106">
        <f t="shared" si="21"/>
        <v>2015</v>
      </c>
      <c r="W106">
        <f t="shared" si="21"/>
        <v>2015</v>
      </c>
    </row>
    <row r="107" spans="1:23" x14ac:dyDescent="0.25">
      <c r="A107" t="s">
        <v>52</v>
      </c>
      <c r="B107" t="s">
        <v>5</v>
      </c>
      <c r="C107" t="s">
        <v>15</v>
      </c>
      <c r="D107" t="s">
        <v>16</v>
      </c>
      <c r="E107" t="s">
        <v>81</v>
      </c>
      <c r="F107" t="s">
        <v>86</v>
      </c>
      <c r="G107" t="s">
        <v>61</v>
      </c>
      <c r="L107" t="s">
        <v>60</v>
      </c>
      <c r="M107">
        <v>2101</v>
      </c>
      <c r="N107">
        <f t="shared" si="21"/>
        <v>2101</v>
      </c>
      <c r="O107">
        <f t="shared" si="21"/>
        <v>2101</v>
      </c>
      <c r="P107">
        <f t="shared" si="21"/>
        <v>2101</v>
      </c>
      <c r="Q107">
        <f t="shared" si="21"/>
        <v>2101</v>
      </c>
      <c r="R107">
        <f t="shared" si="21"/>
        <v>2101</v>
      </c>
      <c r="S107">
        <f t="shared" si="21"/>
        <v>2101</v>
      </c>
      <c r="T107">
        <f t="shared" si="21"/>
        <v>2101</v>
      </c>
      <c r="U107">
        <f t="shared" si="21"/>
        <v>2101</v>
      </c>
      <c r="V107">
        <f t="shared" si="21"/>
        <v>2101</v>
      </c>
      <c r="W107">
        <f t="shared" si="21"/>
        <v>2101</v>
      </c>
    </row>
    <row r="108" spans="1:23" x14ac:dyDescent="0.25">
      <c r="A108" t="s">
        <v>52</v>
      </c>
      <c r="B108" t="s">
        <v>5</v>
      </c>
      <c r="C108" t="s">
        <v>15</v>
      </c>
      <c r="D108" t="s">
        <v>16</v>
      </c>
      <c r="E108" t="s">
        <v>81</v>
      </c>
      <c r="F108" t="s">
        <v>86</v>
      </c>
      <c r="G108" t="s">
        <v>62</v>
      </c>
      <c r="L108" t="s">
        <v>63</v>
      </c>
      <c r="M108">
        <v>25</v>
      </c>
      <c r="N108">
        <f t="shared" si="21"/>
        <v>25</v>
      </c>
      <c r="O108">
        <f t="shared" si="21"/>
        <v>25</v>
      </c>
      <c r="P108">
        <f t="shared" si="21"/>
        <v>25</v>
      </c>
      <c r="Q108">
        <f t="shared" si="21"/>
        <v>25</v>
      </c>
      <c r="R108">
        <f t="shared" si="21"/>
        <v>25</v>
      </c>
      <c r="S108">
        <f t="shared" si="21"/>
        <v>25</v>
      </c>
      <c r="T108">
        <f t="shared" si="21"/>
        <v>25</v>
      </c>
      <c r="U108">
        <f t="shared" si="21"/>
        <v>25</v>
      </c>
      <c r="V108">
        <f t="shared" si="21"/>
        <v>25</v>
      </c>
      <c r="W108">
        <f t="shared" si="21"/>
        <v>25</v>
      </c>
    </row>
    <row r="109" spans="1:23" x14ac:dyDescent="0.25">
      <c r="A109" t="s">
        <v>52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64</v>
      </c>
      <c r="L109" t="s">
        <v>56</v>
      </c>
      <c r="M109">
        <v>0</v>
      </c>
    </row>
    <row r="110" spans="1:23" x14ac:dyDescent="0.25">
      <c r="A110" t="s">
        <v>52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67</v>
      </c>
      <c r="L110" t="s">
        <v>19</v>
      </c>
      <c r="M110">
        <f>264186398/1000</f>
        <v>264186.39799999999</v>
      </c>
      <c r="N110">
        <f t="shared" ref="N110:W111" si="22">M110</f>
        <v>264186.39799999999</v>
      </c>
      <c r="O110">
        <f t="shared" si="22"/>
        <v>264186.39799999999</v>
      </c>
      <c r="P110">
        <f t="shared" si="22"/>
        <v>264186.39799999999</v>
      </c>
      <c r="Q110">
        <f t="shared" si="22"/>
        <v>264186.39799999999</v>
      </c>
      <c r="R110">
        <f t="shared" si="22"/>
        <v>264186.39799999999</v>
      </c>
      <c r="S110">
        <f t="shared" si="22"/>
        <v>264186.39799999999</v>
      </c>
      <c r="T110">
        <f t="shared" si="22"/>
        <v>264186.39799999999</v>
      </c>
      <c r="U110">
        <f t="shared" si="22"/>
        <v>264186.39799999999</v>
      </c>
      <c r="V110">
        <f t="shared" si="22"/>
        <v>264186.39799999999</v>
      </c>
      <c r="W110">
        <f t="shared" si="22"/>
        <v>264186.39799999999</v>
      </c>
    </row>
    <row r="111" spans="1:23" x14ac:dyDescent="0.25">
      <c r="A111" t="s">
        <v>52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83</v>
      </c>
      <c r="L111" t="s">
        <v>73</v>
      </c>
      <c r="M111">
        <v>248501928.57809299</v>
      </c>
      <c r="N111">
        <f t="shared" si="22"/>
        <v>248501928.57809299</v>
      </c>
      <c r="O111">
        <f t="shared" si="22"/>
        <v>248501928.57809299</v>
      </c>
      <c r="P111">
        <f t="shared" si="22"/>
        <v>248501928.57809299</v>
      </c>
      <c r="Q111">
        <f t="shared" si="22"/>
        <v>248501928.57809299</v>
      </c>
      <c r="R111">
        <f t="shared" si="22"/>
        <v>248501928.57809299</v>
      </c>
      <c r="S111">
        <f t="shared" si="22"/>
        <v>248501928.57809299</v>
      </c>
      <c r="T111">
        <f t="shared" si="22"/>
        <v>248501928.57809299</v>
      </c>
      <c r="U111">
        <f t="shared" si="22"/>
        <v>248501928.57809299</v>
      </c>
      <c r="V111">
        <f t="shared" si="22"/>
        <v>248501928.57809299</v>
      </c>
      <c r="W111">
        <f t="shared" si="22"/>
        <v>248501928.57809299</v>
      </c>
    </row>
    <row r="112" spans="1:23" x14ac:dyDescent="0.25">
      <c r="A112" t="s">
        <v>52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17</v>
      </c>
      <c r="J112" t="s">
        <v>38</v>
      </c>
      <c r="L112" t="s">
        <v>84</v>
      </c>
      <c r="M112">
        <f t="shared" ref="M112:W112" si="23">M96*0.85/2</f>
        <v>0.98731939677570957</v>
      </c>
      <c r="N112">
        <f t="shared" si="23"/>
        <v>0.8770794178446738</v>
      </c>
      <c r="O112">
        <f t="shared" si="23"/>
        <v>0.76683943891363804</v>
      </c>
      <c r="P112">
        <f t="shared" si="23"/>
        <v>0.65659945998260227</v>
      </c>
      <c r="Q112">
        <f t="shared" si="23"/>
        <v>0.56840747683777371</v>
      </c>
      <c r="R112">
        <f t="shared" si="23"/>
        <v>0.56840747683777371</v>
      </c>
      <c r="S112">
        <f t="shared" si="23"/>
        <v>0.56840747683777371</v>
      </c>
      <c r="T112">
        <f t="shared" si="23"/>
        <v>0.56840747683777371</v>
      </c>
      <c r="U112">
        <f t="shared" si="23"/>
        <v>0.56840747683777371</v>
      </c>
      <c r="V112">
        <f t="shared" si="23"/>
        <v>0.56840747683777371</v>
      </c>
      <c r="W112">
        <f t="shared" si="23"/>
        <v>0.56840747683777371</v>
      </c>
    </row>
    <row r="113" spans="1:23" x14ac:dyDescent="0.25">
      <c r="A113" t="s">
        <v>52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17</v>
      </c>
      <c r="J113" t="s">
        <v>23</v>
      </c>
      <c r="L113" t="s">
        <v>84</v>
      </c>
      <c r="M113">
        <f t="shared" ref="M113:W113" si="24">M96*0.85/2</f>
        <v>0.98731939677570957</v>
      </c>
      <c r="N113">
        <f t="shared" si="24"/>
        <v>0.8770794178446738</v>
      </c>
      <c r="O113">
        <f t="shared" si="24"/>
        <v>0.76683943891363804</v>
      </c>
      <c r="P113">
        <f t="shared" si="24"/>
        <v>0.65659945998260227</v>
      </c>
      <c r="Q113">
        <f t="shared" si="24"/>
        <v>0.56840747683777371</v>
      </c>
      <c r="R113">
        <f t="shared" si="24"/>
        <v>0.56840747683777371</v>
      </c>
      <c r="S113">
        <f t="shared" si="24"/>
        <v>0.56840747683777371</v>
      </c>
      <c r="T113">
        <f t="shared" si="24"/>
        <v>0.56840747683777371</v>
      </c>
      <c r="U113">
        <f t="shared" si="24"/>
        <v>0.56840747683777371</v>
      </c>
      <c r="V113">
        <f t="shared" si="24"/>
        <v>0.56840747683777371</v>
      </c>
      <c r="W113">
        <f t="shared" si="24"/>
        <v>0.56840747683777371</v>
      </c>
    </row>
    <row r="114" spans="1:23" x14ac:dyDescent="0.25">
      <c r="A114" t="s">
        <v>52</v>
      </c>
      <c r="B114" t="s">
        <v>5</v>
      </c>
      <c r="C114" t="s">
        <v>15</v>
      </c>
      <c r="D114" t="s">
        <v>16</v>
      </c>
      <c r="E114" t="s">
        <v>81</v>
      </c>
      <c r="F114" t="s">
        <v>87</v>
      </c>
      <c r="G114" t="s">
        <v>6</v>
      </c>
    </row>
    <row r="115" spans="1:23" x14ac:dyDescent="0.25">
      <c r="A115" t="s">
        <v>52</v>
      </c>
      <c r="B115" t="s">
        <v>5</v>
      </c>
      <c r="C115" t="s">
        <v>15</v>
      </c>
      <c r="D115" t="s">
        <v>16</v>
      </c>
      <c r="E115" t="s">
        <v>81</v>
      </c>
      <c r="F115" t="s">
        <v>87</v>
      </c>
      <c r="G115" t="s">
        <v>59</v>
      </c>
      <c r="L115" t="s">
        <v>60</v>
      </c>
      <c r="M115">
        <v>2025</v>
      </c>
      <c r="N115">
        <f t="shared" ref="N115:W117" si="25">M115</f>
        <v>2025</v>
      </c>
      <c r="O115">
        <f t="shared" si="25"/>
        <v>2025</v>
      </c>
      <c r="P115">
        <f t="shared" si="25"/>
        <v>2025</v>
      </c>
      <c r="Q115">
        <f t="shared" si="25"/>
        <v>2025</v>
      </c>
      <c r="R115">
        <f t="shared" si="25"/>
        <v>2025</v>
      </c>
      <c r="S115">
        <f t="shared" si="25"/>
        <v>2025</v>
      </c>
      <c r="T115">
        <f t="shared" si="25"/>
        <v>2025</v>
      </c>
      <c r="U115">
        <f t="shared" si="25"/>
        <v>2025</v>
      </c>
      <c r="V115">
        <f t="shared" si="25"/>
        <v>2025</v>
      </c>
      <c r="W115">
        <f t="shared" si="25"/>
        <v>2025</v>
      </c>
    </row>
    <row r="116" spans="1:23" x14ac:dyDescent="0.25">
      <c r="A116" t="s">
        <v>52</v>
      </c>
      <c r="B116" t="s">
        <v>5</v>
      </c>
      <c r="C116" t="s">
        <v>15</v>
      </c>
      <c r="D116" t="s">
        <v>16</v>
      </c>
      <c r="E116" t="s">
        <v>81</v>
      </c>
      <c r="F116" t="s">
        <v>87</v>
      </c>
      <c r="G116" t="s">
        <v>61</v>
      </c>
      <c r="L116" t="s">
        <v>60</v>
      </c>
      <c r="M116">
        <v>2101</v>
      </c>
      <c r="N116">
        <f t="shared" si="25"/>
        <v>2101</v>
      </c>
      <c r="O116">
        <f t="shared" si="25"/>
        <v>2101</v>
      </c>
      <c r="P116">
        <f t="shared" si="25"/>
        <v>2101</v>
      </c>
      <c r="Q116">
        <f t="shared" si="25"/>
        <v>2101</v>
      </c>
      <c r="R116">
        <f t="shared" si="25"/>
        <v>2101</v>
      </c>
      <c r="S116">
        <f t="shared" si="25"/>
        <v>2101</v>
      </c>
      <c r="T116">
        <f t="shared" si="25"/>
        <v>2101</v>
      </c>
      <c r="U116">
        <f t="shared" si="25"/>
        <v>2101</v>
      </c>
      <c r="V116">
        <f t="shared" si="25"/>
        <v>2101</v>
      </c>
      <c r="W116">
        <f t="shared" si="25"/>
        <v>2101</v>
      </c>
    </row>
    <row r="117" spans="1:23" x14ac:dyDescent="0.25">
      <c r="A117" t="s">
        <v>52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62</v>
      </c>
      <c r="L117" t="s">
        <v>63</v>
      </c>
      <c r="M117">
        <v>25</v>
      </c>
      <c r="N117">
        <f t="shared" si="25"/>
        <v>25</v>
      </c>
      <c r="O117">
        <f t="shared" si="25"/>
        <v>25</v>
      </c>
      <c r="P117">
        <f t="shared" si="25"/>
        <v>25</v>
      </c>
      <c r="Q117">
        <f t="shared" si="25"/>
        <v>25</v>
      </c>
      <c r="R117">
        <f t="shared" si="25"/>
        <v>25</v>
      </c>
      <c r="S117">
        <f t="shared" si="25"/>
        <v>25</v>
      </c>
      <c r="T117">
        <f t="shared" si="25"/>
        <v>25</v>
      </c>
      <c r="U117">
        <f t="shared" si="25"/>
        <v>25</v>
      </c>
      <c r="V117">
        <f t="shared" si="25"/>
        <v>25</v>
      </c>
      <c r="W117">
        <f t="shared" si="25"/>
        <v>25</v>
      </c>
    </row>
    <row r="118" spans="1:23" x14ac:dyDescent="0.25">
      <c r="A118" t="s">
        <v>52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64</v>
      </c>
      <c r="L118" t="s">
        <v>56</v>
      </c>
      <c r="M118">
        <v>0</v>
      </c>
    </row>
    <row r="119" spans="1:23" x14ac:dyDescent="0.25">
      <c r="A119" t="s">
        <v>52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67</v>
      </c>
      <c r="L119" t="s">
        <v>19</v>
      </c>
      <c r="M119">
        <f>264186398/1000</f>
        <v>264186.39799999999</v>
      </c>
      <c r="N119">
        <f t="shared" ref="N119:W120" si="26">M119</f>
        <v>264186.39799999999</v>
      </c>
      <c r="O119">
        <f t="shared" si="26"/>
        <v>264186.39799999999</v>
      </c>
      <c r="P119">
        <f t="shared" si="26"/>
        <v>264186.39799999999</v>
      </c>
      <c r="Q119">
        <f t="shared" si="26"/>
        <v>264186.39799999999</v>
      </c>
      <c r="R119">
        <f t="shared" si="26"/>
        <v>264186.39799999999</v>
      </c>
      <c r="S119">
        <f t="shared" si="26"/>
        <v>264186.39799999999</v>
      </c>
      <c r="T119">
        <f t="shared" si="26"/>
        <v>264186.39799999999</v>
      </c>
      <c r="U119">
        <f t="shared" si="26"/>
        <v>264186.39799999999</v>
      </c>
      <c r="V119">
        <f t="shared" si="26"/>
        <v>264186.39799999999</v>
      </c>
      <c r="W119">
        <f t="shared" si="26"/>
        <v>264186.39799999999</v>
      </c>
    </row>
    <row r="120" spans="1:23" x14ac:dyDescent="0.25">
      <c r="A120" t="s">
        <v>52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83</v>
      </c>
      <c r="L120" t="s">
        <v>73</v>
      </c>
      <c r="M120">
        <v>312843740.470339</v>
      </c>
      <c r="N120">
        <f t="shared" si="26"/>
        <v>312843740.470339</v>
      </c>
      <c r="O120">
        <f t="shared" si="26"/>
        <v>312843740.470339</v>
      </c>
      <c r="P120">
        <f t="shared" si="26"/>
        <v>312843740.470339</v>
      </c>
      <c r="Q120">
        <f t="shared" si="26"/>
        <v>312843740.470339</v>
      </c>
      <c r="R120">
        <f t="shared" si="26"/>
        <v>312843740.470339</v>
      </c>
      <c r="S120">
        <f t="shared" si="26"/>
        <v>312843740.470339</v>
      </c>
      <c r="T120">
        <f t="shared" si="26"/>
        <v>312843740.470339</v>
      </c>
      <c r="U120">
        <f t="shared" si="26"/>
        <v>312843740.470339</v>
      </c>
      <c r="V120">
        <f t="shared" si="26"/>
        <v>312843740.470339</v>
      </c>
      <c r="W120">
        <f t="shared" si="26"/>
        <v>312843740.470339</v>
      </c>
    </row>
    <row r="121" spans="1:23" x14ac:dyDescent="0.25">
      <c r="A121" t="s">
        <v>52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17</v>
      </c>
      <c r="J121" t="s">
        <v>37</v>
      </c>
      <c r="L121" t="s">
        <v>84</v>
      </c>
      <c r="M121">
        <f t="shared" ref="M121:W121" si="27">M96*0.85</f>
        <v>1.9746387935514191</v>
      </c>
      <c r="N121">
        <f t="shared" si="27"/>
        <v>1.7541588356893476</v>
      </c>
      <c r="O121">
        <f t="shared" si="27"/>
        <v>1.5336788778272761</v>
      </c>
      <c r="P121">
        <f t="shared" si="27"/>
        <v>1.3131989199652045</v>
      </c>
      <c r="Q121">
        <f t="shared" si="27"/>
        <v>1.1368149536755474</v>
      </c>
      <c r="R121">
        <f t="shared" si="27"/>
        <v>1.1368149536755474</v>
      </c>
      <c r="S121">
        <f t="shared" si="27"/>
        <v>1.1368149536755474</v>
      </c>
      <c r="T121">
        <f t="shared" si="27"/>
        <v>1.1368149536755474</v>
      </c>
      <c r="U121">
        <f t="shared" si="27"/>
        <v>1.1368149536755474</v>
      </c>
      <c r="V121">
        <f t="shared" si="27"/>
        <v>1.1368149536755474</v>
      </c>
      <c r="W121">
        <f t="shared" si="27"/>
        <v>1.1368149536755474</v>
      </c>
    </row>
    <row r="122" spans="1:23" x14ac:dyDescent="0.25">
      <c r="A122" t="s">
        <v>68</v>
      </c>
      <c r="B122" t="s">
        <v>5</v>
      </c>
      <c r="C122" t="s">
        <v>15</v>
      </c>
      <c r="D122" t="s">
        <v>16</v>
      </c>
      <c r="E122" t="s">
        <v>88</v>
      </c>
      <c r="G122" t="s">
        <v>20</v>
      </c>
      <c r="L122" t="s">
        <v>69</v>
      </c>
    </row>
    <row r="123" spans="1:23" x14ac:dyDescent="0.25">
      <c r="A123" t="s">
        <v>68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H123" t="s">
        <v>54</v>
      </c>
    </row>
    <row r="124" spans="1:23" x14ac:dyDescent="0.25">
      <c r="A124" t="s">
        <v>68</v>
      </c>
      <c r="B124" t="s">
        <v>5</v>
      </c>
      <c r="C124" t="s">
        <v>15</v>
      </c>
      <c r="D124" t="s">
        <v>16</v>
      </c>
      <c r="E124" t="s">
        <v>88</v>
      </c>
      <c r="G124" t="s">
        <v>55</v>
      </c>
      <c r="L124" t="s">
        <v>56</v>
      </c>
      <c r="M124">
        <v>0.25</v>
      </c>
      <c r="N124">
        <f t="shared" ref="N124:W125" si="28">M124</f>
        <v>0.25</v>
      </c>
      <c r="O124">
        <f t="shared" si="28"/>
        <v>0.25</v>
      </c>
      <c r="P124">
        <f t="shared" si="28"/>
        <v>0.25</v>
      </c>
      <c r="Q124">
        <f t="shared" si="28"/>
        <v>0.25</v>
      </c>
      <c r="R124">
        <f t="shared" si="28"/>
        <v>0.25</v>
      </c>
      <c r="S124">
        <f t="shared" si="28"/>
        <v>0.25</v>
      </c>
      <c r="T124">
        <f t="shared" si="28"/>
        <v>0.25</v>
      </c>
      <c r="U124">
        <f t="shared" si="28"/>
        <v>0.25</v>
      </c>
      <c r="V124">
        <f t="shared" si="28"/>
        <v>0.25</v>
      </c>
      <c r="W124">
        <f t="shared" si="28"/>
        <v>0.25</v>
      </c>
    </row>
    <row r="125" spans="1:23" x14ac:dyDescent="0.25">
      <c r="A125" t="s">
        <v>68</v>
      </c>
      <c r="B125" t="s">
        <v>5</v>
      </c>
      <c r="C125" t="s">
        <v>15</v>
      </c>
      <c r="D125" t="s">
        <v>16</v>
      </c>
      <c r="E125" t="s">
        <v>88</v>
      </c>
      <c r="G125" t="s">
        <v>57</v>
      </c>
      <c r="M125">
        <v>7</v>
      </c>
      <c r="N125">
        <f t="shared" si="28"/>
        <v>7</v>
      </c>
      <c r="O125">
        <f t="shared" si="28"/>
        <v>7</v>
      </c>
      <c r="P125">
        <f t="shared" si="28"/>
        <v>7</v>
      </c>
      <c r="Q125">
        <f t="shared" si="28"/>
        <v>7</v>
      </c>
      <c r="R125">
        <f t="shared" si="28"/>
        <v>7</v>
      </c>
      <c r="S125">
        <f t="shared" si="28"/>
        <v>7</v>
      </c>
      <c r="T125">
        <f t="shared" si="28"/>
        <v>7</v>
      </c>
      <c r="U125">
        <f t="shared" si="28"/>
        <v>7</v>
      </c>
      <c r="V125">
        <f t="shared" si="28"/>
        <v>7</v>
      </c>
      <c r="W125">
        <f t="shared" si="28"/>
        <v>7</v>
      </c>
    </row>
    <row r="126" spans="1:23" x14ac:dyDescent="0.25">
      <c r="A126" t="s">
        <v>68</v>
      </c>
      <c r="B126" t="s">
        <v>5</v>
      </c>
      <c r="C126" t="s">
        <v>15</v>
      </c>
      <c r="D126" t="s">
        <v>16</v>
      </c>
      <c r="E126" t="s">
        <v>88</v>
      </c>
      <c r="F126" t="s">
        <v>89</v>
      </c>
      <c r="G126" t="s">
        <v>6</v>
      </c>
    </row>
    <row r="127" spans="1:23" x14ac:dyDescent="0.25">
      <c r="A127" t="s">
        <v>68</v>
      </c>
      <c r="B127" t="s">
        <v>5</v>
      </c>
      <c r="C127" t="s">
        <v>15</v>
      </c>
      <c r="D127" t="s">
        <v>16</v>
      </c>
      <c r="E127" t="s">
        <v>88</v>
      </c>
      <c r="F127" t="s">
        <v>89</v>
      </c>
      <c r="G127" t="s">
        <v>59</v>
      </c>
      <c r="L127" t="s">
        <v>60</v>
      </c>
      <c r="M127">
        <v>1950</v>
      </c>
      <c r="N127">
        <f t="shared" ref="N127:W129" si="29">M127</f>
        <v>1950</v>
      </c>
      <c r="O127">
        <f t="shared" si="29"/>
        <v>1950</v>
      </c>
      <c r="P127">
        <f t="shared" si="29"/>
        <v>1950</v>
      </c>
      <c r="Q127">
        <f t="shared" si="29"/>
        <v>1950</v>
      </c>
      <c r="R127">
        <f t="shared" si="29"/>
        <v>1950</v>
      </c>
      <c r="S127">
        <f t="shared" si="29"/>
        <v>1950</v>
      </c>
      <c r="T127">
        <f t="shared" si="29"/>
        <v>1950</v>
      </c>
      <c r="U127">
        <f t="shared" si="29"/>
        <v>1950</v>
      </c>
      <c r="V127">
        <f t="shared" si="29"/>
        <v>1950</v>
      </c>
      <c r="W127">
        <f t="shared" si="29"/>
        <v>1950</v>
      </c>
    </row>
    <row r="128" spans="1:23" x14ac:dyDescent="0.25">
      <c r="A128" t="s">
        <v>68</v>
      </c>
      <c r="B128" t="s">
        <v>5</v>
      </c>
      <c r="C128" t="s">
        <v>15</v>
      </c>
      <c r="D128" t="s">
        <v>16</v>
      </c>
      <c r="E128" t="s">
        <v>88</v>
      </c>
      <c r="F128" t="s">
        <v>89</v>
      </c>
      <c r="G128" t="s">
        <v>61</v>
      </c>
      <c r="L128" t="s">
        <v>60</v>
      </c>
      <c r="M128">
        <v>2101</v>
      </c>
      <c r="N128">
        <f t="shared" si="29"/>
        <v>2101</v>
      </c>
      <c r="O128">
        <f t="shared" si="29"/>
        <v>2101</v>
      </c>
      <c r="P128">
        <f t="shared" si="29"/>
        <v>2101</v>
      </c>
      <c r="Q128">
        <f t="shared" si="29"/>
        <v>2101</v>
      </c>
      <c r="R128">
        <f t="shared" si="29"/>
        <v>2101</v>
      </c>
      <c r="S128">
        <f t="shared" si="29"/>
        <v>2101</v>
      </c>
      <c r="T128">
        <f t="shared" si="29"/>
        <v>2101</v>
      </c>
      <c r="U128">
        <f t="shared" si="29"/>
        <v>2101</v>
      </c>
      <c r="V128">
        <f t="shared" si="29"/>
        <v>2101</v>
      </c>
      <c r="W128">
        <f t="shared" si="29"/>
        <v>2101</v>
      </c>
    </row>
    <row r="129" spans="1:23" x14ac:dyDescent="0.25">
      <c r="A129" t="s">
        <v>68</v>
      </c>
      <c r="B129" t="s">
        <v>5</v>
      </c>
      <c r="C129" t="s">
        <v>15</v>
      </c>
      <c r="D129" t="s">
        <v>16</v>
      </c>
      <c r="E129" t="s">
        <v>88</v>
      </c>
      <c r="F129" t="s">
        <v>89</v>
      </c>
      <c r="G129" t="s">
        <v>62</v>
      </c>
      <c r="L129" t="s">
        <v>63</v>
      </c>
      <c r="M129">
        <v>16</v>
      </c>
      <c r="N129">
        <f t="shared" si="29"/>
        <v>16</v>
      </c>
      <c r="O129">
        <f t="shared" si="29"/>
        <v>16</v>
      </c>
      <c r="P129">
        <f t="shared" si="29"/>
        <v>16</v>
      </c>
      <c r="Q129">
        <f t="shared" si="29"/>
        <v>16</v>
      </c>
      <c r="R129">
        <f t="shared" si="29"/>
        <v>16</v>
      </c>
      <c r="S129">
        <f t="shared" si="29"/>
        <v>16</v>
      </c>
      <c r="T129">
        <f t="shared" si="29"/>
        <v>16</v>
      </c>
      <c r="U129">
        <f t="shared" si="29"/>
        <v>16</v>
      </c>
      <c r="V129">
        <f t="shared" si="29"/>
        <v>16</v>
      </c>
      <c r="W129">
        <f t="shared" si="29"/>
        <v>16</v>
      </c>
    </row>
    <row r="130" spans="1:23" x14ac:dyDescent="0.25">
      <c r="A130" t="s">
        <v>68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64</v>
      </c>
      <c r="L130" t="s">
        <v>56</v>
      </c>
      <c r="M130">
        <f>INDEX([1]!passenger_data,MATCH($A130&amp;$F130&amp;$G130&amp;$J130,[1]!passenger_index,0),MATCH(M$2,[1]!passenger_year,0))</f>
        <v>0.21186439370208571</v>
      </c>
    </row>
    <row r="131" spans="1:23" x14ac:dyDescent="0.25">
      <c r="A131" t="s">
        <v>68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67</v>
      </c>
      <c r="L131" t="s">
        <v>69</v>
      </c>
      <c r="M131">
        <f>INDEX([1]!passenger_data,MATCH($A131&amp;$F131&amp;$G131&amp;$J131,[1]!passenger_index,0),MATCH(M$2,[1]!passenger_year,0))</f>
        <v>13.590817250000002</v>
      </c>
      <c r="N131">
        <f t="shared" ref="N131:W134" si="30">M131</f>
        <v>13.590817250000002</v>
      </c>
      <c r="O131">
        <f t="shared" si="30"/>
        <v>13.590817250000002</v>
      </c>
      <c r="P131">
        <f t="shared" si="30"/>
        <v>13.590817250000002</v>
      </c>
      <c r="Q131">
        <f t="shared" si="30"/>
        <v>13.590817250000002</v>
      </c>
      <c r="R131">
        <f t="shared" si="30"/>
        <v>13.590817250000002</v>
      </c>
      <c r="S131">
        <f t="shared" si="30"/>
        <v>13.590817250000002</v>
      </c>
      <c r="T131">
        <f t="shared" si="30"/>
        <v>13.590817250000002</v>
      </c>
      <c r="U131">
        <f t="shared" si="30"/>
        <v>13.590817250000002</v>
      </c>
      <c r="V131">
        <f t="shared" si="30"/>
        <v>13.590817250000002</v>
      </c>
      <c r="W131">
        <f t="shared" si="30"/>
        <v>13.590817250000002</v>
      </c>
    </row>
    <row r="132" spans="1:23" x14ac:dyDescent="0.25">
      <c r="A132" t="s">
        <v>68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83</v>
      </c>
      <c r="L132" t="s">
        <v>73</v>
      </c>
      <c r="M132">
        <v>20763.917049532702</v>
      </c>
      <c r="N132">
        <f t="shared" si="30"/>
        <v>20763.917049532702</v>
      </c>
      <c r="O132">
        <f t="shared" si="30"/>
        <v>20763.917049532702</v>
      </c>
      <c r="P132">
        <f t="shared" si="30"/>
        <v>20763.917049532702</v>
      </c>
      <c r="Q132">
        <f t="shared" si="30"/>
        <v>20763.917049532702</v>
      </c>
      <c r="R132">
        <f t="shared" si="30"/>
        <v>20763.917049532702</v>
      </c>
      <c r="S132">
        <f t="shared" si="30"/>
        <v>20763.917049532702</v>
      </c>
      <c r="T132">
        <f t="shared" si="30"/>
        <v>20763.917049532702</v>
      </c>
      <c r="U132">
        <f t="shared" si="30"/>
        <v>20763.917049532702</v>
      </c>
      <c r="V132">
        <f t="shared" si="30"/>
        <v>20763.917049532702</v>
      </c>
      <c r="W132">
        <f t="shared" si="30"/>
        <v>20763.917049532702</v>
      </c>
    </row>
    <row r="133" spans="1:23" x14ac:dyDescent="0.25">
      <c r="A133" t="s">
        <v>68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72</v>
      </c>
      <c r="L133" t="s">
        <v>73</v>
      </c>
      <c r="M133">
        <v>2738.9469488598102</v>
      </c>
      <c r="N133">
        <f t="shared" si="30"/>
        <v>2738.9469488598102</v>
      </c>
      <c r="O133">
        <f t="shared" si="30"/>
        <v>2738.9469488598102</v>
      </c>
      <c r="P133">
        <f t="shared" si="30"/>
        <v>2738.9469488598102</v>
      </c>
      <c r="Q133">
        <f t="shared" si="30"/>
        <v>2738.9469488598102</v>
      </c>
      <c r="R133">
        <f t="shared" si="30"/>
        <v>2738.9469488598102</v>
      </c>
      <c r="S133">
        <f t="shared" si="30"/>
        <v>2738.9469488598102</v>
      </c>
      <c r="T133">
        <f t="shared" si="30"/>
        <v>2738.9469488598102</v>
      </c>
      <c r="U133">
        <f t="shared" si="30"/>
        <v>2738.9469488598102</v>
      </c>
      <c r="V133">
        <f t="shared" si="30"/>
        <v>2738.9469488598102</v>
      </c>
      <c r="W133">
        <f t="shared" si="30"/>
        <v>2738.9469488598102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88</v>
      </c>
      <c r="F134" t="s">
        <v>89</v>
      </c>
      <c r="G134" t="s">
        <v>17</v>
      </c>
      <c r="J134" t="s">
        <v>90</v>
      </c>
      <c r="L134" t="s">
        <v>91</v>
      </c>
      <c r="M134">
        <f>INDEX([1]!passenger_data,MATCH($A134&amp;$F134&amp;$G134&amp;$J134,[1]!passenger_index,0),MATCH(M$2,[1]!passenger_year,0))</f>
        <v>8</v>
      </c>
      <c r="N134">
        <f t="shared" si="30"/>
        <v>8</v>
      </c>
      <c r="O134">
        <f t="shared" si="30"/>
        <v>8</v>
      </c>
      <c r="P134">
        <f t="shared" si="30"/>
        <v>8</v>
      </c>
      <c r="Q134">
        <f t="shared" si="30"/>
        <v>8</v>
      </c>
      <c r="R134">
        <f t="shared" si="30"/>
        <v>8</v>
      </c>
      <c r="S134">
        <f t="shared" si="30"/>
        <v>8</v>
      </c>
      <c r="T134">
        <f t="shared" si="30"/>
        <v>8</v>
      </c>
      <c r="U134">
        <f t="shared" si="30"/>
        <v>8</v>
      </c>
      <c r="V134">
        <f t="shared" si="30"/>
        <v>8</v>
      </c>
      <c r="W134">
        <f t="shared" si="30"/>
        <v>8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88</v>
      </c>
      <c r="F135" t="s">
        <v>92</v>
      </c>
      <c r="G135" t="s">
        <v>6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88</v>
      </c>
      <c r="F136" t="s">
        <v>92</v>
      </c>
      <c r="G136" t="s">
        <v>59</v>
      </c>
      <c r="L136" t="s">
        <v>60</v>
      </c>
      <c r="M136">
        <v>1950</v>
      </c>
      <c r="N136">
        <f t="shared" ref="N136:W138" si="31">M136</f>
        <v>1950</v>
      </c>
      <c r="O136">
        <f t="shared" si="31"/>
        <v>1950</v>
      </c>
      <c r="P136">
        <f t="shared" si="31"/>
        <v>1950</v>
      </c>
      <c r="Q136">
        <f t="shared" si="31"/>
        <v>1950</v>
      </c>
      <c r="R136">
        <f t="shared" si="31"/>
        <v>1950</v>
      </c>
      <c r="S136">
        <f t="shared" si="31"/>
        <v>1950</v>
      </c>
      <c r="T136">
        <f t="shared" si="31"/>
        <v>1950</v>
      </c>
      <c r="U136">
        <f t="shared" si="31"/>
        <v>1950</v>
      </c>
      <c r="V136">
        <f t="shared" si="31"/>
        <v>1950</v>
      </c>
      <c r="W136">
        <f t="shared" si="31"/>
        <v>1950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88</v>
      </c>
      <c r="F137" t="s">
        <v>92</v>
      </c>
      <c r="G137" t="s">
        <v>61</v>
      </c>
      <c r="L137" t="s">
        <v>60</v>
      </c>
      <c r="M137">
        <v>2101</v>
      </c>
      <c r="N137">
        <f t="shared" si="31"/>
        <v>2101</v>
      </c>
      <c r="O137">
        <f t="shared" si="31"/>
        <v>2101</v>
      </c>
      <c r="P137">
        <f t="shared" si="31"/>
        <v>2101</v>
      </c>
      <c r="Q137">
        <f t="shared" si="31"/>
        <v>2101</v>
      </c>
      <c r="R137">
        <f t="shared" si="31"/>
        <v>2101</v>
      </c>
      <c r="S137">
        <f t="shared" si="31"/>
        <v>2101</v>
      </c>
      <c r="T137">
        <f t="shared" si="31"/>
        <v>2101</v>
      </c>
      <c r="U137">
        <f t="shared" si="31"/>
        <v>2101</v>
      </c>
      <c r="V137">
        <f t="shared" si="31"/>
        <v>2101</v>
      </c>
      <c r="W137">
        <f t="shared" si="31"/>
        <v>2101</v>
      </c>
    </row>
    <row r="138" spans="1:23" x14ac:dyDescent="0.25">
      <c r="A138" t="s">
        <v>68</v>
      </c>
      <c r="B138" t="s">
        <v>5</v>
      </c>
      <c r="C138" t="s">
        <v>15</v>
      </c>
      <c r="D138" t="s">
        <v>16</v>
      </c>
      <c r="E138" t="s">
        <v>88</v>
      </c>
      <c r="F138" t="s">
        <v>92</v>
      </c>
      <c r="G138" t="s">
        <v>62</v>
      </c>
      <c r="L138" t="s">
        <v>63</v>
      </c>
      <c r="M138">
        <v>16</v>
      </c>
      <c r="N138">
        <f t="shared" si="31"/>
        <v>16</v>
      </c>
      <c r="O138">
        <f t="shared" si="31"/>
        <v>16</v>
      </c>
      <c r="P138">
        <f t="shared" si="31"/>
        <v>16</v>
      </c>
      <c r="Q138">
        <f t="shared" si="31"/>
        <v>16</v>
      </c>
      <c r="R138">
        <f t="shared" si="31"/>
        <v>16</v>
      </c>
      <c r="S138">
        <f t="shared" si="31"/>
        <v>16</v>
      </c>
      <c r="T138">
        <f t="shared" si="31"/>
        <v>16</v>
      </c>
      <c r="U138">
        <f t="shared" si="31"/>
        <v>16</v>
      </c>
      <c r="V138">
        <f t="shared" si="31"/>
        <v>16</v>
      </c>
      <c r="W138">
        <f t="shared" si="31"/>
        <v>16</v>
      </c>
    </row>
    <row r="139" spans="1:23" x14ac:dyDescent="0.25">
      <c r="A139" t="s">
        <v>68</v>
      </c>
      <c r="B139" t="s">
        <v>5</v>
      </c>
      <c r="C139" t="s">
        <v>15</v>
      </c>
      <c r="D139" t="s">
        <v>16</v>
      </c>
      <c r="E139" t="s">
        <v>88</v>
      </c>
      <c r="F139" t="s">
        <v>92</v>
      </c>
      <c r="G139" t="s">
        <v>64</v>
      </c>
      <c r="L139" t="s">
        <v>56</v>
      </c>
      <c r="M139">
        <f>INDEX([1]!passenger_data,MATCH($A139&amp;$F139&amp;$G139&amp;$J139,[1]!passenger_index,0),MATCH(M$2,[1]!passenger_year,0))</f>
        <v>0.43014892054665882</v>
      </c>
    </row>
    <row r="140" spans="1:23" x14ac:dyDescent="0.25">
      <c r="A140" t="s">
        <v>68</v>
      </c>
      <c r="B140" t="s">
        <v>5</v>
      </c>
      <c r="C140" t="s">
        <v>15</v>
      </c>
      <c r="D140" t="s">
        <v>16</v>
      </c>
      <c r="E140" t="s">
        <v>88</v>
      </c>
      <c r="F140" t="s">
        <v>92</v>
      </c>
      <c r="G140" t="s">
        <v>67</v>
      </c>
      <c r="L140" t="s">
        <v>69</v>
      </c>
      <c r="M140">
        <f>INDEX([1]!passenger_data,MATCH($A140&amp;$F140&amp;$G140&amp;$J140,[1]!passenger_index,0),MATCH(M$2,[1]!passenger_year,0))</f>
        <v>13.590817250000002</v>
      </c>
      <c r="N140">
        <f t="shared" ref="N140:W143" si="32">M140</f>
        <v>13.590817250000002</v>
      </c>
      <c r="O140">
        <f t="shared" si="32"/>
        <v>13.590817250000002</v>
      </c>
      <c r="P140">
        <f t="shared" si="32"/>
        <v>13.590817250000002</v>
      </c>
      <c r="Q140">
        <f t="shared" si="32"/>
        <v>13.590817250000002</v>
      </c>
      <c r="R140">
        <f t="shared" si="32"/>
        <v>13.590817250000002</v>
      </c>
      <c r="S140">
        <f t="shared" si="32"/>
        <v>13.590817250000002</v>
      </c>
      <c r="T140">
        <f t="shared" si="32"/>
        <v>13.590817250000002</v>
      </c>
      <c r="U140">
        <f t="shared" si="32"/>
        <v>13.590817250000002</v>
      </c>
      <c r="V140">
        <f t="shared" si="32"/>
        <v>13.590817250000002</v>
      </c>
      <c r="W140">
        <f t="shared" si="32"/>
        <v>13.590817250000002</v>
      </c>
    </row>
    <row r="141" spans="1:23" x14ac:dyDescent="0.25">
      <c r="A141" t="s">
        <v>68</v>
      </c>
      <c r="B141" t="s">
        <v>5</v>
      </c>
      <c r="C141" t="s">
        <v>15</v>
      </c>
      <c r="D141" t="s">
        <v>16</v>
      </c>
      <c r="E141" t="s">
        <v>88</v>
      </c>
      <c r="F141" t="s">
        <v>92</v>
      </c>
      <c r="G141" t="s">
        <v>83</v>
      </c>
      <c r="L141" t="s">
        <v>73</v>
      </c>
      <c r="M141">
        <v>31948.0807643925</v>
      </c>
      <c r="N141">
        <f t="shared" si="32"/>
        <v>31948.0807643925</v>
      </c>
      <c r="O141">
        <f t="shared" si="32"/>
        <v>31948.0807643925</v>
      </c>
      <c r="P141">
        <f t="shared" si="32"/>
        <v>31948.0807643925</v>
      </c>
      <c r="Q141">
        <f t="shared" si="32"/>
        <v>31948.0807643925</v>
      </c>
      <c r="R141">
        <f t="shared" si="32"/>
        <v>31948.0807643925</v>
      </c>
      <c r="S141">
        <f t="shared" si="32"/>
        <v>31948.0807643925</v>
      </c>
      <c r="T141">
        <f t="shared" si="32"/>
        <v>31948.0807643925</v>
      </c>
      <c r="U141">
        <f t="shared" si="32"/>
        <v>31948.0807643925</v>
      </c>
      <c r="V141">
        <f t="shared" si="32"/>
        <v>31948.0807643925</v>
      </c>
      <c r="W141">
        <f t="shared" si="32"/>
        <v>31948.0807643925</v>
      </c>
    </row>
    <row r="142" spans="1:23" x14ac:dyDescent="0.25">
      <c r="A142" t="s">
        <v>68</v>
      </c>
      <c r="B142" t="s">
        <v>5</v>
      </c>
      <c r="C142" t="s">
        <v>15</v>
      </c>
      <c r="D142" t="s">
        <v>16</v>
      </c>
      <c r="E142" t="s">
        <v>88</v>
      </c>
      <c r="F142" t="s">
        <v>92</v>
      </c>
      <c r="G142" t="s">
        <v>72</v>
      </c>
      <c r="L142" t="s">
        <v>73</v>
      </c>
      <c r="M142">
        <v>2738.9469488598102</v>
      </c>
      <c r="N142">
        <f t="shared" si="32"/>
        <v>2738.9469488598102</v>
      </c>
      <c r="O142">
        <f t="shared" si="32"/>
        <v>2738.9469488598102</v>
      </c>
      <c r="P142">
        <f t="shared" si="32"/>
        <v>2738.9469488598102</v>
      </c>
      <c r="Q142">
        <f t="shared" si="32"/>
        <v>2738.9469488598102</v>
      </c>
      <c r="R142">
        <f t="shared" si="32"/>
        <v>2738.9469488598102</v>
      </c>
      <c r="S142">
        <f t="shared" si="32"/>
        <v>2738.9469488598102</v>
      </c>
      <c r="T142">
        <f t="shared" si="32"/>
        <v>2738.9469488598102</v>
      </c>
      <c r="U142">
        <f t="shared" si="32"/>
        <v>2738.9469488598102</v>
      </c>
      <c r="V142">
        <f t="shared" si="32"/>
        <v>2738.9469488598102</v>
      </c>
      <c r="W142">
        <f t="shared" si="32"/>
        <v>2738.9469488598102</v>
      </c>
    </row>
    <row r="143" spans="1:23" x14ac:dyDescent="0.25">
      <c r="A143" t="s">
        <v>68</v>
      </c>
      <c r="B143" t="s">
        <v>5</v>
      </c>
      <c r="C143" t="s">
        <v>15</v>
      </c>
      <c r="D143" t="s">
        <v>16</v>
      </c>
      <c r="E143" t="s">
        <v>88</v>
      </c>
      <c r="F143" t="s">
        <v>92</v>
      </c>
      <c r="G143" t="s">
        <v>17</v>
      </c>
      <c r="J143" t="s">
        <v>90</v>
      </c>
      <c r="L143" t="s">
        <v>91</v>
      </c>
      <c r="M143">
        <f>INDEX([1]!passenger_data,MATCH($A143&amp;$F143&amp;$G143&amp;$J143,[1]!passenger_index,0),MATCH(M$2,[1]!passenger_year,0))</f>
        <v>11</v>
      </c>
      <c r="N143">
        <f t="shared" si="32"/>
        <v>11</v>
      </c>
      <c r="O143">
        <f t="shared" si="32"/>
        <v>11</v>
      </c>
      <c r="P143">
        <f t="shared" si="32"/>
        <v>11</v>
      </c>
      <c r="Q143">
        <f t="shared" si="32"/>
        <v>11</v>
      </c>
      <c r="R143">
        <f t="shared" si="32"/>
        <v>11</v>
      </c>
      <c r="S143">
        <f t="shared" si="32"/>
        <v>11</v>
      </c>
      <c r="T143">
        <f t="shared" si="32"/>
        <v>11</v>
      </c>
      <c r="U143">
        <f t="shared" si="32"/>
        <v>11</v>
      </c>
      <c r="V143">
        <f t="shared" si="32"/>
        <v>11</v>
      </c>
      <c r="W143">
        <f t="shared" si="32"/>
        <v>11</v>
      </c>
    </row>
    <row r="144" spans="1:23" x14ac:dyDescent="0.25">
      <c r="A144" t="s">
        <v>68</v>
      </c>
      <c r="B144" t="s">
        <v>5</v>
      </c>
      <c r="C144" t="s">
        <v>15</v>
      </c>
      <c r="D144" t="s">
        <v>16</v>
      </c>
      <c r="E144" t="s">
        <v>88</v>
      </c>
      <c r="F144" t="s">
        <v>93</v>
      </c>
      <c r="G144" t="s">
        <v>6</v>
      </c>
    </row>
    <row r="145" spans="1:23" x14ac:dyDescent="0.25">
      <c r="A145" t="s">
        <v>68</v>
      </c>
      <c r="B145" t="s">
        <v>5</v>
      </c>
      <c r="C145" t="s">
        <v>15</v>
      </c>
      <c r="D145" t="s">
        <v>16</v>
      </c>
      <c r="E145" t="s">
        <v>88</v>
      </c>
      <c r="F145" t="s">
        <v>93</v>
      </c>
      <c r="G145" t="s">
        <v>59</v>
      </c>
      <c r="L145" t="s">
        <v>60</v>
      </c>
      <c r="M145">
        <v>1950</v>
      </c>
      <c r="N145">
        <f t="shared" ref="N145:W147" si="33">M145</f>
        <v>1950</v>
      </c>
      <c r="O145">
        <f t="shared" si="33"/>
        <v>1950</v>
      </c>
      <c r="P145">
        <f t="shared" si="33"/>
        <v>1950</v>
      </c>
      <c r="Q145">
        <f t="shared" si="33"/>
        <v>1950</v>
      </c>
      <c r="R145">
        <f t="shared" si="33"/>
        <v>1950</v>
      </c>
      <c r="S145">
        <f t="shared" si="33"/>
        <v>1950</v>
      </c>
      <c r="T145">
        <f t="shared" si="33"/>
        <v>1950</v>
      </c>
      <c r="U145">
        <f t="shared" si="33"/>
        <v>1950</v>
      </c>
      <c r="V145">
        <f t="shared" si="33"/>
        <v>1950</v>
      </c>
      <c r="W145">
        <f t="shared" si="33"/>
        <v>1950</v>
      </c>
    </row>
    <row r="146" spans="1:23" x14ac:dyDescent="0.25">
      <c r="A146" t="s">
        <v>68</v>
      </c>
      <c r="B146" t="s">
        <v>5</v>
      </c>
      <c r="C146" t="s">
        <v>15</v>
      </c>
      <c r="D146" t="s">
        <v>16</v>
      </c>
      <c r="E146" t="s">
        <v>88</v>
      </c>
      <c r="F146" t="s">
        <v>93</v>
      </c>
      <c r="G146" t="s">
        <v>61</v>
      </c>
      <c r="L146" t="s">
        <v>60</v>
      </c>
      <c r="M146">
        <v>2101</v>
      </c>
      <c r="N146">
        <f t="shared" si="33"/>
        <v>2101</v>
      </c>
      <c r="O146">
        <f t="shared" si="33"/>
        <v>2101</v>
      </c>
      <c r="P146">
        <f t="shared" si="33"/>
        <v>2101</v>
      </c>
      <c r="Q146">
        <f t="shared" si="33"/>
        <v>2101</v>
      </c>
      <c r="R146">
        <f t="shared" si="33"/>
        <v>2101</v>
      </c>
      <c r="S146">
        <f t="shared" si="33"/>
        <v>2101</v>
      </c>
      <c r="T146">
        <f t="shared" si="33"/>
        <v>2101</v>
      </c>
      <c r="U146">
        <f t="shared" si="33"/>
        <v>2101</v>
      </c>
      <c r="V146">
        <f t="shared" si="33"/>
        <v>2101</v>
      </c>
      <c r="W146">
        <f t="shared" si="33"/>
        <v>2101</v>
      </c>
    </row>
    <row r="147" spans="1:23" x14ac:dyDescent="0.25">
      <c r="A147" t="s">
        <v>68</v>
      </c>
      <c r="B147" t="s">
        <v>5</v>
      </c>
      <c r="C147" t="s">
        <v>15</v>
      </c>
      <c r="D147" t="s">
        <v>16</v>
      </c>
      <c r="E147" t="s">
        <v>88</v>
      </c>
      <c r="F147" t="s">
        <v>93</v>
      </c>
      <c r="G147" t="s">
        <v>62</v>
      </c>
      <c r="L147" t="s">
        <v>63</v>
      </c>
      <c r="M147">
        <v>16</v>
      </c>
      <c r="N147">
        <f t="shared" si="33"/>
        <v>16</v>
      </c>
      <c r="O147">
        <f t="shared" si="33"/>
        <v>16</v>
      </c>
      <c r="P147">
        <f t="shared" si="33"/>
        <v>16</v>
      </c>
      <c r="Q147">
        <f t="shared" si="33"/>
        <v>16</v>
      </c>
      <c r="R147">
        <f t="shared" si="33"/>
        <v>16</v>
      </c>
      <c r="S147">
        <f t="shared" si="33"/>
        <v>16</v>
      </c>
      <c r="T147">
        <f t="shared" si="33"/>
        <v>16</v>
      </c>
      <c r="U147">
        <f t="shared" si="33"/>
        <v>16</v>
      </c>
      <c r="V147">
        <f t="shared" si="33"/>
        <v>16</v>
      </c>
      <c r="W147">
        <f t="shared" si="33"/>
        <v>16</v>
      </c>
    </row>
    <row r="148" spans="1:23" x14ac:dyDescent="0.25">
      <c r="A148" t="s">
        <v>68</v>
      </c>
      <c r="B148" t="s">
        <v>5</v>
      </c>
      <c r="C148" t="s">
        <v>15</v>
      </c>
      <c r="D148" t="s">
        <v>16</v>
      </c>
      <c r="E148" t="s">
        <v>88</v>
      </c>
      <c r="F148" t="s">
        <v>93</v>
      </c>
      <c r="G148" t="s">
        <v>64</v>
      </c>
      <c r="L148" t="s">
        <v>56</v>
      </c>
      <c r="M148">
        <f>INDEX([1]!passenger_data,MATCH($A148&amp;$F148&amp;$G148&amp;$J148,[1]!passenger_index,0),MATCH(M$2,[1]!passenger_year,0))</f>
        <v>0.11813560629791432</v>
      </c>
    </row>
    <row r="149" spans="1:23" x14ac:dyDescent="0.25">
      <c r="A149" t="s">
        <v>68</v>
      </c>
      <c r="B149" t="s">
        <v>5</v>
      </c>
      <c r="C149" t="s">
        <v>15</v>
      </c>
      <c r="D149" t="s">
        <v>16</v>
      </c>
      <c r="E149" t="s">
        <v>88</v>
      </c>
      <c r="F149" t="s">
        <v>93</v>
      </c>
      <c r="G149" t="s">
        <v>67</v>
      </c>
      <c r="L149" t="s">
        <v>69</v>
      </c>
      <c r="M149">
        <f>INDEX([1]!passenger_data,MATCH($A149&amp;$F149&amp;$G149&amp;$J149,[1]!passenger_index,0),MATCH(M$2,[1]!passenger_year,0))</f>
        <v>15.063131511599998</v>
      </c>
      <c r="N149">
        <f t="shared" ref="N149:W152" si="34">M149</f>
        <v>15.063131511599998</v>
      </c>
      <c r="O149">
        <f t="shared" si="34"/>
        <v>15.063131511599998</v>
      </c>
      <c r="P149">
        <f t="shared" si="34"/>
        <v>15.063131511599998</v>
      </c>
      <c r="Q149">
        <f t="shared" si="34"/>
        <v>15.063131511599998</v>
      </c>
      <c r="R149">
        <f t="shared" si="34"/>
        <v>15.063131511599998</v>
      </c>
      <c r="S149">
        <f t="shared" si="34"/>
        <v>15.063131511599998</v>
      </c>
      <c r="T149">
        <f t="shared" si="34"/>
        <v>15.063131511599998</v>
      </c>
      <c r="U149">
        <f t="shared" si="34"/>
        <v>15.063131511599998</v>
      </c>
      <c r="V149">
        <f t="shared" si="34"/>
        <v>15.063131511599998</v>
      </c>
      <c r="W149">
        <f t="shared" si="34"/>
        <v>15.063131511599998</v>
      </c>
    </row>
    <row r="150" spans="1:23" x14ac:dyDescent="0.25">
      <c r="A150" t="s">
        <v>68</v>
      </c>
      <c r="B150" t="s">
        <v>5</v>
      </c>
      <c r="C150" t="s">
        <v>15</v>
      </c>
      <c r="D150" t="s">
        <v>16</v>
      </c>
      <c r="E150" t="s">
        <v>88</v>
      </c>
      <c r="F150" t="s">
        <v>93</v>
      </c>
      <c r="G150" t="s">
        <v>83</v>
      </c>
      <c r="L150" t="s">
        <v>73</v>
      </c>
      <c r="M150">
        <v>36406.104066635497</v>
      </c>
      <c r="N150">
        <f t="shared" si="34"/>
        <v>36406.104066635497</v>
      </c>
      <c r="O150">
        <f t="shared" si="34"/>
        <v>36406.104066635497</v>
      </c>
      <c r="P150">
        <f t="shared" si="34"/>
        <v>36406.104066635497</v>
      </c>
      <c r="Q150">
        <f t="shared" si="34"/>
        <v>36406.104066635497</v>
      </c>
      <c r="R150">
        <f t="shared" si="34"/>
        <v>36406.104066635497</v>
      </c>
      <c r="S150">
        <f t="shared" si="34"/>
        <v>36406.104066635497</v>
      </c>
      <c r="T150">
        <f t="shared" si="34"/>
        <v>36406.104066635497</v>
      </c>
      <c r="U150">
        <f t="shared" si="34"/>
        <v>36406.104066635497</v>
      </c>
      <c r="V150">
        <f t="shared" si="34"/>
        <v>36406.104066635497</v>
      </c>
      <c r="W150">
        <f t="shared" si="34"/>
        <v>36406.104066635497</v>
      </c>
    </row>
    <row r="151" spans="1:23" x14ac:dyDescent="0.25">
      <c r="A151" t="s">
        <v>68</v>
      </c>
      <c r="B151" t="s">
        <v>5</v>
      </c>
      <c r="C151" t="s">
        <v>15</v>
      </c>
      <c r="D151" t="s">
        <v>16</v>
      </c>
      <c r="E151" t="s">
        <v>88</v>
      </c>
      <c r="F151" t="s">
        <v>93</v>
      </c>
      <c r="G151" t="s">
        <v>72</v>
      </c>
      <c r="L151" t="s">
        <v>73</v>
      </c>
      <c r="M151">
        <v>2738.9469488598102</v>
      </c>
      <c r="N151">
        <f t="shared" si="34"/>
        <v>2738.9469488598102</v>
      </c>
      <c r="O151">
        <f t="shared" si="34"/>
        <v>2738.9469488598102</v>
      </c>
      <c r="P151">
        <f t="shared" si="34"/>
        <v>2738.9469488598102</v>
      </c>
      <c r="Q151">
        <f t="shared" si="34"/>
        <v>2738.9469488598102</v>
      </c>
      <c r="R151">
        <f t="shared" si="34"/>
        <v>2738.9469488598102</v>
      </c>
      <c r="S151">
        <f t="shared" si="34"/>
        <v>2738.9469488598102</v>
      </c>
      <c r="T151">
        <f t="shared" si="34"/>
        <v>2738.9469488598102</v>
      </c>
      <c r="U151">
        <f t="shared" si="34"/>
        <v>2738.9469488598102</v>
      </c>
      <c r="V151">
        <f t="shared" si="34"/>
        <v>2738.9469488598102</v>
      </c>
      <c r="W151">
        <f t="shared" si="34"/>
        <v>2738.9469488598102</v>
      </c>
    </row>
    <row r="152" spans="1:23" x14ac:dyDescent="0.25">
      <c r="A152" t="s">
        <v>68</v>
      </c>
      <c r="B152" t="s">
        <v>5</v>
      </c>
      <c r="C152" t="s">
        <v>15</v>
      </c>
      <c r="D152" t="s">
        <v>16</v>
      </c>
      <c r="E152" t="s">
        <v>88</v>
      </c>
      <c r="F152" t="s">
        <v>93</v>
      </c>
      <c r="G152" t="s">
        <v>17</v>
      </c>
      <c r="J152" t="s">
        <v>90</v>
      </c>
      <c r="L152" t="s">
        <v>91</v>
      </c>
      <c r="M152">
        <f>INDEX([1]!passenger_data,MATCH($A152&amp;$F152&amp;$G152&amp;$J152,[1]!passenger_index,0),MATCH(M$2,[1]!passenger_year,0))</f>
        <v>6</v>
      </c>
      <c r="N152">
        <f t="shared" si="34"/>
        <v>6</v>
      </c>
      <c r="O152">
        <f t="shared" si="34"/>
        <v>6</v>
      </c>
      <c r="P152">
        <f t="shared" si="34"/>
        <v>6</v>
      </c>
      <c r="Q152">
        <f t="shared" si="34"/>
        <v>6</v>
      </c>
      <c r="R152">
        <f t="shared" si="34"/>
        <v>6</v>
      </c>
      <c r="S152">
        <f t="shared" si="34"/>
        <v>6</v>
      </c>
      <c r="T152">
        <f t="shared" si="34"/>
        <v>6</v>
      </c>
      <c r="U152">
        <f t="shared" si="34"/>
        <v>6</v>
      </c>
      <c r="V152">
        <f t="shared" si="34"/>
        <v>6</v>
      </c>
      <c r="W152">
        <f t="shared" si="34"/>
        <v>6</v>
      </c>
    </row>
    <row r="153" spans="1:23" x14ac:dyDescent="0.25">
      <c r="A153" t="s">
        <v>68</v>
      </c>
      <c r="B153" t="s">
        <v>5</v>
      </c>
      <c r="C153" t="s">
        <v>15</v>
      </c>
      <c r="D153" t="s">
        <v>16</v>
      </c>
      <c r="E153" t="s">
        <v>88</v>
      </c>
      <c r="F153" t="s">
        <v>94</v>
      </c>
      <c r="G153" t="s">
        <v>6</v>
      </c>
    </row>
    <row r="154" spans="1:23" x14ac:dyDescent="0.25">
      <c r="A154" t="s">
        <v>68</v>
      </c>
      <c r="B154" t="s">
        <v>5</v>
      </c>
      <c r="C154" t="s">
        <v>15</v>
      </c>
      <c r="D154" t="s">
        <v>16</v>
      </c>
      <c r="E154" t="s">
        <v>88</v>
      </c>
      <c r="F154" t="s">
        <v>94</v>
      </c>
      <c r="G154" t="s">
        <v>59</v>
      </c>
      <c r="L154" t="s">
        <v>60</v>
      </c>
      <c r="M154">
        <v>1950</v>
      </c>
      <c r="N154">
        <f t="shared" ref="N154:W156" si="35">M154</f>
        <v>1950</v>
      </c>
      <c r="O154">
        <f t="shared" si="35"/>
        <v>1950</v>
      </c>
      <c r="P154">
        <f t="shared" si="35"/>
        <v>1950</v>
      </c>
      <c r="Q154">
        <f t="shared" si="35"/>
        <v>1950</v>
      </c>
      <c r="R154">
        <f t="shared" si="35"/>
        <v>1950</v>
      </c>
      <c r="S154">
        <f t="shared" si="35"/>
        <v>1950</v>
      </c>
      <c r="T154">
        <f t="shared" si="35"/>
        <v>1950</v>
      </c>
      <c r="U154">
        <f t="shared" si="35"/>
        <v>1950</v>
      </c>
      <c r="V154">
        <f t="shared" si="35"/>
        <v>1950</v>
      </c>
      <c r="W154">
        <f t="shared" si="35"/>
        <v>1950</v>
      </c>
    </row>
    <row r="155" spans="1:23" x14ac:dyDescent="0.25">
      <c r="A155" t="s">
        <v>68</v>
      </c>
      <c r="B155" t="s">
        <v>5</v>
      </c>
      <c r="C155" t="s">
        <v>15</v>
      </c>
      <c r="D155" t="s">
        <v>16</v>
      </c>
      <c r="E155" t="s">
        <v>88</v>
      </c>
      <c r="F155" t="s">
        <v>94</v>
      </c>
      <c r="G155" t="s">
        <v>61</v>
      </c>
      <c r="L155" t="s">
        <v>60</v>
      </c>
      <c r="M155">
        <v>2101</v>
      </c>
      <c r="N155">
        <f t="shared" si="35"/>
        <v>2101</v>
      </c>
      <c r="O155">
        <f t="shared" si="35"/>
        <v>2101</v>
      </c>
      <c r="P155">
        <f t="shared" si="35"/>
        <v>2101</v>
      </c>
      <c r="Q155">
        <f t="shared" si="35"/>
        <v>2101</v>
      </c>
      <c r="R155">
        <f t="shared" si="35"/>
        <v>2101</v>
      </c>
      <c r="S155">
        <f t="shared" si="35"/>
        <v>2101</v>
      </c>
      <c r="T155">
        <f t="shared" si="35"/>
        <v>2101</v>
      </c>
      <c r="U155">
        <f t="shared" si="35"/>
        <v>2101</v>
      </c>
      <c r="V155">
        <f t="shared" si="35"/>
        <v>2101</v>
      </c>
      <c r="W155">
        <f t="shared" si="35"/>
        <v>2101</v>
      </c>
    </row>
    <row r="156" spans="1:23" x14ac:dyDescent="0.25">
      <c r="A156" t="s">
        <v>68</v>
      </c>
      <c r="B156" t="s">
        <v>5</v>
      </c>
      <c r="C156" t="s">
        <v>15</v>
      </c>
      <c r="D156" t="s">
        <v>16</v>
      </c>
      <c r="E156" t="s">
        <v>88</v>
      </c>
      <c r="F156" t="s">
        <v>94</v>
      </c>
      <c r="G156" t="s">
        <v>62</v>
      </c>
      <c r="L156" t="s">
        <v>63</v>
      </c>
      <c r="M156">
        <v>16</v>
      </c>
      <c r="N156">
        <f t="shared" si="35"/>
        <v>16</v>
      </c>
      <c r="O156">
        <f t="shared" si="35"/>
        <v>16</v>
      </c>
      <c r="P156">
        <f t="shared" si="35"/>
        <v>16</v>
      </c>
      <c r="Q156">
        <f t="shared" si="35"/>
        <v>16</v>
      </c>
      <c r="R156">
        <f t="shared" si="35"/>
        <v>16</v>
      </c>
      <c r="S156">
        <f t="shared" si="35"/>
        <v>16</v>
      </c>
      <c r="T156">
        <f t="shared" si="35"/>
        <v>16</v>
      </c>
      <c r="U156">
        <f t="shared" si="35"/>
        <v>16</v>
      </c>
      <c r="V156">
        <f t="shared" si="35"/>
        <v>16</v>
      </c>
      <c r="W156">
        <f t="shared" si="35"/>
        <v>16</v>
      </c>
    </row>
    <row r="157" spans="1:23" x14ac:dyDescent="0.25">
      <c r="A157" t="s">
        <v>68</v>
      </c>
      <c r="B157" t="s">
        <v>5</v>
      </c>
      <c r="C157" t="s">
        <v>15</v>
      </c>
      <c r="D157" t="s">
        <v>16</v>
      </c>
      <c r="E157" t="s">
        <v>88</v>
      </c>
      <c r="F157" t="s">
        <v>94</v>
      </c>
      <c r="G157" t="s">
        <v>64</v>
      </c>
      <c r="L157" t="s">
        <v>56</v>
      </c>
      <c r="M157">
        <f>INDEX([1]!passenger_data,MATCH($A157&amp;$F157&amp;$G157&amp;$J157,[1]!passenger_index,0),MATCH(M$2,[1]!passenger_year,0))</f>
        <v>0.23985107945334119</v>
      </c>
    </row>
    <row r="158" spans="1:23" x14ac:dyDescent="0.25">
      <c r="A158" t="s">
        <v>68</v>
      </c>
      <c r="B158" t="s">
        <v>5</v>
      </c>
      <c r="C158" t="s">
        <v>15</v>
      </c>
      <c r="D158" t="s">
        <v>16</v>
      </c>
      <c r="E158" t="s">
        <v>88</v>
      </c>
      <c r="F158" t="s">
        <v>94</v>
      </c>
      <c r="G158" t="s">
        <v>67</v>
      </c>
      <c r="L158" t="s">
        <v>69</v>
      </c>
      <c r="M158">
        <f>INDEX([1]!passenger_data,MATCH($A158&amp;$F158&amp;$G158&amp;$J158,[1]!passenger_index,0),MATCH(M$2,[1]!passenger_year,0))</f>
        <v>15.063131511599998</v>
      </c>
      <c r="N158">
        <f t="shared" ref="N158:W161" si="36">M158</f>
        <v>15.063131511599998</v>
      </c>
      <c r="O158">
        <f t="shared" si="36"/>
        <v>15.063131511599998</v>
      </c>
      <c r="P158">
        <f t="shared" si="36"/>
        <v>15.063131511599998</v>
      </c>
      <c r="Q158">
        <f t="shared" si="36"/>
        <v>15.063131511599998</v>
      </c>
      <c r="R158">
        <f t="shared" si="36"/>
        <v>15.063131511599998</v>
      </c>
      <c r="S158">
        <f t="shared" si="36"/>
        <v>15.063131511599998</v>
      </c>
      <c r="T158">
        <f t="shared" si="36"/>
        <v>15.063131511599998</v>
      </c>
      <c r="U158">
        <f t="shared" si="36"/>
        <v>15.063131511599998</v>
      </c>
      <c r="V158">
        <f t="shared" si="36"/>
        <v>15.063131511599998</v>
      </c>
      <c r="W158">
        <f t="shared" si="36"/>
        <v>15.063131511599998</v>
      </c>
    </row>
    <row r="159" spans="1:23" x14ac:dyDescent="0.25">
      <c r="A159" t="s">
        <v>68</v>
      </c>
      <c r="B159" t="s">
        <v>5</v>
      </c>
      <c r="C159" t="s">
        <v>15</v>
      </c>
      <c r="D159" t="s">
        <v>16</v>
      </c>
      <c r="E159" t="s">
        <v>88</v>
      </c>
      <c r="F159" t="s">
        <v>94</v>
      </c>
      <c r="G159" t="s">
        <v>83</v>
      </c>
      <c r="L159" t="s">
        <v>73</v>
      </c>
      <c r="M159">
        <v>47590.267781495299</v>
      </c>
      <c r="N159">
        <f t="shared" si="36"/>
        <v>47590.267781495299</v>
      </c>
      <c r="O159">
        <f t="shared" si="36"/>
        <v>47590.267781495299</v>
      </c>
      <c r="P159">
        <f t="shared" si="36"/>
        <v>47590.267781495299</v>
      </c>
      <c r="Q159">
        <f t="shared" si="36"/>
        <v>47590.267781495299</v>
      </c>
      <c r="R159">
        <f t="shared" si="36"/>
        <v>47590.267781495299</v>
      </c>
      <c r="S159">
        <f t="shared" si="36"/>
        <v>47590.267781495299</v>
      </c>
      <c r="T159">
        <f t="shared" si="36"/>
        <v>47590.267781495299</v>
      </c>
      <c r="U159">
        <f t="shared" si="36"/>
        <v>47590.267781495299</v>
      </c>
      <c r="V159">
        <f t="shared" si="36"/>
        <v>47590.267781495299</v>
      </c>
      <c r="W159">
        <f t="shared" si="36"/>
        <v>47590.267781495299</v>
      </c>
    </row>
    <row r="160" spans="1:23" x14ac:dyDescent="0.25">
      <c r="A160" t="s">
        <v>68</v>
      </c>
      <c r="B160" t="s">
        <v>5</v>
      </c>
      <c r="C160" t="s">
        <v>15</v>
      </c>
      <c r="D160" t="s">
        <v>16</v>
      </c>
      <c r="E160" t="s">
        <v>88</v>
      </c>
      <c r="F160" t="s">
        <v>94</v>
      </c>
      <c r="G160" t="s">
        <v>72</v>
      </c>
      <c r="L160" t="s">
        <v>73</v>
      </c>
      <c r="M160">
        <v>2738.9469488598102</v>
      </c>
      <c r="N160">
        <f t="shared" si="36"/>
        <v>2738.9469488598102</v>
      </c>
      <c r="O160">
        <f t="shared" si="36"/>
        <v>2738.9469488598102</v>
      </c>
      <c r="P160">
        <f t="shared" si="36"/>
        <v>2738.9469488598102</v>
      </c>
      <c r="Q160">
        <f t="shared" si="36"/>
        <v>2738.9469488598102</v>
      </c>
      <c r="R160">
        <f t="shared" si="36"/>
        <v>2738.9469488598102</v>
      </c>
      <c r="S160">
        <f t="shared" si="36"/>
        <v>2738.9469488598102</v>
      </c>
      <c r="T160">
        <f t="shared" si="36"/>
        <v>2738.9469488598102</v>
      </c>
      <c r="U160">
        <f t="shared" si="36"/>
        <v>2738.9469488598102</v>
      </c>
      <c r="V160">
        <f t="shared" si="36"/>
        <v>2738.9469488598102</v>
      </c>
      <c r="W160">
        <f t="shared" si="36"/>
        <v>2738.9469488598102</v>
      </c>
    </row>
    <row r="161" spans="1:23" x14ac:dyDescent="0.25">
      <c r="A161" t="s">
        <v>68</v>
      </c>
      <c r="B161" t="s">
        <v>5</v>
      </c>
      <c r="C161" t="s">
        <v>15</v>
      </c>
      <c r="D161" t="s">
        <v>16</v>
      </c>
      <c r="E161" t="s">
        <v>88</v>
      </c>
      <c r="F161" t="s">
        <v>94</v>
      </c>
      <c r="G161" t="s">
        <v>17</v>
      </c>
      <c r="J161" t="s">
        <v>90</v>
      </c>
      <c r="L161" t="s">
        <v>91</v>
      </c>
      <c r="M161">
        <f>INDEX([1]!passenger_data,MATCH($A161&amp;$F161&amp;$G161&amp;$J161,[1]!passenger_index,0),MATCH(M$2,[1]!passenger_year,0))</f>
        <v>12</v>
      </c>
      <c r="N161">
        <f t="shared" si="36"/>
        <v>12</v>
      </c>
      <c r="O161">
        <f t="shared" si="36"/>
        <v>12</v>
      </c>
      <c r="P161">
        <f t="shared" si="36"/>
        <v>12</v>
      </c>
      <c r="Q161">
        <f t="shared" si="36"/>
        <v>12</v>
      </c>
      <c r="R161">
        <f t="shared" si="36"/>
        <v>12</v>
      </c>
      <c r="S161">
        <f t="shared" si="36"/>
        <v>12</v>
      </c>
      <c r="T161">
        <f t="shared" si="36"/>
        <v>12</v>
      </c>
      <c r="U161">
        <f t="shared" si="36"/>
        <v>12</v>
      </c>
      <c r="V161">
        <f t="shared" si="36"/>
        <v>12</v>
      </c>
      <c r="W161">
        <f t="shared" si="36"/>
        <v>12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95</v>
      </c>
      <c r="G162" t="s">
        <v>20</v>
      </c>
      <c r="L162" t="s">
        <v>91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95</v>
      </c>
      <c r="G163" t="s">
        <v>21</v>
      </c>
      <c r="H163" t="s">
        <v>54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95</v>
      </c>
      <c r="G164" t="s">
        <v>55</v>
      </c>
      <c r="L164" t="s">
        <v>56</v>
      </c>
      <c r="M164">
        <v>0.25</v>
      </c>
      <c r="N164">
        <f t="shared" ref="N164:W166" si="37">M164</f>
        <v>0.25</v>
      </c>
      <c r="O164">
        <f t="shared" si="37"/>
        <v>0.25</v>
      </c>
      <c r="P164">
        <f t="shared" si="37"/>
        <v>0.25</v>
      </c>
      <c r="Q164">
        <f t="shared" si="37"/>
        <v>0.25</v>
      </c>
      <c r="R164">
        <f t="shared" si="37"/>
        <v>0.25</v>
      </c>
      <c r="S164">
        <f t="shared" si="37"/>
        <v>0.25</v>
      </c>
      <c r="T164">
        <f t="shared" si="37"/>
        <v>0.25</v>
      </c>
      <c r="U164">
        <f t="shared" si="37"/>
        <v>0.25</v>
      </c>
      <c r="V164">
        <f t="shared" si="37"/>
        <v>0.25</v>
      </c>
      <c r="W164">
        <f t="shared" si="37"/>
        <v>0.25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95</v>
      </c>
      <c r="G165" t="s">
        <v>96</v>
      </c>
      <c r="L165" t="s">
        <v>56</v>
      </c>
      <c r="M165">
        <v>0.65</v>
      </c>
      <c r="N165">
        <f t="shared" si="37"/>
        <v>0.65</v>
      </c>
      <c r="O165">
        <f t="shared" si="37"/>
        <v>0.65</v>
      </c>
      <c r="P165">
        <f t="shared" si="37"/>
        <v>0.65</v>
      </c>
      <c r="Q165">
        <f t="shared" si="37"/>
        <v>0.65</v>
      </c>
      <c r="R165">
        <f t="shared" si="37"/>
        <v>0.65</v>
      </c>
      <c r="S165">
        <f t="shared" si="37"/>
        <v>0.65</v>
      </c>
      <c r="T165">
        <f t="shared" si="37"/>
        <v>0.65</v>
      </c>
      <c r="U165">
        <f t="shared" si="37"/>
        <v>0.65</v>
      </c>
      <c r="V165">
        <f t="shared" si="37"/>
        <v>0.65</v>
      </c>
      <c r="W165">
        <f t="shared" si="37"/>
        <v>0.65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95</v>
      </c>
      <c r="G166" t="s">
        <v>57</v>
      </c>
      <c r="M166">
        <v>15</v>
      </c>
      <c r="N166">
        <f t="shared" si="37"/>
        <v>15</v>
      </c>
      <c r="O166">
        <f t="shared" si="37"/>
        <v>15</v>
      </c>
      <c r="P166">
        <f t="shared" si="37"/>
        <v>15</v>
      </c>
      <c r="Q166">
        <f t="shared" si="37"/>
        <v>15</v>
      </c>
      <c r="R166">
        <f t="shared" si="37"/>
        <v>15</v>
      </c>
      <c r="S166">
        <f t="shared" si="37"/>
        <v>15</v>
      </c>
      <c r="T166">
        <f t="shared" si="37"/>
        <v>15</v>
      </c>
      <c r="U166">
        <f t="shared" si="37"/>
        <v>15</v>
      </c>
      <c r="V166">
        <f t="shared" si="37"/>
        <v>15</v>
      </c>
      <c r="W166">
        <f t="shared" si="37"/>
        <v>15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95</v>
      </c>
      <c r="F167" t="s">
        <v>97</v>
      </c>
      <c r="G167" t="s">
        <v>6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95</v>
      </c>
      <c r="F168" t="s">
        <v>97</v>
      </c>
      <c r="G168" t="s">
        <v>59</v>
      </c>
      <c r="L168" t="s">
        <v>60</v>
      </c>
      <c r="M168">
        <v>1990</v>
      </c>
      <c r="N168">
        <f t="shared" ref="N168:W170" si="38">M168</f>
        <v>1990</v>
      </c>
      <c r="O168">
        <f t="shared" si="38"/>
        <v>1990</v>
      </c>
      <c r="P168">
        <f t="shared" si="38"/>
        <v>1990</v>
      </c>
      <c r="Q168">
        <f t="shared" si="38"/>
        <v>1990</v>
      </c>
      <c r="R168">
        <f t="shared" si="38"/>
        <v>1990</v>
      </c>
      <c r="S168">
        <f t="shared" si="38"/>
        <v>1990</v>
      </c>
      <c r="T168">
        <f t="shared" si="38"/>
        <v>1990</v>
      </c>
      <c r="U168">
        <f t="shared" si="38"/>
        <v>1990</v>
      </c>
      <c r="V168">
        <f t="shared" si="38"/>
        <v>1990</v>
      </c>
      <c r="W168">
        <f t="shared" si="38"/>
        <v>1990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95</v>
      </c>
      <c r="F169" t="s">
        <v>97</v>
      </c>
      <c r="G169" t="s">
        <v>61</v>
      </c>
      <c r="L169" t="s">
        <v>60</v>
      </c>
      <c r="M169">
        <v>2001</v>
      </c>
      <c r="N169">
        <f t="shared" si="38"/>
        <v>2001</v>
      </c>
      <c r="O169">
        <f t="shared" si="38"/>
        <v>2001</v>
      </c>
      <c r="P169">
        <f t="shared" si="38"/>
        <v>2001</v>
      </c>
      <c r="Q169">
        <f t="shared" si="38"/>
        <v>2001</v>
      </c>
      <c r="R169">
        <f t="shared" si="38"/>
        <v>2001</v>
      </c>
      <c r="S169">
        <f t="shared" si="38"/>
        <v>2001</v>
      </c>
      <c r="T169">
        <f t="shared" si="38"/>
        <v>2001</v>
      </c>
      <c r="U169">
        <f t="shared" si="38"/>
        <v>2001</v>
      </c>
      <c r="V169">
        <f t="shared" si="38"/>
        <v>2001</v>
      </c>
      <c r="W169">
        <f t="shared" si="38"/>
        <v>2001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62</v>
      </c>
      <c r="L170" t="s">
        <v>63</v>
      </c>
      <c r="M170">
        <v>16</v>
      </c>
      <c r="N170">
        <f t="shared" si="38"/>
        <v>16</v>
      </c>
      <c r="O170">
        <f t="shared" si="38"/>
        <v>16</v>
      </c>
      <c r="P170">
        <f t="shared" si="38"/>
        <v>16</v>
      </c>
      <c r="Q170">
        <f t="shared" si="38"/>
        <v>16</v>
      </c>
      <c r="R170">
        <f t="shared" si="38"/>
        <v>16</v>
      </c>
      <c r="S170">
        <f t="shared" si="38"/>
        <v>16</v>
      </c>
      <c r="T170">
        <f t="shared" si="38"/>
        <v>16</v>
      </c>
      <c r="U170">
        <f t="shared" si="38"/>
        <v>16</v>
      </c>
      <c r="V170">
        <f t="shared" si="38"/>
        <v>16</v>
      </c>
      <c r="W170">
        <f t="shared" si="38"/>
        <v>16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64</v>
      </c>
      <c r="L171" t="s">
        <v>56</v>
      </c>
      <c r="M171">
        <f>INDEX([1]!passenger_data,MATCH($A171&amp;$F171&amp;$G171&amp;$J171,[1]!passenger_index,0),MATCH(M$2,[1]!passenger_year,0))</f>
        <v>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67</v>
      </c>
      <c r="L172" t="s">
        <v>91</v>
      </c>
      <c r="M172">
        <f>INDEX([1]!passenger_data,MATCH($A172&amp;$G172,[1]!passenger_index,0),MATCH(M$2,[1]!passenger_year,0))</f>
        <v>141.58048556610754</v>
      </c>
      <c r="N172">
        <f t="shared" ref="N172:W174" si="39">M172</f>
        <v>141.58048556610754</v>
      </c>
      <c r="O172">
        <f t="shared" si="39"/>
        <v>141.58048556610754</v>
      </c>
      <c r="P172">
        <f t="shared" si="39"/>
        <v>141.58048556610754</v>
      </c>
      <c r="Q172">
        <f t="shared" si="39"/>
        <v>141.58048556610754</v>
      </c>
      <c r="R172">
        <f t="shared" si="39"/>
        <v>141.58048556610754</v>
      </c>
      <c r="S172">
        <f t="shared" si="39"/>
        <v>141.58048556610754</v>
      </c>
      <c r="T172">
        <f t="shared" si="39"/>
        <v>141.58048556610754</v>
      </c>
      <c r="U172">
        <f t="shared" si="39"/>
        <v>141.58048556610754</v>
      </c>
      <c r="V172">
        <f t="shared" si="39"/>
        <v>141.58048556610754</v>
      </c>
      <c r="W172">
        <f t="shared" si="39"/>
        <v>141.58048556610754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83</v>
      </c>
      <c r="K173" t="s">
        <v>98</v>
      </c>
      <c r="L173" t="s">
        <v>73</v>
      </c>
      <c r="M173">
        <v>9314.4209052401893</v>
      </c>
      <c r="N173">
        <f t="shared" si="39"/>
        <v>9314.4209052401893</v>
      </c>
      <c r="O173">
        <f t="shared" si="39"/>
        <v>9314.4209052401893</v>
      </c>
      <c r="P173">
        <f t="shared" si="39"/>
        <v>9314.4209052401893</v>
      </c>
      <c r="Q173">
        <f t="shared" si="39"/>
        <v>9314.4209052401893</v>
      </c>
      <c r="R173">
        <f t="shared" si="39"/>
        <v>9314.4209052401893</v>
      </c>
      <c r="S173">
        <f t="shared" si="39"/>
        <v>9314.4209052401893</v>
      </c>
      <c r="T173">
        <f t="shared" si="39"/>
        <v>9314.4209052401893</v>
      </c>
      <c r="U173">
        <f t="shared" si="39"/>
        <v>9314.4209052401893</v>
      </c>
      <c r="V173">
        <f t="shared" si="39"/>
        <v>9314.4209052401893</v>
      </c>
      <c r="W173">
        <f t="shared" si="39"/>
        <v>9314.4209052401893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17</v>
      </c>
      <c r="J174" t="s">
        <v>99</v>
      </c>
      <c r="L174" t="s">
        <v>84</v>
      </c>
      <c r="M174">
        <f>INDEX([1]!passenger_data,MATCH($A174&amp;$F174&amp;$G174&amp;$J174,[1]!passenger_index,0),MATCH(M$2,[1]!passenger_year,0))</f>
        <v>0.36480298785886822</v>
      </c>
      <c r="N174">
        <f t="shared" si="39"/>
        <v>0.36480298785886822</v>
      </c>
      <c r="O174">
        <f t="shared" si="39"/>
        <v>0.36480298785886822</v>
      </c>
      <c r="P174">
        <f t="shared" si="39"/>
        <v>0.36480298785886822</v>
      </c>
      <c r="Q174">
        <f t="shared" si="39"/>
        <v>0.36480298785886822</v>
      </c>
      <c r="R174">
        <f t="shared" si="39"/>
        <v>0.36480298785886822</v>
      </c>
      <c r="S174">
        <f t="shared" si="39"/>
        <v>0.36480298785886822</v>
      </c>
      <c r="T174">
        <f t="shared" si="39"/>
        <v>0.36480298785886822</v>
      </c>
      <c r="U174">
        <f t="shared" si="39"/>
        <v>0.36480298785886822</v>
      </c>
      <c r="V174">
        <f t="shared" si="39"/>
        <v>0.36480298785886822</v>
      </c>
      <c r="W174">
        <f t="shared" si="39"/>
        <v>0.36480298785886822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95</v>
      </c>
      <c r="F175" t="s">
        <v>100</v>
      </c>
      <c r="G175" t="s">
        <v>6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95</v>
      </c>
      <c r="F176" t="s">
        <v>100</v>
      </c>
      <c r="G176" t="s">
        <v>59</v>
      </c>
      <c r="L176" t="s">
        <v>60</v>
      </c>
      <c r="M176">
        <v>2010</v>
      </c>
      <c r="N176">
        <f t="shared" ref="N176:W178" si="40">M176</f>
        <v>2010</v>
      </c>
      <c r="O176">
        <f t="shared" si="40"/>
        <v>2010</v>
      </c>
      <c r="P176">
        <f t="shared" si="40"/>
        <v>2010</v>
      </c>
      <c r="Q176">
        <f t="shared" si="40"/>
        <v>2010</v>
      </c>
      <c r="R176">
        <f t="shared" si="40"/>
        <v>2010</v>
      </c>
      <c r="S176">
        <f t="shared" si="40"/>
        <v>2010</v>
      </c>
      <c r="T176">
        <f t="shared" si="40"/>
        <v>2010</v>
      </c>
      <c r="U176">
        <f t="shared" si="40"/>
        <v>2010</v>
      </c>
      <c r="V176">
        <f t="shared" si="40"/>
        <v>2010</v>
      </c>
      <c r="W176">
        <f t="shared" si="40"/>
        <v>2010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95</v>
      </c>
      <c r="F177" t="s">
        <v>100</v>
      </c>
      <c r="G177" t="s">
        <v>61</v>
      </c>
      <c r="L177" t="s">
        <v>60</v>
      </c>
      <c r="M177">
        <v>2021</v>
      </c>
      <c r="N177">
        <f t="shared" si="40"/>
        <v>2021</v>
      </c>
      <c r="O177">
        <f t="shared" si="40"/>
        <v>2021</v>
      </c>
      <c r="P177">
        <f t="shared" si="40"/>
        <v>2021</v>
      </c>
      <c r="Q177">
        <f t="shared" si="40"/>
        <v>2021</v>
      </c>
      <c r="R177">
        <f t="shared" si="40"/>
        <v>2021</v>
      </c>
      <c r="S177">
        <f t="shared" si="40"/>
        <v>2021</v>
      </c>
      <c r="T177">
        <f t="shared" si="40"/>
        <v>2021</v>
      </c>
      <c r="U177">
        <f t="shared" si="40"/>
        <v>2021</v>
      </c>
      <c r="V177">
        <f t="shared" si="40"/>
        <v>2021</v>
      </c>
      <c r="W177">
        <f t="shared" si="40"/>
        <v>2021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95</v>
      </c>
      <c r="F178" t="s">
        <v>100</v>
      </c>
      <c r="G178" t="s">
        <v>62</v>
      </c>
      <c r="L178" t="s">
        <v>63</v>
      </c>
      <c r="M178">
        <v>16</v>
      </c>
      <c r="N178">
        <f t="shared" si="40"/>
        <v>16</v>
      </c>
      <c r="O178">
        <f t="shared" si="40"/>
        <v>16</v>
      </c>
      <c r="P178">
        <f t="shared" si="40"/>
        <v>16</v>
      </c>
      <c r="Q178">
        <f t="shared" si="40"/>
        <v>16</v>
      </c>
      <c r="R178">
        <f t="shared" si="40"/>
        <v>16</v>
      </c>
      <c r="S178">
        <f t="shared" si="40"/>
        <v>16</v>
      </c>
      <c r="T178">
        <f t="shared" si="40"/>
        <v>16</v>
      </c>
      <c r="U178">
        <f t="shared" si="40"/>
        <v>16</v>
      </c>
      <c r="V178">
        <f t="shared" si="40"/>
        <v>16</v>
      </c>
      <c r="W178">
        <f t="shared" si="40"/>
        <v>16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95</v>
      </c>
      <c r="F179" t="s">
        <v>100</v>
      </c>
      <c r="G179" t="s">
        <v>64</v>
      </c>
      <c r="L179" t="s">
        <v>56</v>
      </c>
      <c r="M179">
        <v>0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95</v>
      </c>
      <c r="F180" t="s">
        <v>100</v>
      </c>
      <c r="G180" t="s">
        <v>67</v>
      </c>
      <c r="L180" t="s">
        <v>91</v>
      </c>
      <c r="M180">
        <f>INDEX([1]!passenger_data,MATCH($A180&amp;$G180,[1]!passenger_index,0),MATCH(M$2,[1]!passenger_year,0))</f>
        <v>141.58048556610754</v>
      </c>
      <c r="N180">
        <f t="shared" ref="N180:W182" si="41">M180</f>
        <v>141.58048556610754</v>
      </c>
      <c r="O180">
        <f t="shared" si="41"/>
        <v>141.58048556610754</v>
      </c>
      <c r="P180">
        <f t="shared" si="41"/>
        <v>141.58048556610754</v>
      </c>
      <c r="Q180">
        <f t="shared" si="41"/>
        <v>141.58048556610754</v>
      </c>
      <c r="R180">
        <f t="shared" si="41"/>
        <v>141.58048556610754</v>
      </c>
      <c r="S180">
        <f t="shared" si="41"/>
        <v>141.58048556610754</v>
      </c>
      <c r="T180">
        <f t="shared" si="41"/>
        <v>141.58048556610754</v>
      </c>
      <c r="U180">
        <f t="shared" si="41"/>
        <v>141.58048556610754</v>
      </c>
      <c r="V180">
        <f t="shared" si="41"/>
        <v>141.58048556610754</v>
      </c>
      <c r="W180">
        <f t="shared" si="41"/>
        <v>141.58048556610754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95</v>
      </c>
      <c r="F181" t="s">
        <v>100</v>
      </c>
      <c r="G181" t="s">
        <v>83</v>
      </c>
      <c r="K181" t="s">
        <v>98</v>
      </c>
      <c r="L181" t="s">
        <v>73</v>
      </c>
      <c r="M181">
        <v>9314.4209052401893</v>
      </c>
      <c r="N181">
        <f t="shared" si="41"/>
        <v>9314.4209052401893</v>
      </c>
      <c r="O181">
        <f t="shared" si="41"/>
        <v>9314.4209052401893</v>
      </c>
      <c r="P181">
        <f t="shared" si="41"/>
        <v>9314.4209052401893</v>
      </c>
      <c r="Q181">
        <f t="shared" si="41"/>
        <v>9314.4209052401893</v>
      </c>
      <c r="R181">
        <f t="shared" si="41"/>
        <v>9314.4209052401893</v>
      </c>
      <c r="S181">
        <f t="shared" si="41"/>
        <v>9314.4209052401893</v>
      </c>
      <c r="T181">
        <f t="shared" si="41"/>
        <v>9314.4209052401893</v>
      </c>
      <c r="U181">
        <f t="shared" si="41"/>
        <v>9314.4209052401893</v>
      </c>
      <c r="V181">
        <f t="shared" si="41"/>
        <v>9314.4209052401893</v>
      </c>
      <c r="W181">
        <f t="shared" si="41"/>
        <v>9314.4209052401893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95</v>
      </c>
      <c r="F182" t="s">
        <v>100</v>
      </c>
      <c r="G182" t="s">
        <v>17</v>
      </c>
      <c r="J182" t="s">
        <v>99</v>
      </c>
      <c r="L182" t="s">
        <v>84</v>
      </c>
      <c r="M182">
        <f>INDEX([1]!passenger_data,MATCH($A182&amp;$F182&amp;$G182&amp;$J182,[1]!passenger_index,0),MATCH(M$2,[1]!passenger_year,0))</f>
        <v>0.34398085611684259</v>
      </c>
      <c r="N182">
        <f t="shared" si="41"/>
        <v>0.34398085611684259</v>
      </c>
      <c r="O182">
        <f t="shared" si="41"/>
        <v>0.34398085611684259</v>
      </c>
      <c r="P182">
        <f t="shared" si="41"/>
        <v>0.34398085611684259</v>
      </c>
      <c r="Q182">
        <f t="shared" si="41"/>
        <v>0.34398085611684259</v>
      </c>
      <c r="R182">
        <f t="shared" si="41"/>
        <v>0.34398085611684259</v>
      </c>
      <c r="S182">
        <f t="shared" si="41"/>
        <v>0.34398085611684259</v>
      </c>
      <c r="T182">
        <f t="shared" si="41"/>
        <v>0.34398085611684259</v>
      </c>
      <c r="U182">
        <f t="shared" si="41"/>
        <v>0.34398085611684259</v>
      </c>
      <c r="V182">
        <f t="shared" si="41"/>
        <v>0.34398085611684259</v>
      </c>
      <c r="W182">
        <f t="shared" si="41"/>
        <v>0.34398085611684259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95</v>
      </c>
      <c r="F183" t="s">
        <v>101</v>
      </c>
      <c r="G183" t="s">
        <v>6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95</v>
      </c>
      <c r="F184" t="s">
        <v>101</v>
      </c>
      <c r="G184" t="s">
        <v>59</v>
      </c>
      <c r="L184" t="s">
        <v>60</v>
      </c>
      <c r="M184">
        <v>2015</v>
      </c>
      <c r="N184">
        <f t="shared" ref="N184:W186" si="42">M184</f>
        <v>2015</v>
      </c>
      <c r="O184">
        <f t="shared" si="42"/>
        <v>2015</v>
      </c>
      <c r="P184">
        <f t="shared" si="42"/>
        <v>2015</v>
      </c>
      <c r="Q184">
        <f t="shared" si="42"/>
        <v>2015</v>
      </c>
      <c r="R184">
        <f t="shared" si="42"/>
        <v>2015</v>
      </c>
      <c r="S184">
        <f t="shared" si="42"/>
        <v>2015</v>
      </c>
      <c r="T184">
        <f t="shared" si="42"/>
        <v>2015</v>
      </c>
      <c r="U184">
        <f t="shared" si="42"/>
        <v>2015</v>
      </c>
      <c r="V184">
        <f t="shared" si="42"/>
        <v>2015</v>
      </c>
      <c r="W184">
        <f t="shared" si="42"/>
        <v>2015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95</v>
      </c>
      <c r="F185" t="s">
        <v>101</v>
      </c>
      <c r="G185" t="s">
        <v>61</v>
      </c>
      <c r="L185" t="s">
        <v>60</v>
      </c>
      <c r="M185">
        <v>2101</v>
      </c>
      <c r="N185">
        <f t="shared" si="42"/>
        <v>2101</v>
      </c>
      <c r="O185">
        <f t="shared" si="42"/>
        <v>2101</v>
      </c>
      <c r="P185">
        <f t="shared" si="42"/>
        <v>2101</v>
      </c>
      <c r="Q185">
        <f t="shared" si="42"/>
        <v>2101</v>
      </c>
      <c r="R185">
        <f t="shared" si="42"/>
        <v>2101</v>
      </c>
      <c r="S185">
        <f t="shared" si="42"/>
        <v>2101</v>
      </c>
      <c r="T185">
        <f t="shared" si="42"/>
        <v>2101</v>
      </c>
      <c r="U185">
        <f t="shared" si="42"/>
        <v>2101</v>
      </c>
      <c r="V185">
        <f t="shared" si="42"/>
        <v>2101</v>
      </c>
      <c r="W185">
        <f t="shared" si="42"/>
        <v>2101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95</v>
      </c>
      <c r="F186" t="s">
        <v>101</v>
      </c>
      <c r="G186" t="s">
        <v>62</v>
      </c>
      <c r="L186" t="s">
        <v>63</v>
      </c>
      <c r="M186">
        <v>16</v>
      </c>
      <c r="N186">
        <f t="shared" si="42"/>
        <v>16</v>
      </c>
      <c r="O186">
        <f t="shared" si="42"/>
        <v>16</v>
      </c>
      <c r="P186">
        <f t="shared" si="42"/>
        <v>16</v>
      </c>
      <c r="Q186">
        <f t="shared" si="42"/>
        <v>16</v>
      </c>
      <c r="R186">
        <f t="shared" si="42"/>
        <v>16</v>
      </c>
      <c r="S186">
        <f t="shared" si="42"/>
        <v>16</v>
      </c>
      <c r="T186">
        <f t="shared" si="42"/>
        <v>16</v>
      </c>
      <c r="U186">
        <f t="shared" si="42"/>
        <v>16</v>
      </c>
      <c r="V186">
        <f t="shared" si="42"/>
        <v>16</v>
      </c>
      <c r="W186">
        <f t="shared" si="42"/>
        <v>16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95</v>
      </c>
      <c r="F187" t="s">
        <v>101</v>
      </c>
      <c r="G187" t="s">
        <v>64</v>
      </c>
      <c r="L187" t="s">
        <v>56</v>
      </c>
      <c r="M187">
        <v>0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95</v>
      </c>
      <c r="F188" t="s">
        <v>101</v>
      </c>
      <c r="G188" t="s">
        <v>67</v>
      </c>
      <c r="L188" t="s">
        <v>91</v>
      </c>
      <c r="M188">
        <f>INDEX([1]!passenger_data,MATCH($A188&amp;$G188,[1]!passenger_index,0),MATCH(M$2,[1]!passenger_year,0))</f>
        <v>141.58048556610754</v>
      </c>
      <c r="N188">
        <f t="shared" ref="N188:W190" si="43">M188</f>
        <v>141.58048556610754</v>
      </c>
      <c r="O188">
        <f t="shared" si="43"/>
        <v>141.58048556610754</v>
      </c>
      <c r="P188">
        <f t="shared" si="43"/>
        <v>141.58048556610754</v>
      </c>
      <c r="Q188">
        <f t="shared" si="43"/>
        <v>141.58048556610754</v>
      </c>
      <c r="R188">
        <f t="shared" si="43"/>
        <v>141.58048556610754</v>
      </c>
      <c r="S188">
        <f t="shared" si="43"/>
        <v>141.58048556610754</v>
      </c>
      <c r="T188">
        <f t="shared" si="43"/>
        <v>141.58048556610754</v>
      </c>
      <c r="U188">
        <f t="shared" si="43"/>
        <v>141.58048556610754</v>
      </c>
      <c r="V188">
        <f t="shared" si="43"/>
        <v>141.58048556610754</v>
      </c>
      <c r="W188">
        <f t="shared" si="43"/>
        <v>141.58048556610754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95</v>
      </c>
      <c r="F189" t="s">
        <v>101</v>
      </c>
      <c r="G189" t="s">
        <v>83</v>
      </c>
      <c r="K189" t="s">
        <v>98</v>
      </c>
      <c r="L189" t="s">
        <v>73</v>
      </c>
      <c r="M189">
        <f>AVERAGE(M181,M197)</f>
        <v>10650.715933044896</v>
      </c>
      <c r="N189">
        <f t="shared" si="43"/>
        <v>10650.715933044896</v>
      </c>
      <c r="O189">
        <f t="shared" si="43"/>
        <v>10650.715933044896</v>
      </c>
      <c r="P189">
        <f t="shared" si="43"/>
        <v>10650.715933044896</v>
      </c>
      <c r="Q189">
        <f t="shared" si="43"/>
        <v>10650.715933044896</v>
      </c>
      <c r="R189">
        <f t="shared" si="43"/>
        <v>10650.715933044896</v>
      </c>
      <c r="S189">
        <f t="shared" si="43"/>
        <v>10650.715933044896</v>
      </c>
      <c r="T189">
        <f t="shared" si="43"/>
        <v>10650.715933044896</v>
      </c>
      <c r="U189">
        <f t="shared" si="43"/>
        <v>10650.715933044896</v>
      </c>
      <c r="V189">
        <f t="shared" si="43"/>
        <v>10650.715933044896</v>
      </c>
      <c r="W189">
        <f t="shared" si="43"/>
        <v>10650.715933044896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95</v>
      </c>
      <c r="F190" t="s">
        <v>101</v>
      </c>
      <c r="G190" t="s">
        <v>17</v>
      </c>
      <c r="J190" t="s">
        <v>99</v>
      </c>
      <c r="L190" t="s">
        <v>84</v>
      </c>
      <c r="M190">
        <f>INDEX([1]!passenger_data,MATCH($A190&amp;$F190&amp;$G190&amp;$J190,[1]!passenger_index,0),MATCH(M$2,[1]!passenger_year,0))</f>
        <v>0.32942286129374937</v>
      </c>
      <c r="N190">
        <f t="shared" si="43"/>
        <v>0.32942286129374937</v>
      </c>
      <c r="O190">
        <f t="shared" si="43"/>
        <v>0.32942286129374937</v>
      </c>
      <c r="P190">
        <f t="shared" si="43"/>
        <v>0.32942286129374937</v>
      </c>
      <c r="Q190">
        <f t="shared" si="43"/>
        <v>0.32942286129374937</v>
      </c>
      <c r="R190">
        <f t="shared" si="43"/>
        <v>0.32942286129374937</v>
      </c>
      <c r="S190">
        <f t="shared" si="43"/>
        <v>0.32942286129374937</v>
      </c>
      <c r="T190">
        <f t="shared" si="43"/>
        <v>0.32942286129374937</v>
      </c>
      <c r="U190">
        <f t="shared" si="43"/>
        <v>0.32942286129374937</v>
      </c>
      <c r="V190">
        <f t="shared" si="43"/>
        <v>0.32942286129374937</v>
      </c>
      <c r="W190">
        <f t="shared" si="43"/>
        <v>0.32942286129374937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95</v>
      </c>
      <c r="F191" t="s">
        <v>102</v>
      </c>
      <c r="G191" t="s">
        <v>6</v>
      </c>
    </row>
    <row r="192" spans="1:23" x14ac:dyDescent="0.25">
      <c r="A192" t="s">
        <v>90</v>
      </c>
      <c r="B192" t="s">
        <v>5</v>
      </c>
      <c r="C192" t="s">
        <v>15</v>
      </c>
      <c r="D192" t="s">
        <v>16</v>
      </c>
      <c r="E192" t="s">
        <v>95</v>
      </c>
      <c r="F192" t="s">
        <v>102</v>
      </c>
      <c r="G192" t="s">
        <v>59</v>
      </c>
      <c r="L192" t="s">
        <v>60</v>
      </c>
      <c r="M192">
        <v>2010</v>
      </c>
      <c r="N192">
        <f t="shared" ref="N192:W194" si="44">M192</f>
        <v>2010</v>
      </c>
      <c r="O192">
        <f t="shared" si="44"/>
        <v>2010</v>
      </c>
      <c r="P192">
        <f t="shared" si="44"/>
        <v>2010</v>
      </c>
      <c r="Q192">
        <f t="shared" si="44"/>
        <v>2010</v>
      </c>
      <c r="R192">
        <f t="shared" si="44"/>
        <v>2010</v>
      </c>
      <c r="S192">
        <f t="shared" si="44"/>
        <v>2010</v>
      </c>
      <c r="T192">
        <f t="shared" si="44"/>
        <v>2010</v>
      </c>
      <c r="U192">
        <f t="shared" si="44"/>
        <v>2010</v>
      </c>
      <c r="V192">
        <f t="shared" si="44"/>
        <v>2010</v>
      </c>
      <c r="W192">
        <f t="shared" si="44"/>
        <v>2010</v>
      </c>
    </row>
    <row r="193" spans="1:23" x14ac:dyDescent="0.25">
      <c r="A193" t="s">
        <v>90</v>
      </c>
      <c r="B193" t="s">
        <v>5</v>
      </c>
      <c r="C193" t="s">
        <v>15</v>
      </c>
      <c r="D193" t="s">
        <v>16</v>
      </c>
      <c r="E193" t="s">
        <v>95</v>
      </c>
      <c r="F193" t="s">
        <v>102</v>
      </c>
      <c r="G193" t="s">
        <v>61</v>
      </c>
      <c r="L193" t="s">
        <v>60</v>
      </c>
      <c r="M193">
        <v>2101</v>
      </c>
      <c r="N193">
        <f t="shared" si="44"/>
        <v>2101</v>
      </c>
      <c r="O193">
        <f t="shared" si="44"/>
        <v>2101</v>
      </c>
      <c r="P193">
        <f t="shared" si="44"/>
        <v>2101</v>
      </c>
      <c r="Q193">
        <f t="shared" si="44"/>
        <v>2101</v>
      </c>
      <c r="R193">
        <f t="shared" si="44"/>
        <v>2101</v>
      </c>
      <c r="S193">
        <f t="shared" si="44"/>
        <v>2101</v>
      </c>
      <c r="T193">
        <f t="shared" si="44"/>
        <v>2101</v>
      </c>
      <c r="U193">
        <f t="shared" si="44"/>
        <v>2101</v>
      </c>
      <c r="V193">
        <f t="shared" si="44"/>
        <v>2101</v>
      </c>
      <c r="W193">
        <f t="shared" si="44"/>
        <v>2101</v>
      </c>
    </row>
    <row r="194" spans="1:23" x14ac:dyDescent="0.25">
      <c r="A194" t="s">
        <v>90</v>
      </c>
      <c r="B194" t="s">
        <v>5</v>
      </c>
      <c r="C194" t="s">
        <v>15</v>
      </c>
      <c r="D194" t="s">
        <v>16</v>
      </c>
      <c r="E194" t="s">
        <v>95</v>
      </c>
      <c r="F194" t="s">
        <v>102</v>
      </c>
      <c r="G194" t="s">
        <v>62</v>
      </c>
      <c r="L194" t="s">
        <v>63</v>
      </c>
      <c r="M194">
        <v>16</v>
      </c>
      <c r="N194">
        <f t="shared" si="44"/>
        <v>16</v>
      </c>
      <c r="O194">
        <f t="shared" si="44"/>
        <v>16</v>
      </c>
      <c r="P194">
        <f t="shared" si="44"/>
        <v>16</v>
      </c>
      <c r="Q194">
        <f t="shared" si="44"/>
        <v>16</v>
      </c>
      <c r="R194">
        <f t="shared" si="44"/>
        <v>16</v>
      </c>
      <c r="S194">
        <f t="shared" si="44"/>
        <v>16</v>
      </c>
      <c r="T194">
        <f t="shared" si="44"/>
        <v>16</v>
      </c>
      <c r="U194">
        <f t="shared" si="44"/>
        <v>16</v>
      </c>
      <c r="V194">
        <f t="shared" si="44"/>
        <v>16</v>
      </c>
      <c r="W194">
        <f t="shared" si="44"/>
        <v>16</v>
      </c>
    </row>
    <row r="195" spans="1:23" x14ac:dyDescent="0.25">
      <c r="A195" t="s">
        <v>90</v>
      </c>
      <c r="B195" t="s">
        <v>5</v>
      </c>
      <c r="C195" t="s">
        <v>15</v>
      </c>
      <c r="D195" t="s">
        <v>16</v>
      </c>
      <c r="E195" t="s">
        <v>95</v>
      </c>
      <c r="F195" t="s">
        <v>102</v>
      </c>
      <c r="G195" t="s">
        <v>64</v>
      </c>
      <c r="L195" t="s">
        <v>56</v>
      </c>
      <c r="M195">
        <v>0</v>
      </c>
    </row>
    <row r="196" spans="1:23" x14ac:dyDescent="0.25">
      <c r="A196" t="s">
        <v>90</v>
      </c>
      <c r="B196" t="s">
        <v>5</v>
      </c>
      <c r="C196" t="s">
        <v>15</v>
      </c>
      <c r="D196" t="s">
        <v>16</v>
      </c>
      <c r="E196" t="s">
        <v>95</v>
      </c>
      <c r="F196" t="s">
        <v>102</v>
      </c>
      <c r="G196" t="s">
        <v>67</v>
      </c>
      <c r="L196" t="s">
        <v>91</v>
      </c>
      <c r="M196">
        <f>INDEX([1]!passenger_data,MATCH($A196&amp;$G196,[1]!passenger_index,0),MATCH(M$2,[1]!passenger_year,0))</f>
        <v>141.58048556610754</v>
      </c>
      <c r="N196">
        <f t="shared" ref="N196:W198" si="45">M196</f>
        <v>141.58048556610754</v>
      </c>
      <c r="O196">
        <f t="shared" si="45"/>
        <v>141.58048556610754</v>
      </c>
      <c r="P196">
        <f t="shared" si="45"/>
        <v>141.58048556610754</v>
      </c>
      <c r="Q196">
        <f t="shared" si="45"/>
        <v>141.58048556610754</v>
      </c>
      <c r="R196">
        <f t="shared" si="45"/>
        <v>141.58048556610754</v>
      </c>
      <c r="S196">
        <f t="shared" si="45"/>
        <v>141.58048556610754</v>
      </c>
      <c r="T196">
        <f t="shared" si="45"/>
        <v>141.58048556610754</v>
      </c>
      <c r="U196">
        <f t="shared" si="45"/>
        <v>141.58048556610754</v>
      </c>
      <c r="V196">
        <f t="shared" si="45"/>
        <v>141.58048556610754</v>
      </c>
      <c r="W196">
        <f t="shared" si="45"/>
        <v>141.58048556610754</v>
      </c>
    </row>
    <row r="197" spans="1:23" x14ac:dyDescent="0.25">
      <c r="A197" t="s">
        <v>90</v>
      </c>
      <c r="B197" t="s">
        <v>5</v>
      </c>
      <c r="C197" t="s">
        <v>15</v>
      </c>
      <c r="D197" t="s">
        <v>16</v>
      </c>
      <c r="E197" t="s">
        <v>95</v>
      </c>
      <c r="F197" t="s">
        <v>102</v>
      </c>
      <c r="G197" t="s">
        <v>83</v>
      </c>
      <c r="K197" t="s">
        <v>98</v>
      </c>
      <c r="L197" t="s">
        <v>73</v>
      </c>
      <c r="M197">
        <v>11987.0109608496</v>
      </c>
      <c r="N197">
        <f t="shared" si="45"/>
        <v>11987.0109608496</v>
      </c>
      <c r="O197">
        <f t="shared" si="45"/>
        <v>11987.0109608496</v>
      </c>
      <c r="P197">
        <f t="shared" si="45"/>
        <v>11987.0109608496</v>
      </c>
      <c r="Q197">
        <f t="shared" si="45"/>
        <v>11987.0109608496</v>
      </c>
      <c r="R197">
        <f t="shared" si="45"/>
        <v>11987.0109608496</v>
      </c>
      <c r="S197">
        <f t="shared" si="45"/>
        <v>11987.0109608496</v>
      </c>
      <c r="T197">
        <f t="shared" si="45"/>
        <v>11987.0109608496</v>
      </c>
      <c r="U197">
        <f t="shared" si="45"/>
        <v>11987.0109608496</v>
      </c>
      <c r="V197">
        <f t="shared" si="45"/>
        <v>11987.0109608496</v>
      </c>
      <c r="W197">
        <f t="shared" si="45"/>
        <v>11987.0109608496</v>
      </c>
    </row>
    <row r="198" spans="1:23" x14ac:dyDescent="0.25">
      <c r="A198" t="s">
        <v>90</v>
      </c>
      <c r="B198" t="s">
        <v>5</v>
      </c>
      <c r="C198" t="s">
        <v>15</v>
      </c>
      <c r="D198" t="s">
        <v>16</v>
      </c>
      <c r="E198" t="s">
        <v>95</v>
      </c>
      <c r="F198" t="s">
        <v>102</v>
      </c>
      <c r="G198" t="s">
        <v>17</v>
      </c>
      <c r="J198" t="s">
        <v>99</v>
      </c>
      <c r="L198" t="s">
        <v>84</v>
      </c>
      <c r="M198">
        <f>M190*0.75</f>
        <v>0.24706714597031204</v>
      </c>
      <c r="N198">
        <f t="shared" si="45"/>
        <v>0.24706714597031204</v>
      </c>
      <c r="O198">
        <f t="shared" si="45"/>
        <v>0.24706714597031204</v>
      </c>
      <c r="P198">
        <f t="shared" si="45"/>
        <v>0.24706714597031204</v>
      </c>
      <c r="Q198">
        <f t="shared" si="45"/>
        <v>0.24706714597031204</v>
      </c>
      <c r="R198">
        <f t="shared" si="45"/>
        <v>0.24706714597031204</v>
      </c>
      <c r="S198">
        <f t="shared" si="45"/>
        <v>0.24706714597031204</v>
      </c>
      <c r="T198">
        <f t="shared" si="45"/>
        <v>0.24706714597031204</v>
      </c>
      <c r="U198">
        <f t="shared" si="45"/>
        <v>0.24706714597031204</v>
      </c>
      <c r="V198">
        <f t="shared" si="45"/>
        <v>0.24706714597031204</v>
      </c>
      <c r="W198">
        <f t="shared" si="45"/>
        <v>0.24706714597031204</v>
      </c>
    </row>
    <row r="199" spans="1:23" x14ac:dyDescent="0.25">
      <c r="A199" t="s">
        <v>90</v>
      </c>
      <c r="B199" t="s">
        <v>5</v>
      </c>
      <c r="C199" t="s">
        <v>15</v>
      </c>
      <c r="D199" t="s">
        <v>16</v>
      </c>
      <c r="E199" t="s">
        <v>95</v>
      </c>
      <c r="F199" t="s">
        <v>103</v>
      </c>
      <c r="G199" t="s">
        <v>6</v>
      </c>
    </row>
    <row r="200" spans="1:23" x14ac:dyDescent="0.25">
      <c r="A200" t="s">
        <v>90</v>
      </c>
      <c r="B200" t="s">
        <v>5</v>
      </c>
      <c r="C200" t="s">
        <v>15</v>
      </c>
      <c r="D200" t="s">
        <v>16</v>
      </c>
      <c r="E200" t="s">
        <v>95</v>
      </c>
      <c r="F200" t="s">
        <v>103</v>
      </c>
      <c r="G200" t="s">
        <v>59</v>
      </c>
      <c r="L200" t="s">
        <v>60</v>
      </c>
      <c r="M200">
        <v>2015</v>
      </c>
      <c r="N200">
        <f t="shared" ref="N200:W202" si="46">M200</f>
        <v>2015</v>
      </c>
      <c r="O200">
        <f t="shared" si="46"/>
        <v>2015</v>
      </c>
      <c r="P200">
        <f t="shared" si="46"/>
        <v>2015</v>
      </c>
      <c r="Q200">
        <f t="shared" si="46"/>
        <v>2015</v>
      </c>
      <c r="R200">
        <f t="shared" si="46"/>
        <v>2015</v>
      </c>
      <c r="S200">
        <f t="shared" si="46"/>
        <v>2015</v>
      </c>
      <c r="T200">
        <f t="shared" si="46"/>
        <v>2015</v>
      </c>
      <c r="U200">
        <f t="shared" si="46"/>
        <v>2015</v>
      </c>
      <c r="V200">
        <f t="shared" si="46"/>
        <v>2015</v>
      </c>
      <c r="W200">
        <f t="shared" si="46"/>
        <v>2015</v>
      </c>
    </row>
    <row r="201" spans="1:23" x14ac:dyDescent="0.25">
      <c r="A201" t="s">
        <v>90</v>
      </c>
      <c r="B201" t="s">
        <v>5</v>
      </c>
      <c r="C201" t="s">
        <v>15</v>
      </c>
      <c r="D201" t="s">
        <v>16</v>
      </c>
      <c r="E201" t="s">
        <v>95</v>
      </c>
      <c r="F201" t="s">
        <v>103</v>
      </c>
      <c r="G201" t="s">
        <v>61</v>
      </c>
      <c r="L201" t="s">
        <v>60</v>
      </c>
      <c r="M201">
        <v>2101</v>
      </c>
      <c r="N201">
        <f t="shared" si="46"/>
        <v>2101</v>
      </c>
      <c r="O201">
        <f t="shared" si="46"/>
        <v>2101</v>
      </c>
      <c r="P201">
        <f t="shared" si="46"/>
        <v>2101</v>
      </c>
      <c r="Q201">
        <f t="shared" si="46"/>
        <v>2101</v>
      </c>
      <c r="R201">
        <f t="shared" si="46"/>
        <v>2101</v>
      </c>
      <c r="S201">
        <f t="shared" si="46"/>
        <v>2101</v>
      </c>
      <c r="T201">
        <f t="shared" si="46"/>
        <v>2101</v>
      </c>
      <c r="U201">
        <f t="shared" si="46"/>
        <v>2101</v>
      </c>
      <c r="V201">
        <f t="shared" si="46"/>
        <v>2101</v>
      </c>
      <c r="W201">
        <f t="shared" si="46"/>
        <v>2101</v>
      </c>
    </row>
    <row r="202" spans="1:23" x14ac:dyDescent="0.25">
      <c r="A202" t="s">
        <v>90</v>
      </c>
      <c r="B202" t="s">
        <v>5</v>
      </c>
      <c r="C202" t="s">
        <v>15</v>
      </c>
      <c r="D202" t="s">
        <v>16</v>
      </c>
      <c r="E202" t="s">
        <v>95</v>
      </c>
      <c r="F202" t="s">
        <v>103</v>
      </c>
      <c r="G202" t="s">
        <v>62</v>
      </c>
      <c r="L202" t="s">
        <v>63</v>
      </c>
      <c r="M202">
        <v>16</v>
      </c>
      <c r="N202">
        <f t="shared" si="46"/>
        <v>16</v>
      </c>
      <c r="O202">
        <f t="shared" si="46"/>
        <v>16</v>
      </c>
      <c r="P202">
        <f t="shared" si="46"/>
        <v>16</v>
      </c>
      <c r="Q202">
        <f t="shared" si="46"/>
        <v>16</v>
      </c>
      <c r="R202">
        <f t="shared" si="46"/>
        <v>16</v>
      </c>
      <c r="S202">
        <f t="shared" si="46"/>
        <v>16</v>
      </c>
      <c r="T202">
        <f t="shared" si="46"/>
        <v>16</v>
      </c>
      <c r="U202">
        <f t="shared" si="46"/>
        <v>16</v>
      </c>
      <c r="V202">
        <f t="shared" si="46"/>
        <v>16</v>
      </c>
      <c r="W202">
        <f t="shared" si="46"/>
        <v>16</v>
      </c>
    </row>
    <row r="203" spans="1:23" x14ac:dyDescent="0.25">
      <c r="A203" t="s">
        <v>90</v>
      </c>
      <c r="B203" t="s">
        <v>5</v>
      </c>
      <c r="C203" t="s">
        <v>15</v>
      </c>
      <c r="D203" t="s">
        <v>16</v>
      </c>
      <c r="E203" t="s">
        <v>95</v>
      </c>
      <c r="F203" t="s">
        <v>103</v>
      </c>
      <c r="G203" t="s">
        <v>64</v>
      </c>
      <c r="L203" t="s">
        <v>56</v>
      </c>
      <c r="M203">
        <v>0</v>
      </c>
    </row>
    <row r="204" spans="1:23" x14ac:dyDescent="0.25">
      <c r="A204" t="s">
        <v>90</v>
      </c>
      <c r="B204" t="s">
        <v>5</v>
      </c>
      <c r="C204" t="s">
        <v>15</v>
      </c>
      <c r="D204" t="s">
        <v>16</v>
      </c>
      <c r="E204" t="s">
        <v>95</v>
      </c>
      <c r="F204" t="s">
        <v>103</v>
      </c>
      <c r="G204" t="s">
        <v>67</v>
      </c>
      <c r="L204" t="s">
        <v>91</v>
      </c>
      <c r="M204">
        <f>INDEX([1]!passenger_data,MATCH($A204&amp;$G204,[1]!passenger_index,0),MATCH(M$2,[1]!passenger_year,0))</f>
        <v>141.58048556610754</v>
      </c>
      <c r="N204">
        <f t="shared" ref="N204:W207" si="47">M204</f>
        <v>141.58048556610754</v>
      </c>
      <c r="O204">
        <f t="shared" si="47"/>
        <v>141.58048556610754</v>
      </c>
      <c r="P204">
        <f t="shared" si="47"/>
        <v>141.58048556610754</v>
      </c>
      <c r="Q204">
        <f t="shared" si="47"/>
        <v>141.58048556610754</v>
      </c>
      <c r="R204">
        <f t="shared" si="47"/>
        <v>141.58048556610754</v>
      </c>
      <c r="S204">
        <f t="shared" si="47"/>
        <v>141.58048556610754</v>
      </c>
      <c r="T204">
        <f t="shared" si="47"/>
        <v>141.58048556610754</v>
      </c>
      <c r="U204">
        <f t="shared" si="47"/>
        <v>141.58048556610754</v>
      </c>
      <c r="V204">
        <f t="shared" si="47"/>
        <v>141.58048556610754</v>
      </c>
      <c r="W204">
        <f t="shared" si="47"/>
        <v>141.58048556610754</v>
      </c>
    </row>
    <row r="205" spans="1:23" x14ac:dyDescent="0.25">
      <c r="A205" t="s">
        <v>90</v>
      </c>
      <c r="B205" t="s">
        <v>5</v>
      </c>
      <c r="C205" t="s">
        <v>15</v>
      </c>
      <c r="D205" t="s">
        <v>16</v>
      </c>
      <c r="E205" t="s">
        <v>95</v>
      </c>
      <c r="F205" t="s">
        <v>103</v>
      </c>
      <c r="G205" t="s">
        <v>83</v>
      </c>
      <c r="K205" t="s">
        <v>98</v>
      </c>
      <c r="L205" t="s">
        <v>73</v>
      </c>
      <c r="M205">
        <v>20722.423159828599</v>
      </c>
      <c r="N205">
        <f t="shared" si="47"/>
        <v>20722.423159828599</v>
      </c>
      <c r="O205">
        <f t="shared" si="47"/>
        <v>20722.423159828599</v>
      </c>
      <c r="P205">
        <f t="shared" si="47"/>
        <v>20722.423159828599</v>
      </c>
      <c r="Q205">
        <f t="shared" si="47"/>
        <v>20722.423159828599</v>
      </c>
      <c r="R205">
        <f t="shared" si="47"/>
        <v>20722.423159828599</v>
      </c>
      <c r="S205">
        <f t="shared" si="47"/>
        <v>20722.423159828599</v>
      </c>
      <c r="T205">
        <f t="shared" si="47"/>
        <v>20722.423159828599</v>
      </c>
      <c r="U205">
        <f t="shared" si="47"/>
        <v>20722.423159828599</v>
      </c>
      <c r="V205">
        <f t="shared" si="47"/>
        <v>20722.423159828599</v>
      </c>
      <c r="W205">
        <f t="shared" si="47"/>
        <v>20722.423159828599</v>
      </c>
    </row>
    <row r="206" spans="1:23" x14ac:dyDescent="0.25">
      <c r="A206" t="s">
        <v>90</v>
      </c>
      <c r="B206" t="s">
        <v>5</v>
      </c>
      <c r="C206" t="s">
        <v>15</v>
      </c>
      <c r="D206" t="s">
        <v>16</v>
      </c>
      <c r="E206" t="s">
        <v>95</v>
      </c>
      <c r="F206" t="s">
        <v>103</v>
      </c>
      <c r="G206" t="s">
        <v>17</v>
      </c>
      <c r="J206" t="s">
        <v>31</v>
      </c>
      <c r="L206" t="s">
        <v>84</v>
      </c>
      <c r="M206">
        <f>M198*0.8</f>
        <v>0.19765371677624965</v>
      </c>
      <c r="N206">
        <f t="shared" si="47"/>
        <v>0.19765371677624965</v>
      </c>
      <c r="O206">
        <f t="shared" si="47"/>
        <v>0.19765371677624965</v>
      </c>
      <c r="P206">
        <f t="shared" si="47"/>
        <v>0.19765371677624965</v>
      </c>
      <c r="Q206">
        <f t="shared" si="47"/>
        <v>0.19765371677624965</v>
      </c>
      <c r="R206">
        <f t="shared" si="47"/>
        <v>0.19765371677624965</v>
      </c>
      <c r="S206">
        <f t="shared" si="47"/>
        <v>0.19765371677624965</v>
      </c>
      <c r="T206">
        <f t="shared" si="47"/>
        <v>0.19765371677624965</v>
      </c>
      <c r="U206">
        <f t="shared" si="47"/>
        <v>0.19765371677624965</v>
      </c>
      <c r="V206">
        <f t="shared" si="47"/>
        <v>0.19765371677624965</v>
      </c>
      <c r="W206">
        <f t="shared" si="47"/>
        <v>0.19765371677624965</v>
      </c>
    </row>
    <row r="207" spans="1:23" x14ac:dyDescent="0.25">
      <c r="A207" t="s">
        <v>90</v>
      </c>
      <c r="B207" t="s">
        <v>5</v>
      </c>
      <c r="C207" t="s">
        <v>15</v>
      </c>
      <c r="D207" t="s">
        <v>16</v>
      </c>
      <c r="E207" t="s">
        <v>95</v>
      </c>
      <c r="F207" t="s">
        <v>103</v>
      </c>
      <c r="G207" t="s">
        <v>17</v>
      </c>
      <c r="J207" t="s">
        <v>99</v>
      </c>
      <c r="L207" t="s">
        <v>84</v>
      </c>
      <c r="M207">
        <f>M198*0.2</f>
        <v>4.9413429194062414E-2</v>
      </c>
      <c r="N207">
        <f t="shared" si="47"/>
        <v>4.9413429194062414E-2</v>
      </c>
      <c r="O207">
        <f t="shared" si="47"/>
        <v>4.9413429194062414E-2</v>
      </c>
      <c r="P207">
        <f t="shared" si="47"/>
        <v>4.9413429194062414E-2</v>
      </c>
      <c r="Q207">
        <f t="shared" si="47"/>
        <v>4.9413429194062414E-2</v>
      </c>
      <c r="R207">
        <f t="shared" si="47"/>
        <v>4.9413429194062414E-2</v>
      </c>
      <c r="S207">
        <f t="shared" si="47"/>
        <v>4.9413429194062414E-2</v>
      </c>
      <c r="T207">
        <f t="shared" si="47"/>
        <v>4.9413429194062414E-2</v>
      </c>
      <c r="U207">
        <f t="shared" si="47"/>
        <v>4.9413429194062414E-2</v>
      </c>
      <c r="V207">
        <f t="shared" si="47"/>
        <v>4.9413429194062414E-2</v>
      </c>
      <c r="W207">
        <f t="shared" si="47"/>
        <v>4.9413429194062414E-2</v>
      </c>
    </row>
    <row r="208" spans="1:23" x14ac:dyDescent="0.25">
      <c r="A208" t="s">
        <v>90</v>
      </c>
      <c r="B208" t="s">
        <v>5</v>
      </c>
      <c r="C208" t="s">
        <v>15</v>
      </c>
      <c r="D208" t="s">
        <v>16</v>
      </c>
      <c r="E208" t="s">
        <v>95</v>
      </c>
      <c r="F208" t="s">
        <v>104</v>
      </c>
      <c r="G208" t="s">
        <v>6</v>
      </c>
    </row>
    <row r="209" spans="1:23" x14ac:dyDescent="0.25">
      <c r="A209" t="s">
        <v>90</v>
      </c>
      <c r="B209" t="s">
        <v>5</v>
      </c>
      <c r="C209" t="s">
        <v>15</v>
      </c>
      <c r="D209" t="s">
        <v>16</v>
      </c>
      <c r="E209" t="s">
        <v>95</v>
      </c>
      <c r="F209" t="s">
        <v>104</v>
      </c>
      <c r="G209" t="s">
        <v>59</v>
      </c>
      <c r="L209" t="s">
        <v>60</v>
      </c>
      <c r="M209">
        <v>2015</v>
      </c>
      <c r="N209">
        <f t="shared" ref="N209:W211" si="48">M209</f>
        <v>2015</v>
      </c>
      <c r="O209">
        <f t="shared" si="48"/>
        <v>2015</v>
      </c>
      <c r="P209">
        <f t="shared" si="48"/>
        <v>2015</v>
      </c>
      <c r="Q209">
        <f t="shared" si="48"/>
        <v>2015</v>
      </c>
      <c r="R209">
        <f t="shared" si="48"/>
        <v>2015</v>
      </c>
      <c r="S209">
        <f t="shared" si="48"/>
        <v>2015</v>
      </c>
      <c r="T209">
        <f t="shared" si="48"/>
        <v>2015</v>
      </c>
      <c r="U209">
        <f t="shared" si="48"/>
        <v>2015</v>
      </c>
      <c r="V209">
        <f t="shared" si="48"/>
        <v>2015</v>
      </c>
      <c r="W209">
        <f t="shared" si="48"/>
        <v>2015</v>
      </c>
    </row>
    <row r="210" spans="1:23" x14ac:dyDescent="0.25">
      <c r="A210" t="s">
        <v>90</v>
      </c>
      <c r="B210" t="s">
        <v>5</v>
      </c>
      <c r="C210" t="s">
        <v>15</v>
      </c>
      <c r="D210" t="s">
        <v>16</v>
      </c>
      <c r="E210" t="s">
        <v>95</v>
      </c>
      <c r="F210" t="s">
        <v>104</v>
      </c>
      <c r="G210" t="s">
        <v>61</v>
      </c>
      <c r="L210" t="s">
        <v>60</v>
      </c>
      <c r="M210">
        <v>2101</v>
      </c>
      <c r="N210">
        <f t="shared" si="48"/>
        <v>2101</v>
      </c>
      <c r="O210">
        <f t="shared" si="48"/>
        <v>2101</v>
      </c>
      <c r="P210">
        <f t="shared" si="48"/>
        <v>2101</v>
      </c>
      <c r="Q210">
        <f t="shared" si="48"/>
        <v>2101</v>
      </c>
      <c r="R210">
        <f t="shared" si="48"/>
        <v>2101</v>
      </c>
      <c r="S210">
        <f t="shared" si="48"/>
        <v>2101</v>
      </c>
      <c r="T210">
        <f t="shared" si="48"/>
        <v>2101</v>
      </c>
      <c r="U210">
        <f t="shared" si="48"/>
        <v>2101</v>
      </c>
      <c r="V210">
        <f t="shared" si="48"/>
        <v>2101</v>
      </c>
      <c r="W210">
        <f t="shared" si="48"/>
        <v>2101</v>
      </c>
    </row>
    <row r="211" spans="1:23" x14ac:dyDescent="0.25">
      <c r="A211" t="s">
        <v>90</v>
      </c>
      <c r="B211" t="s">
        <v>5</v>
      </c>
      <c r="C211" t="s">
        <v>15</v>
      </c>
      <c r="D211" t="s">
        <v>16</v>
      </c>
      <c r="E211" t="s">
        <v>95</v>
      </c>
      <c r="F211" t="s">
        <v>104</v>
      </c>
      <c r="G211" t="s">
        <v>62</v>
      </c>
      <c r="L211" t="s">
        <v>63</v>
      </c>
      <c r="M211">
        <v>16</v>
      </c>
      <c r="N211">
        <f t="shared" si="48"/>
        <v>16</v>
      </c>
      <c r="O211">
        <f t="shared" si="48"/>
        <v>16</v>
      </c>
      <c r="P211">
        <f t="shared" si="48"/>
        <v>16</v>
      </c>
      <c r="Q211">
        <f t="shared" si="48"/>
        <v>16</v>
      </c>
      <c r="R211">
        <f t="shared" si="48"/>
        <v>16</v>
      </c>
      <c r="S211">
        <f t="shared" si="48"/>
        <v>16</v>
      </c>
      <c r="T211">
        <f t="shared" si="48"/>
        <v>16</v>
      </c>
      <c r="U211">
        <f t="shared" si="48"/>
        <v>16</v>
      </c>
      <c r="V211">
        <f t="shared" si="48"/>
        <v>16</v>
      </c>
      <c r="W211">
        <f t="shared" si="48"/>
        <v>16</v>
      </c>
    </row>
    <row r="212" spans="1:23" x14ac:dyDescent="0.25">
      <c r="A212" t="s">
        <v>90</v>
      </c>
      <c r="B212" t="s">
        <v>5</v>
      </c>
      <c r="C212" t="s">
        <v>15</v>
      </c>
      <c r="D212" t="s">
        <v>16</v>
      </c>
      <c r="E212" t="s">
        <v>95</v>
      </c>
      <c r="F212" t="s">
        <v>104</v>
      </c>
      <c r="G212" t="s">
        <v>64</v>
      </c>
      <c r="L212" t="s">
        <v>56</v>
      </c>
      <c r="M212">
        <v>0</v>
      </c>
    </row>
    <row r="213" spans="1:23" x14ac:dyDescent="0.25">
      <c r="A213" t="s">
        <v>90</v>
      </c>
      <c r="B213" t="s">
        <v>5</v>
      </c>
      <c r="C213" t="s">
        <v>15</v>
      </c>
      <c r="D213" t="s">
        <v>16</v>
      </c>
      <c r="E213" t="s">
        <v>95</v>
      </c>
      <c r="F213" t="s">
        <v>104</v>
      </c>
      <c r="G213" t="s">
        <v>67</v>
      </c>
      <c r="L213" t="s">
        <v>105</v>
      </c>
      <c r="M213">
        <f>INDEX([1]!passenger_data,MATCH($A213&amp;$G213,[1]!passenger_index,0),MATCH(M$2,[1]!passenger_year,0))</f>
        <v>141.58048556610754</v>
      </c>
      <c r="N213">
        <f t="shared" ref="N213:W215" si="49">M213</f>
        <v>141.58048556610754</v>
      </c>
      <c r="O213">
        <f t="shared" si="49"/>
        <v>141.58048556610754</v>
      </c>
      <c r="P213">
        <f t="shared" si="49"/>
        <v>141.58048556610754</v>
      </c>
      <c r="Q213">
        <f t="shared" si="49"/>
        <v>141.58048556610754</v>
      </c>
      <c r="R213">
        <f t="shared" si="49"/>
        <v>141.58048556610754</v>
      </c>
      <c r="S213">
        <f t="shared" si="49"/>
        <v>141.58048556610754</v>
      </c>
      <c r="T213">
        <f t="shared" si="49"/>
        <v>141.58048556610754</v>
      </c>
      <c r="U213">
        <f t="shared" si="49"/>
        <v>141.58048556610754</v>
      </c>
      <c r="V213">
        <f t="shared" si="49"/>
        <v>141.58048556610754</v>
      </c>
      <c r="W213">
        <f t="shared" si="49"/>
        <v>141.58048556610754</v>
      </c>
    </row>
    <row r="214" spans="1:23" x14ac:dyDescent="0.25">
      <c r="A214" t="s">
        <v>90</v>
      </c>
      <c r="B214" t="s">
        <v>5</v>
      </c>
      <c r="C214" t="s">
        <v>15</v>
      </c>
      <c r="D214" t="s">
        <v>16</v>
      </c>
      <c r="E214" t="s">
        <v>95</v>
      </c>
      <c r="F214" t="s">
        <v>104</v>
      </c>
      <c r="G214" t="s">
        <v>83</v>
      </c>
      <c r="K214" t="s">
        <v>98</v>
      </c>
      <c r="L214" t="s">
        <v>73</v>
      </c>
      <c r="M214">
        <v>61385.8768689668</v>
      </c>
      <c r="N214">
        <f t="shared" si="49"/>
        <v>61385.8768689668</v>
      </c>
      <c r="O214">
        <f t="shared" si="49"/>
        <v>61385.8768689668</v>
      </c>
      <c r="P214">
        <f t="shared" si="49"/>
        <v>61385.8768689668</v>
      </c>
      <c r="Q214">
        <f t="shared" si="49"/>
        <v>61385.8768689668</v>
      </c>
      <c r="R214">
        <f t="shared" si="49"/>
        <v>61385.8768689668</v>
      </c>
      <c r="S214">
        <f t="shared" si="49"/>
        <v>61385.8768689668</v>
      </c>
      <c r="T214">
        <f t="shared" si="49"/>
        <v>61385.8768689668</v>
      </c>
      <c r="U214">
        <f t="shared" si="49"/>
        <v>61385.8768689668</v>
      </c>
      <c r="V214">
        <f t="shared" si="49"/>
        <v>61385.8768689668</v>
      </c>
      <c r="W214">
        <f t="shared" si="49"/>
        <v>61385.8768689668</v>
      </c>
    </row>
    <row r="215" spans="1:23" x14ac:dyDescent="0.25">
      <c r="A215" t="s">
        <v>90</v>
      </c>
      <c r="B215" t="s">
        <v>5</v>
      </c>
      <c r="C215" t="s">
        <v>15</v>
      </c>
      <c r="D215" t="s">
        <v>16</v>
      </c>
      <c r="E215" t="s">
        <v>95</v>
      </c>
      <c r="F215" t="s">
        <v>104</v>
      </c>
      <c r="G215" t="s">
        <v>17</v>
      </c>
      <c r="J215" t="s">
        <v>106</v>
      </c>
      <c r="L215" t="s">
        <v>84</v>
      </c>
      <c r="M215">
        <f>M190</f>
        <v>0.32942286129374937</v>
      </c>
      <c r="N215">
        <f t="shared" si="49"/>
        <v>0.32942286129374937</v>
      </c>
      <c r="O215">
        <f t="shared" si="49"/>
        <v>0.32942286129374937</v>
      </c>
      <c r="P215">
        <f t="shared" si="49"/>
        <v>0.32942286129374937</v>
      </c>
      <c r="Q215">
        <f t="shared" si="49"/>
        <v>0.32942286129374937</v>
      </c>
      <c r="R215">
        <f t="shared" si="49"/>
        <v>0.32942286129374937</v>
      </c>
      <c r="S215">
        <f t="shared" si="49"/>
        <v>0.32942286129374937</v>
      </c>
      <c r="T215">
        <f t="shared" si="49"/>
        <v>0.32942286129374937</v>
      </c>
      <c r="U215">
        <f t="shared" si="49"/>
        <v>0.32942286129374937</v>
      </c>
      <c r="V215">
        <f t="shared" si="49"/>
        <v>0.32942286129374937</v>
      </c>
      <c r="W215">
        <f t="shared" si="49"/>
        <v>0.32942286129374937</v>
      </c>
    </row>
    <row r="216" spans="1:23" x14ac:dyDescent="0.25">
      <c r="A216" t="s">
        <v>90</v>
      </c>
      <c r="B216" t="s">
        <v>5</v>
      </c>
      <c r="C216" t="s">
        <v>15</v>
      </c>
      <c r="D216" t="s">
        <v>16</v>
      </c>
      <c r="E216" t="s">
        <v>95</v>
      </c>
      <c r="F216" t="s">
        <v>107</v>
      </c>
      <c r="G216" t="s">
        <v>6</v>
      </c>
    </row>
    <row r="217" spans="1:23" x14ac:dyDescent="0.25">
      <c r="A217" t="s">
        <v>90</v>
      </c>
      <c r="B217" t="s">
        <v>5</v>
      </c>
      <c r="C217" t="s">
        <v>15</v>
      </c>
      <c r="D217" t="s">
        <v>16</v>
      </c>
      <c r="E217" t="s">
        <v>95</v>
      </c>
      <c r="F217" t="s">
        <v>107</v>
      </c>
      <c r="G217" t="s">
        <v>59</v>
      </c>
      <c r="L217" t="s">
        <v>60</v>
      </c>
      <c r="M217">
        <v>2015</v>
      </c>
      <c r="N217">
        <f t="shared" ref="N217:W219" si="50">M217</f>
        <v>2015</v>
      </c>
      <c r="O217">
        <f t="shared" si="50"/>
        <v>2015</v>
      </c>
      <c r="P217">
        <f t="shared" si="50"/>
        <v>2015</v>
      </c>
      <c r="Q217">
        <f t="shared" si="50"/>
        <v>2015</v>
      </c>
      <c r="R217">
        <f t="shared" si="50"/>
        <v>2015</v>
      </c>
      <c r="S217">
        <f t="shared" si="50"/>
        <v>2015</v>
      </c>
      <c r="T217">
        <f t="shared" si="50"/>
        <v>2015</v>
      </c>
      <c r="U217">
        <f t="shared" si="50"/>
        <v>2015</v>
      </c>
      <c r="V217">
        <f t="shared" si="50"/>
        <v>2015</v>
      </c>
      <c r="W217">
        <f t="shared" si="50"/>
        <v>2015</v>
      </c>
    </row>
    <row r="218" spans="1:23" x14ac:dyDescent="0.25">
      <c r="A218" t="s">
        <v>90</v>
      </c>
      <c r="B218" t="s">
        <v>5</v>
      </c>
      <c r="C218" t="s">
        <v>15</v>
      </c>
      <c r="D218" t="s">
        <v>16</v>
      </c>
      <c r="E218" t="s">
        <v>95</v>
      </c>
      <c r="F218" t="s">
        <v>107</v>
      </c>
      <c r="G218" t="s">
        <v>61</v>
      </c>
      <c r="L218" t="s">
        <v>60</v>
      </c>
      <c r="M218">
        <v>2101</v>
      </c>
      <c r="N218">
        <f t="shared" si="50"/>
        <v>2101</v>
      </c>
      <c r="O218">
        <f t="shared" si="50"/>
        <v>2101</v>
      </c>
      <c r="P218">
        <f t="shared" si="50"/>
        <v>2101</v>
      </c>
      <c r="Q218">
        <f t="shared" si="50"/>
        <v>2101</v>
      </c>
      <c r="R218">
        <f t="shared" si="50"/>
        <v>2101</v>
      </c>
      <c r="S218">
        <f t="shared" si="50"/>
        <v>2101</v>
      </c>
      <c r="T218">
        <f t="shared" si="50"/>
        <v>2101</v>
      </c>
      <c r="U218">
        <f t="shared" si="50"/>
        <v>2101</v>
      </c>
      <c r="V218">
        <f t="shared" si="50"/>
        <v>2101</v>
      </c>
      <c r="W218">
        <f t="shared" si="50"/>
        <v>2101</v>
      </c>
    </row>
    <row r="219" spans="1:23" x14ac:dyDescent="0.25">
      <c r="A219" t="s">
        <v>90</v>
      </c>
      <c r="B219" t="s">
        <v>5</v>
      </c>
      <c r="C219" t="s">
        <v>15</v>
      </c>
      <c r="D219" t="s">
        <v>16</v>
      </c>
      <c r="E219" t="s">
        <v>95</v>
      </c>
      <c r="F219" t="s">
        <v>107</v>
      </c>
      <c r="G219" t="s">
        <v>62</v>
      </c>
      <c r="L219" t="s">
        <v>63</v>
      </c>
      <c r="M219">
        <v>16</v>
      </c>
      <c r="N219">
        <f t="shared" si="50"/>
        <v>16</v>
      </c>
      <c r="O219">
        <f t="shared" si="50"/>
        <v>16</v>
      </c>
      <c r="P219">
        <f t="shared" si="50"/>
        <v>16</v>
      </c>
      <c r="Q219">
        <f t="shared" si="50"/>
        <v>16</v>
      </c>
      <c r="R219">
        <f t="shared" si="50"/>
        <v>16</v>
      </c>
      <c r="S219">
        <f t="shared" si="50"/>
        <v>16</v>
      </c>
      <c r="T219">
        <f t="shared" si="50"/>
        <v>16</v>
      </c>
      <c r="U219">
        <f t="shared" si="50"/>
        <v>16</v>
      </c>
      <c r="V219">
        <f t="shared" si="50"/>
        <v>16</v>
      </c>
      <c r="W219">
        <f t="shared" si="50"/>
        <v>16</v>
      </c>
    </row>
    <row r="220" spans="1:23" x14ac:dyDescent="0.25">
      <c r="A220" t="s">
        <v>90</v>
      </c>
      <c r="B220" t="s">
        <v>5</v>
      </c>
      <c r="C220" t="s">
        <v>15</v>
      </c>
      <c r="D220" t="s">
        <v>16</v>
      </c>
      <c r="E220" t="s">
        <v>95</v>
      </c>
      <c r="F220" t="s">
        <v>107</v>
      </c>
      <c r="G220" t="s">
        <v>64</v>
      </c>
      <c r="L220" t="s">
        <v>56</v>
      </c>
      <c r="M220">
        <v>0</v>
      </c>
    </row>
    <row r="221" spans="1:23" x14ac:dyDescent="0.25">
      <c r="A221" t="s">
        <v>90</v>
      </c>
      <c r="B221" t="s">
        <v>5</v>
      </c>
      <c r="C221" t="s">
        <v>15</v>
      </c>
      <c r="D221" t="s">
        <v>16</v>
      </c>
      <c r="E221" t="s">
        <v>95</v>
      </c>
      <c r="F221" t="s">
        <v>107</v>
      </c>
      <c r="G221" t="s">
        <v>67</v>
      </c>
      <c r="L221" t="s">
        <v>91</v>
      </c>
      <c r="M221">
        <f>INDEX([1]!passenger_data,MATCH($A221&amp;$G221,[1]!passenger_index,0),MATCH(M$2,[1]!passenger_year,0))</f>
        <v>141.58048556610754</v>
      </c>
      <c r="N221">
        <f t="shared" ref="N221:W221" si="51">M221</f>
        <v>141.58048556610754</v>
      </c>
      <c r="O221">
        <f t="shared" si="51"/>
        <v>141.58048556610754</v>
      </c>
      <c r="P221">
        <f t="shared" si="51"/>
        <v>141.58048556610754</v>
      </c>
      <c r="Q221">
        <f t="shared" si="51"/>
        <v>141.58048556610754</v>
      </c>
      <c r="R221">
        <f t="shared" si="51"/>
        <v>141.58048556610754</v>
      </c>
      <c r="S221">
        <f t="shared" si="51"/>
        <v>141.58048556610754</v>
      </c>
      <c r="T221">
        <f t="shared" si="51"/>
        <v>141.58048556610754</v>
      </c>
      <c r="U221">
        <f t="shared" si="51"/>
        <v>141.58048556610754</v>
      </c>
      <c r="V221">
        <f t="shared" si="51"/>
        <v>141.58048556610754</v>
      </c>
      <c r="W221">
        <f t="shared" si="51"/>
        <v>141.58048556610754</v>
      </c>
    </row>
    <row r="222" spans="1:23" x14ac:dyDescent="0.25">
      <c r="A222" t="s">
        <v>90</v>
      </c>
      <c r="B222" t="s">
        <v>5</v>
      </c>
      <c r="C222" t="s">
        <v>15</v>
      </c>
      <c r="D222" t="s">
        <v>16</v>
      </c>
      <c r="E222" t="s">
        <v>95</v>
      </c>
      <c r="F222" t="s">
        <v>107</v>
      </c>
      <c r="G222" t="s">
        <v>83</v>
      </c>
      <c r="K222" t="s">
        <v>98</v>
      </c>
      <c r="L222" t="s">
        <v>73</v>
      </c>
      <c r="M222">
        <v>21424.200082504001</v>
      </c>
      <c r="N222">
        <f t="shared" ref="N222:W222" si="52">M222*0.8</f>
        <v>17139.360066003203</v>
      </c>
      <c r="O222">
        <f t="shared" si="52"/>
        <v>13711.488052802562</v>
      </c>
      <c r="P222">
        <f t="shared" si="52"/>
        <v>10969.19044224205</v>
      </c>
      <c r="Q222">
        <f t="shared" si="52"/>
        <v>8775.3523537936398</v>
      </c>
      <c r="R222">
        <f t="shared" si="52"/>
        <v>7020.2818830349124</v>
      </c>
      <c r="S222">
        <f t="shared" si="52"/>
        <v>5616.2255064279307</v>
      </c>
      <c r="T222">
        <f t="shared" si="52"/>
        <v>4492.9804051423444</v>
      </c>
      <c r="U222">
        <f t="shared" si="52"/>
        <v>3594.3843241138757</v>
      </c>
      <c r="V222">
        <f t="shared" si="52"/>
        <v>2875.5074592911005</v>
      </c>
      <c r="W222">
        <f t="shared" si="52"/>
        <v>2300.4059674328805</v>
      </c>
    </row>
    <row r="223" spans="1:23" x14ac:dyDescent="0.25">
      <c r="A223" t="s">
        <v>90</v>
      </c>
      <c r="B223" t="s">
        <v>5</v>
      </c>
      <c r="C223" t="s">
        <v>15</v>
      </c>
      <c r="D223" t="s">
        <v>16</v>
      </c>
      <c r="E223" t="s">
        <v>95</v>
      </c>
      <c r="F223" t="s">
        <v>107</v>
      </c>
      <c r="G223" t="s">
        <v>17</v>
      </c>
      <c r="J223" t="s">
        <v>31</v>
      </c>
      <c r="L223" t="s">
        <v>84</v>
      </c>
      <c r="M223">
        <f>0.000360515723803732*100</f>
        <v>3.6051572380373202E-2</v>
      </c>
      <c r="N223">
        <f t="shared" ref="N223:W223" si="53">M223</f>
        <v>3.6051572380373202E-2</v>
      </c>
      <c r="O223">
        <f t="shared" si="53"/>
        <v>3.6051572380373202E-2</v>
      </c>
      <c r="P223">
        <f t="shared" si="53"/>
        <v>3.6051572380373202E-2</v>
      </c>
      <c r="Q223">
        <f t="shared" si="53"/>
        <v>3.6051572380373202E-2</v>
      </c>
      <c r="R223">
        <f t="shared" si="53"/>
        <v>3.6051572380373202E-2</v>
      </c>
      <c r="S223">
        <f t="shared" si="53"/>
        <v>3.6051572380373202E-2</v>
      </c>
      <c r="T223">
        <f t="shared" si="53"/>
        <v>3.6051572380373202E-2</v>
      </c>
      <c r="U223">
        <f t="shared" si="53"/>
        <v>3.6051572380373202E-2</v>
      </c>
      <c r="V223">
        <f t="shared" si="53"/>
        <v>3.6051572380373202E-2</v>
      </c>
      <c r="W223">
        <f t="shared" si="53"/>
        <v>3.6051572380373202E-2</v>
      </c>
    </row>
    <row r="224" spans="1:23" x14ac:dyDescent="0.25">
      <c r="A224" t="s">
        <v>90</v>
      </c>
      <c r="B224" t="s">
        <v>5</v>
      </c>
      <c r="C224" t="s">
        <v>15</v>
      </c>
      <c r="D224" t="s">
        <v>16</v>
      </c>
      <c r="E224" t="s">
        <v>95</v>
      </c>
      <c r="F224" t="s">
        <v>108</v>
      </c>
      <c r="G224" t="s">
        <v>6</v>
      </c>
    </row>
    <row r="225" spans="1:23" x14ac:dyDescent="0.25">
      <c r="A225" t="s">
        <v>90</v>
      </c>
      <c r="B225" t="s">
        <v>5</v>
      </c>
      <c r="C225" t="s">
        <v>15</v>
      </c>
      <c r="D225" t="s">
        <v>16</v>
      </c>
      <c r="E225" t="s">
        <v>95</v>
      </c>
      <c r="F225" t="s">
        <v>108</v>
      </c>
      <c r="G225" t="s">
        <v>59</v>
      </c>
      <c r="L225" t="s">
        <v>60</v>
      </c>
      <c r="M225">
        <v>2025</v>
      </c>
      <c r="N225">
        <f t="shared" ref="N225:W227" si="54">M225</f>
        <v>2025</v>
      </c>
      <c r="O225">
        <f t="shared" si="54"/>
        <v>2025</v>
      </c>
      <c r="P225">
        <f t="shared" si="54"/>
        <v>2025</v>
      </c>
      <c r="Q225">
        <f t="shared" si="54"/>
        <v>2025</v>
      </c>
      <c r="R225">
        <f t="shared" si="54"/>
        <v>2025</v>
      </c>
      <c r="S225">
        <f t="shared" si="54"/>
        <v>2025</v>
      </c>
      <c r="T225">
        <f t="shared" si="54"/>
        <v>2025</v>
      </c>
      <c r="U225">
        <f t="shared" si="54"/>
        <v>2025</v>
      </c>
      <c r="V225">
        <f t="shared" si="54"/>
        <v>2025</v>
      </c>
      <c r="W225">
        <f t="shared" si="54"/>
        <v>2025</v>
      </c>
    </row>
    <row r="226" spans="1:23" x14ac:dyDescent="0.25">
      <c r="A226" t="s">
        <v>90</v>
      </c>
      <c r="B226" t="s">
        <v>5</v>
      </c>
      <c r="C226" t="s">
        <v>15</v>
      </c>
      <c r="D226" t="s">
        <v>16</v>
      </c>
      <c r="E226" t="s">
        <v>95</v>
      </c>
      <c r="F226" t="s">
        <v>108</v>
      </c>
      <c r="G226" t="s">
        <v>61</v>
      </c>
      <c r="L226" t="s">
        <v>60</v>
      </c>
      <c r="M226">
        <v>2101</v>
      </c>
      <c r="N226">
        <f t="shared" si="54"/>
        <v>2101</v>
      </c>
      <c r="O226">
        <f t="shared" si="54"/>
        <v>2101</v>
      </c>
      <c r="P226">
        <f t="shared" si="54"/>
        <v>2101</v>
      </c>
      <c r="Q226">
        <f t="shared" si="54"/>
        <v>2101</v>
      </c>
      <c r="R226">
        <f t="shared" si="54"/>
        <v>2101</v>
      </c>
      <c r="S226">
        <f t="shared" si="54"/>
        <v>2101</v>
      </c>
      <c r="T226">
        <f t="shared" si="54"/>
        <v>2101</v>
      </c>
      <c r="U226">
        <f t="shared" si="54"/>
        <v>2101</v>
      </c>
      <c r="V226">
        <f t="shared" si="54"/>
        <v>2101</v>
      </c>
      <c r="W226">
        <f t="shared" si="54"/>
        <v>2101</v>
      </c>
    </row>
    <row r="227" spans="1:23" x14ac:dyDescent="0.25">
      <c r="A227" t="s">
        <v>90</v>
      </c>
      <c r="B227" t="s">
        <v>5</v>
      </c>
      <c r="C227" t="s">
        <v>15</v>
      </c>
      <c r="D227" t="s">
        <v>16</v>
      </c>
      <c r="E227" t="s">
        <v>95</v>
      </c>
      <c r="F227" t="s">
        <v>108</v>
      </c>
      <c r="G227" t="s">
        <v>62</v>
      </c>
      <c r="L227" t="s">
        <v>63</v>
      </c>
      <c r="M227">
        <v>16</v>
      </c>
      <c r="N227">
        <f t="shared" si="54"/>
        <v>16</v>
      </c>
      <c r="O227">
        <f t="shared" si="54"/>
        <v>16</v>
      </c>
      <c r="P227">
        <f t="shared" si="54"/>
        <v>16</v>
      </c>
      <c r="Q227">
        <f t="shared" si="54"/>
        <v>16</v>
      </c>
      <c r="R227">
        <f t="shared" si="54"/>
        <v>16</v>
      </c>
      <c r="S227">
        <f t="shared" si="54"/>
        <v>16</v>
      </c>
      <c r="T227">
        <f t="shared" si="54"/>
        <v>16</v>
      </c>
      <c r="U227">
        <f t="shared" si="54"/>
        <v>16</v>
      </c>
      <c r="V227">
        <f t="shared" si="54"/>
        <v>16</v>
      </c>
      <c r="W227">
        <f t="shared" si="54"/>
        <v>16</v>
      </c>
    </row>
    <row r="228" spans="1:23" x14ac:dyDescent="0.25">
      <c r="A228" t="s">
        <v>90</v>
      </c>
      <c r="B228" t="s">
        <v>5</v>
      </c>
      <c r="C228" t="s">
        <v>15</v>
      </c>
      <c r="D228" t="s">
        <v>16</v>
      </c>
      <c r="E228" t="s">
        <v>95</v>
      </c>
      <c r="F228" t="s">
        <v>108</v>
      </c>
      <c r="G228" t="s">
        <v>64</v>
      </c>
      <c r="L228" t="s">
        <v>56</v>
      </c>
      <c r="M228">
        <v>0</v>
      </c>
    </row>
    <row r="229" spans="1:23" x14ac:dyDescent="0.25">
      <c r="A229" t="s">
        <v>90</v>
      </c>
      <c r="B229" t="s">
        <v>5</v>
      </c>
      <c r="C229" t="s">
        <v>15</v>
      </c>
      <c r="D229" t="s">
        <v>16</v>
      </c>
      <c r="E229" t="s">
        <v>95</v>
      </c>
      <c r="F229" t="s">
        <v>108</v>
      </c>
      <c r="G229" t="s">
        <v>67</v>
      </c>
      <c r="L229" t="s">
        <v>91</v>
      </c>
      <c r="M229">
        <f>INDEX([1]!passenger_data,MATCH($A229&amp;$G229,[1]!passenger_index,0),MATCH(M$2,[1]!passenger_year,0))</f>
        <v>141.58048556610754</v>
      </c>
      <c r="N229">
        <f t="shared" ref="N229:W229" si="55">M229</f>
        <v>141.58048556610754</v>
      </c>
      <c r="O229">
        <f t="shared" si="55"/>
        <v>141.58048556610754</v>
      </c>
      <c r="P229">
        <f t="shared" si="55"/>
        <v>141.58048556610754</v>
      </c>
      <c r="Q229">
        <f t="shared" si="55"/>
        <v>141.58048556610754</v>
      </c>
      <c r="R229">
        <f t="shared" si="55"/>
        <v>141.58048556610754</v>
      </c>
      <c r="S229">
        <f t="shared" si="55"/>
        <v>141.58048556610754</v>
      </c>
      <c r="T229">
        <f t="shared" si="55"/>
        <v>141.58048556610754</v>
      </c>
      <c r="U229">
        <f t="shared" si="55"/>
        <v>141.58048556610754</v>
      </c>
      <c r="V229">
        <f t="shared" si="55"/>
        <v>141.58048556610754</v>
      </c>
      <c r="W229">
        <f t="shared" si="55"/>
        <v>141.58048556610754</v>
      </c>
    </row>
    <row r="230" spans="1:23" x14ac:dyDescent="0.25">
      <c r="A230" t="s">
        <v>90</v>
      </c>
      <c r="B230" t="s">
        <v>5</v>
      </c>
      <c r="C230" t="s">
        <v>15</v>
      </c>
      <c r="D230" t="s">
        <v>16</v>
      </c>
      <c r="E230" t="s">
        <v>95</v>
      </c>
      <c r="F230" t="s">
        <v>108</v>
      </c>
      <c r="G230" t="s">
        <v>83</v>
      </c>
      <c r="K230" t="s">
        <v>98</v>
      </c>
      <c r="L230" t="s">
        <v>73</v>
      </c>
      <c r="M230">
        <v>40358.789930715997</v>
      </c>
      <c r="N230">
        <f t="shared" ref="N230:W230" si="56">M230*0.8</f>
        <v>32287.031944572798</v>
      </c>
      <c r="O230">
        <f t="shared" si="56"/>
        <v>25829.62555565824</v>
      </c>
      <c r="P230">
        <f t="shared" si="56"/>
        <v>20663.700444526592</v>
      </c>
      <c r="Q230">
        <f t="shared" si="56"/>
        <v>16530.960355621275</v>
      </c>
      <c r="R230">
        <f t="shared" si="56"/>
        <v>13224.76828449702</v>
      </c>
      <c r="S230">
        <f t="shared" si="56"/>
        <v>10579.814627597618</v>
      </c>
      <c r="T230">
        <f t="shared" si="56"/>
        <v>8463.8517020780946</v>
      </c>
      <c r="U230">
        <f t="shared" si="56"/>
        <v>6771.0813616624764</v>
      </c>
      <c r="V230">
        <f t="shared" si="56"/>
        <v>5416.8650893299819</v>
      </c>
      <c r="W230">
        <f t="shared" si="56"/>
        <v>4333.4920714639857</v>
      </c>
    </row>
    <row r="231" spans="1:23" x14ac:dyDescent="0.25">
      <c r="A231" t="s">
        <v>90</v>
      </c>
      <c r="B231" t="s">
        <v>5</v>
      </c>
      <c r="C231" t="s">
        <v>15</v>
      </c>
      <c r="D231" t="s">
        <v>16</v>
      </c>
      <c r="E231" t="s">
        <v>95</v>
      </c>
      <c r="F231" t="s">
        <v>108</v>
      </c>
      <c r="G231" t="s">
        <v>17</v>
      </c>
      <c r="J231" t="s">
        <v>31</v>
      </c>
      <c r="L231" t="s">
        <v>84</v>
      </c>
      <c r="M231">
        <f>0.000448016766287262*100</f>
        <v>4.4801676628726202E-2</v>
      </c>
      <c r="N231">
        <f t="shared" ref="N231:W231" si="57">M231</f>
        <v>4.4801676628726202E-2</v>
      </c>
      <c r="O231">
        <f t="shared" si="57"/>
        <v>4.4801676628726202E-2</v>
      </c>
      <c r="P231">
        <f t="shared" si="57"/>
        <v>4.4801676628726202E-2</v>
      </c>
      <c r="Q231">
        <f t="shared" si="57"/>
        <v>4.4801676628726202E-2</v>
      </c>
      <c r="R231">
        <f t="shared" si="57"/>
        <v>4.4801676628726202E-2</v>
      </c>
      <c r="S231">
        <f t="shared" si="57"/>
        <v>4.4801676628726202E-2</v>
      </c>
      <c r="T231">
        <f t="shared" si="57"/>
        <v>4.4801676628726202E-2</v>
      </c>
      <c r="U231">
        <f t="shared" si="57"/>
        <v>4.4801676628726202E-2</v>
      </c>
      <c r="V231">
        <f t="shared" si="57"/>
        <v>4.4801676628726202E-2</v>
      </c>
      <c r="W231">
        <f t="shared" si="57"/>
        <v>4.4801676628726202E-2</v>
      </c>
    </row>
    <row r="232" spans="1:23" x14ac:dyDescent="0.25">
      <c r="A232" t="s">
        <v>90</v>
      </c>
      <c r="B232" t="s">
        <v>5</v>
      </c>
      <c r="C232" t="s">
        <v>15</v>
      </c>
      <c r="D232" t="s">
        <v>16</v>
      </c>
      <c r="E232" t="s">
        <v>95</v>
      </c>
      <c r="F232" t="s">
        <v>109</v>
      </c>
      <c r="G232" t="s">
        <v>6</v>
      </c>
    </row>
    <row r="233" spans="1:23" x14ac:dyDescent="0.25">
      <c r="A233" t="s">
        <v>90</v>
      </c>
      <c r="B233" t="s">
        <v>5</v>
      </c>
      <c r="C233" t="s">
        <v>15</v>
      </c>
      <c r="D233" t="s">
        <v>16</v>
      </c>
      <c r="E233" t="s">
        <v>95</v>
      </c>
      <c r="F233" t="s">
        <v>109</v>
      </c>
      <c r="G233" t="s">
        <v>59</v>
      </c>
      <c r="L233" t="s">
        <v>60</v>
      </c>
      <c r="M233">
        <v>2020</v>
      </c>
      <c r="N233">
        <f t="shared" ref="N233:W235" si="58">M233</f>
        <v>2020</v>
      </c>
      <c r="O233">
        <f t="shared" si="58"/>
        <v>2020</v>
      </c>
      <c r="P233">
        <f t="shared" si="58"/>
        <v>2020</v>
      </c>
      <c r="Q233">
        <f t="shared" si="58"/>
        <v>2020</v>
      </c>
      <c r="R233">
        <f t="shared" si="58"/>
        <v>2020</v>
      </c>
      <c r="S233">
        <f t="shared" si="58"/>
        <v>2020</v>
      </c>
      <c r="T233">
        <f t="shared" si="58"/>
        <v>2020</v>
      </c>
      <c r="U233">
        <f t="shared" si="58"/>
        <v>2020</v>
      </c>
      <c r="V233">
        <f t="shared" si="58"/>
        <v>2020</v>
      </c>
      <c r="W233">
        <f t="shared" si="58"/>
        <v>2020</v>
      </c>
    </row>
    <row r="234" spans="1:23" x14ac:dyDescent="0.25">
      <c r="A234" t="s">
        <v>90</v>
      </c>
      <c r="B234" t="s">
        <v>5</v>
      </c>
      <c r="C234" t="s">
        <v>15</v>
      </c>
      <c r="D234" t="s">
        <v>16</v>
      </c>
      <c r="E234" t="s">
        <v>95</v>
      </c>
      <c r="F234" t="s">
        <v>109</v>
      </c>
      <c r="G234" t="s">
        <v>61</v>
      </c>
      <c r="L234" t="s">
        <v>60</v>
      </c>
      <c r="M234">
        <v>2101</v>
      </c>
      <c r="N234">
        <f t="shared" si="58"/>
        <v>2101</v>
      </c>
      <c r="O234">
        <f t="shared" si="58"/>
        <v>2101</v>
      </c>
      <c r="P234">
        <f t="shared" si="58"/>
        <v>2101</v>
      </c>
      <c r="Q234">
        <f t="shared" si="58"/>
        <v>2101</v>
      </c>
      <c r="R234">
        <f t="shared" si="58"/>
        <v>2101</v>
      </c>
      <c r="S234">
        <f t="shared" si="58"/>
        <v>2101</v>
      </c>
      <c r="T234">
        <f t="shared" si="58"/>
        <v>2101</v>
      </c>
      <c r="U234">
        <f t="shared" si="58"/>
        <v>2101</v>
      </c>
      <c r="V234">
        <f t="shared" si="58"/>
        <v>2101</v>
      </c>
      <c r="W234">
        <f t="shared" si="58"/>
        <v>2101</v>
      </c>
    </row>
    <row r="235" spans="1:23" x14ac:dyDescent="0.25">
      <c r="A235" t="s">
        <v>90</v>
      </c>
      <c r="B235" t="s">
        <v>5</v>
      </c>
      <c r="C235" t="s">
        <v>15</v>
      </c>
      <c r="D235" t="s">
        <v>16</v>
      </c>
      <c r="E235" t="s">
        <v>95</v>
      </c>
      <c r="F235" t="s">
        <v>109</v>
      </c>
      <c r="G235" t="s">
        <v>62</v>
      </c>
      <c r="L235" t="s">
        <v>63</v>
      </c>
      <c r="M235">
        <v>16</v>
      </c>
      <c r="N235">
        <f t="shared" si="58"/>
        <v>16</v>
      </c>
      <c r="O235">
        <f t="shared" si="58"/>
        <v>16</v>
      </c>
      <c r="P235">
        <f t="shared" si="58"/>
        <v>16</v>
      </c>
      <c r="Q235">
        <f t="shared" si="58"/>
        <v>16</v>
      </c>
      <c r="R235">
        <f t="shared" si="58"/>
        <v>16</v>
      </c>
      <c r="S235">
        <f t="shared" si="58"/>
        <v>16</v>
      </c>
      <c r="T235">
        <f t="shared" si="58"/>
        <v>16</v>
      </c>
      <c r="U235">
        <f t="shared" si="58"/>
        <v>16</v>
      </c>
      <c r="V235">
        <f t="shared" si="58"/>
        <v>16</v>
      </c>
      <c r="W235">
        <f t="shared" si="58"/>
        <v>16</v>
      </c>
    </row>
    <row r="236" spans="1:23" x14ac:dyDescent="0.25">
      <c r="A236" t="s">
        <v>90</v>
      </c>
      <c r="B236" t="s">
        <v>5</v>
      </c>
      <c r="C236" t="s">
        <v>15</v>
      </c>
      <c r="D236" t="s">
        <v>16</v>
      </c>
      <c r="E236" t="s">
        <v>95</v>
      </c>
      <c r="F236" t="s">
        <v>109</v>
      </c>
      <c r="G236" t="s">
        <v>64</v>
      </c>
      <c r="L236" t="s">
        <v>56</v>
      </c>
      <c r="M236">
        <v>0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95</v>
      </c>
      <c r="F237" t="s">
        <v>109</v>
      </c>
      <c r="G237" t="s">
        <v>67</v>
      </c>
      <c r="L237" t="s">
        <v>91</v>
      </c>
      <c r="M237">
        <f>INDEX([1]!passenger_data,MATCH($A237&amp;$G237,[1]!passenger_index,0),MATCH(M$2,[1]!passenger_year,0))</f>
        <v>141.58048556610754</v>
      </c>
      <c r="N237">
        <f t="shared" ref="N237:W237" si="59">M237</f>
        <v>141.58048556610754</v>
      </c>
      <c r="O237">
        <f t="shared" si="59"/>
        <v>141.58048556610754</v>
      </c>
      <c r="P237">
        <f t="shared" si="59"/>
        <v>141.58048556610754</v>
      </c>
      <c r="Q237">
        <f t="shared" si="59"/>
        <v>141.58048556610754</v>
      </c>
      <c r="R237">
        <f t="shared" si="59"/>
        <v>141.58048556610754</v>
      </c>
      <c r="S237">
        <f t="shared" si="59"/>
        <v>141.58048556610754</v>
      </c>
      <c r="T237">
        <f t="shared" si="59"/>
        <v>141.58048556610754</v>
      </c>
      <c r="U237">
        <f t="shared" si="59"/>
        <v>141.58048556610754</v>
      </c>
      <c r="V237">
        <f t="shared" si="59"/>
        <v>141.58048556610754</v>
      </c>
      <c r="W237">
        <f t="shared" si="59"/>
        <v>141.58048556610754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95</v>
      </c>
      <c r="F238" t="s">
        <v>109</v>
      </c>
      <c r="G238" t="s">
        <v>83</v>
      </c>
      <c r="K238" t="s">
        <v>98</v>
      </c>
      <c r="L238" t="s">
        <v>73</v>
      </c>
      <c r="M238">
        <v>30600.732111413199</v>
      </c>
      <c r="N238">
        <f t="shared" ref="N238:W238" si="60">M238*0.8</f>
        <v>24480.585689130559</v>
      </c>
      <c r="O238">
        <f t="shared" si="60"/>
        <v>19584.46855130445</v>
      </c>
      <c r="P238">
        <f t="shared" si="60"/>
        <v>15667.574841043561</v>
      </c>
      <c r="Q238">
        <f t="shared" si="60"/>
        <v>12534.059872834849</v>
      </c>
      <c r="R238">
        <f t="shared" si="60"/>
        <v>10027.24789826788</v>
      </c>
      <c r="S238">
        <f t="shared" si="60"/>
        <v>8021.7983186143047</v>
      </c>
      <c r="T238">
        <f t="shared" si="60"/>
        <v>6417.4386548914445</v>
      </c>
      <c r="U238">
        <f t="shared" si="60"/>
        <v>5133.9509239131557</v>
      </c>
      <c r="V238">
        <f t="shared" si="60"/>
        <v>4107.1607391305251</v>
      </c>
      <c r="W238">
        <f t="shared" si="60"/>
        <v>3285.7285913044202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95</v>
      </c>
      <c r="F239" t="s">
        <v>109</v>
      </c>
      <c r="G239" t="s">
        <v>17</v>
      </c>
      <c r="J239" t="s">
        <v>37</v>
      </c>
      <c r="L239" t="s">
        <v>84</v>
      </c>
      <c r="M239">
        <f>0.000802279*1.5*100</f>
        <v>0.12034185000000001</v>
      </c>
      <c r="N239">
        <f t="shared" ref="N239:W239" si="61">M239</f>
        <v>0.12034185000000001</v>
      </c>
      <c r="O239">
        <f t="shared" si="61"/>
        <v>0.12034185000000001</v>
      </c>
      <c r="P239">
        <f t="shared" si="61"/>
        <v>0.12034185000000001</v>
      </c>
      <c r="Q239">
        <f t="shared" si="61"/>
        <v>0.12034185000000001</v>
      </c>
      <c r="R239">
        <f t="shared" si="61"/>
        <v>0.12034185000000001</v>
      </c>
      <c r="S239">
        <f t="shared" si="61"/>
        <v>0.12034185000000001</v>
      </c>
      <c r="T239">
        <f t="shared" si="61"/>
        <v>0.12034185000000001</v>
      </c>
      <c r="U239">
        <f t="shared" si="61"/>
        <v>0.12034185000000001</v>
      </c>
      <c r="V239">
        <f t="shared" si="61"/>
        <v>0.12034185000000001</v>
      </c>
      <c r="W239">
        <f t="shared" si="61"/>
        <v>0.12034185000000001</v>
      </c>
    </row>
    <row r="240" spans="1:23" x14ac:dyDescent="0.25">
      <c r="A240" t="s">
        <v>74</v>
      </c>
      <c r="B240" t="s">
        <v>5</v>
      </c>
      <c r="C240" t="s">
        <v>15</v>
      </c>
      <c r="D240" t="s">
        <v>16</v>
      </c>
      <c r="E240" t="s">
        <v>110</v>
      </c>
      <c r="G240" t="s">
        <v>20</v>
      </c>
      <c r="L240" t="s">
        <v>19</v>
      </c>
    </row>
    <row r="241" spans="1:23" x14ac:dyDescent="0.25">
      <c r="A241" t="s">
        <v>74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H241" t="s">
        <v>49</v>
      </c>
    </row>
    <row r="242" spans="1:23" x14ac:dyDescent="0.25">
      <c r="A242" t="s">
        <v>74</v>
      </c>
      <c r="B242" t="s">
        <v>5</v>
      </c>
      <c r="C242" t="s">
        <v>15</v>
      </c>
      <c r="D242" t="s">
        <v>16</v>
      </c>
      <c r="E242" t="s">
        <v>110</v>
      </c>
      <c r="G242" t="s">
        <v>17</v>
      </c>
      <c r="J242" t="s">
        <v>111</v>
      </c>
      <c r="L242" t="s">
        <v>19</v>
      </c>
      <c r="M242">
        <f>INDEX([1]!passenger_data,MATCH($A242&amp;$F242&amp;$G242&amp;$J242,[1]!passenger_index,0),MATCH(M$2,[1]!passenger_year,0))</f>
        <v>0.83097972781941976</v>
      </c>
      <c r="N242">
        <f>INDEX([1]!passenger_data,MATCH($A242&amp;$F242&amp;$G242&amp;$J242,[1]!passenger_index,0),MATCH(N$2,[1]!passenger_year,0))</f>
        <v>0.79131281842358103</v>
      </c>
      <c r="O242">
        <f>INDEX([1]!passenger_data,MATCH($A242&amp;$F242&amp;$G242&amp;$J242,[1]!passenger_index,0),MATCH(O$2,[1]!passenger_year,0))</f>
        <v>0.76617276759406905</v>
      </c>
      <c r="P242">
        <f>INDEX([1]!passenger_data,MATCH($A242&amp;$F242&amp;$G242&amp;$J242,[1]!passenger_index,0),MATCH(P$2,[1]!passenger_year,0))</f>
        <v>0.74012927457827882</v>
      </c>
      <c r="Q242">
        <f>INDEX([1]!passenger_data,MATCH($A242&amp;$F242&amp;$G242&amp;$J242,[1]!passenger_index,0),MATCH(Q$2,[1]!passenger_year,0))</f>
        <v>0.74724204708523356</v>
      </c>
      <c r="R242">
        <f>INDEX([1]!passenger_data,MATCH($A242&amp;$F242&amp;$G242&amp;$J242,[1]!passenger_index,0),MATCH(R$2,[1]!passenger_year,0))</f>
        <v>0.74724204708523356</v>
      </c>
      <c r="S242">
        <f>INDEX([1]!passenger_data,MATCH($A242&amp;$F242&amp;$G242&amp;$J242,[1]!passenger_index,0),MATCH(S$2,[1]!passenger_year,0))</f>
        <v>0.74724204708523356</v>
      </c>
      <c r="T242">
        <f>INDEX([1]!passenger_data,MATCH($A242&amp;$F242&amp;$G242&amp;$J242,[1]!passenger_index,0),MATCH(T$2,[1]!passenger_year,0))</f>
        <v>0.74724204708523356</v>
      </c>
      <c r="U242">
        <f>INDEX([1]!passenger_data,MATCH($A242&amp;$F242&amp;$G242&amp;$J242,[1]!passenger_index,0),MATCH(U$2,[1]!passenger_year,0))</f>
        <v>0.74724204708523356</v>
      </c>
      <c r="V242">
        <f>INDEX([1]!passenger_data,MATCH($A242&amp;$F242&amp;$G242&amp;$J242,[1]!passenger_index,0),MATCH(V$2,[1]!passenger_year,0))</f>
        <v>0.74724204708523356</v>
      </c>
      <c r="W242">
        <f>INDEX([1]!passenger_data,MATCH($A242&amp;$F242&amp;$G242&amp;$J242,[1]!passenger_index,0),MATCH(W$2,[1]!passenger_year,0))</f>
        <v>0.74724204708523356</v>
      </c>
    </row>
    <row r="243" spans="1:23" x14ac:dyDescent="0.25">
      <c r="A243" t="s">
        <v>74</v>
      </c>
      <c r="B243" t="s">
        <v>5</v>
      </c>
      <c r="C243" t="s">
        <v>15</v>
      </c>
      <c r="D243" t="s">
        <v>16</v>
      </c>
      <c r="E243" t="s">
        <v>110</v>
      </c>
      <c r="G243" t="s">
        <v>17</v>
      </c>
      <c r="J243" t="s">
        <v>112</v>
      </c>
      <c r="L243" t="s">
        <v>19</v>
      </c>
      <c r="M243">
        <f>INDEX([1]!passenger_data,MATCH($A243&amp;$F243&amp;$G243&amp;$J243,[1]!passenger_index,0),MATCH(M$2,[1]!passenger_year,0))</f>
        <v>0.16902027218058024</v>
      </c>
      <c r="N243">
        <f>INDEX([1]!passenger_data,MATCH($A243&amp;$F243&amp;$G243&amp;$J243,[1]!passenger_index,0),MATCH(N$2,[1]!passenger_year,0))</f>
        <v>0.20868718157641897</v>
      </c>
      <c r="O243">
        <f>INDEX([1]!passenger_data,MATCH($A243&amp;$F243&amp;$G243&amp;$J243,[1]!passenger_index,0),MATCH(O$2,[1]!passenger_year,0))</f>
        <v>0.23382723240593095</v>
      </c>
      <c r="P243">
        <f>INDEX([1]!passenger_data,MATCH($A243&amp;$F243&amp;$G243&amp;$J243,[1]!passenger_index,0),MATCH(P$2,[1]!passenger_year,0))</f>
        <v>0.25987072542172118</v>
      </c>
      <c r="Q243">
        <f>INDEX([1]!passenger_data,MATCH($A243&amp;$F243&amp;$G243&amp;$J243,[1]!passenger_index,0),MATCH(Q$2,[1]!passenger_year,0))</f>
        <v>0.25275795291476644</v>
      </c>
      <c r="R243">
        <f>INDEX([1]!passenger_data,MATCH($A243&amp;$F243&amp;$G243&amp;$J243,[1]!passenger_index,0),MATCH(R$2,[1]!passenger_year,0))</f>
        <v>0.25275795291476644</v>
      </c>
      <c r="S243">
        <f>INDEX([1]!passenger_data,MATCH($A243&amp;$F243&amp;$G243&amp;$J243,[1]!passenger_index,0),MATCH(S$2,[1]!passenger_year,0))</f>
        <v>0.25275795291476644</v>
      </c>
      <c r="T243">
        <f>INDEX([1]!passenger_data,MATCH($A243&amp;$F243&amp;$G243&amp;$J243,[1]!passenger_index,0),MATCH(T$2,[1]!passenger_year,0))</f>
        <v>0.25275795291476644</v>
      </c>
      <c r="U243">
        <f>INDEX([1]!passenger_data,MATCH($A243&amp;$F243&amp;$G243&amp;$J243,[1]!passenger_index,0),MATCH(U$2,[1]!passenger_year,0))</f>
        <v>0.25275795291476644</v>
      </c>
      <c r="V243">
        <f>INDEX([1]!passenger_data,MATCH($A243&amp;$F243&amp;$G243&amp;$J243,[1]!passenger_index,0),MATCH(V$2,[1]!passenger_year,0))</f>
        <v>0.25275795291476644</v>
      </c>
      <c r="W243">
        <f>INDEX([1]!passenger_data,MATCH($A243&amp;$F243&amp;$G243&amp;$J243,[1]!passenger_index,0),MATCH(W$2,[1]!passenger_year,0))</f>
        <v>0.25275795291476644</v>
      </c>
    </row>
    <row r="244" spans="1:23" x14ac:dyDescent="0.25">
      <c r="A244" t="s">
        <v>111</v>
      </c>
      <c r="B244" t="s">
        <v>5</v>
      </c>
      <c r="C244" t="s">
        <v>15</v>
      </c>
      <c r="D244" t="s">
        <v>16</v>
      </c>
      <c r="E244" t="s">
        <v>113</v>
      </c>
      <c r="G244" t="s">
        <v>20</v>
      </c>
      <c r="L244" t="s">
        <v>19</v>
      </c>
    </row>
    <row r="245" spans="1:23" x14ac:dyDescent="0.25">
      <c r="A245" t="s">
        <v>111</v>
      </c>
      <c r="B245" t="s">
        <v>5</v>
      </c>
      <c r="C245" t="s">
        <v>15</v>
      </c>
      <c r="D245" t="s">
        <v>16</v>
      </c>
      <c r="E245" t="s">
        <v>113</v>
      </c>
      <c r="G245" t="s">
        <v>21</v>
      </c>
      <c r="H245" t="s">
        <v>54</v>
      </c>
    </row>
    <row r="246" spans="1:23" x14ac:dyDescent="0.25">
      <c r="A246" t="s">
        <v>111</v>
      </c>
      <c r="B246" t="s">
        <v>5</v>
      </c>
      <c r="C246" t="s">
        <v>15</v>
      </c>
      <c r="D246" t="s">
        <v>16</v>
      </c>
      <c r="E246" t="s">
        <v>113</v>
      </c>
      <c r="G246" t="s">
        <v>55</v>
      </c>
      <c r="L246" t="s">
        <v>56</v>
      </c>
      <c r="M246">
        <v>0.25</v>
      </c>
      <c r="N246">
        <f t="shared" ref="N246:W247" si="62">M246</f>
        <v>0.25</v>
      </c>
      <c r="O246">
        <f t="shared" si="62"/>
        <v>0.25</v>
      </c>
      <c r="P246">
        <f t="shared" si="62"/>
        <v>0.25</v>
      </c>
      <c r="Q246">
        <f t="shared" si="62"/>
        <v>0.25</v>
      </c>
      <c r="R246">
        <f t="shared" si="62"/>
        <v>0.25</v>
      </c>
      <c r="S246">
        <f t="shared" si="62"/>
        <v>0.25</v>
      </c>
      <c r="T246">
        <f t="shared" si="62"/>
        <v>0.25</v>
      </c>
      <c r="U246">
        <f t="shared" si="62"/>
        <v>0.25</v>
      </c>
      <c r="V246">
        <f t="shared" si="62"/>
        <v>0.25</v>
      </c>
      <c r="W246">
        <f t="shared" si="62"/>
        <v>0.25</v>
      </c>
    </row>
    <row r="247" spans="1:23" x14ac:dyDescent="0.25">
      <c r="A247" t="s">
        <v>111</v>
      </c>
      <c r="B247" t="s">
        <v>5</v>
      </c>
      <c r="C247" t="s">
        <v>15</v>
      </c>
      <c r="D247" t="s">
        <v>16</v>
      </c>
      <c r="E247" t="s">
        <v>113</v>
      </c>
      <c r="G247" t="s">
        <v>57</v>
      </c>
      <c r="M247">
        <v>20</v>
      </c>
      <c r="N247">
        <f t="shared" si="62"/>
        <v>20</v>
      </c>
      <c r="O247">
        <f t="shared" si="62"/>
        <v>20</v>
      </c>
      <c r="P247">
        <f t="shared" si="62"/>
        <v>20</v>
      </c>
      <c r="Q247">
        <f t="shared" si="62"/>
        <v>20</v>
      </c>
      <c r="R247">
        <f t="shared" si="62"/>
        <v>20</v>
      </c>
      <c r="S247">
        <f t="shared" si="62"/>
        <v>20</v>
      </c>
      <c r="T247">
        <f t="shared" si="62"/>
        <v>20</v>
      </c>
      <c r="U247">
        <f t="shared" si="62"/>
        <v>20</v>
      </c>
      <c r="V247">
        <f t="shared" si="62"/>
        <v>20</v>
      </c>
      <c r="W247">
        <f t="shared" si="62"/>
        <v>20</v>
      </c>
    </row>
    <row r="248" spans="1:23" x14ac:dyDescent="0.25">
      <c r="A248" t="s">
        <v>111</v>
      </c>
      <c r="B248" t="s">
        <v>5</v>
      </c>
      <c r="C248" t="s">
        <v>15</v>
      </c>
      <c r="D248" t="s">
        <v>16</v>
      </c>
      <c r="E248" t="s">
        <v>113</v>
      </c>
      <c r="F248" t="s">
        <v>114</v>
      </c>
      <c r="G248" t="s">
        <v>6</v>
      </c>
    </row>
    <row r="249" spans="1:23" x14ac:dyDescent="0.25">
      <c r="A249" t="s">
        <v>111</v>
      </c>
      <c r="B249" t="s">
        <v>5</v>
      </c>
      <c r="C249" t="s">
        <v>15</v>
      </c>
      <c r="D249" t="s">
        <v>16</v>
      </c>
      <c r="E249" t="s">
        <v>113</v>
      </c>
      <c r="F249" t="s">
        <v>114</v>
      </c>
      <c r="G249" t="s">
        <v>59</v>
      </c>
      <c r="L249" t="s">
        <v>60</v>
      </c>
      <c r="M249">
        <v>1950</v>
      </c>
      <c r="N249">
        <f t="shared" ref="N249:W251" si="63">M249</f>
        <v>1950</v>
      </c>
      <c r="O249">
        <f t="shared" si="63"/>
        <v>1950</v>
      </c>
      <c r="P249">
        <f t="shared" si="63"/>
        <v>1950</v>
      </c>
      <c r="Q249">
        <f t="shared" si="63"/>
        <v>1950</v>
      </c>
      <c r="R249">
        <f t="shared" si="63"/>
        <v>1950</v>
      </c>
      <c r="S249">
        <f t="shared" si="63"/>
        <v>1950</v>
      </c>
      <c r="T249">
        <f t="shared" si="63"/>
        <v>1950</v>
      </c>
      <c r="U249">
        <f t="shared" si="63"/>
        <v>1950</v>
      </c>
      <c r="V249">
        <f t="shared" si="63"/>
        <v>1950</v>
      </c>
      <c r="W249">
        <f t="shared" si="63"/>
        <v>1950</v>
      </c>
    </row>
    <row r="250" spans="1:23" x14ac:dyDescent="0.25">
      <c r="A250" t="s">
        <v>111</v>
      </c>
      <c r="B250" t="s">
        <v>5</v>
      </c>
      <c r="C250" t="s">
        <v>15</v>
      </c>
      <c r="D250" t="s">
        <v>16</v>
      </c>
      <c r="E250" t="s">
        <v>113</v>
      </c>
      <c r="F250" t="s">
        <v>114</v>
      </c>
      <c r="G250" t="s">
        <v>61</v>
      </c>
      <c r="L250" t="s">
        <v>60</v>
      </c>
      <c r="M250">
        <v>2101</v>
      </c>
      <c r="N250">
        <f t="shared" si="63"/>
        <v>2101</v>
      </c>
      <c r="O250">
        <f t="shared" si="63"/>
        <v>2101</v>
      </c>
      <c r="P250">
        <f t="shared" si="63"/>
        <v>2101</v>
      </c>
      <c r="Q250">
        <f t="shared" si="63"/>
        <v>2101</v>
      </c>
      <c r="R250">
        <f t="shared" si="63"/>
        <v>2101</v>
      </c>
      <c r="S250">
        <f t="shared" si="63"/>
        <v>2101</v>
      </c>
      <c r="T250">
        <f t="shared" si="63"/>
        <v>2101</v>
      </c>
      <c r="U250">
        <f t="shared" si="63"/>
        <v>2101</v>
      </c>
      <c r="V250">
        <f t="shared" si="63"/>
        <v>2101</v>
      </c>
      <c r="W250">
        <f t="shared" si="63"/>
        <v>2101</v>
      </c>
    </row>
    <row r="251" spans="1:23" x14ac:dyDescent="0.25">
      <c r="A251" t="s">
        <v>111</v>
      </c>
      <c r="B251" t="s">
        <v>5</v>
      </c>
      <c r="C251" t="s">
        <v>15</v>
      </c>
      <c r="D251" t="s">
        <v>16</v>
      </c>
      <c r="E251" t="s">
        <v>113</v>
      </c>
      <c r="F251" t="s">
        <v>114</v>
      </c>
      <c r="G251" t="s">
        <v>62</v>
      </c>
      <c r="L251" t="s">
        <v>63</v>
      </c>
      <c r="M251">
        <v>16</v>
      </c>
      <c r="N251">
        <f t="shared" si="63"/>
        <v>16</v>
      </c>
      <c r="O251">
        <f t="shared" si="63"/>
        <v>16</v>
      </c>
      <c r="P251">
        <f t="shared" si="63"/>
        <v>16</v>
      </c>
      <c r="Q251">
        <f t="shared" si="63"/>
        <v>16</v>
      </c>
      <c r="R251">
        <f t="shared" si="63"/>
        <v>16</v>
      </c>
      <c r="S251">
        <f t="shared" si="63"/>
        <v>16</v>
      </c>
      <c r="T251">
        <f t="shared" si="63"/>
        <v>16</v>
      </c>
      <c r="U251">
        <f t="shared" si="63"/>
        <v>16</v>
      </c>
      <c r="V251">
        <f t="shared" si="63"/>
        <v>16</v>
      </c>
      <c r="W251">
        <f t="shared" si="63"/>
        <v>16</v>
      </c>
    </row>
    <row r="252" spans="1:23" x14ac:dyDescent="0.25">
      <c r="A252" t="s">
        <v>111</v>
      </c>
      <c r="B252" t="s">
        <v>5</v>
      </c>
      <c r="C252" t="s">
        <v>15</v>
      </c>
      <c r="D252" t="s">
        <v>16</v>
      </c>
      <c r="E252" t="s">
        <v>113</v>
      </c>
      <c r="F252" t="s">
        <v>114</v>
      </c>
      <c r="G252" t="s">
        <v>64</v>
      </c>
      <c r="L252" t="s">
        <v>56</v>
      </c>
      <c r="M252">
        <f>INDEX([1]!passenger_data,MATCH($A252&amp;$F252&amp;$G252&amp;$J252,[1]!passenger_index,0),MATCH(M$2,[1]!passenger_year,0))</f>
        <v>0.87630132242250913</v>
      </c>
    </row>
    <row r="253" spans="1:23" x14ac:dyDescent="0.25">
      <c r="A253" t="s">
        <v>111</v>
      </c>
      <c r="B253" t="s">
        <v>5</v>
      </c>
      <c r="C253" t="s">
        <v>15</v>
      </c>
      <c r="D253" t="s">
        <v>16</v>
      </c>
      <c r="E253" t="s">
        <v>113</v>
      </c>
      <c r="F253" t="s">
        <v>114</v>
      </c>
      <c r="G253" t="s">
        <v>67</v>
      </c>
      <c r="L253" t="s">
        <v>19</v>
      </c>
      <c r="M253">
        <f>INDEX([1]!passenger_data,MATCH($A253&amp;$G253,[1]!passenger_index,0),MATCH(M$2,[1]!passenger_year,0))</f>
        <v>778.19774759284121</v>
      </c>
      <c r="N253">
        <f t="shared" ref="N253:W254" si="64">M253</f>
        <v>778.19774759284121</v>
      </c>
      <c r="O253">
        <f t="shared" si="64"/>
        <v>778.19774759284121</v>
      </c>
      <c r="P253">
        <f t="shared" si="64"/>
        <v>778.19774759284121</v>
      </c>
      <c r="Q253">
        <f t="shared" si="64"/>
        <v>778.19774759284121</v>
      </c>
      <c r="R253">
        <f t="shared" si="64"/>
        <v>778.19774759284121</v>
      </c>
      <c r="S253">
        <f t="shared" si="64"/>
        <v>778.19774759284121</v>
      </c>
      <c r="T253">
        <f t="shared" si="64"/>
        <v>778.19774759284121</v>
      </c>
      <c r="U253">
        <f t="shared" si="64"/>
        <v>778.19774759284121</v>
      </c>
      <c r="V253">
        <f t="shared" si="64"/>
        <v>778.19774759284121</v>
      </c>
      <c r="W253">
        <f t="shared" si="64"/>
        <v>778.19774759284121</v>
      </c>
    </row>
    <row r="254" spans="1:23" x14ac:dyDescent="0.25">
      <c r="A254" t="s">
        <v>111</v>
      </c>
      <c r="B254" t="s">
        <v>5</v>
      </c>
      <c r="C254" t="s">
        <v>15</v>
      </c>
      <c r="D254" t="s">
        <v>16</v>
      </c>
      <c r="E254" t="s">
        <v>113</v>
      </c>
      <c r="F254" t="s">
        <v>114</v>
      </c>
      <c r="G254" t="s">
        <v>83</v>
      </c>
      <c r="L254" t="s">
        <v>73</v>
      </c>
      <c r="M254">
        <v>391054.67558792402</v>
      </c>
      <c r="N254">
        <f t="shared" si="64"/>
        <v>391054.67558792402</v>
      </c>
      <c r="O254">
        <f t="shared" si="64"/>
        <v>391054.67558792402</v>
      </c>
      <c r="P254">
        <f t="shared" si="64"/>
        <v>391054.67558792402</v>
      </c>
      <c r="Q254">
        <f t="shared" si="64"/>
        <v>391054.67558792402</v>
      </c>
      <c r="R254">
        <f t="shared" si="64"/>
        <v>391054.67558792402</v>
      </c>
      <c r="S254">
        <f t="shared" si="64"/>
        <v>391054.67558792402</v>
      </c>
      <c r="T254">
        <f t="shared" si="64"/>
        <v>391054.67558792402</v>
      </c>
      <c r="U254">
        <f t="shared" si="64"/>
        <v>391054.67558792402</v>
      </c>
      <c r="V254">
        <f t="shared" si="64"/>
        <v>391054.67558792402</v>
      </c>
      <c r="W254">
        <f t="shared" si="64"/>
        <v>391054.67558792402</v>
      </c>
    </row>
    <row r="255" spans="1:23" x14ac:dyDescent="0.25">
      <c r="A255" t="s">
        <v>111</v>
      </c>
      <c r="B255" t="s">
        <v>5</v>
      </c>
      <c r="C255" t="s">
        <v>15</v>
      </c>
      <c r="D255" t="s">
        <v>16</v>
      </c>
      <c r="E255" t="s">
        <v>113</v>
      </c>
      <c r="F255" t="s">
        <v>114</v>
      </c>
      <c r="G255" t="s">
        <v>17</v>
      </c>
      <c r="J255" t="s">
        <v>115</v>
      </c>
      <c r="L255" t="s">
        <v>84</v>
      </c>
      <c r="M255">
        <f>INDEX([1]!passenger_data,MATCH($A255&amp;$F255&amp;$G255&amp;$J255,[1]!passenger_index,0),MATCH(M$2,[1]!passenger_year,0))</f>
        <v>3.0385380582048676</v>
      </c>
      <c r="N255">
        <f>INDEX([1]!passenger_data,MATCH($A255&amp;$F255&amp;$G255&amp;$J255,[1]!passenger_index,0),MATCH(N$2,[1]!passenger_year,0))</f>
        <v>3.0111723132635309</v>
      </c>
      <c r="O255">
        <f>INDEX([1]!passenger_data,MATCH($A255&amp;$F255&amp;$G255&amp;$J255,[1]!passenger_index,0),MATCH(O$2,[1]!passenger_year,0))</f>
        <v>2.9838065683221924</v>
      </c>
      <c r="P255">
        <f>INDEX([1]!passenger_data,MATCH($A255&amp;$F255&amp;$G255&amp;$J255,[1]!passenger_index,0),MATCH(P$2,[1]!passenger_year,0))</f>
        <v>2.9564408233808557</v>
      </c>
      <c r="Q255">
        <f>INDEX([1]!passenger_data,MATCH($A255&amp;$F255&amp;$G255&amp;$J255,[1]!passenger_index,0),MATCH(Q$2,[1]!passenger_year,0))</f>
        <v>2.9345482274277863</v>
      </c>
      <c r="R255">
        <f>INDEX([1]!passenger_data,MATCH($A255&amp;$F255&amp;$G255&amp;$J255,[1]!passenger_index,0),MATCH(R$2,[1]!passenger_year,0))</f>
        <v>2.9345482274277863</v>
      </c>
      <c r="S255">
        <f>INDEX([1]!passenger_data,MATCH($A255&amp;$F255&amp;$G255&amp;$J255,[1]!passenger_index,0),MATCH(S$2,[1]!passenger_year,0))</f>
        <v>2.9345482274277863</v>
      </c>
      <c r="T255">
        <f>INDEX([1]!passenger_data,MATCH($A255&amp;$F255&amp;$G255&amp;$J255,[1]!passenger_index,0),MATCH(T$2,[1]!passenger_year,0))</f>
        <v>2.9345482274277863</v>
      </c>
      <c r="U255">
        <f>INDEX([1]!passenger_data,MATCH($A255&amp;$F255&amp;$G255&amp;$J255,[1]!passenger_index,0),MATCH(U$2,[1]!passenger_year,0))</f>
        <v>2.9345482274277863</v>
      </c>
      <c r="V255">
        <f>INDEX([1]!passenger_data,MATCH($A255&amp;$F255&amp;$G255&amp;$J255,[1]!passenger_index,0),MATCH(V$2,[1]!passenger_year,0))</f>
        <v>2.9345482274277863</v>
      </c>
      <c r="W255">
        <f>INDEX([1]!passenger_data,MATCH($A255&amp;$F255&amp;$G255&amp;$J255,[1]!passenger_index,0),MATCH(W$2,[1]!passenger_year,0))</f>
        <v>2.9345482274277863</v>
      </c>
    </row>
    <row r="256" spans="1:23" x14ac:dyDescent="0.25">
      <c r="A256" t="s">
        <v>111</v>
      </c>
      <c r="B256" t="s">
        <v>5</v>
      </c>
      <c r="C256" t="s">
        <v>15</v>
      </c>
      <c r="D256" t="s">
        <v>16</v>
      </c>
      <c r="E256" t="s">
        <v>113</v>
      </c>
      <c r="F256" t="s">
        <v>116</v>
      </c>
      <c r="G256" t="s">
        <v>6</v>
      </c>
    </row>
    <row r="257" spans="1:23" x14ac:dyDescent="0.25">
      <c r="A257" t="s">
        <v>111</v>
      </c>
      <c r="B257" t="s">
        <v>5</v>
      </c>
      <c r="C257" t="s">
        <v>15</v>
      </c>
      <c r="D257" t="s">
        <v>16</v>
      </c>
      <c r="E257" t="s">
        <v>113</v>
      </c>
      <c r="F257" t="s">
        <v>116</v>
      </c>
      <c r="G257" t="s">
        <v>59</v>
      </c>
      <c r="L257" t="s">
        <v>60</v>
      </c>
      <c r="M257">
        <v>2010</v>
      </c>
      <c r="N257">
        <f t="shared" ref="N257:W259" si="65">M257</f>
        <v>2010</v>
      </c>
      <c r="O257">
        <f t="shared" si="65"/>
        <v>2010</v>
      </c>
      <c r="P257">
        <f t="shared" si="65"/>
        <v>2010</v>
      </c>
      <c r="Q257">
        <f t="shared" si="65"/>
        <v>2010</v>
      </c>
      <c r="R257">
        <f t="shared" si="65"/>
        <v>2010</v>
      </c>
      <c r="S257">
        <f t="shared" si="65"/>
        <v>2010</v>
      </c>
      <c r="T257">
        <f t="shared" si="65"/>
        <v>2010</v>
      </c>
      <c r="U257">
        <f t="shared" si="65"/>
        <v>2010</v>
      </c>
      <c r="V257">
        <f t="shared" si="65"/>
        <v>2010</v>
      </c>
      <c r="W257">
        <f t="shared" si="65"/>
        <v>2010</v>
      </c>
    </row>
    <row r="258" spans="1:23" x14ac:dyDescent="0.25">
      <c r="A258" t="s">
        <v>111</v>
      </c>
      <c r="B258" t="s">
        <v>5</v>
      </c>
      <c r="C258" t="s">
        <v>15</v>
      </c>
      <c r="D258" t="s">
        <v>16</v>
      </c>
      <c r="E258" t="s">
        <v>113</v>
      </c>
      <c r="F258" t="s">
        <v>116</v>
      </c>
      <c r="G258" t="s">
        <v>61</v>
      </c>
      <c r="L258" t="s">
        <v>60</v>
      </c>
      <c r="M258">
        <v>2101</v>
      </c>
      <c r="N258">
        <f t="shared" si="65"/>
        <v>2101</v>
      </c>
      <c r="O258">
        <f t="shared" si="65"/>
        <v>2101</v>
      </c>
      <c r="P258">
        <f t="shared" si="65"/>
        <v>2101</v>
      </c>
      <c r="Q258">
        <f t="shared" si="65"/>
        <v>2101</v>
      </c>
      <c r="R258">
        <f t="shared" si="65"/>
        <v>2101</v>
      </c>
      <c r="S258">
        <f t="shared" si="65"/>
        <v>2101</v>
      </c>
      <c r="T258">
        <f t="shared" si="65"/>
        <v>2101</v>
      </c>
      <c r="U258">
        <f t="shared" si="65"/>
        <v>2101</v>
      </c>
      <c r="V258">
        <f t="shared" si="65"/>
        <v>2101</v>
      </c>
      <c r="W258">
        <f t="shared" si="65"/>
        <v>2101</v>
      </c>
    </row>
    <row r="259" spans="1:23" x14ac:dyDescent="0.25">
      <c r="A259" t="s">
        <v>111</v>
      </c>
      <c r="B259" t="s">
        <v>5</v>
      </c>
      <c r="C259" t="s">
        <v>15</v>
      </c>
      <c r="D259" t="s">
        <v>16</v>
      </c>
      <c r="E259" t="s">
        <v>113</v>
      </c>
      <c r="F259" t="s">
        <v>116</v>
      </c>
      <c r="G259" t="s">
        <v>62</v>
      </c>
      <c r="L259" t="s">
        <v>63</v>
      </c>
      <c r="M259">
        <v>16</v>
      </c>
      <c r="N259">
        <f t="shared" si="65"/>
        <v>16</v>
      </c>
      <c r="O259">
        <f t="shared" si="65"/>
        <v>16</v>
      </c>
      <c r="P259">
        <f t="shared" si="65"/>
        <v>16</v>
      </c>
      <c r="Q259">
        <f t="shared" si="65"/>
        <v>16</v>
      </c>
      <c r="R259">
        <f t="shared" si="65"/>
        <v>16</v>
      </c>
      <c r="S259">
        <f t="shared" si="65"/>
        <v>16</v>
      </c>
      <c r="T259">
        <f t="shared" si="65"/>
        <v>16</v>
      </c>
      <c r="U259">
        <f t="shared" si="65"/>
        <v>16</v>
      </c>
      <c r="V259">
        <f t="shared" si="65"/>
        <v>16</v>
      </c>
      <c r="W259">
        <f t="shared" si="65"/>
        <v>16</v>
      </c>
    </row>
    <row r="260" spans="1:23" x14ac:dyDescent="0.25">
      <c r="A260" t="s">
        <v>111</v>
      </c>
      <c r="B260" t="s">
        <v>5</v>
      </c>
      <c r="C260" t="s">
        <v>15</v>
      </c>
      <c r="D260" t="s">
        <v>16</v>
      </c>
      <c r="E260" t="s">
        <v>113</v>
      </c>
      <c r="F260" t="s">
        <v>116</v>
      </c>
      <c r="G260" t="s">
        <v>64</v>
      </c>
      <c r="L260" t="s">
        <v>56</v>
      </c>
      <c r="M260">
        <v>0</v>
      </c>
    </row>
    <row r="261" spans="1:23" x14ac:dyDescent="0.25">
      <c r="A261" t="s">
        <v>111</v>
      </c>
      <c r="B261" t="s">
        <v>5</v>
      </c>
      <c r="C261" t="s">
        <v>15</v>
      </c>
      <c r="D261" t="s">
        <v>16</v>
      </c>
      <c r="E261" t="s">
        <v>113</v>
      </c>
      <c r="F261" t="s">
        <v>116</v>
      </c>
      <c r="G261" t="s">
        <v>67</v>
      </c>
      <c r="L261" t="s">
        <v>19</v>
      </c>
      <c r="M261">
        <f>INDEX([1]!passenger_data,MATCH($A261&amp;$G261,[1]!passenger_index,0),MATCH(M$2,[1]!passenger_year,0))</f>
        <v>778.19774759284121</v>
      </c>
      <c r="N261">
        <f t="shared" ref="N261:W262" si="66">M261</f>
        <v>778.19774759284121</v>
      </c>
      <c r="O261">
        <f t="shared" si="66"/>
        <v>778.19774759284121</v>
      </c>
      <c r="P261">
        <f t="shared" si="66"/>
        <v>778.19774759284121</v>
      </c>
      <c r="Q261">
        <f t="shared" si="66"/>
        <v>778.19774759284121</v>
      </c>
      <c r="R261">
        <f t="shared" si="66"/>
        <v>778.19774759284121</v>
      </c>
      <c r="S261">
        <f t="shared" si="66"/>
        <v>778.19774759284121</v>
      </c>
      <c r="T261">
        <f t="shared" si="66"/>
        <v>778.19774759284121</v>
      </c>
      <c r="U261">
        <f t="shared" si="66"/>
        <v>778.19774759284121</v>
      </c>
      <c r="V261">
        <f t="shared" si="66"/>
        <v>778.19774759284121</v>
      </c>
      <c r="W261">
        <f t="shared" si="66"/>
        <v>778.19774759284121</v>
      </c>
    </row>
    <row r="262" spans="1:23" x14ac:dyDescent="0.25">
      <c r="A262" t="s">
        <v>111</v>
      </c>
      <c r="B262" t="s">
        <v>5</v>
      </c>
      <c r="C262" t="s">
        <v>15</v>
      </c>
      <c r="D262" t="s">
        <v>16</v>
      </c>
      <c r="E262" t="s">
        <v>113</v>
      </c>
      <c r="F262" t="s">
        <v>116</v>
      </c>
      <c r="G262" t="s">
        <v>83</v>
      </c>
      <c r="L262" t="s">
        <v>73</v>
      </c>
      <c r="M262">
        <v>547476.54582309397</v>
      </c>
      <c r="N262">
        <f t="shared" si="66"/>
        <v>547476.54582309397</v>
      </c>
      <c r="O262">
        <f t="shared" si="66"/>
        <v>547476.54582309397</v>
      </c>
      <c r="P262">
        <f t="shared" si="66"/>
        <v>547476.54582309397</v>
      </c>
      <c r="Q262">
        <f t="shared" si="66"/>
        <v>547476.54582309397</v>
      </c>
      <c r="R262">
        <f t="shared" si="66"/>
        <v>547476.54582309397</v>
      </c>
      <c r="S262">
        <f t="shared" si="66"/>
        <v>547476.54582309397</v>
      </c>
      <c r="T262">
        <f t="shared" si="66"/>
        <v>547476.54582309397</v>
      </c>
      <c r="U262">
        <f t="shared" si="66"/>
        <v>547476.54582309397</v>
      </c>
      <c r="V262">
        <f t="shared" si="66"/>
        <v>547476.54582309397</v>
      </c>
      <c r="W262">
        <f t="shared" si="66"/>
        <v>547476.54582309397</v>
      </c>
    </row>
    <row r="263" spans="1:23" x14ac:dyDescent="0.25">
      <c r="A263" t="s">
        <v>111</v>
      </c>
      <c r="B263" t="s">
        <v>5</v>
      </c>
      <c r="C263" t="s">
        <v>15</v>
      </c>
      <c r="D263" t="s">
        <v>16</v>
      </c>
      <c r="E263" t="s">
        <v>113</v>
      </c>
      <c r="F263" t="s">
        <v>116</v>
      </c>
      <c r="G263" t="s">
        <v>17</v>
      </c>
      <c r="J263" t="s">
        <v>115</v>
      </c>
      <c r="L263" t="s">
        <v>84</v>
      </c>
      <c r="M263">
        <f t="shared" ref="M263:W263" si="67">M255*0.65</f>
        <v>1.975049737833164</v>
      </c>
      <c r="N263">
        <f t="shared" si="67"/>
        <v>1.9572620036212951</v>
      </c>
      <c r="O263">
        <f t="shared" si="67"/>
        <v>1.9394742694094251</v>
      </c>
      <c r="P263">
        <f t="shared" si="67"/>
        <v>1.9216865351975563</v>
      </c>
      <c r="Q263">
        <f t="shared" si="67"/>
        <v>1.9074563478280611</v>
      </c>
      <c r="R263">
        <f t="shared" si="67"/>
        <v>1.9074563478280611</v>
      </c>
      <c r="S263">
        <f t="shared" si="67"/>
        <v>1.9074563478280611</v>
      </c>
      <c r="T263">
        <f t="shared" si="67"/>
        <v>1.9074563478280611</v>
      </c>
      <c r="U263">
        <f t="shared" si="67"/>
        <v>1.9074563478280611</v>
      </c>
      <c r="V263">
        <f t="shared" si="67"/>
        <v>1.9074563478280611</v>
      </c>
      <c r="W263">
        <f t="shared" si="67"/>
        <v>1.9074563478280611</v>
      </c>
    </row>
    <row r="264" spans="1:23" x14ac:dyDescent="0.25">
      <c r="A264" t="s">
        <v>111</v>
      </c>
      <c r="B264" t="s">
        <v>5</v>
      </c>
      <c r="C264" t="s">
        <v>15</v>
      </c>
      <c r="D264" t="s">
        <v>16</v>
      </c>
      <c r="E264" t="s">
        <v>113</v>
      </c>
      <c r="F264" t="s">
        <v>117</v>
      </c>
      <c r="G264" t="s">
        <v>6</v>
      </c>
    </row>
    <row r="265" spans="1:23" x14ac:dyDescent="0.25">
      <c r="A265" t="s">
        <v>111</v>
      </c>
      <c r="B265" t="s">
        <v>5</v>
      </c>
      <c r="C265" t="s">
        <v>15</v>
      </c>
      <c r="D265" t="s">
        <v>16</v>
      </c>
      <c r="E265" t="s">
        <v>113</v>
      </c>
      <c r="F265" t="s">
        <v>117</v>
      </c>
      <c r="G265" t="s">
        <v>59</v>
      </c>
      <c r="L265" t="s">
        <v>60</v>
      </c>
      <c r="M265">
        <v>1950</v>
      </c>
      <c r="N265">
        <f t="shared" ref="N265:W267" si="68">M265</f>
        <v>1950</v>
      </c>
      <c r="O265">
        <f t="shared" si="68"/>
        <v>1950</v>
      </c>
      <c r="P265">
        <f t="shared" si="68"/>
        <v>1950</v>
      </c>
      <c r="Q265">
        <f t="shared" si="68"/>
        <v>1950</v>
      </c>
      <c r="R265">
        <f t="shared" si="68"/>
        <v>1950</v>
      </c>
      <c r="S265">
        <f t="shared" si="68"/>
        <v>1950</v>
      </c>
      <c r="T265">
        <f t="shared" si="68"/>
        <v>1950</v>
      </c>
      <c r="U265">
        <f t="shared" si="68"/>
        <v>1950</v>
      </c>
      <c r="V265">
        <f t="shared" si="68"/>
        <v>1950</v>
      </c>
      <c r="W265">
        <f t="shared" si="68"/>
        <v>1950</v>
      </c>
    </row>
    <row r="266" spans="1:23" x14ac:dyDescent="0.25">
      <c r="A266" t="s">
        <v>111</v>
      </c>
      <c r="B266" t="s">
        <v>5</v>
      </c>
      <c r="C266" t="s">
        <v>15</v>
      </c>
      <c r="D266" t="s">
        <v>16</v>
      </c>
      <c r="E266" t="s">
        <v>113</v>
      </c>
      <c r="F266" t="s">
        <v>117</v>
      </c>
      <c r="G266" t="s">
        <v>61</v>
      </c>
      <c r="L266" t="s">
        <v>60</v>
      </c>
      <c r="M266">
        <v>2101</v>
      </c>
      <c r="N266">
        <f t="shared" si="68"/>
        <v>2101</v>
      </c>
      <c r="O266">
        <f t="shared" si="68"/>
        <v>2101</v>
      </c>
      <c r="P266">
        <f t="shared" si="68"/>
        <v>2101</v>
      </c>
      <c r="Q266">
        <f t="shared" si="68"/>
        <v>2101</v>
      </c>
      <c r="R266">
        <f t="shared" si="68"/>
        <v>2101</v>
      </c>
      <c r="S266">
        <f t="shared" si="68"/>
        <v>2101</v>
      </c>
      <c r="T266">
        <f t="shared" si="68"/>
        <v>2101</v>
      </c>
      <c r="U266">
        <f t="shared" si="68"/>
        <v>2101</v>
      </c>
      <c r="V266">
        <f t="shared" si="68"/>
        <v>2101</v>
      </c>
      <c r="W266">
        <f t="shared" si="68"/>
        <v>2101</v>
      </c>
    </row>
    <row r="267" spans="1:23" x14ac:dyDescent="0.25">
      <c r="A267" t="s">
        <v>111</v>
      </c>
      <c r="B267" t="s">
        <v>5</v>
      </c>
      <c r="C267" t="s">
        <v>15</v>
      </c>
      <c r="D267" t="s">
        <v>16</v>
      </c>
      <c r="E267" t="s">
        <v>113</v>
      </c>
      <c r="F267" t="s">
        <v>117</v>
      </c>
      <c r="G267" t="s">
        <v>62</v>
      </c>
      <c r="L267" t="s">
        <v>63</v>
      </c>
      <c r="M267">
        <v>16</v>
      </c>
      <c r="N267">
        <f t="shared" si="68"/>
        <v>16</v>
      </c>
      <c r="O267">
        <f t="shared" si="68"/>
        <v>16</v>
      </c>
      <c r="P267">
        <f t="shared" si="68"/>
        <v>16</v>
      </c>
      <c r="Q267">
        <f t="shared" si="68"/>
        <v>16</v>
      </c>
      <c r="R267">
        <f t="shared" si="68"/>
        <v>16</v>
      </c>
      <c r="S267">
        <f t="shared" si="68"/>
        <v>16</v>
      </c>
      <c r="T267">
        <f t="shared" si="68"/>
        <v>16</v>
      </c>
      <c r="U267">
        <f t="shared" si="68"/>
        <v>16</v>
      </c>
      <c r="V267">
        <f t="shared" si="68"/>
        <v>16</v>
      </c>
      <c r="W267">
        <f t="shared" si="68"/>
        <v>16</v>
      </c>
    </row>
    <row r="268" spans="1:23" x14ac:dyDescent="0.25">
      <c r="A268" t="s">
        <v>111</v>
      </c>
      <c r="B268" t="s">
        <v>5</v>
      </c>
      <c r="C268" t="s">
        <v>15</v>
      </c>
      <c r="D268" t="s">
        <v>16</v>
      </c>
      <c r="E268" t="s">
        <v>113</v>
      </c>
      <c r="F268" t="s">
        <v>117</v>
      </c>
      <c r="G268" t="s">
        <v>64</v>
      </c>
      <c r="L268" t="s">
        <v>56</v>
      </c>
      <c r="M268">
        <f>INDEX([1]!passenger_data,MATCH($A268&amp;$F268&amp;$G268&amp;$J268,[1]!passenger_index,0),MATCH(M$2,[1]!passenger_year,0))</f>
        <v>5.4789154702528695E-2</v>
      </c>
    </row>
    <row r="269" spans="1:23" x14ac:dyDescent="0.25">
      <c r="A269" t="s">
        <v>111</v>
      </c>
      <c r="B269" t="s">
        <v>5</v>
      </c>
      <c r="C269" t="s">
        <v>15</v>
      </c>
      <c r="D269" t="s">
        <v>16</v>
      </c>
      <c r="E269" t="s">
        <v>113</v>
      </c>
      <c r="F269" t="s">
        <v>117</v>
      </c>
      <c r="G269" t="s">
        <v>67</v>
      </c>
      <c r="L269" t="s">
        <v>19</v>
      </c>
      <c r="M269">
        <f>INDEX([1]!passenger_data,MATCH($A269&amp;$G269,[1]!passenger_index,0),MATCH(M$2,[1]!passenger_year,0))</f>
        <v>778.19774759284121</v>
      </c>
      <c r="N269">
        <f t="shared" ref="N269:W270" si="69">M269</f>
        <v>778.19774759284121</v>
      </c>
      <c r="O269">
        <f t="shared" si="69"/>
        <v>778.19774759284121</v>
      </c>
      <c r="P269">
        <f t="shared" si="69"/>
        <v>778.19774759284121</v>
      </c>
      <c r="Q269">
        <f t="shared" si="69"/>
        <v>778.19774759284121</v>
      </c>
      <c r="R269">
        <f t="shared" si="69"/>
        <v>778.19774759284121</v>
      </c>
      <c r="S269">
        <f t="shared" si="69"/>
        <v>778.19774759284121</v>
      </c>
      <c r="T269">
        <f t="shared" si="69"/>
        <v>778.19774759284121</v>
      </c>
      <c r="U269">
        <f t="shared" si="69"/>
        <v>778.19774759284121</v>
      </c>
      <c r="V269">
        <f t="shared" si="69"/>
        <v>778.19774759284121</v>
      </c>
      <c r="W269">
        <f t="shared" si="69"/>
        <v>778.19774759284121</v>
      </c>
    </row>
    <row r="270" spans="1:23" x14ac:dyDescent="0.25">
      <c r="A270" t="s">
        <v>111</v>
      </c>
      <c r="B270" t="s">
        <v>5</v>
      </c>
      <c r="C270" t="s">
        <v>15</v>
      </c>
      <c r="D270" t="s">
        <v>16</v>
      </c>
      <c r="E270" t="s">
        <v>113</v>
      </c>
      <c r="F270" t="s">
        <v>117</v>
      </c>
      <c r="G270" t="s">
        <v>83</v>
      </c>
      <c r="L270" t="s">
        <v>73</v>
      </c>
      <c r="M270">
        <v>547476.54582309397</v>
      </c>
      <c r="N270">
        <f t="shared" si="69"/>
        <v>547476.54582309397</v>
      </c>
      <c r="O270">
        <f t="shared" si="69"/>
        <v>547476.54582309397</v>
      </c>
      <c r="P270">
        <f t="shared" si="69"/>
        <v>547476.54582309397</v>
      </c>
      <c r="Q270">
        <f t="shared" si="69"/>
        <v>547476.54582309397</v>
      </c>
      <c r="R270">
        <f t="shared" si="69"/>
        <v>547476.54582309397</v>
      </c>
      <c r="S270">
        <f t="shared" si="69"/>
        <v>547476.54582309397</v>
      </c>
      <c r="T270">
        <f t="shared" si="69"/>
        <v>547476.54582309397</v>
      </c>
      <c r="U270">
        <f t="shared" si="69"/>
        <v>547476.54582309397</v>
      </c>
      <c r="V270">
        <f t="shared" si="69"/>
        <v>547476.54582309397</v>
      </c>
      <c r="W270">
        <f t="shared" si="69"/>
        <v>547476.54582309397</v>
      </c>
    </row>
    <row r="271" spans="1:23" x14ac:dyDescent="0.25">
      <c r="A271" t="s">
        <v>111</v>
      </c>
      <c r="B271" t="s">
        <v>5</v>
      </c>
      <c r="C271" t="s">
        <v>15</v>
      </c>
      <c r="D271" t="s">
        <v>16</v>
      </c>
      <c r="E271" t="s">
        <v>113</v>
      </c>
      <c r="F271" t="s">
        <v>117</v>
      </c>
      <c r="G271" t="s">
        <v>17</v>
      </c>
      <c r="J271" t="s">
        <v>40</v>
      </c>
      <c r="L271" t="s">
        <v>84</v>
      </c>
      <c r="M271">
        <f t="shared" ref="M271:W271" si="70">M255</f>
        <v>3.0385380582048676</v>
      </c>
      <c r="N271">
        <f t="shared" si="70"/>
        <v>3.0111723132635309</v>
      </c>
      <c r="O271">
        <f t="shared" si="70"/>
        <v>2.9838065683221924</v>
      </c>
      <c r="P271">
        <f t="shared" si="70"/>
        <v>2.9564408233808557</v>
      </c>
      <c r="Q271">
        <f t="shared" si="70"/>
        <v>2.9345482274277863</v>
      </c>
      <c r="R271">
        <f t="shared" si="70"/>
        <v>2.9345482274277863</v>
      </c>
      <c r="S271">
        <f t="shared" si="70"/>
        <v>2.9345482274277863</v>
      </c>
      <c r="T271">
        <f t="shared" si="70"/>
        <v>2.9345482274277863</v>
      </c>
      <c r="U271">
        <f t="shared" si="70"/>
        <v>2.9345482274277863</v>
      </c>
      <c r="V271">
        <f t="shared" si="70"/>
        <v>2.9345482274277863</v>
      </c>
      <c r="W271">
        <f t="shared" si="70"/>
        <v>2.9345482274277863</v>
      </c>
    </row>
    <row r="272" spans="1:23" x14ac:dyDescent="0.25">
      <c r="A272" t="s">
        <v>111</v>
      </c>
      <c r="B272" t="s">
        <v>5</v>
      </c>
      <c r="C272" t="s">
        <v>15</v>
      </c>
      <c r="D272" t="s">
        <v>16</v>
      </c>
      <c r="E272" t="s">
        <v>113</v>
      </c>
      <c r="F272" t="s">
        <v>118</v>
      </c>
      <c r="G272" t="s">
        <v>6</v>
      </c>
    </row>
    <row r="273" spans="1:23" x14ac:dyDescent="0.25">
      <c r="A273" t="s">
        <v>111</v>
      </c>
      <c r="B273" t="s">
        <v>5</v>
      </c>
      <c r="C273" t="s">
        <v>15</v>
      </c>
      <c r="D273" t="s">
        <v>16</v>
      </c>
      <c r="E273" t="s">
        <v>113</v>
      </c>
      <c r="F273" t="s">
        <v>118</v>
      </c>
      <c r="G273" t="s">
        <v>59</v>
      </c>
      <c r="L273" t="s">
        <v>60</v>
      </c>
      <c r="M273">
        <v>2010</v>
      </c>
      <c r="N273">
        <f t="shared" ref="N273:W275" si="71">M273</f>
        <v>2010</v>
      </c>
      <c r="O273">
        <f t="shared" si="71"/>
        <v>2010</v>
      </c>
      <c r="P273">
        <f t="shared" si="71"/>
        <v>2010</v>
      </c>
      <c r="Q273">
        <f t="shared" si="71"/>
        <v>2010</v>
      </c>
      <c r="R273">
        <f t="shared" si="71"/>
        <v>2010</v>
      </c>
      <c r="S273">
        <f t="shared" si="71"/>
        <v>2010</v>
      </c>
      <c r="T273">
        <f t="shared" si="71"/>
        <v>2010</v>
      </c>
      <c r="U273">
        <f t="shared" si="71"/>
        <v>2010</v>
      </c>
      <c r="V273">
        <f t="shared" si="71"/>
        <v>2010</v>
      </c>
      <c r="W273">
        <f t="shared" si="71"/>
        <v>2010</v>
      </c>
    </row>
    <row r="274" spans="1:23" x14ac:dyDescent="0.25">
      <c r="A274" t="s">
        <v>111</v>
      </c>
      <c r="B274" t="s">
        <v>5</v>
      </c>
      <c r="C274" t="s">
        <v>15</v>
      </c>
      <c r="D274" t="s">
        <v>16</v>
      </c>
      <c r="E274" t="s">
        <v>113</v>
      </c>
      <c r="F274" t="s">
        <v>118</v>
      </c>
      <c r="G274" t="s">
        <v>61</v>
      </c>
      <c r="L274" t="s">
        <v>60</v>
      </c>
      <c r="M274">
        <v>2101</v>
      </c>
      <c r="N274">
        <f t="shared" si="71"/>
        <v>2101</v>
      </c>
      <c r="O274">
        <f t="shared" si="71"/>
        <v>2101</v>
      </c>
      <c r="P274">
        <f t="shared" si="71"/>
        <v>2101</v>
      </c>
      <c r="Q274">
        <f t="shared" si="71"/>
        <v>2101</v>
      </c>
      <c r="R274">
        <f t="shared" si="71"/>
        <v>2101</v>
      </c>
      <c r="S274">
        <f t="shared" si="71"/>
        <v>2101</v>
      </c>
      <c r="T274">
        <f t="shared" si="71"/>
        <v>2101</v>
      </c>
      <c r="U274">
        <f t="shared" si="71"/>
        <v>2101</v>
      </c>
      <c r="V274">
        <f t="shared" si="71"/>
        <v>2101</v>
      </c>
      <c r="W274">
        <f t="shared" si="71"/>
        <v>2101</v>
      </c>
    </row>
    <row r="275" spans="1:23" x14ac:dyDescent="0.25">
      <c r="A275" t="s">
        <v>111</v>
      </c>
      <c r="B275" t="s">
        <v>5</v>
      </c>
      <c r="C275" t="s">
        <v>15</v>
      </c>
      <c r="D275" t="s">
        <v>16</v>
      </c>
      <c r="E275" t="s">
        <v>113</v>
      </c>
      <c r="F275" t="s">
        <v>118</v>
      </c>
      <c r="G275" t="s">
        <v>62</v>
      </c>
      <c r="L275" t="s">
        <v>63</v>
      </c>
      <c r="M275">
        <v>16</v>
      </c>
      <c r="N275">
        <f t="shared" si="71"/>
        <v>16</v>
      </c>
      <c r="O275">
        <f t="shared" si="71"/>
        <v>16</v>
      </c>
      <c r="P275">
        <f t="shared" si="71"/>
        <v>16</v>
      </c>
      <c r="Q275">
        <f t="shared" si="71"/>
        <v>16</v>
      </c>
      <c r="R275">
        <f t="shared" si="71"/>
        <v>16</v>
      </c>
      <c r="S275">
        <f t="shared" si="71"/>
        <v>16</v>
      </c>
      <c r="T275">
        <f t="shared" si="71"/>
        <v>16</v>
      </c>
      <c r="U275">
        <f t="shared" si="71"/>
        <v>16</v>
      </c>
      <c r="V275">
        <f t="shared" si="71"/>
        <v>16</v>
      </c>
      <c r="W275">
        <f t="shared" si="71"/>
        <v>16</v>
      </c>
    </row>
    <row r="276" spans="1:23" x14ac:dyDescent="0.25">
      <c r="A276" t="s">
        <v>111</v>
      </c>
      <c r="B276" t="s">
        <v>5</v>
      </c>
      <c r="C276" t="s">
        <v>15</v>
      </c>
      <c r="D276" t="s">
        <v>16</v>
      </c>
      <c r="E276" t="s">
        <v>113</v>
      </c>
      <c r="F276" t="s">
        <v>118</v>
      </c>
      <c r="G276" t="s">
        <v>64</v>
      </c>
      <c r="L276" t="s">
        <v>56</v>
      </c>
      <c r="M276">
        <v>0</v>
      </c>
    </row>
    <row r="277" spans="1:23" x14ac:dyDescent="0.25">
      <c r="A277" t="s">
        <v>111</v>
      </c>
      <c r="B277" t="s">
        <v>5</v>
      </c>
      <c r="C277" t="s">
        <v>15</v>
      </c>
      <c r="D277" t="s">
        <v>16</v>
      </c>
      <c r="E277" t="s">
        <v>113</v>
      </c>
      <c r="F277" t="s">
        <v>118</v>
      </c>
      <c r="G277" t="s">
        <v>67</v>
      </c>
      <c r="L277" t="s">
        <v>19</v>
      </c>
      <c r="M277">
        <f>INDEX([1]!passenger_data,MATCH($A277&amp;$G277,[1]!passenger_index,0),MATCH(M$2,[1]!passenger_year,0))</f>
        <v>778.19774759284121</v>
      </c>
      <c r="N277">
        <f t="shared" ref="N277:W278" si="72">M277</f>
        <v>778.19774759284121</v>
      </c>
      <c r="O277">
        <f t="shared" si="72"/>
        <v>778.19774759284121</v>
      </c>
      <c r="P277">
        <f t="shared" si="72"/>
        <v>778.19774759284121</v>
      </c>
      <c r="Q277">
        <f t="shared" si="72"/>
        <v>778.19774759284121</v>
      </c>
      <c r="R277">
        <f t="shared" si="72"/>
        <v>778.19774759284121</v>
      </c>
      <c r="S277">
        <f t="shared" si="72"/>
        <v>778.19774759284121</v>
      </c>
      <c r="T277">
        <f t="shared" si="72"/>
        <v>778.19774759284121</v>
      </c>
      <c r="U277">
        <f t="shared" si="72"/>
        <v>778.19774759284121</v>
      </c>
      <c r="V277">
        <f t="shared" si="72"/>
        <v>778.19774759284121</v>
      </c>
      <c r="W277">
        <f t="shared" si="72"/>
        <v>778.19774759284121</v>
      </c>
    </row>
    <row r="278" spans="1:23" x14ac:dyDescent="0.25">
      <c r="A278" t="s">
        <v>111</v>
      </c>
      <c r="B278" t="s">
        <v>5</v>
      </c>
      <c r="C278" t="s">
        <v>15</v>
      </c>
      <c r="D278" t="s">
        <v>16</v>
      </c>
      <c r="E278" t="s">
        <v>113</v>
      </c>
      <c r="F278" t="s">
        <v>118</v>
      </c>
      <c r="G278" t="s">
        <v>83</v>
      </c>
      <c r="L278" t="s">
        <v>73</v>
      </c>
      <c r="M278">
        <v>547476.54582309397</v>
      </c>
      <c r="N278">
        <f t="shared" si="72"/>
        <v>547476.54582309397</v>
      </c>
      <c r="O278">
        <f t="shared" si="72"/>
        <v>547476.54582309397</v>
      </c>
      <c r="P278">
        <f t="shared" si="72"/>
        <v>547476.54582309397</v>
      </c>
      <c r="Q278">
        <f t="shared" si="72"/>
        <v>547476.54582309397</v>
      </c>
      <c r="R278">
        <f t="shared" si="72"/>
        <v>547476.54582309397</v>
      </c>
      <c r="S278">
        <f t="shared" si="72"/>
        <v>547476.54582309397</v>
      </c>
      <c r="T278">
        <f t="shared" si="72"/>
        <v>547476.54582309397</v>
      </c>
      <c r="U278">
        <f t="shared" si="72"/>
        <v>547476.54582309397</v>
      </c>
      <c r="V278">
        <f t="shared" si="72"/>
        <v>547476.54582309397</v>
      </c>
      <c r="W278">
        <f t="shared" si="72"/>
        <v>547476.54582309397</v>
      </c>
    </row>
    <row r="279" spans="1:23" x14ac:dyDescent="0.25">
      <c r="A279" t="s">
        <v>111</v>
      </c>
      <c r="B279" t="s">
        <v>5</v>
      </c>
      <c r="C279" t="s">
        <v>15</v>
      </c>
      <c r="D279" t="s">
        <v>16</v>
      </c>
      <c r="E279" t="s">
        <v>113</v>
      </c>
      <c r="F279" t="s">
        <v>118</v>
      </c>
      <c r="G279" t="s">
        <v>17</v>
      </c>
      <c r="J279" t="s">
        <v>23</v>
      </c>
      <c r="L279" t="s">
        <v>84</v>
      </c>
      <c r="M279">
        <f t="shared" ref="M279:W279" si="73">M255</f>
        <v>3.0385380582048676</v>
      </c>
      <c r="N279">
        <f t="shared" si="73"/>
        <v>3.0111723132635309</v>
      </c>
      <c r="O279">
        <f t="shared" si="73"/>
        <v>2.9838065683221924</v>
      </c>
      <c r="P279">
        <f t="shared" si="73"/>
        <v>2.9564408233808557</v>
      </c>
      <c r="Q279">
        <f t="shared" si="73"/>
        <v>2.9345482274277863</v>
      </c>
      <c r="R279">
        <f t="shared" si="73"/>
        <v>2.9345482274277863</v>
      </c>
      <c r="S279">
        <f t="shared" si="73"/>
        <v>2.9345482274277863</v>
      </c>
      <c r="T279">
        <f t="shared" si="73"/>
        <v>2.9345482274277863</v>
      </c>
      <c r="U279">
        <f t="shared" si="73"/>
        <v>2.9345482274277863</v>
      </c>
      <c r="V279">
        <f t="shared" si="73"/>
        <v>2.9345482274277863</v>
      </c>
      <c r="W279">
        <f t="shared" si="73"/>
        <v>2.9345482274277863</v>
      </c>
    </row>
    <row r="280" spans="1:23" x14ac:dyDescent="0.25">
      <c r="A280" t="s">
        <v>111</v>
      </c>
      <c r="B280" t="s">
        <v>5</v>
      </c>
      <c r="C280" t="s">
        <v>15</v>
      </c>
      <c r="D280" t="s">
        <v>16</v>
      </c>
      <c r="E280" t="s">
        <v>113</v>
      </c>
      <c r="F280" t="s">
        <v>119</v>
      </c>
      <c r="G280" t="s">
        <v>6</v>
      </c>
    </row>
    <row r="281" spans="1:23" x14ac:dyDescent="0.25">
      <c r="A281" t="s">
        <v>111</v>
      </c>
      <c r="B281" t="s">
        <v>5</v>
      </c>
      <c r="C281" t="s">
        <v>15</v>
      </c>
      <c r="D281" t="s">
        <v>16</v>
      </c>
      <c r="E281" t="s">
        <v>113</v>
      </c>
      <c r="F281" t="s">
        <v>119</v>
      </c>
      <c r="G281" t="s">
        <v>59</v>
      </c>
      <c r="L281" t="s">
        <v>60</v>
      </c>
      <c r="M281">
        <v>2010</v>
      </c>
      <c r="N281">
        <f t="shared" ref="N281:W283" si="74">M281</f>
        <v>2010</v>
      </c>
      <c r="O281">
        <f t="shared" si="74"/>
        <v>2010</v>
      </c>
      <c r="P281">
        <f t="shared" si="74"/>
        <v>2010</v>
      </c>
      <c r="Q281">
        <f t="shared" si="74"/>
        <v>2010</v>
      </c>
      <c r="R281">
        <f t="shared" si="74"/>
        <v>2010</v>
      </c>
      <c r="S281">
        <f t="shared" si="74"/>
        <v>2010</v>
      </c>
      <c r="T281">
        <f t="shared" si="74"/>
        <v>2010</v>
      </c>
      <c r="U281">
        <f t="shared" si="74"/>
        <v>2010</v>
      </c>
      <c r="V281">
        <f t="shared" si="74"/>
        <v>2010</v>
      </c>
      <c r="W281">
        <f t="shared" si="74"/>
        <v>2010</v>
      </c>
    </row>
    <row r="282" spans="1:23" x14ac:dyDescent="0.25">
      <c r="A282" t="s">
        <v>111</v>
      </c>
      <c r="B282" t="s">
        <v>5</v>
      </c>
      <c r="C282" t="s">
        <v>15</v>
      </c>
      <c r="D282" t="s">
        <v>16</v>
      </c>
      <c r="E282" t="s">
        <v>113</v>
      </c>
      <c r="F282" t="s">
        <v>119</v>
      </c>
      <c r="G282" t="s">
        <v>61</v>
      </c>
      <c r="L282" t="s">
        <v>60</v>
      </c>
      <c r="M282">
        <v>2101</v>
      </c>
      <c r="N282">
        <f t="shared" si="74"/>
        <v>2101</v>
      </c>
      <c r="O282">
        <f t="shared" si="74"/>
        <v>2101</v>
      </c>
      <c r="P282">
        <f t="shared" si="74"/>
        <v>2101</v>
      </c>
      <c r="Q282">
        <f t="shared" si="74"/>
        <v>2101</v>
      </c>
      <c r="R282">
        <f t="shared" si="74"/>
        <v>2101</v>
      </c>
      <c r="S282">
        <f t="shared" si="74"/>
        <v>2101</v>
      </c>
      <c r="T282">
        <f t="shared" si="74"/>
        <v>2101</v>
      </c>
      <c r="U282">
        <f t="shared" si="74"/>
        <v>2101</v>
      </c>
      <c r="V282">
        <f t="shared" si="74"/>
        <v>2101</v>
      </c>
      <c r="W282">
        <f t="shared" si="74"/>
        <v>2101</v>
      </c>
    </row>
    <row r="283" spans="1:23" x14ac:dyDescent="0.25">
      <c r="A283" t="s">
        <v>111</v>
      </c>
      <c r="B283" t="s">
        <v>5</v>
      </c>
      <c r="C283" t="s">
        <v>15</v>
      </c>
      <c r="D283" t="s">
        <v>16</v>
      </c>
      <c r="E283" t="s">
        <v>113</v>
      </c>
      <c r="F283" t="s">
        <v>119</v>
      </c>
      <c r="G283" t="s">
        <v>62</v>
      </c>
      <c r="L283" t="s">
        <v>63</v>
      </c>
      <c r="M283">
        <v>16</v>
      </c>
      <c r="N283">
        <f t="shared" si="74"/>
        <v>16</v>
      </c>
      <c r="O283">
        <f t="shared" si="74"/>
        <v>16</v>
      </c>
      <c r="P283">
        <f t="shared" si="74"/>
        <v>16</v>
      </c>
      <c r="Q283">
        <f t="shared" si="74"/>
        <v>16</v>
      </c>
      <c r="R283">
        <f t="shared" si="74"/>
        <v>16</v>
      </c>
      <c r="S283">
        <f t="shared" si="74"/>
        <v>16</v>
      </c>
      <c r="T283">
        <f t="shared" si="74"/>
        <v>16</v>
      </c>
      <c r="U283">
        <f t="shared" si="74"/>
        <v>16</v>
      </c>
      <c r="V283">
        <f t="shared" si="74"/>
        <v>16</v>
      </c>
      <c r="W283">
        <f t="shared" si="74"/>
        <v>16</v>
      </c>
    </row>
    <row r="284" spans="1:23" x14ac:dyDescent="0.25">
      <c r="A284" t="s">
        <v>111</v>
      </c>
      <c r="B284" t="s">
        <v>5</v>
      </c>
      <c r="C284" t="s">
        <v>15</v>
      </c>
      <c r="D284" t="s">
        <v>16</v>
      </c>
      <c r="E284" t="s">
        <v>113</v>
      </c>
      <c r="F284" t="s">
        <v>119</v>
      </c>
      <c r="G284" t="s">
        <v>64</v>
      </c>
      <c r="L284" t="s">
        <v>56</v>
      </c>
      <c r="M284">
        <v>0</v>
      </c>
    </row>
    <row r="285" spans="1:23" x14ac:dyDescent="0.25">
      <c r="A285" t="s">
        <v>111</v>
      </c>
      <c r="B285" t="s">
        <v>5</v>
      </c>
      <c r="C285" t="s">
        <v>15</v>
      </c>
      <c r="D285" t="s">
        <v>16</v>
      </c>
      <c r="E285" t="s">
        <v>113</v>
      </c>
      <c r="F285" t="s">
        <v>119</v>
      </c>
      <c r="G285" t="s">
        <v>67</v>
      </c>
      <c r="L285" t="s">
        <v>19</v>
      </c>
      <c r="M285">
        <f>INDEX([1]!passenger_data,MATCH($A285&amp;$G285,[1]!passenger_index,0),MATCH(M$2,[1]!passenger_year,0))</f>
        <v>778.19774759284121</v>
      </c>
      <c r="N285">
        <f t="shared" ref="N285:W286" si="75">M285</f>
        <v>778.19774759284121</v>
      </c>
      <c r="O285">
        <f t="shared" si="75"/>
        <v>778.19774759284121</v>
      </c>
      <c r="P285">
        <f t="shared" si="75"/>
        <v>778.19774759284121</v>
      </c>
      <c r="Q285">
        <f t="shared" si="75"/>
        <v>778.19774759284121</v>
      </c>
      <c r="R285">
        <f t="shared" si="75"/>
        <v>778.19774759284121</v>
      </c>
      <c r="S285">
        <f t="shared" si="75"/>
        <v>778.19774759284121</v>
      </c>
      <c r="T285">
        <f t="shared" si="75"/>
        <v>778.19774759284121</v>
      </c>
      <c r="U285">
        <f t="shared" si="75"/>
        <v>778.19774759284121</v>
      </c>
      <c r="V285">
        <f t="shared" si="75"/>
        <v>778.19774759284121</v>
      </c>
      <c r="W285">
        <f t="shared" si="75"/>
        <v>778.19774759284121</v>
      </c>
    </row>
    <row r="286" spans="1:23" x14ac:dyDescent="0.25">
      <c r="A286" t="s">
        <v>111</v>
      </c>
      <c r="B286" t="s">
        <v>5</v>
      </c>
      <c r="C286" t="s">
        <v>15</v>
      </c>
      <c r="D286" t="s">
        <v>16</v>
      </c>
      <c r="E286" t="s">
        <v>113</v>
      </c>
      <c r="F286" t="s">
        <v>119</v>
      </c>
      <c r="G286" t="s">
        <v>83</v>
      </c>
      <c r="L286" t="s">
        <v>73</v>
      </c>
      <c r="M286">
        <v>2346328.0535275401</v>
      </c>
      <c r="N286">
        <f t="shared" si="75"/>
        <v>2346328.0535275401</v>
      </c>
      <c r="O286">
        <f t="shared" si="75"/>
        <v>2346328.0535275401</v>
      </c>
      <c r="P286">
        <f t="shared" si="75"/>
        <v>2346328.0535275401</v>
      </c>
      <c r="Q286">
        <f t="shared" si="75"/>
        <v>2346328.0535275401</v>
      </c>
      <c r="R286">
        <f t="shared" si="75"/>
        <v>2346328.0535275401</v>
      </c>
      <c r="S286">
        <f t="shared" si="75"/>
        <v>2346328.0535275401</v>
      </c>
      <c r="T286">
        <f t="shared" si="75"/>
        <v>2346328.0535275401</v>
      </c>
      <c r="U286">
        <f t="shared" si="75"/>
        <v>2346328.0535275401</v>
      </c>
      <c r="V286">
        <f t="shared" si="75"/>
        <v>2346328.0535275401</v>
      </c>
      <c r="W286">
        <f t="shared" si="75"/>
        <v>2346328.0535275401</v>
      </c>
    </row>
    <row r="287" spans="1:23" x14ac:dyDescent="0.25">
      <c r="A287" t="s">
        <v>111</v>
      </c>
      <c r="B287" t="s">
        <v>5</v>
      </c>
      <c r="C287" t="s">
        <v>15</v>
      </c>
      <c r="D287" t="s">
        <v>16</v>
      </c>
      <c r="E287" t="s">
        <v>113</v>
      </c>
      <c r="F287" t="s">
        <v>119</v>
      </c>
      <c r="G287" t="s">
        <v>17</v>
      </c>
      <c r="J287" t="s">
        <v>37</v>
      </c>
      <c r="L287" t="s">
        <v>84</v>
      </c>
      <c r="M287">
        <f t="shared" ref="M287:W287" si="76">M263</f>
        <v>1.975049737833164</v>
      </c>
      <c r="N287">
        <f t="shared" si="76"/>
        <v>1.9572620036212951</v>
      </c>
      <c r="O287">
        <f t="shared" si="76"/>
        <v>1.9394742694094251</v>
      </c>
      <c r="P287">
        <f t="shared" si="76"/>
        <v>1.9216865351975563</v>
      </c>
      <c r="Q287">
        <f t="shared" si="76"/>
        <v>1.9074563478280611</v>
      </c>
      <c r="R287">
        <f t="shared" si="76"/>
        <v>1.9074563478280611</v>
      </c>
      <c r="S287">
        <f t="shared" si="76"/>
        <v>1.9074563478280611</v>
      </c>
      <c r="T287">
        <f t="shared" si="76"/>
        <v>1.9074563478280611</v>
      </c>
      <c r="U287">
        <f t="shared" si="76"/>
        <v>1.9074563478280611</v>
      </c>
      <c r="V287">
        <f t="shared" si="76"/>
        <v>1.9074563478280611</v>
      </c>
      <c r="W287">
        <f t="shared" si="76"/>
        <v>1.9074563478280611</v>
      </c>
    </row>
    <row r="288" spans="1:23" x14ac:dyDescent="0.25">
      <c r="A288" t="s">
        <v>111</v>
      </c>
      <c r="B288" t="s">
        <v>5</v>
      </c>
      <c r="C288" t="s">
        <v>15</v>
      </c>
      <c r="D288" t="s">
        <v>16</v>
      </c>
      <c r="E288" t="s">
        <v>113</v>
      </c>
      <c r="F288" t="s">
        <v>120</v>
      </c>
      <c r="G288" t="s">
        <v>6</v>
      </c>
    </row>
    <row r="289" spans="1:23" x14ac:dyDescent="0.25">
      <c r="A289" t="s">
        <v>111</v>
      </c>
      <c r="B289" t="s">
        <v>5</v>
      </c>
      <c r="C289" t="s">
        <v>15</v>
      </c>
      <c r="D289" t="s">
        <v>16</v>
      </c>
      <c r="E289" t="s">
        <v>113</v>
      </c>
      <c r="F289" t="s">
        <v>120</v>
      </c>
      <c r="G289" t="s">
        <v>59</v>
      </c>
      <c r="L289" t="s">
        <v>60</v>
      </c>
      <c r="M289">
        <v>2010</v>
      </c>
      <c r="N289">
        <f t="shared" ref="N289:W291" si="77">M289</f>
        <v>2010</v>
      </c>
      <c r="O289">
        <f t="shared" si="77"/>
        <v>2010</v>
      </c>
      <c r="P289">
        <f t="shared" si="77"/>
        <v>2010</v>
      </c>
      <c r="Q289">
        <f t="shared" si="77"/>
        <v>2010</v>
      </c>
      <c r="R289">
        <f t="shared" si="77"/>
        <v>2010</v>
      </c>
      <c r="S289">
        <f t="shared" si="77"/>
        <v>2010</v>
      </c>
      <c r="T289">
        <f t="shared" si="77"/>
        <v>2010</v>
      </c>
      <c r="U289">
        <f t="shared" si="77"/>
        <v>2010</v>
      </c>
      <c r="V289">
        <f t="shared" si="77"/>
        <v>2010</v>
      </c>
      <c r="W289">
        <f t="shared" si="77"/>
        <v>2010</v>
      </c>
    </row>
    <row r="290" spans="1:23" x14ac:dyDescent="0.25">
      <c r="A290" t="s">
        <v>111</v>
      </c>
      <c r="B290" t="s">
        <v>5</v>
      </c>
      <c r="C290" t="s">
        <v>15</v>
      </c>
      <c r="D290" t="s">
        <v>16</v>
      </c>
      <c r="E290" t="s">
        <v>113</v>
      </c>
      <c r="F290" t="s">
        <v>120</v>
      </c>
      <c r="G290" t="s">
        <v>61</v>
      </c>
      <c r="L290" t="s">
        <v>60</v>
      </c>
      <c r="M290">
        <v>2101</v>
      </c>
      <c r="N290">
        <f t="shared" si="77"/>
        <v>2101</v>
      </c>
      <c r="O290">
        <f t="shared" si="77"/>
        <v>2101</v>
      </c>
      <c r="P290">
        <f t="shared" si="77"/>
        <v>2101</v>
      </c>
      <c r="Q290">
        <f t="shared" si="77"/>
        <v>2101</v>
      </c>
      <c r="R290">
        <f t="shared" si="77"/>
        <v>2101</v>
      </c>
      <c r="S290">
        <f t="shared" si="77"/>
        <v>2101</v>
      </c>
      <c r="T290">
        <f t="shared" si="77"/>
        <v>2101</v>
      </c>
      <c r="U290">
        <f t="shared" si="77"/>
        <v>2101</v>
      </c>
      <c r="V290">
        <f t="shared" si="77"/>
        <v>2101</v>
      </c>
      <c r="W290">
        <f t="shared" si="77"/>
        <v>2101</v>
      </c>
    </row>
    <row r="291" spans="1:23" x14ac:dyDescent="0.25">
      <c r="A291" t="s">
        <v>111</v>
      </c>
      <c r="B291" t="s">
        <v>5</v>
      </c>
      <c r="C291" t="s">
        <v>15</v>
      </c>
      <c r="D291" t="s">
        <v>16</v>
      </c>
      <c r="E291" t="s">
        <v>113</v>
      </c>
      <c r="F291" t="s">
        <v>120</v>
      </c>
      <c r="G291" t="s">
        <v>62</v>
      </c>
      <c r="L291" t="s">
        <v>63</v>
      </c>
      <c r="M291">
        <v>16</v>
      </c>
      <c r="N291">
        <f t="shared" si="77"/>
        <v>16</v>
      </c>
      <c r="O291">
        <f t="shared" si="77"/>
        <v>16</v>
      </c>
      <c r="P291">
        <f t="shared" si="77"/>
        <v>16</v>
      </c>
      <c r="Q291">
        <f t="shared" si="77"/>
        <v>16</v>
      </c>
      <c r="R291">
        <f t="shared" si="77"/>
        <v>16</v>
      </c>
      <c r="S291">
        <f t="shared" si="77"/>
        <v>16</v>
      </c>
      <c r="T291">
        <f t="shared" si="77"/>
        <v>16</v>
      </c>
      <c r="U291">
        <f t="shared" si="77"/>
        <v>16</v>
      </c>
      <c r="V291">
        <f t="shared" si="77"/>
        <v>16</v>
      </c>
      <c r="W291">
        <f t="shared" si="77"/>
        <v>16</v>
      </c>
    </row>
    <row r="292" spans="1:23" x14ac:dyDescent="0.25">
      <c r="A292" t="s">
        <v>111</v>
      </c>
      <c r="B292" t="s">
        <v>5</v>
      </c>
      <c r="C292" t="s">
        <v>15</v>
      </c>
      <c r="D292" t="s">
        <v>16</v>
      </c>
      <c r="E292" t="s">
        <v>113</v>
      </c>
      <c r="F292" t="s">
        <v>120</v>
      </c>
      <c r="G292" t="s">
        <v>64</v>
      </c>
      <c r="L292" t="s">
        <v>56</v>
      </c>
      <c r="M292">
        <f>INDEX([1]!passenger_data,MATCH($A292&amp;$F292&amp;$G292&amp;$J292,[1]!passenger_index,0),MATCH(M$2,[1]!passenger_year,0))</f>
        <v>6.8909522874962006E-2</v>
      </c>
    </row>
    <row r="293" spans="1:23" x14ac:dyDescent="0.25">
      <c r="A293" t="s">
        <v>111</v>
      </c>
      <c r="B293" t="s">
        <v>5</v>
      </c>
      <c r="C293" t="s">
        <v>15</v>
      </c>
      <c r="D293" t="s">
        <v>16</v>
      </c>
      <c r="E293" t="s">
        <v>113</v>
      </c>
      <c r="F293" t="s">
        <v>120</v>
      </c>
      <c r="G293" t="s">
        <v>67</v>
      </c>
      <c r="L293" t="s">
        <v>19</v>
      </c>
      <c r="M293">
        <f>INDEX([1]!passenger_data,MATCH($A293&amp;$G293,[1]!passenger_index,0),MATCH(M$2,[1]!passenger_year,0))</f>
        <v>778.19774759284121</v>
      </c>
      <c r="N293">
        <f t="shared" ref="N293:W294" si="78">M293</f>
        <v>778.19774759284121</v>
      </c>
      <c r="O293">
        <f t="shared" si="78"/>
        <v>778.19774759284121</v>
      </c>
      <c r="P293">
        <f t="shared" si="78"/>
        <v>778.19774759284121</v>
      </c>
      <c r="Q293">
        <f t="shared" si="78"/>
        <v>778.19774759284121</v>
      </c>
      <c r="R293">
        <f t="shared" si="78"/>
        <v>778.19774759284121</v>
      </c>
      <c r="S293">
        <f t="shared" si="78"/>
        <v>778.19774759284121</v>
      </c>
      <c r="T293">
        <f t="shared" si="78"/>
        <v>778.19774759284121</v>
      </c>
      <c r="U293">
        <f t="shared" si="78"/>
        <v>778.19774759284121</v>
      </c>
      <c r="V293">
        <f t="shared" si="78"/>
        <v>778.19774759284121</v>
      </c>
      <c r="W293">
        <f t="shared" si="78"/>
        <v>778.19774759284121</v>
      </c>
    </row>
    <row r="294" spans="1:23" x14ac:dyDescent="0.25">
      <c r="A294" t="s">
        <v>111</v>
      </c>
      <c r="B294" t="s">
        <v>5</v>
      </c>
      <c r="C294" t="s">
        <v>15</v>
      </c>
      <c r="D294" t="s">
        <v>16</v>
      </c>
      <c r="E294" t="s">
        <v>113</v>
      </c>
      <c r="F294" t="s">
        <v>120</v>
      </c>
      <c r="G294" t="s">
        <v>83</v>
      </c>
      <c r="L294" t="s">
        <v>73</v>
      </c>
      <c r="M294">
        <v>782109.35117584805</v>
      </c>
      <c r="N294">
        <f t="shared" si="78"/>
        <v>782109.35117584805</v>
      </c>
      <c r="O294">
        <f t="shared" si="78"/>
        <v>782109.35117584805</v>
      </c>
      <c r="P294">
        <f t="shared" si="78"/>
        <v>782109.35117584805</v>
      </c>
      <c r="Q294">
        <f t="shared" si="78"/>
        <v>782109.35117584805</v>
      </c>
      <c r="R294">
        <f t="shared" si="78"/>
        <v>782109.35117584805</v>
      </c>
      <c r="S294">
        <f t="shared" si="78"/>
        <v>782109.35117584805</v>
      </c>
      <c r="T294">
        <f t="shared" si="78"/>
        <v>782109.35117584805</v>
      </c>
      <c r="U294">
        <f t="shared" si="78"/>
        <v>782109.35117584805</v>
      </c>
      <c r="V294">
        <f t="shared" si="78"/>
        <v>782109.35117584805</v>
      </c>
      <c r="W294">
        <f t="shared" si="78"/>
        <v>782109.35117584805</v>
      </c>
    </row>
    <row r="295" spans="1:23" x14ac:dyDescent="0.25">
      <c r="A295" t="s">
        <v>111</v>
      </c>
      <c r="B295" t="s">
        <v>5</v>
      </c>
      <c r="C295" t="s">
        <v>15</v>
      </c>
      <c r="D295" t="s">
        <v>16</v>
      </c>
      <c r="E295" t="s">
        <v>113</v>
      </c>
      <c r="F295" t="s">
        <v>120</v>
      </c>
      <c r="G295" t="s">
        <v>17</v>
      </c>
      <c r="J295" t="s">
        <v>31</v>
      </c>
      <c r="L295" t="s">
        <v>84</v>
      </c>
      <c r="M295">
        <f t="shared" ref="M295:W295" si="79">M263</f>
        <v>1.975049737833164</v>
      </c>
      <c r="N295">
        <f t="shared" si="79"/>
        <v>1.9572620036212951</v>
      </c>
      <c r="O295">
        <f t="shared" si="79"/>
        <v>1.9394742694094251</v>
      </c>
      <c r="P295">
        <f t="shared" si="79"/>
        <v>1.9216865351975563</v>
      </c>
      <c r="Q295">
        <f t="shared" si="79"/>
        <v>1.9074563478280611</v>
      </c>
      <c r="R295">
        <f t="shared" si="79"/>
        <v>1.9074563478280611</v>
      </c>
      <c r="S295">
        <f t="shared" si="79"/>
        <v>1.9074563478280611</v>
      </c>
      <c r="T295">
        <f t="shared" si="79"/>
        <v>1.9074563478280611</v>
      </c>
      <c r="U295">
        <f t="shared" si="79"/>
        <v>1.9074563478280611</v>
      </c>
      <c r="V295">
        <f t="shared" si="79"/>
        <v>1.9074563478280611</v>
      </c>
      <c r="W295">
        <f t="shared" si="79"/>
        <v>1.9074563478280611</v>
      </c>
    </row>
    <row r="296" spans="1:23" x14ac:dyDescent="0.25">
      <c r="A296" t="s">
        <v>111</v>
      </c>
      <c r="B296" t="s">
        <v>5</v>
      </c>
      <c r="C296" t="s">
        <v>15</v>
      </c>
      <c r="D296" t="s">
        <v>16</v>
      </c>
      <c r="E296" t="s">
        <v>113</v>
      </c>
      <c r="F296" t="s">
        <v>121</v>
      </c>
      <c r="G296" t="s">
        <v>6</v>
      </c>
    </row>
    <row r="297" spans="1:23" x14ac:dyDescent="0.25">
      <c r="A297" t="s">
        <v>111</v>
      </c>
      <c r="B297" t="s">
        <v>5</v>
      </c>
      <c r="C297" t="s">
        <v>15</v>
      </c>
      <c r="D297" t="s">
        <v>16</v>
      </c>
      <c r="E297" t="s">
        <v>113</v>
      </c>
      <c r="F297" t="s">
        <v>121</v>
      </c>
      <c r="G297" t="s">
        <v>59</v>
      </c>
      <c r="L297" t="s">
        <v>60</v>
      </c>
      <c r="M297">
        <v>1950</v>
      </c>
      <c r="N297">
        <f t="shared" ref="N297:W299" si="80">M297</f>
        <v>1950</v>
      </c>
      <c r="O297">
        <f t="shared" si="80"/>
        <v>1950</v>
      </c>
      <c r="P297">
        <f t="shared" si="80"/>
        <v>1950</v>
      </c>
      <c r="Q297">
        <f t="shared" si="80"/>
        <v>1950</v>
      </c>
      <c r="R297">
        <f t="shared" si="80"/>
        <v>1950</v>
      </c>
      <c r="S297">
        <f t="shared" si="80"/>
        <v>1950</v>
      </c>
      <c r="T297">
        <f t="shared" si="80"/>
        <v>1950</v>
      </c>
      <c r="U297">
        <f t="shared" si="80"/>
        <v>1950</v>
      </c>
      <c r="V297">
        <f t="shared" si="80"/>
        <v>1950</v>
      </c>
      <c r="W297">
        <f t="shared" si="80"/>
        <v>1950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113</v>
      </c>
      <c r="F298" t="s">
        <v>121</v>
      </c>
      <c r="G298" t="s">
        <v>61</v>
      </c>
      <c r="L298" t="s">
        <v>60</v>
      </c>
      <c r="M298">
        <v>2101</v>
      </c>
      <c r="N298">
        <f t="shared" si="80"/>
        <v>2101</v>
      </c>
      <c r="O298">
        <f t="shared" si="80"/>
        <v>2101</v>
      </c>
      <c r="P298">
        <f t="shared" si="80"/>
        <v>2101</v>
      </c>
      <c r="Q298">
        <f t="shared" si="80"/>
        <v>2101</v>
      </c>
      <c r="R298">
        <f t="shared" si="80"/>
        <v>2101</v>
      </c>
      <c r="S298">
        <f t="shared" si="80"/>
        <v>2101</v>
      </c>
      <c r="T298">
        <f t="shared" si="80"/>
        <v>2101</v>
      </c>
      <c r="U298">
        <f t="shared" si="80"/>
        <v>2101</v>
      </c>
      <c r="V298">
        <f t="shared" si="80"/>
        <v>2101</v>
      </c>
      <c r="W298">
        <f t="shared" si="80"/>
        <v>2101</v>
      </c>
    </row>
    <row r="299" spans="1:23" x14ac:dyDescent="0.25">
      <c r="A299" t="s">
        <v>111</v>
      </c>
      <c r="B299" t="s">
        <v>5</v>
      </c>
      <c r="C299" t="s">
        <v>15</v>
      </c>
      <c r="D299" t="s">
        <v>16</v>
      </c>
      <c r="E299" t="s">
        <v>113</v>
      </c>
      <c r="F299" t="s">
        <v>121</v>
      </c>
      <c r="G299" t="s">
        <v>62</v>
      </c>
      <c r="L299" t="s">
        <v>63</v>
      </c>
      <c r="M299">
        <v>16</v>
      </c>
      <c r="N299">
        <f t="shared" si="80"/>
        <v>16</v>
      </c>
      <c r="O299">
        <f t="shared" si="80"/>
        <v>16</v>
      </c>
      <c r="P299">
        <f t="shared" si="80"/>
        <v>16</v>
      </c>
      <c r="Q299">
        <f t="shared" si="80"/>
        <v>16</v>
      </c>
      <c r="R299">
        <f t="shared" si="80"/>
        <v>16</v>
      </c>
      <c r="S299">
        <f t="shared" si="80"/>
        <v>16</v>
      </c>
      <c r="T299">
        <f t="shared" si="80"/>
        <v>16</v>
      </c>
      <c r="U299">
        <f t="shared" si="80"/>
        <v>16</v>
      </c>
      <c r="V299">
        <f t="shared" si="80"/>
        <v>16</v>
      </c>
      <c r="W299">
        <f t="shared" si="80"/>
        <v>16</v>
      </c>
    </row>
    <row r="300" spans="1:23" x14ac:dyDescent="0.25">
      <c r="A300" t="s">
        <v>111</v>
      </c>
      <c r="B300" t="s">
        <v>5</v>
      </c>
      <c r="C300" t="s">
        <v>15</v>
      </c>
      <c r="D300" t="s">
        <v>16</v>
      </c>
      <c r="E300" t="s">
        <v>113</v>
      </c>
      <c r="F300" t="s">
        <v>121</v>
      </c>
      <c r="G300" t="s">
        <v>64</v>
      </c>
      <c r="L300" t="s">
        <v>56</v>
      </c>
      <c r="M300">
        <v>0</v>
      </c>
    </row>
    <row r="301" spans="1:23" x14ac:dyDescent="0.25">
      <c r="A301" t="s">
        <v>111</v>
      </c>
      <c r="B301" t="s">
        <v>5</v>
      </c>
      <c r="C301" t="s">
        <v>15</v>
      </c>
      <c r="D301" t="s">
        <v>16</v>
      </c>
      <c r="E301" t="s">
        <v>113</v>
      </c>
      <c r="F301" t="s">
        <v>121</v>
      </c>
      <c r="G301" t="s">
        <v>17</v>
      </c>
      <c r="J301" t="s">
        <v>115</v>
      </c>
      <c r="L301" t="s">
        <v>84</v>
      </c>
      <c r="M301">
        <f>0.00346046511627906*1000</f>
        <v>3.4604651162790598</v>
      </c>
      <c r="N301">
        <f t="shared" ref="N301:W301" si="81">M301</f>
        <v>3.4604651162790598</v>
      </c>
      <c r="O301">
        <f t="shared" si="81"/>
        <v>3.4604651162790598</v>
      </c>
      <c r="P301">
        <f t="shared" si="81"/>
        <v>3.4604651162790598</v>
      </c>
      <c r="Q301">
        <f t="shared" si="81"/>
        <v>3.4604651162790598</v>
      </c>
      <c r="R301">
        <f t="shared" si="81"/>
        <v>3.4604651162790598</v>
      </c>
      <c r="S301">
        <f t="shared" si="81"/>
        <v>3.4604651162790598</v>
      </c>
      <c r="T301">
        <f t="shared" si="81"/>
        <v>3.4604651162790598</v>
      </c>
      <c r="U301">
        <f t="shared" si="81"/>
        <v>3.4604651162790598</v>
      </c>
      <c r="V301">
        <f t="shared" si="81"/>
        <v>3.4604651162790598</v>
      </c>
      <c r="W301">
        <f t="shared" si="81"/>
        <v>3.4604651162790598</v>
      </c>
    </row>
    <row r="302" spans="1:23" x14ac:dyDescent="0.25">
      <c r="A302" t="s">
        <v>112</v>
      </c>
      <c r="B302" t="s">
        <v>5</v>
      </c>
      <c r="C302" t="s">
        <v>15</v>
      </c>
      <c r="D302" t="s">
        <v>16</v>
      </c>
      <c r="E302" t="s">
        <v>122</v>
      </c>
      <c r="G302" t="s">
        <v>20</v>
      </c>
      <c r="L302" t="s">
        <v>19</v>
      </c>
    </row>
    <row r="303" spans="1:23" x14ac:dyDescent="0.25">
      <c r="A303" t="s">
        <v>112</v>
      </c>
      <c r="B303" t="s">
        <v>5</v>
      </c>
      <c r="C303" t="s">
        <v>15</v>
      </c>
      <c r="D303" t="s">
        <v>16</v>
      </c>
      <c r="E303" t="s">
        <v>122</v>
      </c>
      <c r="G303" t="s">
        <v>21</v>
      </c>
      <c r="H303" t="s">
        <v>54</v>
      </c>
    </row>
    <row r="304" spans="1:23" x14ac:dyDescent="0.25">
      <c r="A304" t="s">
        <v>112</v>
      </c>
      <c r="B304" t="s">
        <v>5</v>
      </c>
      <c r="C304" t="s">
        <v>15</v>
      </c>
      <c r="D304" t="s">
        <v>16</v>
      </c>
      <c r="E304" t="s">
        <v>122</v>
      </c>
      <c r="G304" t="s">
        <v>55</v>
      </c>
      <c r="L304" t="s">
        <v>56</v>
      </c>
      <c r="M304">
        <v>0.25</v>
      </c>
      <c r="N304">
        <f t="shared" ref="N304:W305" si="82">M304</f>
        <v>0.25</v>
      </c>
      <c r="O304">
        <f t="shared" si="82"/>
        <v>0.25</v>
      </c>
      <c r="P304">
        <f t="shared" si="82"/>
        <v>0.25</v>
      </c>
      <c r="Q304">
        <f t="shared" si="82"/>
        <v>0.25</v>
      </c>
      <c r="R304">
        <f t="shared" si="82"/>
        <v>0.25</v>
      </c>
      <c r="S304">
        <f t="shared" si="82"/>
        <v>0.25</v>
      </c>
      <c r="T304">
        <f t="shared" si="82"/>
        <v>0.25</v>
      </c>
      <c r="U304">
        <f t="shared" si="82"/>
        <v>0.25</v>
      </c>
      <c r="V304">
        <f t="shared" si="82"/>
        <v>0.25</v>
      </c>
      <c r="W304">
        <f t="shared" si="82"/>
        <v>0.25</v>
      </c>
    </row>
    <row r="305" spans="1:23" x14ac:dyDescent="0.25">
      <c r="A305" t="s">
        <v>112</v>
      </c>
      <c r="B305" t="s">
        <v>5</v>
      </c>
      <c r="C305" t="s">
        <v>15</v>
      </c>
      <c r="D305" t="s">
        <v>16</v>
      </c>
      <c r="E305" t="s">
        <v>122</v>
      </c>
      <c r="G305" t="s">
        <v>57</v>
      </c>
      <c r="M305">
        <v>10</v>
      </c>
      <c r="N305">
        <f t="shared" si="82"/>
        <v>10</v>
      </c>
      <c r="O305">
        <f t="shared" si="82"/>
        <v>10</v>
      </c>
      <c r="P305">
        <f t="shared" si="82"/>
        <v>10</v>
      </c>
      <c r="Q305">
        <f t="shared" si="82"/>
        <v>10</v>
      </c>
      <c r="R305">
        <f t="shared" si="82"/>
        <v>10</v>
      </c>
      <c r="S305">
        <f t="shared" si="82"/>
        <v>10</v>
      </c>
      <c r="T305">
        <f t="shared" si="82"/>
        <v>10</v>
      </c>
      <c r="U305">
        <f t="shared" si="82"/>
        <v>10</v>
      </c>
      <c r="V305">
        <f t="shared" si="82"/>
        <v>10</v>
      </c>
      <c r="W305">
        <f t="shared" si="82"/>
        <v>10</v>
      </c>
    </row>
    <row r="306" spans="1:23" x14ac:dyDescent="0.25">
      <c r="A306" t="s">
        <v>112</v>
      </c>
      <c r="B306" t="s">
        <v>5</v>
      </c>
      <c r="C306" t="s">
        <v>15</v>
      </c>
      <c r="D306" t="s">
        <v>16</v>
      </c>
      <c r="E306" t="s">
        <v>122</v>
      </c>
      <c r="F306" t="s">
        <v>123</v>
      </c>
      <c r="G306" t="s">
        <v>6</v>
      </c>
    </row>
    <row r="307" spans="1:23" x14ac:dyDescent="0.25">
      <c r="A307" t="s">
        <v>112</v>
      </c>
      <c r="B307" t="s">
        <v>5</v>
      </c>
      <c r="C307" t="s">
        <v>15</v>
      </c>
      <c r="D307" t="s">
        <v>16</v>
      </c>
      <c r="E307" t="s">
        <v>122</v>
      </c>
      <c r="F307" t="s">
        <v>123</v>
      </c>
      <c r="G307" t="s">
        <v>59</v>
      </c>
      <c r="L307" t="s">
        <v>60</v>
      </c>
      <c r="M307">
        <v>1950</v>
      </c>
      <c r="N307">
        <f t="shared" ref="N307:W309" si="83">M307</f>
        <v>1950</v>
      </c>
      <c r="O307">
        <f t="shared" si="83"/>
        <v>1950</v>
      </c>
      <c r="P307">
        <f t="shared" si="83"/>
        <v>1950</v>
      </c>
      <c r="Q307">
        <f t="shared" si="83"/>
        <v>1950</v>
      </c>
      <c r="R307">
        <f t="shared" si="83"/>
        <v>1950</v>
      </c>
      <c r="S307">
        <f t="shared" si="83"/>
        <v>1950</v>
      </c>
      <c r="T307">
        <f t="shared" si="83"/>
        <v>1950</v>
      </c>
      <c r="U307">
        <f t="shared" si="83"/>
        <v>1950</v>
      </c>
      <c r="V307">
        <f t="shared" si="83"/>
        <v>1950</v>
      </c>
      <c r="W307">
        <f t="shared" si="83"/>
        <v>1950</v>
      </c>
    </row>
    <row r="308" spans="1:23" x14ac:dyDescent="0.25">
      <c r="A308" t="s">
        <v>112</v>
      </c>
      <c r="B308" t="s">
        <v>5</v>
      </c>
      <c r="C308" t="s">
        <v>15</v>
      </c>
      <c r="D308" t="s">
        <v>16</v>
      </c>
      <c r="E308" t="s">
        <v>122</v>
      </c>
      <c r="F308" t="s">
        <v>123</v>
      </c>
      <c r="G308" t="s">
        <v>61</v>
      </c>
      <c r="L308" t="s">
        <v>60</v>
      </c>
      <c r="M308">
        <v>2101</v>
      </c>
      <c r="N308">
        <f t="shared" si="83"/>
        <v>2101</v>
      </c>
      <c r="O308">
        <f t="shared" si="83"/>
        <v>2101</v>
      </c>
      <c r="P308">
        <f t="shared" si="83"/>
        <v>2101</v>
      </c>
      <c r="Q308">
        <f t="shared" si="83"/>
        <v>2101</v>
      </c>
      <c r="R308">
        <f t="shared" si="83"/>
        <v>2101</v>
      </c>
      <c r="S308">
        <f t="shared" si="83"/>
        <v>2101</v>
      </c>
      <c r="T308">
        <f t="shared" si="83"/>
        <v>2101</v>
      </c>
      <c r="U308">
        <f t="shared" si="83"/>
        <v>2101</v>
      </c>
      <c r="V308">
        <f t="shared" si="83"/>
        <v>2101</v>
      </c>
      <c r="W308">
        <f t="shared" si="83"/>
        <v>2101</v>
      </c>
    </row>
    <row r="309" spans="1:23" x14ac:dyDescent="0.25">
      <c r="A309" t="s">
        <v>112</v>
      </c>
      <c r="B309" t="s">
        <v>5</v>
      </c>
      <c r="C309" t="s">
        <v>15</v>
      </c>
      <c r="D309" t="s">
        <v>16</v>
      </c>
      <c r="E309" t="s">
        <v>122</v>
      </c>
      <c r="F309" t="s">
        <v>123</v>
      </c>
      <c r="G309" t="s">
        <v>62</v>
      </c>
      <c r="L309" t="s">
        <v>63</v>
      </c>
      <c r="M309">
        <v>16</v>
      </c>
      <c r="N309">
        <f t="shared" si="83"/>
        <v>16</v>
      </c>
      <c r="O309">
        <f t="shared" si="83"/>
        <v>16</v>
      </c>
      <c r="P309">
        <f t="shared" si="83"/>
        <v>16</v>
      </c>
      <c r="Q309">
        <f t="shared" si="83"/>
        <v>16</v>
      </c>
      <c r="R309">
        <f t="shared" si="83"/>
        <v>16</v>
      </c>
      <c r="S309">
        <f t="shared" si="83"/>
        <v>16</v>
      </c>
      <c r="T309">
        <f t="shared" si="83"/>
        <v>16</v>
      </c>
      <c r="U309">
        <f t="shared" si="83"/>
        <v>16</v>
      </c>
      <c r="V309">
        <f t="shared" si="83"/>
        <v>16</v>
      </c>
      <c r="W309">
        <f t="shared" si="83"/>
        <v>16</v>
      </c>
    </row>
    <row r="310" spans="1:23" x14ac:dyDescent="0.25">
      <c r="A310" t="s">
        <v>112</v>
      </c>
      <c r="B310" t="s">
        <v>5</v>
      </c>
      <c r="C310" t="s">
        <v>15</v>
      </c>
      <c r="D310" t="s">
        <v>16</v>
      </c>
      <c r="E310" t="s">
        <v>122</v>
      </c>
      <c r="F310" t="s">
        <v>123</v>
      </c>
      <c r="G310" t="s">
        <v>64</v>
      </c>
      <c r="L310" t="s">
        <v>56</v>
      </c>
      <c r="M310">
        <v>1</v>
      </c>
    </row>
    <row r="311" spans="1:23" x14ac:dyDescent="0.25">
      <c r="A311" t="s">
        <v>112</v>
      </c>
      <c r="B311" t="s">
        <v>5</v>
      </c>
      <c r="C311" t="s">
        <v>15</v>
      </c>
      <c r="D311" t="s">
        <v>16</v>
      </c>
      <c r="E311" t="s">
        <v>122</v>
      </c>
      <c r="F311" t="s">
        <v>123</v>
      </c>
      <c r="G311" t="s">
        <v>67</v>
      </c>
      <c r="L311" t="s">
        <v>19</v>
      </c>
      <c r="M311">
        <f>872023.5476/1000</f>
        <v>872.02354760000003</v>
      </c>
      <c r="N311">
        <f t="shared" ref="N311:W313" si="84">M311</f>
        <v>872.02354760000003</v>
      </c>
      <c r="O311">
        <f t="shared" si="84"/>
        <v>872.02354760000003</v>
      </c>
      <c r="P311">
        <f t="shared" si="84"/>
        <v>872.02354760000003</v>
      </c>
      <c r="Q311">
        <f t="shared" si="84"/>
        <v>872.02354760000003</v>
      </c>
      <c r="R311">
        <f t="shared" si="84"/>
        <v>872.02354760000003</v>
      </c>
      <c r="S311">
        <f t="shared" si="84"/>
        <v>872.02354760000003</v>
      </c>
      <c r="T311">
        <f t="shared" si="84"/>
        <v>872.02354760000003</v>
      </c>
      <c r="U311">
        <f t="shared" si="84"/>
        <v>872.02354760000003</v>
      </c>
      <c r="V311">
        <f t="shared" si="84"/>
        <v>872.02354760000003</v>
      </c>
      <c r="W311">
        <f t="shared" si="84"/>
        <v>872.02354760000003</v>
      </c>
    </row>
    <row r="312" spans="1:23" x14ac:dyDescent="0.25">
      <c r="A312" t="s">
        <v>112</v>
      </c>
      <c r="B312" t="s">
        <v>5</v>
      </c>
      <c r="C312" t="s">
        <v>15</v>
      </c>
      <c r="D312" t="s">
        <v>16</v>
      </c>
      <c r="E312" t="s">
        <v>122</v>
      </c>
      <c r="F312" t="s">
        <v>123</v>
      </c>
      <c r="G312" t="s">
        <v>83</v>
      </c>
      <c r="L312" t="s">
        <v>73</v>
      </c>
      <c r="M312">
        <v>667921.38590417302</v>
      </c>
      <c r="N312">
        <f t="shared" si="84"/>
        <v>667921.38590417302</v>
      </c>
      <c r="O312">
        <f t="shared" si="84"/>
        <v>667921.38590417302</v>
      </c>
      <c r="P312">
        <f t="shared" si="84"/>
        <v>667921.38590417302</v>
      </c>
      <c r="Q312">
        <f t="shared" si="84"/>
        <v>667921.38590417302</v>
      </c>
      <c r="R312">
        <f t="shared" si="84"/>
        <v>667921.38590417302</v>
      </c>
      <c r="S312">
        <f t="shared" si="84"/>
        <v>667921.38590417302</v>
      </c>
      <c r="T312">
        <f t="shared" si="84"/>
        <v>667921.38590417302</v>
      </c>
      <c r="U312">
        <f t="shared" si="84"/>
        <v>667921.38590417302</v>
      </c>
      <c r="V312">
        <f t="shared" si="84"/>
        <v>667921.38590417302</v>
      </c>
      <c r="W312">
        <f t="shared" si="84"/>
        <v>667921.38590417302</v>
      </c>
    </row>
    <row r="313" spans="1:23" x14ac:dyDescent="0.25">
      <c r="A313" t="s">
        <v>112</v>
      </c>
      <c r="B313" t="s">
        <v>5</v>
      </c>
      <c r="C313" t="s">
        <v>15</v>
      </c>
      <c r="D313" t="s">
        <v>16</v>
      </c>
      <c r="E313" t="s">
        <v>122</v>
      </c>
      <c r="F313" t="s">
        <v>123</v>
      </c>
      <c r="G313" t="s">
        <v>17</v>
      </c>
      <c r="J313" t="s">
        <v>31</v>
      </c>
      <c r="L313" t="s">
        <v>84</v>
      </c>
      <c r="M313">
        <f>INDEX([1]!passenger_data,MATCH($A313&amp;$F313&amp;$G313&amp;$J313,[1]!passenger_index,0),MATCH(M$2,[1]!passenger_year,0))</f>
        <v>0.26333333333333331</v>
      </c>
      <c r="N313">
        <f t="shared" si="84"/>
        <v>0.26333333333333331</v>
      </c>
      <c r="O313">
        <f t="shared" si="84"/>
        <v>0.26333333333333331</v>
      </c>
      <c r="P313">
        <f t="shared" si="84"/>
        <v>0.26333333333333331</v>
      </c>
      <c r="Q313">
        <f t="shared" si="84"/>
        <v>0.26333333333333331</v>
      </c>
      <c r="R313">
        <f t="shared" si="84"/>
        <v>0.26333333333333331</v>
      </c>
      <c r="S313">
        <f t="shared" si="84"/>
        <v>0.26333333333333331</v>
      </c>
      <c r="T313">
        <f t="shared" si="84"/>
        <v>0.26333333333333331</v>
      </c>
      <c r="U313">
        <f t="shared" si="84"/>
        <v>0.26333333333333331</v>
      </c>
      <c r="V313">
        <f t="shared" si="84"/>
        <v>0.26333333333333331</v>
      </c>
      <c r="W313">
        <f t="shared" si="84"/>
        <v>0.26333333333333331</v>
      </c>
    </row>
    <row r="314" spans="1:23" x14ac:dyDescent="0.25">
      <c r="A314" t="s">
        <v>77</v>
      </c>
      <c r="B314" t="s">
        <v>5</v>
      </c>
      <c r="C314" t="s">
        <v>15</v>
      </c>
      <c r="D314" t="s">
        <v>16</v>
      </c>
      <c r="E314" t="s">
        <v>124</v>
      </c>
      <c r="G314" t="s">
        <v>20</v>
      </c>
      <c r="L314" t="s">
        <v>19</v>
      </c>
    </row>
    <row r="315" spans="1:23" x14ac:dyDescent="0.25">
      <c r="A315" t="s">
        <v>77</v>
      </c>
      <c r="B315" t="s">
        <v>5</v>
      </c>
      <c r="C315" t="s">
        <v>15</v>
      </c>
      <c r="D315" t="s">
        <v>16</v>
      </c>
      <c r="E315" t="s">
        <v>124</v>
      </c>
      <c r="G315" t="s">
        <v>21</v>
      </c>
      <c r="H315" t="s">
        <v>54</v>
      </c>
    </row>
    <row r="316" spans="1:23" x14ac:dyDescent="0.25">
      <c r="A316" t="s">
        <v>77</v>
      </c>
      <c r="B316" t="s">
        <v>5</v>
      </c>
      <c r="C316" t="s">
        <v>15</v>
      </c>
      <c r="D316" t="s">
        <v>16</v>
      </c>
      <c r="E316" t="s">
        <v>124</v>
      </c>
      <c r="G316" t="s">
        <v>55</v>
      </c>
      <c r="L316" t="s">
        <v>56</v>
      </c>
      <c r="M316">
        <v>0.25</v>
      </c>
      <c r="N316">
        <f t="shared" ref="N316:W317" si="85">M316</f>
        <v>0.25</v>
      </c>
      <c r="O316">
        <f t="shared" si="85"/>
        <v>0.25</v>
      </c>
      <c r="P316">
        <f t="shared" si="85"/>
        <v>0.25</v>
      </c>
      <c r="Q316">
        <f t="shared" si="85"/>
        <v>0.25</v>
      </c>
      <c r="R316">
        <f t="shared" si="85"/>
        <v>0.25</v>
      </c>
      <c r="S316">
        <f t="shared" si="85"/>
        <v>0.25</v>
      </c>
      <c r="T316">
        <f t="shared" si="85"/>
        <v>0.25</v>
      </c>
      <c r="U316">
        <f t="shared" si="85"/>
        <v>0.25</v>
      </c>
      <c r="V316">
        <f t="shared" si="85"/>
        <v>0.25</v>
      </c>
      <c r="W316">
        <f t="shared" si="85"/>
        <v>0.25</v>
      </c>
    </row>
    <row r="317" spans="1:23" x14ac:dyDescent="0.25">
      <c r="A317" t="s">
        <v>77</v>
      </c>
      <c r="B317" t="s">
        <v>5</v>
      </c>
      <c r="C317" t="s">
        <v>15</v>
      </c>
      <c r="D317" t="s">
        <v>16</v>
      </c>
      <c r="E317" t="s">
        <v>124</v>
      </c>
      <c r="G317" t="s">
        <v>57</v>
      </c>
      <c r="M317">
        <v>10</v>
      </c>
      <c r="N317">
        <f t="shared" si="85"/>
        <v>10</v>
      </c>
      <c r="O317">
        <f t="shared" si="85"/>
        <v>10</v>
      </c>
      <c r="P317">
        <f t="shared" si="85"/>
        <v>10</v>
      </c>
      <c r="Q317">
        <f t="shared" si="85"/>
        <v>10</v>
      </c>
      <c r="R317">
        <f t="shared" si="85"/>
        <v>10</v>
      </c>
      <c r="S317">
        <f t="shared" si="85"/>
        <v>10</v>
      </c>
      <c r="T317">
        <f t="shared" si="85"/>
        <v>10</v>
      </c>
      <c r="U317">
        <f t="shared" si="85"/>
        <v>10</v>
      </c>
      <c r="V317">
        <f t="shared" si="85"/>
        <v>10</v>
      </c>
      <c r="W317">
        <f t="shared" si="85"/>
        <v>10</v>
      </c>
    </row>
    <row r="318" spans="1:23" x14ac:dyDescent="0.25">
      <c r="A318" t="s">
        <v>77</v>
      </c>
      <c r="B318" t="s">
        <v>5</v>
      </c>
      <c r="C318" t="s">
        <v>15</v>
      </c>
      <c r="D318" t="s">
        <v>16</v>
      </c>
      <c r="E318" t="s">
        <v>124</v>
      </c>
      <c r="F318" t="s">
        <v>125</v>
      </c>
      <c r="G318" t="s">
        <v>6</v>
      </c>
    </row>
    <row r="319" spans="1:23" x14ac:dyDescent="0.25">
      <c r="A319" t="s">
        <v>77</v>
      </c>
      <c r="B319" t="s">
        <v>5</v>
      </c>
      <c r="C319" t="s">
        <v>15</v>
      </c>
      <c r="D319" t="s">
        <v>16</v>
      </c>
      <c r="E319" t="s">
        <v>124</v>
      </c>
      <c r="F319" t="s">
        <v>125</v>
      </c>
      <c r="G319" t="s">
        <v>59</v>
      </c>
      <c r="L319" t="s">
        <v>60</v>
      </c>
      <c r="M319">
        <v>1950</v>
      </c>
      <c r="N319">
        <f t="shared" ref="N319:W321" si="86">M319</f>
        <v>1950</v>
      </c>
      <c r="O319">
        <f t="shared" si="86"/>
        <v>1950</v>
      </c>
      <c r="P319">
        <f t="shared" si="86"/>
        <v>1950</v>
      </c>
      <c r="Q319">
        <f t="shared" si="86"/>
        <v>1950</v>
      </c>
      <c r="R319">
        <f t="shared" si="86"/>
        <v>1950</v>
      </c>
      <c r="S319">
        <f t="shared" si="86"/>
        <v>1950</v>
      </c>
      <c r="T319">
        <f t="shared" si="86"/>
        <v>1950</v>
      </c>
      <c r="U319">
        <f t="shared" si="86"/>
        <v>1950</v>
      </c>
      <c r="V319">
        <f t="shared" si="86"/>
        <v>1950</v>
      </c>
      <c r="W319">
        <f t="shared" si="86"/>
        <v>1950</v>
      </c>
    </row>
    <row r="320" spans="1:23" x14ac:dyDescent="0.25">
      <c r="A320" t="s">
        <v>77</v>
      </c>
      <c r="B320" t="s">
        <v>5</v>
      </c>
      <c r="C320" t="s">
        <v>15</v>
      </c>
      <c r="D320" t="s">
        <v>16</v>
      </c>
      <c r="E320" t="s">
        <v>124</v>
      </c>
      <c r="F320" t="s">
        <v>125</v>
      </c>
      <c r="G320" t="s">
        <v>61</v>
      </c>
      <c r="L320" t="s">
        <v>60</v>
      </c>
      <c r="M320">
        <v>2101</v>
      </c>
      <c r="N320">
        <f t="shared" si="86"/>
        <v>2101</v>
      </c>
      <c r="O320">
        <f t="shared" si="86"/>
        <v>2101</v>
      </c>
      <c r="P320">
        <f t="shared" si="86"/>
        <v>2101</v>
      </c>
      <c r="Q320">
        <f t="shared" si="86"/>
        <v>2101</v>
      </c>
      <c r="R320">
        <f t="shared" si="86"/>
        <v>2101</v>
      </c>
      <c r="S320">
        <f t="shared" si="86"/>
        <v>2101</v>
      </c>
      <c r="T320">
        <f t="shared" si="86"/>
        <v>2101</v>
      </c>
      <c r="U320">
        <f t="shared" si="86"/>
        <v>2101</v>
      </c>
      <c r="V320">
        <f t="shared" si="86"/>
        <v>2101</v>
      </c>
      <c r="W320">
        <f t="shared" si="86"/>
        <v>2101</v>
      </c>
    </row>
    <row r="321" spans="1:23" x14ac:dyDescent="0.25">
      <c r="A321" t="s">
        <v>77</v>
      </c>
      <c r="B321" t="s">
        <v>5</v>
      </c>
      <c r="C321" t="s">
        <v>15</v>
      </c>
      <c r="D321" t="s">
        <v>16</v>
      </c>
      <c r="E321" t="s">
        <v>124</v>
      </c>
      <c r="F321" t="s">
        <v>125</v>
      </c>
      <c r="G321" t="s">
        <v>62</v>
      </c>
      <c r="L321" t="s">
        <v>63</v>
      </c>
      <c r="M321">
        <v>16</v>
      </c>
      <c r="N321">
        <f t="shared" si="86"/>
        <v>16</v>
      </c>
      <c r="O321">
        <f t="shared" si="86"/>
        <v>16</v>
      </c>
      <c r="P321">
        <f t="shared" si="86"/>
        <v>16</v>
      </c>
      <c r="Q321">
        <f t="shared" si="86"/>
        <v>16</v>
      </c>
      <c r="R321">
        <f t="shared" si="86"/>
        <v>16</v>
      </c>
      <c r="S321">
        <f t="shared" si="86"/>
        <v>16</v>
      </c>
      <c r="T321">
        <f t="shared" si="86"/>
        <v>16</v>
      </c>
      <c r="U321">
        <f t="shared" si="86"/>
        <v>16</v>
      </c>
      <c r="V321">
        <f t="shared" si="86"/>
        <v>16</v>
      </c>
      <c r="W321">
        <f t="shared" si="86"/>
        <v>16</v>
      </c>
    </row>
    <row r="322" spans="1:23" x14ac:dyDescent="0.25">
      <c r="A322" t="s">
        <v>77</v>
      </c>
      <c r="B322" t="s">
        <v>5</v>
      </c>
      <c r="C322" t="s">
        <v>15</v>
      </c>
      <c r="D322" t="s">
        <v>16</v>
      </c>
      <c r="E322" t="s">
        <v>124</v>
      </c>
      <c r="F322" t="s">
        <v>125</v>
      </c>
      <c r="G322" t="s">
        <v>64</v>
      </c>
      <c r="L322" t="s">
        <v>56</v>
      </c>
      <c r="M322">
        <f>INDEX([1]!passenger_data,MATCH($A322&amp;$F322&amp;$G322&amp;$J322,[1]!passenger_index,0),MATCH(M$2,[1]!passenger_year,0))</f>
        <v>0.91447177025956228</v>
      </c>
    </row>
    <row r="323" spans="1:23" x14ac:dyDescent="0.25">
      <c r="A323" t="s">
        <v>77</v>
      </c>
      <c r="B323" t="s">
        <v>5</v>
      </c>
      <c r="C323" t="s">
        <v>15</v>
      </c>
      <c r="D323" t="s">
        <v>16</v>
      </c>
      <c r="E323" t="s">
        <v>124</v>
      </c>
      <c r="F323" t="s">
        <v>125</v>
      </c>
      <c r="G323" t="s">
        <v>67</v>
      </c>
      <c r="L323" t="s">
        <v>19</v>
      </c>
      <c r="M323">
        <f>INDEX([1]!passenger_data,MATCH($A323&amp;$G323,[1]!passenger_index,0),MATCH(M$2,[1]!passenger_year,0))</f>
        <v>956.73357798106247</v>
      </c>
      <c r="N323">
        <f t="shared" ref="N323:W324" si="87">M323</f>
        <v>956.73357798106247</v>
      </c>
      <c r="O323">
        <f t="shared" si="87"/>
        <v>956.73357798106247</v>
      </c>
      <c r="P323">
        <f t="shared" si="87"/>
        <v>956.73357798106247</v>
      </c>
      <c r="Q323">
        <f t="shared" si="87"/>
        <v>956.73357798106247</v>
      </c>
      <c r="R323">
        <f t="shared" si="87"/>
        <v>956.73357798106247</v>
      </c>
      <c r="S323">
        <f t="shared" si="87"/>
        <v>956.73357798106247</v>
      </c>
      <c r="T323">
        <f t="shared" si="87"/>
        <v>956.73357798106247</v>
      </c>
      <c r="U323">
        <f t="shared" si="87"/>
        <v>956.73357798106247</v>
      </c>
      <c r="V323">
        <f t="shared" si="87"/>
        <v>956.73357798106247</v>
      </c>
      <c r="W323">
        <f t="shared" si="87"/>
        <v>956.73357798106247</v>
      </c>
    </row>
    <row r="324" spans="1:23" x14ac:dyDescent="0.25">
      <c r="A324" t="s">
        <v>77</v>
      </c>
      <c r="B324" t="s">
        <v>5</v>
      </c>
      <c r="C324" t="s">
        <v>15</v>
      </c>
      <c r="D324" t="s">
        <v>16</v>
      </c>
      <c r="E324" t="s">
        <v>124</v>
      </c>
      <c r="F324" t="s">
        <v>125</v>
      </c>
      <c r="G324" t="s">
        <v>83</v>
      </c>
      <c r="L324" t="s">
        <v>73</v>
      </c>
      <c r="M324">
        <v>391054.67558792402</v>
      </c>
      <c r="N324">
        <f t="shared" si="87"/>
        <v>391054.67558792402</v>
      </c>
      <c r="O324">
        <f t="shared" si="87"/>
        <v>391054.67558792402</v>
      </c>
      <c r="P324">
        <f t="shared" si="87"/>
        <v>391054.67558792402</v>
      </c>
      <c r="Q324">
        <f t="shared" si="87"/>
        <v>391054.67558792402</v>
      </c>
      <c r="R324">
        <f t="shared" si="87"/>
        <v>391054.67558792402</v>
      </c>
      <c r="S324">
        <f t="shared" si="87"/>
        <v>391054.67558792402</v>
      </c>
      <c r="T324">
        <f t="shared" si="87"/>
        <v>391054.67558792402</v>
      </c>
      <c r="U324">
        <f t="shared" si="87"/>
        <v>391054.67558792402</v>
      </c>
      <c r="V324">
        <f t="shared" si="87"/>
        <v>391054.67558792402</v>
      </c>
      <c r="W324">
        <f t="shared" si="87"/>
        <v>391054.67558792402</v>
      </c>
    </row>
    <row r="325" spans="1:23" x14ac:dyDescent="0.25">
      <c r="A325" t="s">
        <v>77</v>
      </c>
      <c r="B325" t="s">
        <v>5</v>
      </c>
      <c r="C325" t="s">
        <v>15</v>
      </c>
      <c r="D325" t="s">
        <v>16</v>
      </c>
      <c r="E325" t="s">
        <v>124</v>
      </c>
      <c r="F325" t="s">
        <v>125</v>
      </c>
      <c r="G325" t="s">
        <v>17</v>
      </c>
      <c r="J325" t="s">
        <v>115</v>
      </c>
      <c r="L325" t="s">
        <v>84</v>
      </c>
      <c r="M325">
        <f>INDEX([1]!passenger_data,MATCH($A325&amp;$F325&amp;$G325&amp;$J325,[1]!passenger_index,0),MATCH(M$2,[1]!passenger_year,0))</f>
        <v>0.84748827491499767</v>
      </c>
      <c r="N325">
        <f>INDEX([1]!passenger_data,MATCH($A325&amp;$F325&amp;$G325&amp;$J325,[1]!passenger_index,0),MATCH(N$2,[1]!passenger_year,0))</f>
        <v>0.7858271198561475</v>
      </c>
      <c r="O325">
        <f>INDEX([1]!passenger_data,MATCH($A325&amp;$F325&amp;$G325&amp;$J325,[1]!passenger_index,0),MATCH(O$2,[1]!passenger_year,0))</f>
        <v>0.72416596479729733</v>
      </c>
      <c r="P325">
        <f>INDEX([1]!passenger_data,MATCH($A325&amp;$F325&amp;$G325&amp;$J325,[1]!passenger_index,0),MATCH(P$2,[1]!passenger_year,0))</f>
        <v>0.66250480973845072</v>
      </c>
      <c r="Q325">
        <f>INDEX([1]!passenger_data,MATCH($A325&amp;$F325&amp;$G325&amp;$J325,[1]!passenger_index,0),MATCH(Q$2,[1]!passenger_year,0))</f>
        <v>0.61317588569136916</v>
      </c>
      <c r="R325">
        <f>INDEX([1]!passenger_data,MATCH($A325&amp;$F325&amp;$G325&amp;$J325,[1]!passenger_index,0),MATCH(R$2,[1]!passenger_year,0))</f>
        <v>0.61317588569136916</v>
      </c>
      <c r="S325">
        <f>INDEX([1]!passenger_data,MATCH($A325&amp;$F325&amp;$G325&amp;$J325,[1]!passenger_index,0),MATCH(S$2,[1]!passenger_year,0))</f>
        <v>0.61317588569136916</v>
      </c>
      <c r="T325">
        <f>INDEX([1]!passenger_data,MATCH($A325&amp;$F325&amp;$G325&amp;$J325,[1]!passenger_index,0),MATCH(T$2,[1]!passenger_year,0))</f>
        <v>0.61317588569136916</v>
      </c>
      <c r="U325">
        <f>INDEX([1]!passenger_data,MATCH($A325&amp;$F325&amp;$G325&amp;$J325,[1]!passenger_index,0),MATCH(U$2,[1]!passenger_year,0))</f>
        <v>0.61317588569136916</v>
      </c>
      <c r="V325">
        <f>INDEX([1]!passenger_data,MATCH($A325&amp;$F325&amp;$G325&amp;$J325,[1]!passenger_index,0),MATCH(V$2,[1]!passenger_year,0))</f>
        <v>0.61317588569136916</v>
      </c>
      <c r="W325">
        <f>INDEX([1]!passenger_data,MATCH($A325&amp;$F325&amp;$G325&amp;$J325,[1]!passenger_index,0),MATCH(W$2,[1]!passenger_year,0))</f>
        <v>0.61317588569136916</v>
      </c>
    </row>
    <row r="326" spans="1:23" x14ac:dyDescent="0.25">
      <c r="A326" t="s">
        <v>77</v>
      </c>
      <c r="B326" t="s">
        <v>5</v>
      </c>
      <c r="C326" t="s">
        <v>15</v>
      </c>
      <c r="D326" t="s">
        <v>16</v>
      </c>
      <c r="E326" t="s">
        <v>124</v>
      </c>
      <c r="F326" t="s">
        <v>126</v>
      </c>
      <c r="G326" t="s">
        <v>6</v>
      </c>
    </row>
    <row r="327" spans="1:23" x14ac:dyDescent="0.25">
      <c r="A327" t="s">
        <v>77</v>
      </c>
      <c r="B327" t="s">
        <v>5</v>
      </c>
      <c r="C327" t="s">
        <v>15</v>
      </c>
      <c r="D327" t="s">
        <v>16</v>
      </c>
      <c r="E327" t="s">
        <v>124</v>
      </c>
      <c r="F327" t="s">
        <v>126</v>
      </c>
      <c r="G327" t="s">
        <v>59</v>
      </c>
      <c r="L327" t="s">
        <v>60</v>
      </c>
      <c r="M327">
        <v>1950</v>
      </c>
      <c r="N327">
        <f t="shared" ref="N327:W329" si="88">M327</f>
        <v>1950</v>
      </c>
      <c r="O327">
        <f t="shared" si="88"/>
        <v>1950</v>
      </c>
      <c r="P327">
        <f t="shared" si="88"/>
        <v>1950</v>
      </c>
      <c r="Q327">
        <f t="shared" si="88"/>
        <v>1950</v>
      </c>
      <c r="R327">
        <f t="shared" si="88"/>
        <v>1950</v>
      </c>
      <c r="S327">
        <f t="shared" si="88"/>
        <v>1950</v>
      </c>
      <c r="T327">
        <f t="shared" si="88"/>
        <v>1950</v>
      </c>
      <c r="U327">
        <f t="shared" si="88"/>
        <v>1950</v>
      </c>
      <c r="V327">
        <f t="shared" si="88"/>
        <v>1950</v>
      </c>
      <c r="W327">
        <f t="shared" si="88"/>
        <v>1950</v>
      </c>
    </row>
    <row r="328" spans="1:23" x14ac:dyDescent="0.25">
      <c r="A328" t="s">
        <v>77</v>
      </c>
      <c r="B328" t="s">
        <v>5</v>
      </c>
      <c r="C328" t="s">
        <v>15</v>
      </c>
      <c r="D328" t="s">
        <v>16</v>
      </c>
      <c r="E328" t="s">
        <v>124</v>
      </c>
      <c r="F328" t="s">
        <v>126</v>
      </c>
      <c r="G328" t="s">
        <v>61</v>
      </c>
      <c r="L328" t="s">
        <v>60</v>
      </c>
      <c r="M328">
        <v>2101</v>
      </c>
      <c r="N328">
        <f t="shared" si="88"/>
        <v>2101</v>
      </c>
      <c r="O328">
        <f t="shared" si="88"/>
        <v>2101</v>
      </c>
      <c r="P328">
        <f t="shared" si="88"/>
        <v>2101</v>
      </c>
      <c r="Q328">
        <f t="shared" si="88"/>
        <v>2101</v>
      </c>
      <c r="R328">
        <f t="shared" si="88"/>
        <v>2101</v>
      </c>
      <c r="S328">
        <f t="shared" si="88"/>
        <v>2101</v>
      </c>
      <c r="T328">
        <f t="shared" si="88"/>
        <v>2101</v>
      </c>
      <c r="U328">
        <f t="shared" si="88"/>
        <v>2101</v>
      </c>
      <c r="V328">
        <f t="shared" si="88"/>
        <v>2101</v>
      </c>
      <c r="W328">
        <f t="shared" si="88"/>
        <v>2101</v>
      </c>
    </row>
    <row r="329" spans="1:23" x14ac:dyDescent="0.25">
      <c r="A329" t="s">
        <v>77</v>
      </c>
      <c r="B329" t="s">
        <v>5</v>
      </c>
      <c r="C329" t="s">
        <v>15</v>
      </c>
      <c r="D329" t="s">
        <v>16</v>
      </c>
      <c r="E329" t="s">
        <v>124</v>
      </c>
      <c r="F329" t="s">
        <v>126</v>
      </c>
      <c r="G329" t="s">
        <v>62</v>
      </c>
      <c r="L329" t="s">
        <v>63</v>
      </c>
      <c r="M329">
        <v>16</v>
      </c>
      <c r="N329">
        <f t="shared" si="88"/>
        <v>16</v>
      </c>
      <c r="O329">
        <f t="shared" si="88"/>
        <v>16</v>
      </c>
      <c r="P329">
        <f t="shared" si="88"/>
        <v>16</v>
      </c>
      <c r="Q329">
        <f t="shared" si="88"/>
        <v>16</v>
      </c>
      <c r="R329">
        <f t="shared" si="88"/>
        <v>16</v>
      </c>
      <c r="S329">
        <f t="shared" si="88"/>
        <v>16</v>
      </c>
      <c r="T329">
        <f t="shared" si="88"/>
        <v>16</v>
      </c>
      <c r="U329">
        <f t="shared" si="88"/>
        <v>16</v>
      </c>
      <c r="V329">
        <f t="shared" si="88"/>
        <v>16</v>
      </c>
      <c r="W329">
        <f t="shared" si="88"/>
        <v>16</v>
      </c>
    </row>
    <row r="330" spans="1:23" x14ac:dyDescent="0.25">
      <c r="A330" t="s">
        <v>77</v>
      </c>
      <c r="B330" t="s">
        <v>5</v>
      </c>
      <c r="C330" t="s">
        <v>15</v>
      </c>
      <c r="D330" t="s">
        <v>16</v>
      </c>
      <c r="E330" t="s">
        <v>124</v>
      </c>
      <c r="F330" t="s">
        <v>126</v>
      </c>
      <c r="G330" t="s">
        <v>64</v>
      </c>
      <c r="L330" t="s">
        <v>56</v>
      </c>
      <c r="M330">
        <f>INDEX([1]!passenger_data,MATCH($A330&amp;$F330&amp;$G330&amp;$J330,[1]!passenger_index,0),MATCH(M$2,[1]!passenger_year,0))</f>
        <v>8.5528229740437806E-2</v>
      </c>
    </row>
    <row r="331" spans="1:23" x14ac:dyDescent="0.25">
      <c r="A331" t="s">
        <v>77</v>
      </c>
      <c r="B331" t="s">
        <v>5</v>
      </c>
      <c r="C331" t="s">
        <v>15</v>
      </c>
      <c r="D331" t="s">
        <v>16</v>
      </c>
      <c r="E331" t="s">
        <v>124</v>
      </c>
      <c r="F331" t="s">
        <v>126</v>
      </c>
      <c r="G331" t="s">
        <v>67</v>
      </c>
      <c r="L331" t="s">
        <v>19</v>
      </c>
      <c r="M331">
        <f>INDEX([1]!passenger_data,MATCH($A331&amp;$G331,[1]!passenger_index,0),MATCH(M$2,[1]!passenger_year,0))</f>
        <v>956.73357798106247</v>
      </c>
      <c r="N331">
        <f t="shared" ref="N331:W332" si="89">M331</f>
        <v>956.73357798106247</v>
      </c>
      <c r="O331">
        <f t="shared" si="89"/>
        <v>956.73357798106247</v>
      </c>
      <c r="P331">
        <f t="shared" si="89"/>
        <v>956.73357798106247</v>
      </c>
      <c r="Q331">
        <f t="shared" si="89"/>
        <v>956.73357798106247</v>
      </c>
      <c r="R331">
        <f t="shared" si="89"/>
        <v>956.73357798106247</v>
      </c>
      <c r="S331">
        <f t="shared" si="89"/>
        <v>956.73357798106247</v>
      </c>
      <c r="T331">
        <f t="shared" si="89"/>
        <v>956.73357798106247</v>
      </c>
      <c r="U331">
        <f t="shared" si="89"/>
        <v>956.73357798106247</v>
      </c>
      <c r="V331">
        <f t="shared" si="89"/>
        <v>956.73357798106247</v>
      </c>
      <c r="W331">
        <f t="shared" si="89"/>
        <v>956.73357798106247</v>
      </c>
    </row>
    <row r="332" spans="1:23" x14ac:dyDescent="0.25">
      <c r="A332" t="s">
        <v>77</v>
      </c>
      <c r="B332" t="s">
        <v>5</v>
      </c>
      <c r="C332" t="s">
        <v>15</v>
      </c>
      <c r="D332" t="s">
        <v>16</v>
      </c>
      <c r="E332" t="s">
        <v>124</v>
      </c>
      <c r="F332" t="s">
        <v>126</v>
      </c>
      <c r="G332" t="s">
        <v>83</v>
      </c>
      <c r="L332" t="s">
        <v>73</v>
      </c>
      <c r="M332">
        <v>391054.67558792402</v>
      </c>
      <c r="N332">
        <f t="shared" si="89"/>
        <v>391054.67558792402</v>
      </c>
      <c r="O332">
        <f t="shared" si="89"/>
        <v>391054.67558792402</v>
      </c>
      <c r="P332">
        <f t="shared" si="89"/>
        <v>391054.67558792402</v>
      </c>
      <c r="Q332">
        <f t="shared" si="89"/>
        <v>391054.67558792402</v>
      </c>
      <c r="R332">
        <f t="shared" si="89"/>
        <v>391054.67558792402</v>
      </c>
      <c r="S332">
        <f t="shared" si="89"/>
        <v>391054.67558792402</v>
      </c>
      <c r="T332">
        <f t="shared" si="89"/>
        <v>391054.67558792402</v>
      </c>
      <c r="U332">
        <f t="shared" si="89"/>
        <v>391054.67558792402</v>
      </c>
      <c r="V332">
        <f t="shared" si="89"/>
        <v>391054.67558792402</v>
      </c>
      <c r="W332">
        <f t="shared" si="89"/>
        <v>391054.67558792402</v>
      </c>
    </row>
    <row r="333" spans="1:23" x14ac:dyDescent="0.25">
      <c r="A333" t="s">
        <v>77</v>
      </c>
      <c r="B333" t="s">
        <v>5</v>
      </c>
      <c r="C333" t="s">
        <v>15</v>
      </c>
      <c r="D333" t="s">
        <v>16</v>
      </c>
      <c r="E333" t="s">
        <v>124</v>
      </c>
      <c r="F333" t="s">
        <v>126</v>
      </c>
      <c r="G333" t="s">
        <v>17</v>
      </c>
      <c r="J333" t="s">
        <v>99</v>
      </c>
      <c r="L333" t="s">
        <v>84</v>
      </c>
      <c r="M333">
        <f>INDEX([1]!passenger_data,MATCH($A333&amp;$F333&amp;$G333&amp;$J333,[1]!passenger_index,0),MATCH(M$2,[1]!passenger_year,0))</f>
        <v>0.84748827491499767</v>
      </c>
      <c r="N333">
        <f>INDEX([1]!passenger_data,MATCH($A333&amp;$F333&amp;$G333&amp;$J333,[1]!passenger_index,0),MATCH(N$2,[1]!passenger_year,0))</f>
        <v>0.7858271198561475</v>
      </c>
      <c r="O333">
        <f>INDEX([1]!passenger_data,MATCH($A333&amp;$F333&amp;$G333&amp;$J333,[1]!passenger_index,0),MATCH(O$2,[1]!passenger_year,0))</f>
        <v>0.72416596479729733</v>
      </c>
      <c r="P333">
        <f>INDEX([1]!passenger_data,MATCH($A333&amp;$F333&amp;$G333&amp;$J333,[1]!passenger_index,0),MATCH(P$2,[1]!passenger_year,0))</f>
        <v>0.66250480973845072</v>
      </c>
      <c r="Q333">
        <f>INDEX([1]!passenger_data,MATCH($A333&amp;$F333&amp;$G333&amp;$J333,[1]!passenger_index,0),MATCH(Q$2,[1]!passenger_year,0))</f>
        <v>0.61317588569136916</v>
      </c>
      <c r="R333">
        <f>INDEX([1]!passenger_data,MATCH($A333&amp;$F333&amp;$G333&amp;$J333,[1]!passenger_index,0),MATCH(R$2,[1]!passenger_year,0))</f>
        <v>0.61317588569136916</v>
      </c>
      <c r="S333">
        <f>INDEX([1]!passenger_data,MATCH($A333&amp;$F333&amp;$G333&amp;$J333,[1]!passenger_index,0),MATCH(S$2,[1]!passenger_year,0))</f>
        <v>0.61317588569136916</v>
      </c>
      <c r="T333">
        <f>INDEX([1]!passenger_data,MATCH($A333&amp;$F333&amp;$G333&amp;$J333,[1]!passenger_index,0),MATCH(T$2,[1]!passenger_year,0))</f>
        <v>0.61317588569136916</v>
      </c>
      <c r="U333">
        <f>INDEX([1]!passenger_data,MATCH($A333&amp;$F333&amp;$G333&amp;$J333,[1]!passenger_index,0),MATCH(U$2,[1]!passenger_year,0))</f>
        <v>0.61317588569136916</v>
      </c>
      <c r="V333">
        <f>INDEX([1]!passenger_data,MATCH($A333&amp;$F333&amp;$G333&amp;$J333,[1]!passenger_index,0),MATCH(V$2,[1]!passenger_year,0))</f>
        <v>0.61317588569136916</v>
      </c>
      <c r="W333">
        <f>INDEX([1]!passenger_data,MATCH($A333&amp;$F333&amp;$G333&amp;$J333,[1]!passenger_index,0),MATCH(W$2,[1]!passenger_year,0))</f>
        <v>0.61317588569136916</v>
      </c>
    </row>
    <row r="334" spans="1:23" x14ac:dyDescent="0.25">
      <c r="A334" t="s">
        <v>77</v>
      </c>
      <c r="B334" t="s">
        <v>5</v>
      </c>
      <c r="C334" t="s">
        <v>15</v>
      </c>
      <c r="D334" t="s">
        <v>16</v>
      </c>
      <c r="E334" t="s">
        <v>124</v>
      </c>
      <c r="F334" t="s">
        <v>127</v>
      </c>
      <c r="G334" t="s">
        <v>6</v>
      </c>
    </row>
    <row r="335" spans="1:23" x14ac:dyDescent="0.25">
      <c r="A335" t="s">
        <v>77</v>
      </c>
      <c r="B335" t="s">
        <v>5</v>
      </c>
      <c r="C335" t="s">
        <v>15</v>
      </c>
      <c r="D335" t="s">
        <v>16</v>
      </c>
      <c r="E335" t="s">
        <v>124</v>
      </c>
      <c r="F335" t="s">
        <v>127</v>
      </c>
      <c r="G335" t="s">
        <v>59</v>
      </c>
      <c r="L335" t="s">
        <v>60</v>
      </c>
      <c r="M335">
        <v>2010</v>
      </c>
      <c r="N335">
        <f t="shared" ref="N335:W337" si="90">M335</f>
        <v>2010</v>
      </c>
      <c r="O335">
        <f t="shared" si="90"/>
        <v>2010</v>
      </c>
      <c r="P335">
        <f t="shared" si="90"/>
        <v>2010</v>
      </c>
      <c r="Q335">
        <f t="shared" si="90"/>
        <v>2010</v>
      </c>
      <c r="R335">
        <f t="shared" si="90"/>
        <v>2010</v>
      </c>
      <c r="S335">
        <f t="shared" si="90"/>
        <v>2010</v>
      </c>
      <c r="T335">
        <f t="shared" si="90"/>
        <v>2010</v>
      </c>
      <c r="U335">
        <f t="shared" si="90"/>
        <v>2010</v>
      </c>
      <c r="V335">
        <f t="shared" si="90"/>
        <v>2010</v>
      </c>
      <c r="W335">
        <f t="shared" si="90"/>
        <v>2010</v>
      </c>
    </row>
    <row r="336" spans="1:23" x14ac:dyDescent="0.25">
      <c r="A336" t="s">
        <v>77</v>
      </c>
      <c r="B336" t="s">
        <v>5</v>
      </c>
      <c r="C336" t="s">
        <v>15</v>
      </c>
      <c r="D336" t="s">
        <v>16</v>
      </c>
      <c r="E336" t="s">
        <v>124</v>
      </c>
      <c r="F336" t="s">
        <v>127</v>
      </c>
      <c r="G336" t="s">
        <v>61</v>
      </c>
      <c r="L336" t="s">
        <v>60</v>
      </c>
      <c r="M336">
        <v>2101</v>
      </c>
      <c r="N336">
        <f t="shared" si="90"/>
        <v>2101</v>
      </c>
      <c r="O336">
        <f t="shared" si="90"/>
        <v>2101</v>
      </c>
      <c r="P336">
        <f t="shared" si="90"/>
        <v>2101</v>
      </c>
      <c r="Q336">
        <f t="shared" si="90"/>
        <v>2101</v>
      </c>
      <c r="R336">
        <f t="shared" si="90"/>
        <v>2101</v>
      </c>
      <c r="S336">
        <f t="shared" si="90"/>
        <v>2101</v>
      </c>
      <c r="T336">
        <f t="shared" si="90"/>
        <v>2101</v>
      </c>
      <c r="U336">
        <f t="shared" si="90"/>
        <v>2101</v>
      </c>
      <c r="V336">
        <f t="shared" si="90"/>
        <v>2101</v>
      </c>
      <c r="W336">
        <f t="shared" si="90"/>
        <v>2101</v>
      </c>
    </row>
    <row r="337" spans="1:23" x14ac:dyDescent="0.25">
      <c r="A337" t="s">
        <v>77</v>
      </c>
      <c r="B337" t="s">
        <v>5</v>
      </c>
      <c r="C337" t="s">
        <v>15</v>
      </c>
      <c r="D337" t="s">
        <v>16</v>
      </c>
      <c r="E337" t="s">
        <v>124</v>
      </c>
      <c r="F337" t="s">
        <v>127</v>
      </c>
      <c r="G337" t="s">
        <v>62</v>
      </c>
      <c r="L337" t="s">
        <v>63</v>
      </c>
      <c r="M337">
        <v>16</v>
      </c>
      <c r="N337">
        <f t="shared" si="90"/>
        <v>16</v>
      </c>
      <c r="O337">
        <f t="shared" si="90"/>
        <v>16</v>
      </c>
      <c r="P337">
        <f t="shared" si="90"/>
        <v>16</v>
      </c>
      <c r="Q337">
        <f t="shared" si="90"/>
        <v>16</v>
      </c>
      <c r="R337">
        <f t="shared" si="90"/>
        <v>16</v>
      </c>
      <c r="S337">
        <f t="shared" si="90"/>
        <v>16</v>
      </c>
      <c r="T337">
        <f t="shared" si="90"/>
        <v>16</v>
      </c>
      <c r="U337">
        <f t="shared" si="90"/>
        <v>16</v>
      </c>
      <c r="V337">
        <f t="shared" si="90"/>
        <v>16</v>
      </c>
      <c r="W337">
        <f t="shared" si="90"/>
        <v>16</v>
      </c>
    </row>
    <row r="338" spans="1:23" x14ac:dyDescent="0.25">
      <c r="A338" t="s">
        <v>77</v>
      </c>
      <c r="B338" t="s">
        <v>5</v>
      </c>
      <c r="C338" t="s">
        <v>15</v>
      </c>
      <c r="D338" t="s">
        <v>16</v>
      </c>
      <c r="E338" t="s">
        <v>124</v>
      </c>
      <c r="F338" t="s">
        <v>127</v>
      </c>
      <c r="G338" t="s">
        <v>64</v>
      </c>
      <c r="L338" t="s">
        <v>56</v>
      </c>
      <c r="M338">
        <v>0</v>
      </c>
    </row>
    <row r="339" spans="1:23" x14ac:dyDescent="0.25">
      <c r="A339" t="s">
        <v>77</v>
      </c>
      <c r="B339" t="s">
        <v>5</v>
      </c>
      <c r="C339" t="s">
        <v>15</v>
      </c>
      <c r="D339" t="s">
        <v>16</v>
      </c>
      <c r="E339" t="s">
        <v>124</v>
      </c>
      <c r="F339" t="s">
        <v>127</v>
      </c>
      <c r="G339" t="s">
        <v>67</v>
      </c>
      <c r="L339" t="s">
        <v>19</v>
      </c>
      <c r="M339">
        <f>INDEX([1]!passenger_data,MATCH($A339&amp;$G339,[1]!passenger_index,0),MATCH(M$2,[1]!passenger_year,0))</f>
        <v>956.73357798106247</v>
      </c>
      <c r="N339">
        <f t="shared" ref="N339:W340" si="91">M339</f>
        <v>956.73357798106247</v>
      </c>
      <c r="O339">
        <f t="shared" si="91"/>
        <v>956.73357798106247</v>
      </c>
      <c r="P339">
        <f t="shared" si="91"/>
        <v>956.73357798106247</v>
      </c>
      <c r="Q339">
        <f t="shared" si="91"/>
        <v>956.73357798106247</v>
      </c>
      <c r="R339">
        <f t="shared" si="91"/>
        <v>956.73357798106247</v>
      </c>
      <c r="S339">
        <f t="shared" si="91"/>
        <v>956.73357798106247</v>
      </c>
      <c r="T339">
        <f t="shared" si="91"/>
        <v>956.73357798106247</v>
      </c>
      <c r="U339">
        <f t="shared" si="91"/>
        <v>956.73357798106247</v>
      </c>
      <c r="V339">
        <f t="shared" si="91"/>
        <v>956.73357798106247</v>
      </c>
      <c r="W339">
        <f t="shared" si="91"/>
        <v>956.73357798106247</v>
      </c>
    </row>
    <row r="340" spans="1:23" x14ac:dyDescent="0.25">
      <c r="A340" t="s">
        <v>77</v>
      </c>
      <c r="B340" t="s">
        <v>5</v>
      </c>
      <c r="C340" t="s">
        <v>15</v>
      </c>
      <c r="D340" t="s">
        <v>16</v>
      </c>
      <c r="E340" t="s">
        <v>124</v>
      </c>
      <c r="F340" t="s">
        <v>127</v>
      </c>
      <c r="G340" t="s">
        <v>83</v>
      </c>
      <c r="L340" t="s">
        <v>73</v>
      </c>
      <c r="M340">
        <v>547476.54582309397</v>
      </c>
      <c r="N340">
        <f t="shared" si="91"/>
        <v>547476.54582309397</v>
      </c>
      <c r="O340">
        <f t="shared" si="91"/>
        <v>547476.54582309397</v>
      </c>
      <c r="P340">
        <f t="shared" si="91"/>
        <v>547476.54582309397</v>
      </c>
      <c r="Q340">
        <f t="shared" si="91"/>
        <v>547476.54582309397</v>
      </c>
      <c r="R340">
        <f t="shared" si="91"/>
        <v>547476.54582309397</v>
      </c>
      <c r="S340">
        <f t="shared" si="91"/>
        <v>547476.54582309397</v>
      </c>
      <c r="T340">
        <f t="shared" si="91"/>
        <v>547476.54582309397</v>
      </c>
      <c r="U340">
        <f t="shared" si="91"/>
        <v>547476.54582309397</v>
      </c>
      <c r="V340">
        <f t="shared" si="91"/>
        <v>547476.54582309397</v>
      </c>
      <c r="W340">
        <f t="shared" si="91"/>
        <v>547476.54582309397</v>
      </c>
    </row>
    <row r="341" spans="1:23" x14ac:dyDescent="0.25">
      <c r="A341" t="s">
        <v>77</v>
      </c>
      <c r="B341" t="s">
        <v>5</v>
      </c>
      <c r="C341" t="s">
        <v>15</v>
      </c>
      <c r="D341" t="s">
        <v>16</v>
      </c>
      <c r="E341" t="s">
        <v>124</v>
      </c>
      <c r="F341" t="s">
        <v>127</v>
      </c>
      <c r="G341" t="s">
        <v>17</v>
      </c>
      <c r="J341" t="s">
        <v>115</v>
      </c>
      <c r="L341" t="s">
        <v>84</v>
      </c>
      <c r="M341">
        <f t="shared" ref="M341:W341" si="92">M325*0.65</f>
        <v>0.55086737869474856</v>
      </c>
      <c r="N341">
        <f t="shared" si="92"/>
        <v>0.5107876279064959</v>
      </c>
      <c r="O341">
        <f t="shared" si="92"/>
        <v>0.4707078771182433</v>
      </c>
      <c r="P341">
        <f t="shared" si="92"/>
        <v>0.43062812632999298</v>
      </c>
      <c r="Q341">
        <f t="shared" si="92"/>
        <v>0.39856432569938999</v>
      </c>
      <c r="R341">
        <f t="shared" si="92"/>
        <v>0.39856432569938999</v>
      </c>
      <c r="S341">
        <f t="shared" si="92"/>
        <v>0.39856432569938999</v>
      </c>
      <c r="T341">
        <f t="shared" si="92"/>
        <v>0.39856432569938999</v>
      </c>
      <c r="U341">
        <f t="shared" si="92"/>
        <v>0.39856432569938999</v>
      </c>
      <c r="V341">
        <f t="shared" si="92"/>
        <v>0.39856432569938999</v>
      </c>
      <c r="W341">
        <f t="shared" si="92"/>
        <v>0.39856432569938999</v>
      </c>
    </row>
    <row r="342" spans="1:23" x14ac:dyDescent="0.25">
      <c r="A342" t="s">
        <v>77</v>
      </c>
      <c r="B342" t="s">
        <v>5</v>
      </c>
      <c r="C342" t="s">
        <v>15</v>
      </c>
      <c r="D342" t="s">
        <v>16</v>
      </c>
      <c r="E342" t="s">
        <v>124</v>
      </c>
      <c r="F342" t="s">
        <v>128</v>
      </c>
      <c r="G342" t="s">
        <v>6</v>
      </c>
    </row>
    <row r="343" spans="1:23" x14ac:dyDescent="0.25">
      <c r="A343" t="s">
        <v>77</v>
      </c>
      <c r="B343" t="s">
        <v>5</v>
      </c>
      <c r="C343" t="s">
        <v>15</v>
      </c>
      <c r="D343" t="s">
        <v>16</v>
      </c>
      <c r="E343" t="s">
        <v>124</v>
      </c>
      <c r="F343" t="s">
        <v>128</v>
      </c>
      <c r="G343" t="s">
        <v>59</v>
      </c>
      <c r="L343" t="s">
        <v>60</v>
      </c>
      <c r="M343">
        <v>1950</v>
      </c>
      <c r="N343">
        <f t="shared" ref="N343:W345" si="93">M343</f>
        <v>1950</v>
      </c>
      <c r="O343">
        <f t="shared" si="93"/>
        <v>1950</v>
      </c>
      <c r="P343">
        <f t="shared" si="93"/>
        <v>1950</v>
      </c>
      <c r="Q343">
        <f t="shared" si="93"/>
        <v>1950</v>
      </c>
      <c r="R343">
        <f t="shared" si="93"/>
        <v>1950</v>
      </c>
      <c r="S343">
        <f t="shared" si="93"/>
        <v>1950</v>
      </c>
      <c r="T343">
        <f t="shared" si="93"/>
        <v>1950</v>
      </c>
      <c r="U343">
        <f t="shared" si="93"/>
        <v>1950</v>
      </c>
      <c r="V343">
        <f t="shared" si="93"/>
        <v>1950</v>
      </c>
      <c r="W343">
        <f t="shared" si="93"/>
        <v>1950</v>
      </c>
    </row>
    <row r="344" spans="1:23" x14ac:dyDescent="0.25">
      <c r="A344" t="s">
        <v>77</v>
      </c>
      <c r="B344" t="s">
        <v>5</v>
      </c>
      <c r="C344" t="s">
        <v>15</v>
      </c>
      <c r="D344" t="s">
        <v>16</v>
      </c>
      <c r="E344" t="s">
        <v>124</v>
      </c>
      <c r="F344" t="s">
        <v>128</v>
      </c>
      <c r="G344" t="s">
        <v>61</v>
      </c>
      <c r="L344" t="s">
        <v>60</v>
      </c>
      <c r="M344">
        <v>2101</v>
      </c>
      <c r="N344">
        <f t="shared" si="93"/>
        <v>2101</v>
      </c>
      <c r="O344">
        <f t="shared" si="93"/>
        <v>2101</v>
      </c>
      <c r="P344">
        <f t="shared" si="93"/>
        <v>2101</v>
      </c>
      <c r="Q344">
        <f t="shared" si="93"/>
        <v>2101</v>
      </c>
      <c r="R344">
        <f t="shared" si="93"/>
        <v>2101</v>
      </c>
      <c r="S344">
        <f t="shared" si="93"/>
        <v>2101</v>
      </c>
      <c r="T344">
        <f t="shared" si="93"/>
        <v>2101</v>
      </c>
      <c r="U344">
        <f t="shared" si="93"/>
        <v>2101</v>
      </c>
      <c r="V344">
        <f t="shared" si="93"/>
        <v>2101</v>
      </c>
      <c r="W344">
        <f t="shared" si="93"/>
        <v>2101</v>
      </c>
    </row>
    <row r="345" spans="1:23" x14ac:dyDescent="0.25">
      <c r="A345" t="s">
        <v>77</v>
      </c>
      <c r="B345" t="s">
        <v>5</v>
      </c>
      <c r="C345" t="s">
        <v>15</v>
      </c>
      <c r="D345" t="s">
        <v>16</v>
      </c>
      <c r="E345" t="s">
        <v>124</v>
      </c>
      <c r="F345" t="s">
        <v>128</v>
      </c>
      <c r="G345" t="s">
        <v>62</v>
      </c>
      <c r="L345" t="s">
        <v>63</v>
      </c>
      <c r="M345">
        <v>16</v>
      </c>
      <c r="N345">
        <f t="shared" si="93"/>
        <v>16</v>
      </c>
      <c r="O345">
        <f t="shared" si="93"/>
        <v>16</v>
      </c>
      <c r="P345">
        <f t="shared" si="93"/>
        <v>16</v>
      </c>
      <c r="Q345">
        <f t="shared" si="93"/>
        <v>16</v>
      </c>
      <c r="R345">
        <f t="shared" si="93"/>
        <v>16</v>
      </c>
      <c r="S345">
        <f t="shared" si="93"/>
        <v>16</v>
      </c>
      <c r="T345">
        <f t="shared" si="93"/>
        <v>16</v>
      </c>
      <c r="U345">
        <f t="shared" si="93"/>
        <v>16</v>
      </c>
      <c r="V345">
        <f t="shared" si="93"/>
        <v>16</v>
      </c>
      <c r="W345">
        <f t="shared" si="93"/>
        <v>16</v>
      </c>
    </row>
    <row r="346" spans="1:23" x14ac:dyDescent="0.25">
      <c r="A346" t="s">
        <v>77</v>
      </c>
      <c r="B346" t="s">
        <v>5</v>
      </c>
      <c r="C346" t="s">
        <v>15</v>
      </c>
      <c r="D346" t="s">
        <v>16</v>
      </c>
      <c r="E346" t="s">
        <v>124</v>
      </c>
      <c r="F346" t="s">
        <v>128</v>
      </c>
      <c r="G346" t="s">
        <v>64</v>
      </c>
      <c r="L346" t="s">
        <v>56</v>
      </c>
      <c r="M346">
        <v>0</v>
      </c>
    </row>
    <row r="347" spans="1:23" x14ac:dyDescent="0.25">
      <c r="A347" t="s">
        <v>77</v>
      </c>
      <c r="B347" t="s">
        <v>5</v>
      </c>
      <c r="C347" t="s">
        <v>15</v>
      </c>
      <c r="D347" t="s">
        <v>16</v>
      </c>
      <c r="E347" t="s">
        <v>124</v>
      </c>
      <c r="F347" t="s">
        <v>128</v>
      </c>
      <c r="G347" t="s">
        <v>67</v>
      </c>
      <c r="L347" t="s">
        <v>19</v>
      </c>
      <c r="M347">
        <f>INDEX([1]!passenger_data,MATCH($A347&amp;$G347,[1]!passenger_index,0),MATCH(M$2,[1]!passenger_year,0))</f>
        <v>956.73357798106247</v>
      </c>
      <c r="N347">
        <f t="shared" ref="N347:W348" si="94">M347</f>
        <v>956.73357798106247</v>
      </c>
      <c r="O347">
        <f t="shared" si="94"/>
        <v>956.73357798106247</v>
      </c>
      <c r="P347">
        <f t="shared" si="94"/>
        <v>956.73357798106247</v>
      </c>
      <c r="Q347">
        <f t="shared" si="94"/>
        <v>956.73357798106247</v>
      </c>
      <c r="R347">
        <f t="shared" si="94"/>
        <v>956.73357798106247</v>
      </c>
      <c r="S347">
        <f t="shared" si="94"/>
        <v>956.73357798106247</v>
      </c>
      <c r="T347">
        <f t="shared" si="94"/>
        <v>956.73357798106247</v>
      </c>
      <c r="U347">
        <f t="shared" si="94"/>
        <v>956.73357798106247</v>
      </c>
      <c r="V347">
        <f t="shared" si="94"/>
        <v>956.73357798106247</v>
      </c>
      <c r="W347">
        <f t="shared" si="94"/>
        <v>956.73357798106247</v>
      </c>
    </row>
    <row r="348" spans="1:23" x14ac:dyDescent="0.25">
      <c r="A348" t="s">
        <v>77</v>
      </c>
      <c r="B348" t="s">
        <v>5</v>
      </c>
      <c r="C348" t="s">
        <v>15</v>
      </c>
      <c r="D348" t="s">
        <v>16</v>
      </c>
      <c r="E348" t="s">
        <v>124</v>
      </c>
      <c r="F348" t="s">
        <v>128</v>
      </c>
      <c r="G348" t="s">
        <v>83</v>
      </c>
      <c r="L348" t="s">
        <v>73</v>
      </c>
      <c r="M348">
        <v>547476.54582309397</v>
      </c>
      <c r="N348">
        <f t="shared" si="94"/>
        <v>547476.54582309397</v>
      </c>
      <c r="O348">
        <f t="shared" si="94"/>
        <v>547476.54582309397</v>
      </c>
      <c r="P348">
        <f t="shared" si="94"/>
        <v>547476.54582309397</v>
      </c>
      <c r="Q348">
        <f t="shared" si="94"/>
        <v>547476.54582309397</v>
      </c>
      <c r="R348">
        <f t="shared" si="94"/>
        <v>547476.54582309397</v>
      </c>
      <c r="S348">
        <f t="shared" si="94"/>
        <v>547476.54582309397</v>
      </c>
      <c r="T348">
        <f t="shared" si="94"/>
        <v>547476.54582309397</v>
      </c>
      <c r="U348">
        <f t="shared" si="94"/>
        <v>547476.54582309397</v>
      </c>
      <c r="V348">
        <f t="shared" si="94"/>
        <v>547476.54582309397</v>
      </c>
      <c r="W348">
        <f t="shared" si="94"/>
        <v>547476.54582309397</v>
      </c>
    </row>
    <row r="349" spans="1:23" x14ac:dyDescent="0.25">
      <c r="A349" t="s">
        <v>77</v>
      </c>
      <c r="B349" t="s">
        <v>5</v>
      </c>
      <c r="C349" t="s">
        <v>15</v>
      </c>
      <c r="D349" t="s">
        <v>16</v>
      </c>
      <c r="E349" t="s">
        <v>124</v>
      </c>
      <c r="F349" t="s">
        <v>128</v>
      </c>
      <c r="G349" t="s">
        <v>17</v>
      </c>
      <c r="J349" t="s">
        <v>40</v>
      </c>
      <c r="L349" t="s">
        <v>84</v>
      </c>
      <c r="M349">
        <f t="shared" ref="M349:W349" si="95">M325</f>
        <v>0.84748827491499767</v>
      </c>
      <c r="N349">
        <f t="shared" si="95"/>
        <v>0.7858271198561475</v>
      </c>
      <c r="O349">
        <f t="shared" si="95"/>
        <v>0.72416596479729733</v>
      </c>
      <c r="P349">
        <f t="shared" si="95"/>
        <v>0.66250480973845072</v>
      </c>
      <c r="Q349">
        <f t="shared" si="95"/>
        <v>0.61317588569136916</v>
      </c>
      <c r="R349">
        <f t="shared" si="95"/>
        <v>0.61317588569136916</v>
      </c>
      <c r="S349">
        <f t="shared" si="95"/>
        <v>0.61317588569136916</v>
      </c>
      <c r="T349">
        <f t="shared" si="95"/>
        <v>0.61317588569136916</v>
      </c>
      <c r="U349">
        <f t="shared" si="95"/>
        <v>0.61317588569136916</v>
      </c>
      <c r="V349">
        <f t="shared" si="95"/>
        <v>0.61317588569136916</v>
      </c>
      <c r="W349">
        <f t="shared" si="95"/>
        <v>0.61317588569136916</v>
      </c>
    </row>
    <row r="350" spans="1:23" x14ac:dyDescent="0.25">
      <c r="A350" t="s">
        <v>77</v>
      </c>
      <c r="B350" t="s">
        <v>5</v>
      </c>
      <c r="C350" t="s">
        <v>15</v>
      </c>
      <c r="D350" t="s">
        <v>16</v>
      </c>
      <c r="E350" t="s">
        <v>124</v>
      </c>
      <c r="F350" t="s">
        <v>129</v>
      </c>
      <c r="G350" t="s">
        <v>6</v>
      </c>
    </row>
    <row r="351" spans="1:23" x14ac:dyDescent="0.25">
      <c r="A351" t="s">
        <v>77</v>
      </c>
      <c r="B351" t="s">
        <v>5</v>
      </c>
      <c r="C351" t="s">
        <v>15</v>
      </c>
      <c r="D351" t="s">
        <v>16</v>
      </c>
      <c r="E351" t="s">
        <v>124</v>
      </c>
      <c r="F351" t="s">
        <v>129</v>
      </c>
      <c r="G351" t="s">
        <v>59</v>
      </c>
      <c r="L351" t="s">
        <v>60</v>
      </c>
      <c r="M351">
        <v>2010</v>
      </c>
      <c r="N351">
        <f t="shared" ref="N351:W353" si="96">M351</f>
        <v>2010</v>
      </c>
      <c r="O351">
        <f t="shared" si="96"/>
        <v>2010</v>
      </c>
      <c r="P351">
        <f t="shared" si="96"/>
        <v>2010</v>
      </c>
      <c r="Q351">
        <f t="shared" si="96"/>
        <v>2010</v>
      </c>
      <c r="R351">
        <f t="shared" si="96"/>
        <v>2010</v>
      </c>
      <c r="S351">
        <f t="shared" si="96"/>
        <v>2010</v>
      </c>
      <c r="T351">
        <f t="shared" si="96"/>
        <v>2010</v>
      </c>
      <c r="U351">
        <f t="shared" si="96"/>
        <v>2010</v>
      </c>
      <c r="V351">
        <f t="shared" si="96"/>
        <v>2010</v>
      </c>
      <c r="W351">
        <f t="shared" si="96"/>
        <v>2010</v>
      </c>
    </row>
    <row r="352" spans="1:23" x14ac:dyDescent="0.25">
      <c r="A352" t="s">
        <v>77</v>
      </c>
      <c r="B352" t="s">
        <v>5</v>
      </c>
      <c r="C352" t="s">
        <v>15</v>
      </c>
      <c r="D352" t="s">
        <v>16</v>
      </c>
      <c r="E352" t="s">
        <v>124</v>
      </c>
      <c r="F352" t="s">
        <v>129</v>
      </c>
      <c r="G352" t="s">
        <v>61</v>
      </c>
      <c r="L352" t="s">
        <v>60</v>
      </c>
      <c r="M352">
        <v>2101</v>
      </c>
      <c r="N352">
        <f t="shared" si="96"/>
        <v>2101</v>
      </c>
      <c r="O352">
        <f t="shared" si="96"/>
        <v>2101</v>
      </c>
      <c r="P352">
        <f t="shared" si="96"/>
        <v>2101</v>
      </c>
      <c r="Q352">
        <f t="shared" si="96"/>
        <v>2101</v>
      </c>
      <c r="R352">
        <f t="shared" si="96"/>
        <v>2101</v>
      </c>
      <c r="S352">
        <f t="shared" si="96"/>
        <v>2101</v>
      </c>
      <c r="T352">
        <f t="shared" si="96"/>
        <v>2101</v>
      </c>
      <c r="U352">
        <f t="shared" si="96"/>
        <v>2101</v>
      </c>
      <c r="V352">
        <f t="shared" si="96"/>
        <v>2101</v>
      </c>
      <c r="W352">
        <f t="shared" si="96"/>
        <v>2101</v>
      </c>
    </row>
    <row r="353" spans="1:23" x14ac:dyDescent="0.25">
      <c r="A353" t="s">
        <v>77</v>
      </c>
      <c r="B353" t="s">
        <v>5</v>
      </c>
      <c r="C353" t="s">
        <v>15</v>
      </c>
      <c r="D353" t="s">
        <v>16</v>
      </c>
      <c r="E353" t="s">
        <v>124</v>
      </c>
      <c r="F353" t="s">
        <v>129</v>
      </c>
      <c r="G353" t="s">
        <v>62</v>
      </c>
      <c r="L353" t="s">
        <v>63</v>
      </c>
      <c r="M353">
        <v>16</v>
      </c>
      <c r="N353">
        <f t="shared" si="96"/>
        <v>16</v>
      </c>
      <c r="O353">
        <f t="shared" si="96"/>
        <v>16</v>
      </c>
      <c r="P353">
        <f t="shared" si="96"/>
        <v>16</v>
      </c>
      <c r="Q353">
        <f t="shared" si="96"/>
        <v>16</v>
      </c>
      <c r="R353">
        <f t="shared" si="96"/>
        <v>16</v>
      </c>
      <c r="S353">
        <f t="shared" si="96"/>
        <v>16</v>
      </c>
      <c r="T353">
        <f t="shared" si="96"/>
        <v>16</v>
      </c>
      <c r="U353">
        <f t="shared" si="96"/>
        <v>16</v>
      </c>
      <c r="V353">
        <f t="shared" si="96"/>
        <v>16</v>
      </c>
      <c r="W353">
        <f t="shared" si="96"/>
        <v>16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124</v>
      </c>
      <c r="F354" t="s">
        <v>129</v>
      </c>
      <c r="G354" t="s">
        <v>64</v>
      </c>
      <c r="L354" t="s">
        <v>56</v>
      </c>
      <c r="M354">
        <v>0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124</v>
      </c>
      <c r="F355" t="s">
        <v>129</v>
      </c>
      <c r="G355" t="s">
        <v>67</v>
      </c>
      <c r="L355" t="s">
        <v>19</v>
      </c>
      <c r="M355">
        <f>INDEX([1]!passenger_data,MATCH($A355&amp;$G355,[1]!passenger_index,0),MATCH(M$2,[1]!passenger_year,0))</f>
        <v>956.73357798106247</v>
      </c>
      <c r="N355">
        <f t="shared" ref="N355:W356" si="97">M355</f>
        <v>956.73357798106247</v>
      </c>
      <c r="O355">
        <f t="shared" si="97"/>
        <v>956.73357798106247</v>
      </c>
      <c r="P355">
        <f t="shared" si="97"/>
        <v>956.73357798106247</v>
      </c>
      <c r="Q355">
        <f t="shared" si="97"/>
        <v>956.73357798106247</v>
      </c>
      <c r="R355">
        <f t="shared" si="97"/>
        <v>956.73357798106247</v>
      </c>
      <c r="S355">
        <f t="shared" si="97"/>
        <v>956.73357798106247</v>
      </c>
      <c r="T355">
        <f t="shared" si="97"/>
        <v>956.73357798106247</v>
      </c>
      <c r="U355">
        <f t="shared" si="97"/>
        <v>956.73357798106247</v>
      </c>
      <c r="V355">
        <f t="shared" si="97"/>
        <v>956.73357798106247</v>
      </c>
      <c r="W355">
        <f t="shared" si="97"/>
        <v>956.73357798106247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124</v>
      </c>
      <c r="F356" t="s">
        <v>129</v>
      </c>
      <c r="G356" t="s">
        <v>83</v>
      </c>
      <c r="L356" t="s">
        <v>73</v>
      </c>
      <c r="M356">
        <v>547476.54582309397</v>
      </c>
      <c r="N356">
        <f t="shared" si="97"/>
        <v>547476.54582309397</v>
      </c>
      <c r="O356">
        <f t="shared" si="97"/>
        <v>547476.54582309397</v>
      </c>
      <c r="P356">
        <f t="shared" si="97"/>
        <v>547476.54582309397</v>
      </c>
      <c r="Q356">
        <f t="shared" si="97"/>
        <v>547476.54582309397</v>
      </c>
      <c r="R356">
        <f t="shared" si="97"/>
        <v>547476.54582309397</v>
      </c>
      <c r="S356">
        <f t="shared" si="97"/>
        <v>547476.54582309397</v>
      </c>
      <c r="T356">
        <f t="shared" si="97"/>
        <v>547476.54582309397</v>
      </c>
      <c r="U356">
        <f t="shared" si="97"/>
        <v>547476.54582309397</v>
      </c>
      <c r="V356">
        <f t="shared" si="97"/>
        <v>547476.54582309397</v>
      </c>
      <c r="W356">
        <f t="shared" si="97"/>
        <v>547476.54582309397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124</v>
      </c>
      <c r="F357" t="s">
        <v>129</v>
      </c>
      <c r="G357" t="s">
        <v>17</v>
      </c>
      <c r="J357" t="s">
        <v>23</v>
      </c>
      <c r="L357" t="s">
        <v>84</v>
      </c>
      <c r="M357">
        <f t="shared" ref="M357:W357" si="98">M341</f>
        <v>0.55086737869474856</v>
      </c>
      <c r="N357">
        <f t="shared" si="98"/>
        <v>0.5107876279064959</v>
      </c>
      <c r="O357">
        <f t="shared" si="98"/>
        <v>0.4707078771182433</v>
      </c>
      <c r="P357">
        <f t="shared" si="98"/>
        <v>0.43062812632999298</v>
      </c>
      <c r="Q357">
        <f t="shared" si="98"/>
        <v>0.39856432569938999</v>
      </c>
      <c r="R357">
        <f t="shared" si="98"/>
        <v>0.39856432569938999</v>
      </c>
      <c r="S357">
        <f t="shared" si="98"/>
        <v>0.39856432569938999</v>
      </c>
      <c r="T357">
        <f t="shared" si="98"/>
        <v>0.39856432569938999</v>
      </c>
      <c r="U357">
        <f t="shared" si="98"/>
        <v>0.39856432569938999</v>
      </c>
      <c r="V357">
        <f t="shared" si="98"/>
        <v>0.39856432569938999</v>
      </c>
      <c r="W357">
        <f t="shared" si="98"/>
        <v>0.39856432569938999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124</v>
      </c>
      <c r="F358" t="s">
        <v>130</v>
      </c>
      <c r="G358" t="s">
        <v>6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124</v>
      </c>
      <c r="F359" t="s">
        <v>130</v>
      </c>
      <c r="G359" t="s">
        <v>59</v>
      </c>
      <c r="L359" t="s">
        <v>60</v>
      </c>
      <c r="M359">
        <v>2010</v>
      </c>
      <c r="N359">
        <f t="shared" ref="N359:W361" si="99">M359</f>
        <v>2010</v>
      </c>
      <c r="O359">
        <f t="shared" si="99"/>
        <v>2010</v>
      </c>
      <c r="P359">
        <f t="shared" si="99"/>
        <v>2010</v>
      </c>
      <c r="Q359">
        <f t="shared" si="99"/>
        <v>2010</v>
      </c>
      <c r="R359">
        <f t="shared" si="99"/>
        <v>2010</v>
      </c>
      <c r="S359">
        <f t="shared" si="99"/>
        <v>2010</v>
      </c>
      <c r="T359">
        <f t="shared" si="99"/>
        <v>2010</v>
      </c>
      <c r="U359">
        <f t="shared" si="99"/>
        <v>2010</v>
      </c>
      <c r="V359">
        <f t="shared" si="99"/>
        <v>2010</v>
      </c>
      <c r="W359">
        <f t="shared" si="99"/>
        <v>2010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124</v>
      </c>
      <c r="F360" t="s">
        <v>130</v>
      </c>
      <c r="G360" t="s">
        <v>61</v>
      </c>
      <c r="L360" t="s">
        <v>60</v>
      </c>
      <c r="M360">
        <v>2101</v>
      </c>
      <c r="N360">
        <f t="shared" si="99"/>
        <v>2101</v>
      </c>
      <c r="O360">
        <f t="shared" si="99"/>
        <v>2101</v>
      </c>
      <c r="P360">
        <f t="shared" si="99"/>
        <v>2101</v>
      </c>
      <c r="Q360">
        <f t="shared" si="99"/>
        <v>2101</v>
      </c>
      <c r="R360">
        <f t="shared" si="99"/>
        <v>2101</v>
      </c>
      <c r="S360">
        <f t="shared" si="99"/>
        <v>2101</v>
      </c>
      <c r="T360">
        <f t="shared" si="99"/>
        <v>2101</v>
      </c>
      <c r="U360">
        <f t="shared" si="99"/>
        <v>2101</v>
      </c>
      <c r="V360">
        <f t="shared" si="99"/>
        <v>2101</v>
      </c>
      <c r="W360">
        <f t="shared" si="99"/>
        <v>2101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124</v>
      </c>
      <c r="F361" t="s">
        <v>130</v>
      </c>
      <c r="G361" t="s">
        <v>62</v>
      </c>
      <c r="L361" t="s">
        <v>63</v>
      </c>
      <c r="M361">
        <v>16</v>
      </c>
      <c r="N361">
        <f t="shared" si="99"/>
        <v>16</v>
      </c>
      <c r="O361">
        <f t="shared" si="99"/>
        <v>16</v>
      </c>
      <c r="P361">
        <f t="shared" si="99"/>
        <v>16</v>
      </c>
      <c r="Q361">
        <f t="shared" si="99"/>
        <v>16</v>
      </c>
      <c r="R361">
        <f t="shared" si="99"/>
        <v>16</v>
      </c>
      <c r="S361">
        <f t="shared" si="99"/>
        <v>16</v>
      </c>
      <c r="T361">
        <f t="shared" si="99"/>
        <v>16</v>
      </c>
      <c r="U361">
        <f t="shared" si="99"/>
        <v>16</v>
      </c>
      <c r="V361">
        <f t="shared" si="99"/>
        <v>16</v>
      </c>
      <c r="W361">
        <f t="shared" si="99"/>
        <v>16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124</v>
      </c>
      <c r="F362" t="s">
        <v>130</v>
      </c>
      <c r="G362" t="s">
        <v>64</v>
      </c>
      <c r="L362" t="s">
        <v>56</v>
      </c>
      <c r="M362">
        <v>0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124</v>
      </c>
      <c r="F363" t="s">
        <v>130</v>
      </c>
      <c r="G363" t="s">
        <v>67</v>
      </c>
      <c r="L363" t="s">
        <v>19</v>
      </c>
      <c r="M363">
        <f>INDEX([1]!passenger_data,MATCH($A363&amp;$G363,[1]!passenger_index,0),MATCH(M$2,[1]!passenger_year,0))</f>
        <v>956.73357798106247</v>
      </c>
      <c r="N363">
        <f t="shared" ref="N363:W364" si="100">M363</f>
        <v>956.73357798106247</v>
      </c>
      <c r="O363">
        <f t="shared" si="100"/>
        <v>956.73357798106247</v>
      </c>
      <c r="P363">
        <f t="shared" si="100"/>
        <v>956.73357798106247</v>
      </c>
      <c r="Q363">
        <f t="shared" si="100"/>
        <v>956.73357798106247</v>
      </c>
      <c r="R363">
        <f t="shared" si="100"/>
        <v>956.73357798106247</v>
      </c>
      <c r="S363">
        <f t="shared" si="100"/>
        <v>956.73357798106247</v>
      </c>
      <c r="T363">
        <f t="shared" si="100"/>
        <v>956.73357798106247</v>
      </c>
      <c r="U363">
        <f t="shared" si="100"/>
        <v>956.73357798106247</v>
      </c>
      <c r="V363">
        <f t="shared" si="100"/>
        <v>956.73357798106247</v>
      </c>
      <c r="W363">
        <f t="shared" si="100"/>
        <v>956.73357798106247</v>
      </c>
    </row>
    <row r="364" spans="1:23" x14ac:dyDescent="0.25">
      <c r="A364" t="s">
        <v>77</v>
      </c>
      <c r="B364" t="s">
        <v>5</v>
      </c>
      <c r="C364" t="s">
        <v>15</v>
      </c>
      <c r="D364" t="s">
        <v>16</v>
      </c>
      <c r="E364" t="s">
        <v>124</v>
      </c>
      <c r="F364" t="s">
        <v>130</v>
      </c>
      <c r="G364" t="s">
        <v>83</v>
      </c>
      <c r="L364" t="s">
        <v>73</v>
      </c>
      <c r="M364">
        <v>2346328.0535275401</v>
      </c>
      <c r="N364">
        <f t="shared" si="100"/>
        <v>2346328.0535275401</v>
      </c>
      <c r="O364">
        <f t="shared" si="100"/>
        <v>2346328.0535275401</v>
      </c>
      <c r="P364">
        <f t="shared" si="100"/>
        <v>2346328.0535275401</v>
      </c>
      <c r="Q364">
        <f t="shared" si="100"/>
        <v>2346328.0535275401</v>
      </c>
      <c r="R364">
        <f t="shared" si="100"/>
        <v>2346328.0535275401</v>
      </c>
      <c r="S364">
        <f t="shared" si="100"/>
        <v>2346328.0535275401</v>
      </c>
      <c r="T364">
        <f t="shared" si="100"/>
        <v>2346328.0535275401</v>
      </c>
      <c r="U364">
        <f t="shared" si="100"/>
        <v>2346328.0535275401</v>
      </c>
      <c r="V364">
        <f t="shared" si="100"/>
        <v>2346328.0535275401</v>
      </c>
      <c r="W364">
        <f t="shared" si="100"/>
        <v>2346328.0535275401</v>
      </c>
    </row>
    <row r="365" spans="1:23" x14ac:dyDescent="0.25">
      <c r="A365" t="s">
        <v>77</v>
      </c>
      <c r="B365" t="s">
        <v>5</v>
      </c>
      <c r="C365" t="s">
        <v>15</v>
      </c>
      <c r="D365" t="s">
        <v>16</v>
      </c>
      <c r="E365" t="s">
        <v>124</v>
      </c>
      <c r="F365" t="s">
        <v>130</v>
      </c>
      <c r="G365" t="s">
        <v>17</v>
      </c>
      <c r="J365" t="s">
        <v>37</v>
      </c>
      <c r="L365" t="s">
        <v>84</v>
      </c>
      <c r="M365">
        <f t="shared" ref="M365:W365" si="101">M341</f>
        <v>0.55086737869474856</v>
      </c>
      <c r="N365">
        <f t="shared" si="101"/>
        <v>0.5107876279064959</v>
      </c>
      <c r="O365">
        <f t="shared" si="101"/>
        <v>0.4707078771182433</v>
      </c>
      <c r="P365">
        <f t="shared" si="101"/>
        <v>0.43062812632999298</v>
      </c>
      <c r="Q365">
        <f t="shared" si="101"/>
        <v>0.39856432569938999</v>
      </c>
      <c r="R365">
        <f t="shared" si="101"/>
        <v>0.39856432569938999</v>
      </c>
      <c r="S365">
        <f t="shared" si="101"/>
        <v>0.39856432569938999</v>
      </c>
      <c r="T365">
        <f t="shared" si="101"/>
        <v>0.39856432569938999</v>
      </c>
      <c r="U365">
        <f t="shared" si="101"/>
        <v>0.39856432569938999</v>
      </c>
      <c r="V365">
        <f t="shared" si="101"/>
        <v>0.39856432569938999</v>
      </c>
      <c r="W365">
        <f t="shared" si="101"/>
        <v>0.39856432569938999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131</v>
      </c>
      <c r="G366" t="s">
        <v>20</v>
      </c>
      <c r="L366" t="s">
        <v>19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131</v>
      </c>
      <c r="G367" t="s">
        <v>21</v>
      </c>
      <c r="H367" t="s">
        <v>54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131</v>
      </c>
      <c r="G368" t="s">
        <v>55</v>
      </c>
      <c r="L368" t="s">
        <v>56</v>
      </c>
      <c r="M368">
        <v>0.25</v>
      </c>
      <c r="N368">
        <f t="shared" ref="N368:W369" si="102">M368</f>
        <v>0.25</v>
      </c>
      <c r="O368">
        <f t="shared" si="102"/>
        <v>0.25</v>
      </c>
      <c r="P368">
        <f t="shared" si="102"/>
        <v>0.25</v>
      </c>
      <c r="Q368">
        <f t="shared" si="102"/>
        <v>0.25</v>
      </c>
      <c r="R368">
        <f t="shared" si="102"/>
        <v>0.25</v>
      </c>
      <c r="S368">
        <f t="shared" si="102"/>
        <v>0.25</v>
      </c>
      <c r="T368">
        <f t="shared" si="102"/>
        <v>0.25</v>
      </c>
      <c r="U368">
        <f t="shared" si="102"/>
        <v>0.25</v>
      </c>
      <c r="V368">
        <f t="shared" si="102"/>
        <v>0.25</v>
      </c>
      <c r="W368">
        <f t="shared" si="102"/>
        <v>0.25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131</v>
      </c>
      <c r="G369" t="s">
        <v>57</v>
      </c>
      <c r="M369">
        <v>10</v>
      </c>
      <c r="N369">
        <f t="shared" si="102"/>
        <v>10</v>
      </c>
      <c r="O369">
        <f t="shared" si="102"/>
        <v>10</v>
      </c>
      <c r="P369">
        <f t="shared" si="102"/>
        <v>10</v>
      </c>
      <c r="Q369">
        <f t="shared" si="102"/>
        <v>10</v>
      </c>
      <c r="R369">
        <f t="shared" si="102"/>
        <v>10</v>
      </c>
      <c r="S369">
        <f t="shared" si="102"/>
        <v>10</v>
      </c>
      <c r="T369">
        <f t="shared" si="102"/>
        <v>10</v>
      </c>
      <c r="U369">
        <f t="shared" si="102"/>
        <v>10</v>
      </c>
      <c r="V369">
        <f t="shared" si="102"/>
        <v>10</v>
      </c>
      <c r="W369">
        <f t="shared" si="102"/>
        <v>10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131</v>
      </c>
      <c r="F370" t="s">
        <v>132</v>
      </c>
      <c r="G370" t="s">
        <v>6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131</v>
      </c>
      <c r="F371" t="s">
        <v>132</v>
      </c>
      <c r="G371" t="s">
        <v>59</v>
      </c>
      <c r="L371" t="s">
        <v>60</v>
      </c>
      <c r="M371">
        <v>2000</v>
      </c>
      <c r="N371">
        <f t="shared" ref="N371:W373" si="103">M371</f>
        <v>2000</v>
      </c>
      <c r="O371">
        <f t="shared" si="103"/>
        <v>2000</v>
      </c>
      <c r="P371">
        <f t="shared" si="103"/>
        <v>2000</v>
      </c>
      <c r="Q371">
        <f t="shared" si="103"/>
        <v>2000</v>
      </c>
      <c r="R371">
        <f t="shared" si="103"/>
        <v>2000</v>
      </c>
      <c r="S371">
        <f t="shared" si="103"/>
        <v>2000</v>
      </c>
      <c r="T371">
        <f t="shared" si="103"/>
        <v>2000</v>
      </c>
      <c r="U371">
        <f t="shared" si="103"/>
        <v>2000</v>
      </c>
      <c r="V371">
        <f t="shared" si="103"/>
        <v>2000</v>
      </c>
      <c r="W371">
        <f t="shared" si="103"/>
        <v>2000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131</v>
      </c>
      <c r="F372" t="s">
        <v>132</v>
      </c>
      <c r="G372" t="s">
        <v>61</v>
      </c>
      <c r="L372" t="s">
        <v>60</v>
      </c>
      <c r="M372">
        <v>2101</v>
      </c>
      <c r="N372">
        <f t="shared" si="103"/>
        <v>2101</v>
      </c>
      <c r="O372">
        <f t="shared" si="103"/>
        <v>2101</v>
      </c>
      <c r="P372">
        <f t="shared" si="103"/>
        <v>2101</v>
      </c>
      <c r="Q372">
        <f t="shared" si="103"/>
        <v>2101</v>
      </c>
      <c r="R372">
        <f t="shared" si="103"/>
        <v>2101</v>
      </c>
      <c r="S372">
        <f t="shared" si="103"/>
        <v>2101</v>
      </c>
      <c r="T372">
        <f t="shared" si="103"/>
        <v>2101</v>
      </c>
      <c r="U372">
        <f t="shared" si="103"/>
        <v>2101</v>
      </c>
      <c r="V372">
        <f t="shared" si="103"/>
        <v>2101</v>
      </c>
      <c r="W372">
        <f t="shared" si="103"/>
        <v>2101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131</v>
      </c>
      <c r="F373" t="s">
        <v>132</v>
      </c>
      <c r="G373" t="s">
        <v>62</v>
      </c>
      <c r="L373" t="s">
        <v>63</v>
      </c>
      <c r="M373">
        <v>25</v>
      </c>
      <c r="N373">
        <f t="shared" si="103"/>
        <v>25</v>
      </c>
      <c r="O373">
        <f t="shared" si="103"/>
        <v>25</v>
      </c>
      <c r="P373">
        <f t="shared" si="103"/>
        <v>25</v>
      </c>
      <c r="Q373">
        <f t="shared" si="103"/>
        <v>25</v>
      </c>
      <c r="R373">
        <f t="shared" si="103"/>
        <v>25</v>
      </c>
      <c r="S373">
        <f t="shared" si="103"/>
        <v>25</v>
      </c>
      <c r="T373">
        <f t="shared" si="103"/>
        <v>25</v>
      </c>
      <c r="U373">
        <f t="shared" si="103"/>
        <v>25</v>
      </c>
      <c r="V373">
        <f t="shared" si="103"/>
        <v>25</v>
      </c>
      <c r="W373">
        <f t="shared" si="103"/>
        <v>25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131</v>
      </c>
      <c r="F374" t="s">
        <v>132</v>
      </c>
      <c r="G374" t="s">
        <v>64</v>
      </c>
      <c r="L374" t="s">
        <v>56</v>
      </c>
      <c r="M374">
        <f>INDEX([1]!passenger_data,MATCH($A374&amp;$F374&amp;$G374&amp;$J374,[1]!passenger_index,0),MATCH(M$2,[1]!passenger_year,0))</f>
        <v>1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131</v>
      </c>
      <c r="F375" t="s">
        <v>132</v>
      </c>
      <c r="G375" t="s">
        <v>67</v>
      </c>
      <c r="L375" t="s">
        <v>19</v>
      </c>
      <c r="M375">
        <f>79733868/1000</f>
        <v>79733.868000000002</v>
      </c>
      <c r="N375">
        <f t="shared" ref="N375:W376" si="104">M375</f>
        <v>79733.868000000002</v>
      </c>
      <c r="O375">
        <f t="shared" si="104"/>
        <v>79733.868000000002</v>
      </c>
      <c r="P375">
        <f t="shared" si="104"/>
        <v>79733.868000000002</v>
      </c>
      <c r="Q375">
        <f t="shared" si="104"/>
        <v>79733.868000000002</v>
      </c>
      <c r="R375">
        <f t="shared" si="104"/>
        <v>79733.868000000002</v>
      </c>
      <c r="S375">
        <f t="shared" si="104"/>
        <v>79733.868000000002</v>
      </c>
      <c r="T375">
        <f t="shared" si="104"/>
        <v>79733.868000000002</v>
      </c>
      <c r="U375">
        <f t="shared" si="104"/>
        <v>79733.868000000002</v>
      </c>
      <c r="V375">
        <f t="shared" si="104"/>
        <v>79733.868000000002</v>
      </c>
      <c r="W375">
        <f t="shared" si="104"/>
        <v>79733.868000000002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131</v>
      </c>
      <c r="F376" t="s">
        <v>132</v>
      </c>
      <c r="G376" t="s">
        <v>83</v>
      </c>
      <c r="L376" t="s">
        <v>73</v>
      </c>
      <c r="M376">
        <v>52328087.348878503</v>
      </c>
      <c r="N376">
        <f t="shared" si="104"/>
        <v>52328087.348878503</v>
      </c>
      <c r="O376">
        <f t="shared" si="104"/>
        <v>52328087.348878503</v>
      </c>
      <c r="P376">
        <f t="shared" si="104"/>
        <v>52328087.348878503</v>
      </c>
      <c r="Q376">
        <f t="shared" si="104"/>
        <v>52328087.348878503</v>
      </c>
      <c r="R376">
        <f t="shared" si="104"/>
        <v>52328087.348878503</v>
      </c>
      <c r="S376">
        <f t="shared" si="104"/>
        <v>52328087.348878503</v>
      </c>
      <c r="T376">
        <f t="shared" si="104"/>
        <v>52328087.348878503</v>
      </c>
      <c r="U376">
        <f t="shared" si="104"/>
        <v>52328087.348878503</v>
      </c>
      <c r="V376">
        <f t="shared" si="104"/>
        <v>52328087.348878503</v>
      </c>
      <c r="W376">
        <f t="shared" si="104"/>
        <v>52328087.348878503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131</v>
      </c>
      <c r="F377" t="s">
        <v>132</v>
      </c>
      <c r="G377" t="s">
        <v>17</v>
      </c>
      <c r="J377" t="s">
        <v>115</v>
      </c>
      <c r="L377" t="s">
        <v>84</v>
      </c>
      <c r="M377">
        <f>INDEX([1]!passenger_data,MATCH($A377&amp;$F377&amp;$G377&amp;$J377,[1]!passenger_index,0),MATCH(M$2,[1]!passenger_year,0))</f>
        <v>1.9938942624324696</v>
      </c>
      <c r="N377">
        <f>INDEX([1]!passenger_data,MATCH($A377&amp;$F377&amp;$G377&amp;$J377,[1]!passenger_index,0),MATCH(N$2,[1]!passenger_year,0))</f>
        <v>1.8539965299869507</v>
      </c>
      <c r="O377">
        <f>INDEX([1]!passenger_data,MATCH($A377&amp;$F377&amp;$G377&amp;$J377,[1]!passenger_index,0),MATCH(O$2,[1]!passenger_year,0))</f>
        <v>1.7140987975414319</v>
      </c>
      <c r="P377">
        <f>INDEX([1]!passenger_data,MATCH($A377&amp;$F377&amp;$G377&amp;$J377,[1]!passenger_index,0),MATCH(P$2,[1]!passenger_year,0))</f>
        <v>1.5742010650959131</v>
      </c>
      <c r="Q377">
        <f>INDEX([1]!passenger_data,MATCH($A377&amp;$F377&amp;$G377&amp;$J377,[1]!passenger_index,0),MATCH(Q$2,[1]!passenger_year,0))</f>
        <v>1.4622828791394937</v>
      </c>
      <c r="R377">
        <f>INDEX([1]!passenger_data,MATCH($A377&amp;$F377&amp;$G377&amp;$J377,[1]!passenger_index,0),MATCH(R$2,[1]!passenger_year,0))</f>
        <v>1.4622828791394937</v>
      </c>
      <c r="S377">
        <f>INDEX([1]!passenger_data,MATCH($A377&amp;$F377&amp;$G377&amp;$J377,[1]!passenger_index,0),MATCH(S$2,[1]!passenger_year,0))</f>
        <v>1.4622828791394937</v>
      </c>
      <c r="T377">
        <f>INDEX([1]!passenger_data,MATCH($A377&amp;$F377&amp;$G377&amp;$J377,[1]!passenger_index,0),MATCH(T$2,[1]!passenger_year,0))</f>
        <v>1.4622828791394937</v>
      </c>
      <c r="U377">
        <f>INDEX([1]!passenger_data,MATCH($A377&amp;$F377&amp;$G377&amp;$J377,[1]!passenger_index,0),MATCH(U$2,[1]!passenger_year,0))</f>
        <v>1.4622828791394937</v>
      </c>
      <c r="V377">
        <f>INDEX([1]!passenger_data,MATCH($A377&amp;$F377&amp;$G377&amp;$J377,[1]!passenger_index,0),MATCH(V$2,[1]!passenger_year,0))</f>
        <v>1.4622828791394937</v>
      </c>
      <c r="W377">
        <f>INDEX([1]!passenger_data,MATCH($A377&amp;$F377&amp;$G377&amp;$J377,[1]!passenger_index,0),MATCH(W$2,[1]!passenger_year,0))</f>
        <v>1.4622828791394937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131</v>
      </c>
      <c r="F378" t="s">
        <v>133</v>
      </c>
      <c r="G378" t="s">
        <v>6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131</v>
      </c>
      <c r="F379" t="s">
        <v>133</v>
      </c>
      <c r="G379" t="s">
        <v>59</v>
      </c>
      <c r="L379" t="s">
        <v>60</v>
      </c>
      <c r="M379">
        <v>2010</v>
      </c>
      <c r="N379">
        <f t="shared" ref="N379:W381" si="105">M379</f>
        <v>2010</v>
      </c>
      <c r="O379">
        <f t="shared" si="105"/>
        <v>2010</v>
      </c>
      <c r="P379">
        <f t="shared" si="105"/>
        <v>2010</v>
      </c>
      <c r="Q379">
        <f t="shared" si="105"/>
        <v>2010</v>
      </c>
      <c r="R379">
        <f t="shared" si="105"/>
        <v>2010</v>
      </c>
      <c r="S379">
        <f t="shared" si="105"/>
        <v>2010</v>
      </c>
      <c r="T379">
        <f t="shared" si="105"/>
        <v>2010</v>
      </c>
      <c r="U379">
        <f t="shared" si="105"/>
        <v>2010</v>
      </c>
      <c r="V379">
        <f t="shared" si="105"/>
        <v>2010</v>
      </c>
      <c r="W379">
        <f t="shared" si="105"/>
        <v>2010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131</v>
      </c>
      <c r="F380" t="s">
        <v>133</v>
      </c>
      <c r="G380" t="s">
        <v>61</v>
      </c>
      <c r="L380" t="s">
        <v>60</v>
      </c>
      <c r="M380">
        <v>2101</v>
      </c>
      <c r="N380">
        <f t="shared" si="105"/>
        <v>2101</v>
      </c>
      <c r="O380">
        <f t="shared" si="105"/>
        <v>2101</v>
      </c>
      <c r="P380">
        <f t="shared" si="105"/>
        <v>2101</v>
      </c>
      <c r="Q380">
        <f t="shared" si="105"/>
        <v>2101</v>
      </c>
      <c r="R380">
        <f t="shared" si="105"/>
        <v>2101</v>
      </c>
      <c r="S380">
        <f t="shared" si="105"/>
        <v>2101</v>
      </c>
      <c r="T380">
        <f t="shared" si="105"/>
        <v>2101</v>
      </c>
      <c r="U380">
        <f t="shared" si="105"/>
        <v>2101</v>
      </c>
      <c r="V380">
        <f t="shared" si="105"/>
        <v>2101</v>
      </c>
      <c r="W380">
        <f t="shared" si="105"/>
        <v>2101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131</v>
      </c>
      <c r="F381" t="s">
        <v>133</v>
      </c>
      <c r="G381" t="s">
        <v>62</v>
      </c>
      <c r="L381" t="s">
        <v>63</v>
      </c>
      <c r="M381">
        <v>25</v>
      </c>
      <c r="N381">
        <f t="shared" si="105"/>
        <v>25</v>
      </c>
      <c r="O381">
        <f t="shared" si="105"/>
        <v>25</v>
      </c>
      <c r="P381">
        <f t="shared" si="105"/>
        <v>25</v>
      </c>
      <c r="Q381">
        <f t="shared" si="105"/>
        <v>25</v>
      </c>
      <c r="R381">
        <f t="shared" si="105"/>
        <v>25</v>
      </c>
      <c r="S381">
        <f t="shared" si="105"/>
        <v>25</v>
      </c>
      <c r="T381">
        <f t="shared" si="105"/>
        <v>25</v>
      </c>
      <c r="U381">
        <f t="shared" si="105"/>
        <v>25</v>
      </c>
      <c r="V381">
        <f t="shared" si="105"/>
        <v>25</v>
      </c>
      <c r="W381">
        <f t="shared" si="105"/>
        <v>25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131</v>
      </c>
      <c r="F382" t="s">
        <v>133</v>
      </c>
      <c r="G382" t="s">
        <v>64</v>
      </c>
      <c r="L382" t="s">
        <v>56</v>
      </c>
      <c r="M382">
        <v>0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131</v>
      </c>
      <c r="F383" t="s">
        <v>133</v>
      </c>
      <c r="G383" t="s">
        <v>67</v>
      </c>
      <c r="L383" t="s">
        <v>19</v>
      </c>
      <c r="M383">
        <f>79733868/1000</f>
        <v>79733.868000000002</v>
      </c>
      <c r="N383">
        <f t="shared" ref="N383:W384" si="106">M383</f>
        <v>79733.868000000002</v>
      </c>
      <c r="O383">
        <f t="shared" si="106"/>
        <v>79733.868000000002</v>
      </c>
      <c r="P383">
        <f t="shared" si="106"/>
        <v>79733.868000000002</v>
      </c>
      <c r="Q383">
        <f t="shared" si="106"/>
        <v>79733.868000000002</v>
      </c>
      <c r="R383">
        <f t="shared" si="106"/>
        <v>79733.868000000002</v>
      </c>
      <c r="S383">
        <f t="shared" si="106"/>
        <v>79733.868000000002</v>
      </c>
      <c r="T383">
        <f t="shared" si="106"/>
        <v>79733.868000000002</v>
      </c>
      <c r="U383">
        <f t="shared" si="106"/>
        <v>79733.868000000002</v>
      </c>
      <c r="V383">
        <f t="shared" si="106"/>
        <v>79733.868000000002</v>
      </c>
      <c r="W383">
        <f t="shared" si="106"/>
        <v>79733.868000000002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131</v>
      </c>
      <c r="F384" t="s">
        <v>133</v>
      </c>
      <c r="G384" t="s">
        <v>83</v>
      </c>
      <c r="L384" t="s">
        <v>73</v>
      </c>
      <c r="M384">
        <v>139541591.86261699</v>
      </c>
      <c r="N384">
        <f t="shared" si="106"/>
        <v>139541591.86261699</v>
      </c>
      <c r="O384">
        <f t="shared" si="106"/>
        <v>139541591.86261699</v>
      </c>
      <c r="P384">
        <f t="shared" si="106"/>
        <v>139541591.86261699</v>
      </c>
      <c r="Q384">
        <f t="shared" si="106"/>
        <v>139541591.86261699</v>
      </c>
      <c r="R384">
        <f t="shared" si="106"/>
        <v>139541591.86261699</v>
      </c>
      <c r="S384">
        <f t="shared" si="106"/>
        <v>139541591.86261699</v>
      </c>
      <c r="T384">
        <f t="shared" si="106"/>
        <v>139541591.86261699</v>
      </c>
      <c r="U384">
        <f t="shared" si="106"/>
        <v>139541591.86261699</v>
      </c>
      <c r="V384">
        <f t="shared" si="106"/>
        <v>139541591.86261699</v>
      </c>
      <c r="W384">
        <f t="shared" si="106"/>
        <v>139541591.86261699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131</v>
      </c>
      <c r="F385" t="s">
        <v>133</v>
      </c>
      <c r="G385" t="s">
        <v>17</v>
      </c>
      <c r="J385" t="s">
        <v>115</v>
      </c>
      <c r="L385" t="s">
        <v>84</v>
      </c>
      <c r="M385">
        <f t="shared" ref="M385:W385" si="107">M377*0.8</f>
        <v>1.5951154099459757</v>
      </c>
      <c r="N385">
        <f t="shared" si="107"/>
        <v>1.4831972239895608</v>
      </c>
      <c r="O385">
        <f t="shared" si="107"/>
        <v>1.3712790380331457</v>
      </c>
      <c r="P385">
        <f t="shared" si="107"/>
        <v>1.2593608520767305</v>
      </c>
      <c r="Q385">
        <f t="shared" si="107"/>
        <v>1.169826303311595</v>
      </c>
      <c r="R385">
        <f t="shared" si="107"/>
        <v>1.169826303311595</v>
      </c>
      <c r="S385">
        <f t="shared" si="107"/>
        <v>1.169826303311595</v>
      </c>
      <c r="T385">
        <f t="shared" si="107"/>
        <v>1.169826303311595</v>
      </c>
      <c r="U385">
        <f t="shared" si="107"/>
        <v>1.169826303311595</v>
      </c>
      <c r="V385">
        <f t="shared" si="107"/>
        <v>1.169826303311595</v>
      </c>
      <c r="W385">
        <f t="shared" si="107"/>
        <v>1.169826303311595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131</v>
      </c>
      <c r="F386" t="s">
        <v>134</v>
      </c>
      <c r="G386" t="s">
        <v>6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131</v>
      </c>
      <c r="F387" t="s">
        <v>134</v>
      </c>
      <c r="G387" t="s">
        <v>59</v>
      </c>
      <c r="L387" t="s">
        <v>60</v>
      </c>
      <c r="M387">
        <v>2000</v>
      </c>
      <c r="N387">
        <f t="shared" ref="N387:W389" si="108">M387</f>
        <v>2000</v>
      </c>
      <c r="O387">
        <f t="shared" si="108"/>
        <v>2000</v>
      </c>
      <c r="P387">
        <f t="shared" si="108"/>
        <v>2000</v>
      </c>
      <c r="Q387">
        <f t="shared" si="108"/>
        <v>2000</v>
      </c>
      <c r="R387">
        <f t="shared" si="108"/>
        <v>2000</v>
      </c>
      <c r="S387">
        <f t="shared" si="108"/>
        <v>2000</v>
      </c>
      <c r="T387">
        <f t="shared" si="108"/>
        <v>2000</v>
      </c>
      <c r="U387">
        <f t="shared" si="108"/>
        <v>2000</v>
      </c>
      <c r="V387">
        <f t="shared" si="108"/>
        <v>2000</v>
      </c>
      <c r="W387">
        <f t="shared" si="108"/>
        <v>2000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131</v>
      </c>
      <c r="F388" t="s">
        <v>134</v>
      </c>
      <c r="G388" t="s">
        <v>61</v>
      </c>
      <c r="L388" t="s">
        <v>60</v>
      </c>
      <c r="M388">
        <v>2101</v>
      </c>
      <c r="N388">
        <f t="shared" si="108"/>
        <v>2101</v>
      </c>
      <c r="O388">
        <f t="shared" si="108"/>
        <v>2101</v>
      </c>
      <c r="P388">
        <f t="shared" si="108"/>
        <v>2101</v>
      </c>
      <c r="Q388">
        <f t="shared" si="108"/>
        <v>2101</v>
      </c>
      <c r="R388">
        <f t="shared" si="108"/>
        <v>2101</v>
      </c>
      <c r="S388">
        <f t="shared" si="108"/>
        <v>2101</v>
      </c>
      <c r="T388">
        <f t="shared" si="108"/>
        <v>2101</v>
      </c>
      <c r="U388">
        <f t="shared" si="108"/>
        <v>2101</v>
      </c>
      <c r="V388">
        <f t="shared" si="108"/>
        <v>2101</v>
      </c>
      <c r="W388">
        <f t="shared" si="108"/>
        <v>2101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131</v>
      </c>
      <c r="F389" t="s">
        <v>134</v>
      </c>
      <c r="G389" t="s">
        <v>62</v>
      </c>
      <c r="L389" t="s">
        <v>63</v>
      </c>
      <c r="M389">
        <v>25</v>
      </c>
      <c r="N389">
        <f t="shared" si="108"/>
        <v>25</v>
      </c>
      <c r="O389">
        <f t="shared" si="108"/>
        <v>25</v>
      </c>
      <c r="P389">
        <f t="shared" si="108"/>
        <v>25</v>
      </c>
      <c r="Q389">
        <f t="shared" si="108"/>
        <v>25</v>
      </c>
      <c r="R389">
        <f t="shared" si="108"/>
        <v>25</v>
      </c>
      <c r="S389">
        <f t="shared" si="108"/>
        <v>25</v>
      </c>
      <c r="T389">
        <f t="shared" si="108"/>
        <v>25</v>
      </c>
      <c r="U389">
        <f t="shared" si="108"/>
        <v>25</v>
      </c>
      <c r="V389">
        <f t="shared" si="108"/>
        <v>25</v>
      </c>
      <c r="W389">
        <f t="shared" si="108"/>
        <v>25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131</v>
      </c>
      <c r="F390" t="s">
        <v>134</v>
      </c>
      <c r="G390" t="s">
        <v>64</v>
      </c>
      <c r="L390" t="s">
        <v>56</v>
      </c>
      <c r="M390">
        <v>1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131</v>
      </c>
      <c r="F391" t="s">
        <v>134</v>
      </c>
      <c r="G391" t="s">
        <v>67</v>
      </c>
      <c r="L391" t="s">
        <v>19</v>
      </c>
      <c r="M391">
        <f>79733868/1000</f>
        <v>79733.868000000002</v>
      </c>
      <c r="N391">
        <f t="shared" ref="N391:W392" si="109">M391</f>
        <v>79733.868000000002</v>
      </c>
      <c r="O391">
        <f t="shared" si="109"/>
        <v>79733.868000000002</v>
      </c>
      <c r="P391">
        <f t="shared" si="109"/>
        <v>79733.868000000002</v>
      </c>
      <c r="Q391">
        <f t="shared" si="109"/>
        <v>79733.868000000002</v>
      </c>
      <c r="R391">
        <f t="shared" si="109"/>
        <v>79733.868000000002</v>
      </c>
      <c r="S391">
        <f t="shared" si="109"/>
        <v>79733.868000000002</v>
      </c>
      <c r="T391">
        <f t="shared" si="109"/>
        <v>79733.868000000002</v>
      </c>
      <c r="U391">
        <f t="shared" si="109"/>
        <v>79733.868000000002</v>
      </c>
      <c r="V391">
        <f t="shared" si="109"/>
        <v>79733.868000000002</v>
      </c>
      <c r="W391">
        <f t="shared" si="109"/>
        <v>79733.868000000002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131</v>
      </c>
      <c r="F392" t="s">
        <v>134</v>
      </c>
      <c r="G392" t="s">
        <v>83</v>
      </c>
      <c r="L392" t="s">
        <v>73</v>
      </c>
      <c r="M392">
        <v>139541591.86261699</v>
      </c>
      <c r="N392">
        <f t="shared" si="109"/>
        <v>139541591.86261699</v>
      </c>
      <c r="O392">
        <f t="shared" si="109"/>
        <v>139541591.86261699</v>
      </c>
      <c r="P392">
        <f t="shared" si="109"/>
        <v>139541591.86261699</v>
      </c>
      <c r="Q392">
        <f t="shared" si="109"/>
        <v>139541591.86261699</v>
      </c>
      <c r="R392">
        <f t="shared" si="109"/>
        <v>139541591.86261699</v>
      </c>
      <c r="S392">
        <f t="shared" si="109"/>
        <v>139541591.86261699</v>
      </c>
      <c r="T392">
        <f t="shared" si="109"/>
        <v>139541591.86261699</v>
      </c>
      <c r="U392">
        <f t="shared" si="109"/>
        <v>139541591.86261699</v>
      </c>
      <c r="V392">
        <f t="shared" si="109"/>
        <v>139541591.86261699</v>
      </c>
      <c r="W392">
        <f t="shared" si="109"/>
        <v>139541591.86261699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131</v>
      </c>
      <c r="F393" t="s">
        <v>134</v>
      </c>
      <c r="G393" t="s">
        <v>17</v>
      </c>
      <c r="J393" t="s">
        <v>23</v>
      </c>
      <c r="L393" t="s">
        <v>84</v>
      </c>
      <c r="M393">
        <f t="shared" ref="M393:W393" si="110">M385</f>
        <v>1.5951154099459757</v>
      </c>
      <c r="N393">
        <f t="shared" si="110"/>
        <v>1.4831972239895608</v>
      </c>
      <c r="O393">
        <f t="shared" si="110"/>
        <v>1.3712790380331457</v>
      </c>
      <c r="P393">
        <f t="shared" si="110"/>
        <v>1.2593608520767305</v>
      </c>
      <c r="Q393">
        <f t="shared" si="110"/>
        <v>1.169826303311595</v>
      </c>
      <c r="R393">
        <f t="shared" si="110"/>
        <v>1.169826303311595</v>
      </c>
      <c r="S393">
        <f t="shared" si="110"/>
        <v>1.169826303311595</v>
      </c>
      <c r="T393">
        <f t="shared" si="110"/>
        <v>1.169826303311595</v>
      </c>
      <c r="U393">
        <f t="shared" si="110"/>
        <v>1.169826303311595</v>
      </c>
      <c r="V393">
        <f t="shared" si="110"/>
        <v>1.169826303311595</v>
      </c>
      <c r="W393">
        <f t="shared" si="110"/>
        <v>1.169826303311595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131</v>
      </c>
      <c r="F394" t="s">
        <v>135</v>
      </c>
      <c r="G394" t="s">
        <v>6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131</v>
      </c>
      <c r="F395" t="s">
        <v>135</v>
      </c>
      <c r="G395" t="s">
        <v>59</v>
      </c>
      <c r="L395" t="s">
        <v>60</v>
      </c>
      <c r="M395">
        <v>2020</v>
      </c>
      <c r="N395">
        <f t="shared" ref="N395:W397" si="111">M395</f>
        <v>2020</v>
      </c>
      <c r="O395">
        <f t="shared" si="111"/>
        <v>2020</v>
      </c>
      <c r="P395">
        <f t="shared" si="111"/>
        <v>2020</v>
      </c>
      <c r="Q395">
        <f t="shared" si="111"/>
        <v>2020</v>
      </c>
      <c r="R395">
        <f t="shared" si="111"/>
        <v>2020</v>
      </c>
      <c r="S395">
        <f t="shared" si="111"/>
        <v>2020</v>
      </c>
      <c r="T395">
        <f t="shared" si="111"/>
        <v>2020</v>
      </c>
      <c r="U395">
        <f t="shared" si="111"/>
        <v>2020</v>
      </c>
      <c r="V395">
        <f t="shared" si="111"/>
        <v>2020</v>
      </c>
      <c r="W395">
        <f t="shared" si="111"/>
        <v>2020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131</v>
      </c>
      <c r="F396" t="s">
        <v>135</v>
      </c>
      <c r="G396" t="s">
        <v>61</v>
      </c>
      <c r="L396" t="s">
        <v>60</v>
      </c>
      <c r="M396">
        <v>2101</v>
      </c>
      <c r="N396">
        <f t="shared" si="111"/>
        <v>2101</v>
      </c>
      <c r="O396">
        <f t="shared" si="111"/>
        <v>2101</v>
      </c>
      <c r="P396">
        <f t="shared" si="111"/>
        <v>2101</v>
      </c>
      <c r="Q396">
        <f t="shared" si="111"/>
        <v>2101</v>
      </c>
      <c r="R396">
        <f t="shared" si="111"/>
        <v>2101</v>
      </c>
      <c r="S396">
        <f t="shared" si="111"/>
        <v>2101</v>
      </c>
      <c r="T396">
        <f t="shared" si="111"/>
        <v>2101</v>
      </c>
      <c r="U396">
        <f t="shared" si="111"/>
        <v>2101</v>
      </c>
      <c r="V396">
        <f t="shared" si="111"/>
        <v>2101</v>
      </c>
      <c r="W396">
        <f t="shared" si="111"/>
        <v>2101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131</v>
      </c>
      <c r="F397" t="s">
        <v>135</v>
      </c>
      <c r="G397" t="s">
        <v>62</v>
      </c>
      <c r="L397" t="s">
        <v>63</v>
      </c>
      <c r="M397">
        <v>25</v>
      </c>
      <c r="N397">
        <f t="shared" si="111"/>
        <v>25</v>
      </c>
      <c r="O397">
        <f t="shared" si="111"/>
        <v>25</v>
      </c>
      <c r="P397">
        <f t="shared" si="111"/>
        <v>25</v>
      </c>
      <c r="Q397">
        <f t="shared" si="111"/>
        <v>25</v>
      </c>
      <c r="R397">
        <f t="shared" si="111"/>
        <v>25</v>
      </c>
      <c r="S397">
        <f t="shared" si="111"/>
        <v>25</v>
      </c>
      <c r="T397">
        <f t="shared" si="111"/>
        <v>25</v>
      </c>
      <c r="U397">
        <f t="shared" si="111"/>
        <v>25</v>
      </c>
      <c r="V397">
        <f t="shared" si="111"/>
        <v>25</v>
      </c>
      <c r="W397">
        <f t="shared" si="111"/>
        <v>25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131</v>
      </c>
      <c r="F398" t="s">
        <v>135</v>
      </c>
      <c r="G398" t="s">
        <v>64</v>
      </c>
      <c r="L398" t="s">
        <v>56</v>
      </c>
      <c r="M398">
        <v>0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131</v>
      </c>
      <c r="F399" t="s">
        <v>135</v>
      </c>
      <c r="G399" t="s">
        <v>67</v>
      </c>
      <c r="L399" t="s">
        <v>19</v>
      </c>
      <c r="M399">
        <f>79733868/1000</f>
        <v>79733.868000000002</v>
      </c>
      <c r="N399">
        <f t="shared" ref="N399:W400" si="112">M399</f>
        <v>79733.868000000002</v>
      </c>
      <c r="O399">
        <f t="shared" si="112"/>
        <v>79733.868000000002</v>
      </c>
      <c r="P399">
        <f t="shared" si="112"/>
        <v>79733.868000000002</v>
      </c>
      <c r="Q399">
        <f t="shared" si="112"/>
        <v>79733.868000000002</v>
      </c>
      <c r="R399">
        <f t="shared" si="112"/>
        <v>79733.868000000002</v>
      </c>
      <c r="S399">
        <f t="shared" si="112"/>
        <v>79733.868000000002</v>
      </c>
      <c r="T399">
        <f t="shared" si="112"/>
        <v>79733.868000000002</v>
      </c>
      <c r="U399">
        <f t="shared" si="112"/>
        <v>79733.868000000002</v>
      </c>
      <c r="V399">
        <f t="shared" si="112"/>
        <v>79733.868000000002</v>
      </c>
      <c r="W399">
        <f t="shared" si="112"/>
        <v>79733.868000000002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131</v>
      </c>
      <c r="F400" t="s">
        <v>135</v>
      </c>
      <c r="G400" t="s">
        <v>83</v>
      </c>
      <c r="L400" t="s">
        <v>73</v>
      </c>
      <c r="M400">
        <v>305247256.27850503</v>
      </c>
      <c r="N400">
        <f t="shared" si="112"/>
        <v>305247256.27850503</v>
      </c>
      <c r="O400">
        <f t="shared" si="112"/>
        <v>305247256.27850503</v>
      </c>
      <c r="P400">
        <f t="shared" si="112"/>
        <v>305247256.27850503</v>
      </c>
      <c r="Q400">
        <f t="shared" si="112"/>
        <v>305247256.27850503</v>
      </c>
      <c r="R400">
        <f t="shared" si="112"/>
        <v>305247256.27850503</v>
      </c>
      <c r="S400">
        <f t="shared" si="112"/>
        <v>305247256.27850503</v>
      </c>
      <c r="T400">
        <f t="shared" si="112"/>
        <v>305247256.27850503</v>
      </c>
      <c r="U400">
        <f t="shared" si="112"/>
        <v>305247256.27850503</v>
      </c>
      <c r="V400">
        <f t="shared" si="112"/>
        <v>305247256.27850503</v>
      </c>
      <c r="W400">
        <f t="shared" si="112"/>
        <v>305247256.27850503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131</v>
      </c>
      <c r="F401" t="s">
        <v>135</v>
      </c>
      <c r="G401" t="s">
        <v>17</v>
      </c>
      <c r="J401" t="s">
        <v>37</v>
      </c>
      <c r="L401" t="s">
        <v>84</v>
      </c>
      <c r="M401">
        <f t="shared" ref="M401:W401" si="113">M385</f>
        <v>1.5951154099459757</v>
      </c>
      <c r="N401">
        <f t="shared" si="113"/>
        <v>1.4831972239895608</v>
      </c>
      <c r="O401">
        <f t="shared" si="113"/>
        <v>1.3712790380331457</v>
      </c>
      <c r="P401">
        <f t="shared" si="113"/>
        <v>1.2593608520767305</v>
      </c>
      <c r="Q401">
        <f t="shared" si="113"/>
        <v>1.169826303311595</v>
      </c>
      <c r="R401">
        <f t="shared" si="113"/>
        <v>1.169826303311595</v>
      </c>
      <c r="S401">
        <f t="shared" si="113"/>
        <v>1.169826303311595</v>
      </c>
      <c r="T401">
        <f t="shared" si="113"/>
        <v>1.169826303311595</v>
      </c>
      <c r="U401">
        <f t="shared" si="113"/>
        <v>1.169826303311595</v>
      </c>
      <c r="V401">
        <f t="shared" si="113"/>
        <v>1.169826303311595</v>
      </c>
      <c r="W401">
        <f t="shared" si="113"/>
        <v>1.169826303311595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131</v>
      </c>
      <c r="F402" t="s">
        <v>136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131</v>
      </c>
      <c r="F403" t="s">
        <v>136</v>
      </c>
      <c r="G403" t="s">
        <v>59</v>
      </c>
      <c r="L403" t="s">
        <v>60</v>
      </c>
      <c r="M403">
        <v>2000</v>
      </c>
      <c r="N403">
        <f t="shared" ref="N403:W405" si="114">M403</f>
        <v>2000</v>
      </c>
      <c r="O403">
        <f t="shared" si="114"/>
        <v>2000</v>
      </c>
      <c r="P403">
        <f t="shared" si="114"/>
        <v>2000</v>
      </c>
      <c r="Q403">
        <f t="shared" si="114"/>
        <v>2000</v>
      </c>
      <c r="R403">
        <f t="shared" si="114"/>
        <v>2000</v>
      </c>
      <c r="S403">
        <f t="shared" si="114"/>
        <v>2000</v>
      </c>
      <c r="T403">
        <f t="shared" si="114"/>
        <v>2000</v>
      </c>
      <c r="U403">
        <f t="shared" si="114"/>
        <v>2000</v>
      </c>
      <c r="V403">
        <f t="shared" si="114"/>
        <v>2000</v>
      </c>
      <c r="W403">
        <f t="shared" si="114"/>
        <v>2000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131</v>
      </c>
      <c r="F404" t="s">
        <v>136</v>
      </c>
      <c r="G404" t="s">
        <v>61</v>
      </c>
      <c r="L404" t="s">
        <v>60</v>
      </c>
      <c r="M404">
        <v>2101</v>
      </c>
      <c r="N404">
        <f t="shared" si="114"/>
        <v>2101</v>
      </c>
      <c r="O404">
        <f t="shared" si="114"/>
        <v>2101</v>
      </c>
      <c r="P404">
        <f t="shared" si="114"/>
        <v>2101</v>
      </c>
      <c r="Q404">
        <f t="shared" si="114"/>
        <v>2101</v>
      </c>
      <c r="R404">
        <f t="shared" si="114"/>
        <v>2101</v>
      </c>
      <c r="S404">
        <f t="shared" si="114"/>
        <v>2101</v>
      </c>
      <c r="T404">
        <f t="shared" si="114"/>
        <v>2101</v>
      </c>
      <c r="U404">
        <f t="shared" si="114"/>
        <v>2101</v>
      </c>
      <c r="V404">
        <f t="shared" si="114"/>
        <v>2101</v>
      </c>
      <c r="W404">
        <f t="shared" si="114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131</v>
      </c>
      <c r="F405" t="s">
        <v>136</v>
      </c>
      <c r="G405" t="s">
        <v>62</v>
      </c>
      <c r="L405" t="s">
        <v>63</v>
      </c>
      <c r="M405">
        <v>25</v>
      </c>
      <c r="N405">
        <f t="shared" si="114"/>
        <v>25</v>
      </c>
      <c r="O405">
        <f t="shared" si="114"/>
        <v>25</v>
      </c>
      <c r="P405">
        <f t="shared" si="114"/>
        <v>25</v>
      </c>
      <c r="Q405">
        <f t="shared" si="114"/>
        <v>25</v>
      </c>
      <c r="R405">
        <f t="shared" si="114"/>
        <v>25</v>
      </c>
      <c r="S405">
        <f t="shared" si="114"/>
        <v>25</v>
      </c>
      <c r="T405">
        <f t="shared" si="114"/>
        <v>25</v>
      </c>
      <c r="U405">
        <f t="shared" si="114"/>
        <v>25</v>
      </c>
      <c r="V405">
        <f t="shared" si="114"/>
        <v>25</v>
      </c>
      <c r="W405">
        <f t="shared" si="114"/>
        <v>25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131</v>
      </c>
      <c r="F406" t="s">
        <v>136</v>
      </c>
      <c r="G406" t="s">
        <v>64</v>
      </c>
      <c r="L406" t="s">
        <v>56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131</v>
      </c>
      <c r="F407" t="s">
        <v>136</v>
      </c>
      <c r="G407" t="s">
        <v>67</v>
      </c>
      <c r="L407" t="s">
        <v>19</v>
      </c>
      <c r="M407">
        <f>79733868/1000</f>
        <v>79733.868000000002</v>
      </c>
      <c r="N407">
        <f t="shared" ref="N407:W408" si="115">M407</f>
        <v>79733.868000000002</v>
      </c>
      <c r="O407">
        <f t="shared" si="115"/>
        <v>79733.868000000002</v>
      </c>
      <c r="P407">
        <f t="shared" si="115"/>
        <v>79733.868000000002</v>
      </c>
      <c r="Q407">
        <f t="shared" si="115"/>
        <v>79733.868000000002</v>
      </c>
      <c r="R407">
        <f t="shared" si="115"/>
        <v>79733.868000000002</v>
      </c>
      <c r="S407">
        <f t="shared" si="115"/>
        <v>79733.868000000002</v>
      </c>
      <c r="T407">
        <f t="shared" si="115"/>
        <v>79733.868000000002</v>
      </c>
      <c r="U407">
        <f t="shared" si="115"/>
        <v>79733.868000000002</v>
      </c>
      <c r="V407">
        <f t="shared" si="115"/>
        <v>79733.868000000002</v>
      </c>
      <c r="W407">
        <f t="shared" si="115"/>
        <v>79733.868000000002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131</v>
      </c>
      <c r="F408" t="s">
        <v>136</v>
      </c>
      <c r="G408" t="s">
        <v>83</v>
      </c>
      <c r="L408" t="s">
        <v>73</v>
      </c>
      <c r="M408">
        <v>174426989.924299</v>
      </c>
      <c r="N408">
        <f t="shared" si="115"/>
        <v>174426989.924299</v>
      </c>
      <c r="O408">
        <f t="shared" si="115"/>
        <v>174426989.924299</v>
      </c>
      <c r="P408">
        <f t="shared" si="115"/>
        <v>174426989.924299</v>
      </c>
      <c r="Q408">
        <f t="shared" si="115"/>
        <v>174426989.924299</v>
      </c>
      <c r="R408">
        <f t="shared" si="115"/>
        <v>174426989.924299</v>
      </c>
      <c r="S408">
        <f t="shared" si="115"/>
        <v>174426989.924299</v>
      </c>
      <c r="T408">
        <f t="shared" si="115"/>
        <v>174426989.924299</v>
      </c>
      <c r="U408">
        <f t="shared" si="115"/>
        <v>174426989.924299</v>
      </c>
      <c r="V408">
        <f t="shared" si="115"/>
        <v>174426989.924299</v>
      </c>
      <c r="W408">
        <f t="shared" si="115"/>
        <v>174426989.924299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131</v>
      </c>
      <c r="F409" t="s">
        <v>136</v>
      </c>
      <c r="G409" t="s">
        <v>17</v>
      </c>
      <c r="J409" t="s">
        <v>31</v>
      </c>
      <c r="L409" t="s">
        <v>84</v>
      </c>
      <c r="M409">
        <f t="shared" ref="M409:W409" si="116">M385</f>
        <v>1.5951154099459757</v>
      </c>
      <c r="N409">
        <f t="shared" si="116"/>
        <v>1.4831972239895608</v>
      </c>
      <c r="O409">
        <f t="shared" si="116"/>
        <v>1.3712790380331457</v>
      </c>
      <c r="P409">
        <f t="shared" si="116"/>
        <v>1.2593608520767305</v>
      </c>
      <c r="Q409">
        <f t="shared" si="116"/>
        <v>1.169826303311595</v>
      </c>
      <c r="R409">
        <f t="shared" si="116"/>
        <v>1.169826303311595</v>
      </c>
      <c r="S409">
        <f t="shared" si="116"/>
        <v>1.169826303311595</v>
      </c>
      <c r="T409">
        <f t="shared" si="116"/>
        <v>1.169826303311595</v>
      </c>
      <c r="U409">
        <f t="shared" si="116"/>
        <v>1.169826303311595</v>
      </c>
      <c r="V409">
        <f t="shared" si="116"/>
        <v>1.169826303311595</v>
      </c>
      <c r="W409">
        <f t="shared" si="116"/>
        <v>1.169826303311595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137</v>
      </c>
      <c r="G410" t="s">
        <v>20</v>
      </c>
      <c r="L410" t="s">
        <v>84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137</v>
      </c>
      <c r="G411" t="s">
        <v>21</v>
      </c>
      <c r="H411" t="s">
        <v>54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137</v>
      </c>
      <c r="G412" t="s">
        <v>55</v>
      </c>
      <c r="L412" t="s">
        <v>56</v>
      </c>
      <c r="M412">
        <v>0.25</v>
      </c>
      <c r="N412">
        <f t="shared" ref="N412:W414" si="117">M412</f>
        <v>0.25</v>
      </c>
      <c r="O412">
        <f t="shared" si="117"/>
        <v>0.25</v>
      </c>
      <c r="P412">
        <f t="shared" si="117"/>
        <v>0.25</v>
      </c>
      <c r="Q412">
        <f t="shared" si="117"/>
        <v>0.25</v>
      </c>
      <c r="R412">
        <f t="shared" si="117"/>
        <v>0.25</v>
      </c>
      <c r="S412">
        <f t="shared" si="117"/>
        <v>0.25</v>
      </c>
      <c r="T412">
        <f t="shared" si="117"/>
        <v>0.25</v>
      </c>
      <c r="U412">
        <f t="shared" si="117"/>
        <v>0.25</v>
      </c>
      <c r="V412">
        <f t="shared" si="117"/>
        <v>0.25</v>
      </c>
      <c r="W412">
        <f t="shared" si="117"/>
        <v>0.25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137</v>
      </c>
      <c r="G413" t="s">
        <v>57</v>
      </c>
      <c r="M413">
        <v>15</v>
      </c>
      <c r="N413">
        <f t="shared" si="117"/>
        <v>15</v>
      </c>
      <c r="O413">
        <f t="shared" si="117"/>
        <v>15</v>
      </c>
      <c r="P413">
        <f t="shared" si="117"/>
        <v>15</v>
      </c>
      <c r="Q413">
        <f t="shared" si="117"/>
        <v>15</v>
      </c>
      <c r="R413">
        <f t="shared" si="117"/>
        <v>15</v>
      </c>
      <c r="S413">
        <f t="shared" si="117"/>
        <v>15</v>
      </c>
      <c r="T413">
        <f t="shared" si="117"/>
        <v>15</v>
      </c>
      <c r="U413">
        <f t="shared" si="117"/>
        <v>15</v>
      </c>
      <c r="V413">
        <f t="shared" si="117"/>
        <v>15</v>
      </c>
      <c r="W413">
        <f t="shared" si="117"/>
        <v>15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137</v>
      </c>
      <c r="G414" t="s">
        <v>138</v>
      </c>
      <c r="L414" t="s">
        <v>56</v>
      </c>
      <c r="M414">
        <v>0</v>
      </c>
      <c r="N414">
        <f t="shared" si="117"/>
        <v>0</v>
      </c>
      <c r="O414">
        <f t="shared" si="117"/>
        <v>0</v>
      </c>
      <c r="P414">
        <f t="shared" si="117"/>
        <v>0</v>
      </c>
      <c r="Q414">
        <f t="shared" si="117"/>
        <v>0</v>
      </c>
      <c r="R414">
        <f t="shared" si="117"/>
        <v>0</v>
      </c>
      <c r="S414">
        <f t="shared" si="117"/>
        <v>0</v>
      </c>
      <c r="T414">
        <f t="shared" si="117"/>
        <v>0</v>
      </c>
      <c r="U414">
        <f t="shared" si="117"/>
        <v>0</v>
      </c>
      <c r="V414">
        <f t="shared" si="117"/>
        <v>0</v>
      </c>
      <c r="W414">
        <f t="shared" si="117"/>
        <v>0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137</v>
      </c>
      <c r="F415" t="s">
        <v>139</v>
      </c>
      <c r="G415" t="s">
        <v>6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137</v>
      </c>
      <c r="F416" t="s">
        <v>139</v>
      </c>
      <c r="G416" t="s">
        <v>59</v>
      </c>
      <c r="L416" t="s">
        <v>60</v>
      </c>
      <c r="M416">
        <v>1990</v>
      </c>
      <c r="N416">
        <f t="shared" ref="N416:W418" si="118">M416</f>
        <v>1990</v>
      </c>
      <c r="O416">
        <f t="shared" si="118"/>
        <v>1990</v>
      </c>
      <c r="P416">
        <f t="shared" si="118"/>
        <v>1990</v>
      </c>
      <c r="Q416">
        <f t="shared" si="118"/>
        <v>1990</v>
      </c>
      <c r="R416">
        <f t="shared" si="118"/>
        <v>1990</v>
      </c>
      <c r="S416">
        <f t="shared" si="118"/>
        <v>1990</v>
      </c>
      <c r="T416">
        <f t="shared" si="118"/>
        <v>1990</v>
      </c>
      <c r="U416">
        <f t="shared" si="118"/>
        <v>1990</v>
      </c>
      <c r="V416">
        <f t="shared" si="118"/>
        <v>1990</v>
      </c>
      <c r="W416">
        <f t="shared" si="118"/>
        <v>1990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137</v>
      </c>
      <c r="F417" t="s">
        <v>139</v>
      </c>
      <c r="G417" t="s">
        <v>61</v>
      </c>
      <c r="L417" t="s">
        <v>60</v>
      </c>
      <c r="M417">
        <v>2101</v>
      </c>
      <c r="N417">
        <f t="shared" si="118"/>
        <v>2101</v>
      </c>
      <c r="O417">
        <f t="shared" si="118"/>
        <v>2101</v>
      </c>
      <c r="P417">
        <f t="shared" si="118"/>
        <v>2101</v>
      </c>
      <c r="Q417">
        <f t="shared" si="118"/>
        <v>2101</v>
      </c>
      <c r="R417">
        <f t="shared" si="118"/>
        <v>2101</v>
      </c>
      <c r="S417">
        <f t="shared" si="118"/>
        <v>2101</v>
      </c>
      <c r="T417">
        <f t="shared" si="118"/>
        <v>2101</v>
      </c>
      <c r="U417">
        <f t="shared" si="118"/>
        <v>2101</v>
      </c>
      <c r="V417">
        <f t="shared" si="118"/>
        <v>2101</v>
      </c>
      <c r="W417">
        <f t="shared" si="118"/>
        <v>2101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137</v>
      </c>
      <c r="F418" t="s">
        <v>139</v>
      </c>
      <c r="G418" t="s">
        <v>62</v>
      </c>
      <c r="L418" t="s">
        <v>63</v>
      </c>
      <c r="M418">
        <v>4</v>
      </c>
      <c r="N418">
        <f t="shared" si="118"/>
        <v>4</v>
      </c>
      <c r="O418">
        <f t="shared" si="118"/>
        <v>4</v>
      </c>
      <c r="P418">
        <f t="shared" si="118"/>
        <v>4</v>
      </c>
      <c r="Q418">
        <f t="shared" si="118"/>
        <v>4</v>
      </c>
      <c r="R418">
        <f t="shared" si="118"/>
        <v>4</v>
      </c>
      <c r="S418">
        <f t="shared" si="118"/>
        <v>4</v>
      </c>
      <c r="T418">
        <f t="shared" si="118"/>
        <v>4</v>
      </c>
      <c r="U418">
        <f t="shared" si="118"/>
        <v>4</v>
      </c>
      <c r="V418">
        <f t="shared" si="118"/>
        <v>4</v>
      </c>
      <c r="W418">
        <f t="shared" si="118"/>
        <v>4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137</v>
      </c>
      <c r="F419" t="s">
        <v>139</v>
      </c>
      <c r="G419" t="s">
        <v>64</v>
      </c>
      <c r="L419" t="s">
        <v>56</v>
      </c>
      <c r="M419">
        <v>1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137</v>
      </c>
      <c r="F420" t="s">
        <v>139</v>
      </c>
      <c r="G420" t="s">
        <v>17</v>
      </c>
      <c r="J420" t="s">
        <v>29</v>
      </c>
      <c r="L420" t="s">
        <v>84</v>
      </c>
      <c r="M420">
        <v>1</v>
      </c>
      <c r="N420">
        <f t="shared" ref="N420:W420" si="119">M420</f>
        <v>1</v>
      </c>
      <c r="O420">
        <f t="shared" si="119"/>
        <v>1</v>
      </c>
      <c r="P420">
        <f t="shared" si="119"/>
        <v>1</v>
      </c>
      <c r="Q420">
        <f t="shared" si="119"/>
        <v>1</v>
      </c>
      <c r="R420">
        <f t="shared" si="119"/>
        <v>1</v>
      </c>
      <c r="S420">
        <f t="shared" si="119"/>
        <v>1</v>
      </c>
      <c r="T420">
        <f t="shared" si="119"/>
        <v>1</v>
      </c>
      <c r="U420">
        <f t="shared" si="119"/>
        <v>1</v>
      </c>
      <c r="V420">
        <f t="shared" si="119"/>
        <v>1</v>
      </c>
      <c r="W420">
        <f t="shared" si="119"/>
        <v>1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137</v>
      </c>
      <c r="F421" t="s">
        <v>140</v>
      </c>
      <c r="G421" t="s">
        <v>6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137</v>
      </c>
      <c r="F422" t="s">
        <v>140</v>
      </c>
      <c r="G422" t="s">
        <v>59</v>
      </c>
      <c r="L422" t="s">
        <v>60</v>
      </c>
      <c r="M422">
        <v>2005</v>
      </c>
      <c r="N422">
        <f t="shared" ref="N422:W424" si="120">M422</f>
        <v>2005</v>
      </c>
      <c r="O422">
        <f t="shared" si="120"/>
        <v>2005</v>
      </c>
      <c r="P422">
        <f t="shared" si="120"/>
        <v>2005</v>
      </c>
      <c r="Q422">
        <f t="shared" si="120"/>
        <v>2005</v>
      </c>
      <c r="R422">
        <f t="shared" si="120"/>
        <v>2005</v>
      </c>
      <c r="S422">
        <f t="shared" si="120"/>
        <v>2005</v>
      </c>
      <c r="T422">
        <f t="shared" si="120"/>
        <v>2005</v>
      </c>
      <c r="U422">
        <f t="shared" si="120"/>
        <v>2005</v>
      </c>
      <c r="V422">
        <f t="shared" si="120"/>
        <v>2005</v>
      </c>
      <c r="W422">
        <f t="shared" si="120"/>
        <v>2005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137</v>
      </c>
      <c r="F423" t="s">
        <v>140</v>
      </c>
      <c r="G423" t="s">
        <v>61</v>
      </c>
      <c r="L423" t="s">
        <v>60</v>
      </c>
      <c r="M423">
        <v>2101</v>
      </c>
      <c r="N423">
        <f t="shared" si="120"/>
        <v>2101</v>
      </c>
      <c r="O423">
        <f t="shared" si="120"/>
        <v>2101</v>
      </c>
      <c r="P423">
        <f t="shared" si="120"/>
        <v>2101</v>
      </c>
      <c r="Q423">
        <f t="shared" si="120"/>
        <v>2101</v>
      </c>
      <c r="R423">
        <f t="shared" si="120"/>
        <v>2101</v>
      </c>
      <c r="S423">
        <f t="shared" si="120"/>
        <v>2101</v>
      </c>
      <c r="T423">
        <f t="shared" si="120"/>
        <v>2101</v>
      </c>
      <c r="U423">
        <f t="shared" si="120"/>
        <v>2101</v>
      </c>
      <c r="V423">
        <f t="shared" si="120"/>
        <v>2101</v>
      </c>
      <c r="W423">
        <f t="shared" si="120"/>
        <v>2101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137</v>
      </c>
      <c r="F424" t="s">
        <v>140</v>
      </c>
      <c r="G424" t="s">
        <v>62</v>
      </c>
      <c r="L424" t="s">
        <v>63</v>
      </c>
      <c r="M424">
        <v>4</v>
      </c>
      <c r="N424">
        <f t="shared" si="120"/>
        <v>4</v>
      </c>
      <c r="O424">
        <f t="shared" si="120"/>
        <v>4</v>
      </c>
      <c r="P424">
        <f t="shared" si="120"/>
        <v>4</v>
      </c>
      <c r="Q424">
        <f t="shared" si="120"/>
        <v>4</v>
      </c>
      <c r="R424">
        <f t="shared" si="120"/>
        <v>4</v>
      </c>
      <c r="S424">
        <f t="shared" si="120"/>
        <v>4</v>
      </c>
      <c r="T424">
        <f t="shared" si="120"/>
        <v>4</v>
      </c>
      <c r="U424">
        <f t="shared" si="120"/>
        <v>4</v>
      </c>
      <c r="V424">
        <f t="shared" si="120"/>
        <v>4</v>
      </c>
      <c r="W424">
        <f t="shared" si="120"/>
        <v>4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137</v>
      </c>
      <c r="F425" t="s">
        <v>140</v>
      </c>
      <c r="G425" t="s">
        <v>64</v>
      </c>
      <c r="L425" t="s">
        <v>56</v>
      </c>
      <c r="M425">
        <v>0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137</v>
      </c>
      <c r="F426" t="s">
        <v>140</v>
      </c>
      <c r="G426" t="s">
        <v>17</v>
      </c>
      <c r="J426" t="s">
        <v>23</v>
      </c>
      <c r="L426" t="s">
        <v>84</v>
      </c>
      <c r="M426">
        <v>1</v>
      </c>
      <c r="N426">
        <f t="shared" ref="N426:W426" si="121">M426</f>
        <v>1</v>
      </c>
      <c r="O426">
        <f t="shared" si="121"/>
        <v>1</v>
      </c>
      <c r="P426">
        <f t="shared" si="121"/>
        <v>1</v>
      </c>
      <c r="Q426">
        <f t="shared" si="121"/>
        <v>1</v>
      </c>
      <c r="R426">
        <f t="shared" si="121"/>
        <v>1</v>
      </c>
      <c r="S426">
        <f t="shared" si="121"/>
        <v>1</v>
      </c>
      <c r="T426">
        <f t="shared" si="121"/>
        <v>1</v>
      </c>
      <c r="U426">
        <f t="shared" si="121"/>
        <v>1</v>
      </c>
      <c r="V426">
        <f t="shared" si="121"/>
        <v>1</v>
      </c>
      <c r="W426">
        <f t="shared" si="121"/>
        <v>1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137</v>
      </c>
      <c r="F427" t="s">
        <v>141</v>
      </c>
      <c r="G427" t="s">
        <v>6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137</v>
      </c>
      <c r="F428" t="s">
        <v>141</v>
      </c>
      <c r="G428" t="s">
        <v>59</v>
      </c>
      <c r="L428" t="s">
        <v>60</v>
      </c>
      <c r="M428">
        <v>2005</v>
      </c>
      <c r="N428">
        <f t="shared" ref="N428:W430" si="122">M428</f>
        <v>2005</v>
      </c>
      <c r="O428">
        <f t="shared" si="122"/>
        <v>2005</v>
      </c>
      <c r="P428">
        <f t="shared" si="122"/>
        <v>2005</v>
      </c>
      <c r="Q428">
        <f t="shared" si="122"/>
        <v>2005</v>
      </c>
      <c r="R428">
        <f t="shared" si="122"/>
        <v>2005</v>
      </c>
      <c r="S428">
        <f t="shared" si="122"/>
        <v>2005</v>
      </c>
      <c r="T428">
        <f t="shared" si="122"/>
        <v>2005</v>
      </c>
      <c r="U428">
        <f t="shared" si="122"/>
        <v>2005</v>
      </c>
      <c r="V428">
        <f t="shared" si="122"/>
        <v>2005</v>
      </c>
      <c r="W428">
        <f t="shared" si="122"/>
        <v>2005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137</v>
      </c>
      <c r="F429" t="s">
        <v>141</v>
      </c>
      <c r="G429" t="s">
        <v>61</v>
      </c>
      <c r="L429" t="s">
        <v>60</v>
      </c>
      <c r="M429">
        <v>2101</v>
      </c>
      <c r="N429">
        <f t="shared" si="122"/>
        <v>2101</v>
      </c>
      <c r="O429">
        <f t="shared" si="122"/>
        <v>2101</v>
      </c>
      <c r="P429">
        <f t="shared" si="122"/>
        <v>2101</v>
      </c>
      <c r="Q429">
        <f t="shared" si="122"/>
        <v>2101</v>
      </c>
      <c r="R429">
        <f t="shared" si="122"/>
        <v>2101</v>
      </c>
      <c r="S429">
        <f t="shared" si="122"/>
        <v>2101</v>
      </c>
      <c r="T429">
        <f t="shared" si="122"/>
        <v>2101</v>
      </c>
      <c r="U429">
        <f t="shared" si="122"/>
        <v>2101</v>
      </c>
      <c r="V429">
        <f t="shared" si="122"/>
        <v>2101</v>
      </c>
      <c r="W429">
        <f t="shared" si="122"/>
        <v>2101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137</v>
      </c>
      <c r="F430" t="s">
        <v>141</v>
      </c>
      <c r="G430" t="s">
        <v>62</v>
      </c>
      <c r="L430" t="s">
        <v>63</v>
      </c>
      <c r="M430">
        <v>4</v>
      </c>
      <c r="N430">
        <f t="shared" si="122"/>
        <v>4</v>
      </c>
      <c r="O430">
        <f t="shared" si="122"/>
        <v>4</v>
      </c>
      <c r="P430">
        <f t="shared" si="122"/>
        <v>4</v>
      </c>
      <c r="Q430">
        <f t="shared" si="122"/>
        <v>4</v>
      </c>
      <c r="R430">
        <f t="shared" si="122"/>
        <v>4</v>
      </c>
      <c r="S430">
        <f t="shared" si="122"/>
        <v>4</v>
      </c>
      <c r="T430">
        <f t="shared" si="122"/>
        <v>4</v>
      </c>
      <c r="U430">
        <f t="shared" si="122"/>
        <v>4</v>
      </c>
      <c r="V430">
        <f t="shared" si="122"/>
        <v>4</v>
      </c>
      <c r="W430">
        <f t="shared" si="122"/>
        <v>4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137</v>
      </c>
      <c r="F431" t="s">
        <v>141</v>
      </c>
      <c r="G431" t="s">
        <v>64</v>
      </c>
      <c r="L431" t="s">
        <v>56</v>
      </c>
      <c r="M431">
        <v>0</v>
      </c>
    </row>
    <row r="432" spans="1:23" x14ac:dyDescent="0.25">
      <c r="A432" t="s">
        <v>115</v>
      </c>
      <c r="B432" t="s">
        <v>5</v>
      </c>
      <c r="C432" t="s">
        <v>15</v>
      </c>
      <c r="D432" t="s">
        <v>16</v>
      </c>
      <c r="E432" t="s">
        <v>137</v>
      </c>
      <c r="F432" t="s">
        <v>141</v>
      </c>
      <c r="G432" t="s">
        <v>17</v>
      </c>
      <c r="J432" t="s">
        <v>142</v>
      </c>
      <c r="L432" t="s">
        <v>84</v>
      </c>
      <c r="M432">
        <v>1</v>
      </c>
      <c r="N432">
        <f t="shared" ref="N432:W432" si="123">M432</f>
        <v>1</v>
      </c>
      <c r="O432">
        <f t="shared" si="123"/>
        <v>1</v>
      </c>
      <c r="P432">
        <f t="shared" si="123"/>
        <v>1</v>
      </c>
      <c r="Q432">
        <f t="shared" si="123"/>
        <v>1</v>
      </c>
      <c r="R432">
        <f t="shared" si="123"/>
        <v>1</v>
      </c>
      <c r="S432">
        <f t="shared" si="123"/>
        <v>1</v>
      </c>
      <c r="T432">
        <f t="shared" si="123"/>
        <v>1</v>
      </c>
      <c r="U432">
        <f t="shared" si="123"/>
        <v>1</v>
      </c>
      <c r="V432">
        <f t="shared" si="123"/>
        <v>1</v>
      </c>
      <c r="W432">
        <f t="shared" si="123"/>
        <v>1</v>
      </c>
    </row>
    <row r="433" spans="1:23" x14ac:dyDescent="0.25">
      <c r="A433" t="s">
        <v>99</v>
      </c>
      <c r="B433" t="s">
        <v>5</v>
      </c>
      <c r="C433" t="s">
        <v>15</v>
      </c>
      <c r="D433" t="s">
        <v>16</v>
      </c>
      <c r="E433" t="s">
        <v>143</v>
      </c>
      <c r="G433" t="s">
        <v>20</v>
      </c>
      <c r="L433" t="s">
        <v>84</v>
      </c>
    </row>
    <row r="434" spans="1:23" x14ac:dyDescent="0.25">
      <c r="A434" t="s">
        <v>99</v>
      </c>
      <c r="B434" t="s">
        <v>5</v>
      </c>
      <c r="C434" t="s">
        <v>15</v>
      </c>
      <c r="D434" t="s">
        <v>16</v>
      </c>
      <c r="E434" t="s">
        <v>143</v>
      </c>
      <c r="G434" t="s">
        <v>21</v>
      </c>
      <c r="H434" t="s">
        <v>54</v>
      </c>
    </row>
    <row r="435" spans="1:23" x14ac:dyDescent="0.25">
      <c r="A435" t="s">
        <v>99</v>
      </c>
      <c r="B435" t="s">
        <v>5</v>
      </c>
      <c r="C435" t="s">
        <v>15</v>
      </c>
      <c r="D435" t="s">
        <v>16</v>
      </c>
      <c r="E435" t="s">
        <v>143</v>
      </c>
      <c r="G435" t="s">
        <v>55</v>
      </c>
      <c r="L435" t="s">
        <v>56</v>
      </c>
      <c r="M435">
        <v>0.25</v>
      </c>
      <c r="N435">
        <f t="shared" ref="N435:W437" si="124">M435</f>
        <v>0.25</v>
      </c>
      <c r="O435">
        <f t="shared" si="124"/>
        <v>0.25</v>
      </c>
      <c r="P435">
        <f t="shared" si="124"/>
        <v>0.25</v>
      </c>
      <c r="Q435">
        <f t="shared" si="124"/>
        <v>0.25</v>
      </c>
      <c r="R435">
        <f t="shared" si="124"/>
        <v>0.25</v>
      </c>
      <c r="S435">
        <f t="shared" si="124"/>
        <v>0.25</v>
      </c>
      <c r="T435">
        <f t="shared" si="124"/>
        <v>0.25</v>
      </c>
      <c r="U435">
        <f t="shared" si="124"/>
        <v>0.25</v>
      </c>
      <c r="V435">
        <f t="shared" si="124"/>
        <v>0.25</v>
      </c>
      <c r="W435">
        <f t="shared" si="124"/>
        <v>0.25</v>
      </c>
    </row>
    <row r="436" spans="1:23" x14ac:dyDescent="0.25">
      <c r="A436" t="s">
        <v>99</v>
      </c>
      <c r="B436" t="s">
        <v>5</v>
      </c>
      <c r="C436" t="s">
        <v>15</v>
      </c>
      <c r="D436" t="s">
        <v>16</v>
      </c>
      <c r="E436" t="s">
        <v>143</v>
      </c>
      <c r="G436" t="s">
        <v>57</v>
      </c>
      <c r="M436">
        <v>15</v>
      </c>
      <c r="N436">
        <f t="shared" si="124"/>
        <v>15</v>
      </c>
      <c r="O436">
        <f t="shared" si="124"/>
        <v>15</v>
      </c>
      <c r="P436">
        <f t="shared" si="124"/>
        <v>15</v>
      </c>
      <c r="Q436">
        <f t="shared" si="124"/>
        <v>15</v>
      </c>
      <c r="R436">
        <f t="shared" si="124"/>
        <v>15</v>
      </c>
      <c r="S436">
        <f t="shared" si="124"/>
        <v>15</v>
      </c>
      <c r="T436">
        <f t="shared" si="124"/>
        <v>15</v>
      </c>
      <c r="U436">
        <f t="shared" si="124"/>
        <v>15</v>
      </c>
      <c r="V436">
        <f t="shared" si="124"/>
        <v>15</v>
      </c>
      <c r="W436">
        <f t="shared" si="124"/>
        <v>15</v>
      </c>
    </row>
    <row r="437" spans="1:23" x14ac:dyDescent="0.25">
      <c r="A437" t="s">
        <v>99</v>
      </c>
      <c r="B437" t="s">
        <v>5</v>
      </c>
      <c r="C437" t="s">
        <v>15</v>
      </c>
      <c r="D437" t="s">
        <v>16</v>
      </c>
      <c r="E437" t="s">
        <v>143</v>
      </c>
      <c r="G437" t="s">
        <v>138</v>
      </c>
      <c r="L437" t="s">
        <v>56</v>
      </c>
      <c r="M437">
        <v>0</v>
      </c>
      <c r="N437">
        <f t="shared" si="124"/>
        <v>0</v>
      </c>
      <c r="O437">
        <f t="shared" si="124"/>
        <v>0</v>
      </c>
      <c r="P437">
        <f t="shared" si="124"/>
        <v>0</v>
      </c>
      <c r="Q437">
        <f t="shared" si="124"/>
        <v>0</v>
      </c>
      <c r="R437">
        <f t="shared" si="124"/>
        <v>0</v>
      </c>
      <c r="S437">
        <f t="shared" si="124"/>
        <v>0</v>
      </c>
      <c r="T437">
        <f t="shared" si="124"/>
        <v>0</v>
      </c>
      <c r="U437">
        <f t="shared" si="124"/>
        <v>0</v>
      </c>
      <c r="V437">
        <f t="shared" si="124"/>
        <v>0</v>
      </c>
      <c r="W437">
        <f t="shared" si="124"/>
        <v>0</v>
      </c>
    </row>
    <row r="438" spans="1:23" x14ac:dyDescent="0.25">
      <c r="A438" t="s">
        <v>99</v>
      </c>
      <c r="B438" t="s">
        <v>5</v>
      </c>
      <c r="C438" t="s">
        <v>15</v>
      </c>
      <c r="D438" t="s">
        <v>16</v>
      </c>
      <c r="E438" t="s">
        <v>143</v>
      </c>
      <c r="F438" t="s">
        <v>144</v>
      </c>
      <c r="G438" t="s">
        <v>6</v>
      </c>
    </row>
    <row r="439" spans="1:23" x14ac:dyDescent="0.25">
      <c r="A439" t="s">
        <v>99</v>
      </c>
      <c r="B439" t="s">
        <v>5</v>
      </c>
      <c r="C439" t="s">
        <v>15</v>
      </c>
      <c r="D439" t="s">
        <v>16</v>
      </c>
      <c r="E439" t="s">
        <v>143</v>
      </c>
      <c r="F439" t="s">
        <v>144</v>
      </c>
      <c r="G439" t="s">
        <v>59</v>
      </c>
      <c r="L439" t="s">
        <v>60</v>
      </c>
      <c r="M439">
        <v>1990</v>
      </c>
      <c r="N439">
        <f t="shared" ref="N439:W441" si="125">M439</f>
        <v>1990</v>
      </c>
      <c r="O439">
        <f t="shared" si="125"/>
        <v>1990</v>
      </c>
      <c r="P439">
        <f t="shared" si="125"/>
        <v>1990</v>
      </c>
      <c r="Q439">
        <f t="shared" si="125"/>
        <v>1990</v>
      </c>
      <c r="R439">
        <f t="shared" si="125"/>
        <v>1990</v>
      </c>
      <c r="S439">
        <f t="shared" si="125"/>
        <v>1990</v>
      </c>
      <c r="T439">
        <f t="shared" si="125"/>
        <v>1990</v>
      </c>
      <c r="U439">
        <f t="shared" si="125"/>
        <v>1990</v>
      </c>
      <c r="V439">
        <f t="shared" si="125"/>
        <v>1990</v>
      </c>
      <c r="W439">
        <f t="shared" si="125"/>
        <v>1990</v>
      </c>
    </row>
    <row r="440" spans="1:23" x14ac:dyDescent="0.25">
      <c r="A440" t="s">
        <v>99</v>
      </c>
      <c r="B440" t="s">
        <v>5</v>
      </c>
      <c r="C440" t="s">
        <v>15</v>
      </c>
      <c r="D440" t="s">
        <v>16</v>
      </c>
      <c r="E440" t="s">
        <v>143</v>
      </c>
      <c r="F440" t="s">
        <v>144</v>
      </c>
      <c r="G440" t="s">
        <v>61</v>
      </c>
      <c r="L440" t="s">
        <v>60</v>
      </c>
      <c r="M440">
        <v>2101</v>
      </c>
      <c r="N440">
        <f t="shared" si="125"/>
        <v>2101</v>
      </c>
      <c r="O440">
        <f t="shared" si="125"/>
        <v>2101</v>
      </c>
      <c r="P440">
        <f t="shared" si="125"/>
        <v>2101</v>
      </c>
      <c r="Q440">
        <f t="shared" si="125"/>
        <v>2101</v>
      </c>
      <c r="R440">
        <f t="shared" si="125"/>
        <v>2101</v>
      </c>
      <c r="S440">
        <f t="shared" si="125"/>
        <v>2101</v>
      </c>
      <c r="T440">
        <f t="shared" si="125"/>
        <v>2101</v>
      </c>
      <c r="U440">
        <f t="shared" si="125"/>
        <v>2101</v>
      </c>
      <c r="V440">
        <f t="shared" si="125"/>
        <v>2101</v>
      </c>
      <c r="W440">
        <f t="shared" si="125"/>
        <v>2101</v>
      </c>
    </row>
    <row r="441" spans="1:23" x14ac:dyDescent="0.25">
      <c r="A441" t="s">
        <v>99</v>
      </c>
      <c r="B441" t="s">
        <v>5</v>
      </c>
      <c r="C441" t="s">
        <v>15</v>
      </c>
      <c r="D441" t="s">
        <v>16</v>
      </c>
      <c r="E441" t="s">
        <v>143</v>
      </c>
      <c r="F441" t="s">
        <v>144</v>
      </c>
      <c r="G441" t="s">
        <v>62</v>
      </c>
      <c r="L441" t="s">
        <v>63</v>
      </c>
      <c r="M441">
        <v>1</v>
      </c>
      <c r="N441">
        <f t="shared" si="125"/>
        <v>1</v>
      </c>
      <c r="O441">
        <f t="shared" si="125"/>
        <v>1</v>
      </c>
      <c r="P441">
        <f t="shared" si="125"/>
        <v>1</v>
      </c>
      <c r="Q441">
        <f t="shared" si="125"/>
        <v>1</v>
      </c>
      <c r="R441">
        <f t="shared" si="125"/>
        <v>1</v>
      </c>
      <c r="S441">
        <f t="shared" si="125"/>
        <v>1</v>
      </c>
      <c r="T441">
        <f t="shared" si="125"/>
        <v>1</v>
      </c>
      <c r="U441">
        <f t="shared" si="125"/>
        <v>1</v>
      </c>
      <c r="V441">
        <f t="shared" si="125"/>
        <v>1</v>
      </c>
      <c r="W441">
        <f t="shared" si="125"/>
        <v>1</v>
      </c>
    </row>
    <row r="442" spans="1:23" x14ac:dyDescent="0.25">
      <c r="A442" t="s">
        <v>99</v>
      </c>
      <c r="B442" t="s">
        <v>5</v>
      </c>
      <c r="C442" t="s">
        <v>15</v>
      </c>
      <c r="D442" t="s">
        <v>16</v>
      </c>
      <c r="E442" t="s">
        <v>143</v>
      </c>
      <c r="F442" t="s">
        <v>144</v>
      </c>
      <c r="G442" t="s">
        <v>64</v>
      </c>
      <c r="L442" t="s">
        <v>56</v>
      </c>
      <c r="M442">
        <v>1</v>
      </c>
    </row>
    <row r="443" spans="1:23" x14ac:dyDescent="0.25">
      <c r="A443" t="s">
        <v>99</v>
      </c>
      <c r="B443" t="s">
        <v>5</v>
      </c>
      <c r="C443" t="s">
        <v>15</v>
      </c>
      <c r="D443" t="s">
        <v>16</v>
      </c>
      <c r="E443" t="s">
        <v>143</v>
      </c>
      <c r="F443" t="s">
        <v>144</v>
      </c>
      <c r="G443" t="s">
        <v>17</v>
      </c>
      <c r="J443" t="s">
        <v>36</v>
      </c>
      <c r="L443" t="s">
        <v>84</v>
      </c>
      <c r="M443">
        <v>1</v>
      </c>
      <c r="N443">
        <f t="shared" ref="N443:W443" si="126">M443</f>
        <v>1</v>
      </c>
      <c r="O443">
        <f t="shared" si="126"/>
        <v>1</v>
      </c>
      <c r="P443">
        <f t="shared" si="126"/>
        <v>1</v>
      </c>
      <c r="Q443">
        <f t="shared" si="126"/>
        <v>1</v>
      </c>
      <c r="R443">
        <f t="shared" si="126"/>
        <v>1</v>
      </c>
      <c r="S443">
        <f t="shared" si="126"/>
        <v>1</v>
      </c>
      <c r="T443">
        <f t="shared" si="126"/>
        <v>1</v>
      </c>
      <c r="U443">
        <f t="shared" si="126"/>
        <v>1</v>
      </c>
      <c r="V443">
        <f t="shared" si="126"/>
        <v>1</v>
      </c>
      <c r="W443">
        <f t="shared" si="126"/>
        <v>1</v>
      </c>
    </row>
    <row r="444" spans="1:23" x14ac:dyDescent="0.25">
      <c r="A444" t="s">
        <v>99</v>
      </c>
      <c r="B444" t="s">
        <v>5</v>
      </c>
      <c r="C444" t="s">
        <v>15</v>
      </c>
      <c r="D444" t="s">
        <v>16</v>
      </c>
      <c r="E444" t="s">
        <v>143</v>
      </c>
      <c r="F444" t="s">
        <v>145</v>
      </c>
      <c r="G444" t="s">
        <v>6</v>
      </c>
    </row>
    <row r="445" spans="1:23" x14ac:dyDescent="0.25">
      <c r="A445" t="s">
        <v>99</v>
      </c>
      <c r="B445" t="s">
        <v>5</v>
      </c>
      <c r="C445" t="s">
        <v>15</v>
      </c>
      <c r="D445" t="s">
        <v>16</v>
      </c>
      <c r="E445" t="s">
        <v>143</v>
      </c>
      <c r="F445" t="s">
        <v>145</v>
      </c>
      <c r="G445" t="s">
        <v>59</v>
      </c>
      <c r="L445" t="s">
        <v>60</v>
      </c>
      <c r="M445">
        <v>2005</v>
      </c>
      <c r="N445">
        <f t="shared" ref="N445:W447" si="127">M445</f>
        <v>2005</v>
      </c>
      <c r="O445">
        <f t="shared" si="127"/>
        <v>2005</v>
      </c>
      <c r="P445">
        <f t="shared" si="127"/>
        <v>2005</v>
      </c>
      <c r="Q445">
        <f t="shared" si="127"/>
        <v>2005</v>
      </c>
      <c r="R445">
        <f t="shared" si="127"/>
        <v>2005</v>
      </c>
      <c r="S445">
        <f t="shared" si="127"/>
        <v>2005</v>
      </c>
      <c r="T445">
        <f t="shared" si="127"/>
        <v>2005</v>
      </c>
      <c r="U445">
        <f t="shared" si="127"/>
        <v>2005</v>
      </c>
      <c r="V445">
        <f t="shared" si="127"/>
        <v>2005</v>
      </c>
      <c r="W445">
        <f t="shared" si="127"/>
        <v>2005</v>
      </c>
    </row>
    <row r="446" spans="1:23" x14ac:dyDescent="0.25">
      <c r="A446" t="s">
        <v>99</v>
      </c>
      <c r="B446" t="s">
        <v>5</v>
      </c>
      <c r="C446" t="s">
        <v>15</v>
      </c>
      <c r="D446" t="s">
        <v>16</v>
      </c>
      <c r="E446" t="s">
        <v>143</v>
      </c>
      <c r="F446" t="s">
        <v>145</v>
      </c>
      <c r="G446" t="s">
        <v>61</v>
      </c>
      <c r="L446" t="s">
        <v>60</v>
      </c>
      <c r="M446">
        <v>2101</v>
      </c>
      <c r="N446">
        <f t="shared" si="127"/>
        <v>2101</v>
      </c>
      <c r="O446">
        <f t="shared" si="127"/>
        <v>2101</v>
      </c>
      <c r="P446">
        <f t="shared" si="127"/>
        <v>2101</v>
      </c>
      <c r="Q446">
        <f t="shared" si="127"/>
        <v>2101</v>
      </c>
      <c r="R446">
        <f t="shared" si="127"/>
        <v>2101</v>
      </c>
      <c r="S446">
        <f t="shared" si="127"/>
        <v>2101</v>
      </c>
      <c r="T446">
        <f t="shared" si="127"/>
        <v>2101</v>
      </c>
      <c r="U446">
        <f t="shared" si="127"/>
        <v>2101</v>
      </c>
      <c r="V446">
        <f t="shared" si="127"/>
        <v>2101</v>
      </c>
      <c r="W446">
        <f t="shared" si="127"/>
        <v>2101</v>
      </c>
    </row>
    <row r="447" spans="1:23" x14ac:dyDescent="0.25">
      <c r="A447" t="s">
        <v>99</v>
      </c>
      <c r="B447" t="s">
        <v>5</v>
      </c>
      <c r="C447" t="s">
        <v>15</v>
      </c>
      <c r="D447" t="s">
        <v>16</v>
      </c>
      <c r="E447" t="s">
        <v>143</v>
      </c>
      <c r="F447" t="s">
        <v>145</v>
      </c>
      <c r="G447" t="s">
        <v>62</v>
      </c>
      <c r="L447" t="s">
        <v>63</v>
      </c>
      <c r="M447">
        <v>1</v>
      </c>
      <c r="N447">
        <f t="shared" si="127"/>
        <v>1</v>
      </c>
      <c r="O447">
        <f t="shared" si="127"/>
        <v>1</v>
      </c>
      <c r="P447">
        <f t="shared" si="127"/>
        <v>1</v>
      </c>
      <c r="Q447">
        <f t="shared" si="127"/>
        <v>1</v>
      </c>
      <c r="R447">
        <f t="shared" si="127"/>
        <v>1</v>
      </c>
      <c r="S447">
        <f t="shared" si="127"/>
        <v>1</v>
      </c>
      <c r="T447">
        <f t="shared" si="127"/>
        <v>1</v>
      </c>
      <c r="U447">
        <f t="shared" si="127"/>
        <v>1</v>
      </c>
      <c r="V447">
        <f t="shared" si="127"/>
        <v>1</v>
      </c>
      <c r="W447">
        <f t="shared" si="127"/>
        <v>1</v>
      </c>
    </row>
    <row r="448" spans="1:23" x14ac:dyDescent="0.25">
      <c r="A448" t="s">
        <v>99</v>
      </c>
      <c r="B448" t="s">
        <v>5</v>
      </c>
      <c r="C448" t="s">
        <v>15</v>
      </c>
      <c r="D448" t="s">
        <v>16</v>
      </c>
      <c r="E448" t="s">
        <v>143</v>
      </c>
      <c r="F448" t="s">
        <v>145</v>
      </c>
      <c r="G448" t="s">
        <v>64</v>
      </c>
      <c r="L448" t="s">
        <v>56</v>
      </c>
      <c r="M448">
        <v>0</v>
      </c>
    </row>
    <row r="449" spans="1:23" x14ac:dyDescent="0.25">
      <c r="A449" t="s">
        <v>99</v>
      </c>
      <c r="B449" t="s">
        <v>5</v>
      </c>
      <c r="C449" t="s">
        <v>15</v>
      </c>
      <c r="D449" t="s">
        <v>16</v>
      </c>
      <c r="E449" t="s">
        <v>143</v>
      </c>
      <c r="F449" t="s">
        <v>145</v>
      </c>
      <c r="G449" t="s">
        <v>17</v>
      </c>
      <c r="J449" t="s">
        <v>34</v>
      </c>
      <c r="L449" t="s">
        <v>84</v>
      </c>
      <c r="M449">
        <v>1</v>
      </c>
      <c r="N449">
        <f t="shared" ref="N449:W449" si="128">M449</f>
        <v>1</v>
      </c>
      <c r="O449">
        <f t="shared" si="128"/>
        <v>1</v>
      </c>
      <c r="P449">
        <f t="shared" si="128"/>
        <v>1</v>
      </c>
      <c r="Q449">
        <f t="shared" si="128"/>
        <v>1</v>
      </c>
      <c r="R449">
        <f t="shared" si="128"/>
        <v>1</v>
      </c>
      <c r="S449">
        <f t="shared" si="128"/>
        <v>1</v>
      </c>
      <c r="T449">
        <f t="shared" si="128"/>
        <v>1</v>
      </c>
      <c r="U449">
        <f t="shared" si="128"/>
        <v>1</v>
      </c>
      <c r="V449">
        <f t="shared" si="128"/>
        <v>1</v>
      </c>
      <c r="W449">
        <f t="shared" si="128"/>
        <v>1</v>
      </c>
    </row>
    <row r="450" spans="1:23" x14ac:dyDescent="0.25">
      <c r="A450" t="s">
        <v>99</v>
      </c>
      <c r="B450" t="s">
        <v>5</v>
      </c>
      <c r="C450" t="s">
        <v>15</v>
      </c>
      <c r="D450" t="s">
        <v>16</v>
      </c>
      <c r="E450" t="s">
        <v>143</v>
      </c>
      <c r="F450" t="s">
        <v>146</v>
      </c>
      <c r="G450" t="s">
        <v>6</v>
      </c>
    </row>
    <row r="451" spans="1:23" x14ac:dyDescent="0.25">
      <c r="A451" t="s">
        <v>99</v>
      </c>
      <c r="B451" t="s">
        <v>5</v>
      </c>
      <c r="C451" t="s">
        <v>15</v>
      </c>
      <c r="D451" t="s">
        <v>16</v>
      </c>
      <c r="E451" t="s">
        <v>143</v>
      </c>
      <c r="F451" t="s">
        <v>146</v>
      </c>
      <c r="G451" t="s">
        <v>59</v>
      </c>
      <c r="L451" t="s">
        <v>60</v>
      </c>
      <c r="M451">
        <v>2005</v>
      </c>
      <c r="N451">
        <f t="shared" ref="N451:W453" si="129">M451</f>
        <v>2005</v>
      </c>
      <c r="O451">
        <f t="shared" si="129"/>
        <v>2005</v>
      </c>
      <c r="P451">
        <f t="shared" si="129"/>
        <v>2005</v>
      </c>
      <c r="Q451">
        <f t="shared" si="129"/>
        <v>2005</v>
      </c>
      <c r="R451">
        <f t="shared" si="129"/>
        <v>2005</v>
      </c>
      <c r="S451">
        <f t="shared" si="129"/>
        <v>2005</v>
      </c>
      <c r="T451">
        <f t="shared" si="129"/>
        <v>2005</v>
      </c>
      <c r="U451">
        <f t="shared" si="129"/>
        <v>2005</v>
      </c>
      <c r="V451">
        <f t="shared" si="129"/>
        <v>2005</v>
      </c>
      <c r="W451">
        <f t="shared" si="129"/>
        <v>2005</v>
      </c>
    </row>
    <row r="452" spans="1:23" x14ac:dyDescent="0.25">
      <c r="A452" t="s">
        <v>99</v>
      </c>
      <c r="B452" t="s">
        <v>5</v>
      </c>
      <c r="C452" t="s">
        <v>15</v>
      </c>
      <c r="D452" t="s">
        <v>16</v>
      </c>
      <c r="E452" t="s">
        <v>143</v>
      </c>
      <c r="F452" t="s">
        <v>146</v>
      </c>
      <c r="G452" t="s">
        <v>61</v>
      </c>
      <c r="L452" t="s">
        <v>60</v>
      </c>
      <c r="M452">
        <v>2101</v>
      </c>
      <c r="N452">
        <f t="shared" si="129"/>
        <v>2101</v>
      </c>
      <c r="O452">
        <f t="shared" si="129"/>
        <v>2101</v>
      </c>
      <c r="P452">
        <f t="shared" si="129"/>
        <v>2101</v>
      </c>
      <c r="Q452">
        <f t="shared" si="129"/>
        <v>2101</v>
      </c>
      <c r="R452">
        <f t="shared" si="129"/>
        <v>2101</v>
      </c>
      <c r="S452">
        <f t="shared" si="129"/>
        <v>2101</v>
      </c>
      <c r="T452">
        <f t="shared" si="129"/>
        <v>2101</v>
      </c>
      <c r="U452">
        <f t="shared" si="129"/>
        <v>2101</v>
      </c>
      <c r="V452">
        <f t="shared" si="129"/>
        <v>2101</v>
      </c>
      <c r="W452">
        <f t="shared" si="129"/>
        <v>2101</v>
      </c>
    </row>
    <row r="453" spans="1:23" x14ac:dyDescent="0.25">
      <c r="A453" t="s">
        <v>99</v>
      </c>
      <c r="B453" t="s">
        <v>5</v>
      </c>
      <c r="C453" t="s">
        <v>15</v>
      </c>
      <c r="D453" t="s">
        <v>16</v>
      </c>
      <c r="E453" t="s">
        <v>143</v>
      </c>
      <c r="F453" t="s">
        <v>146</v>
      </c>
      <c r="G453" t="s">
        <v>62</v>
      </c>
      <c r="L453" t="s">
        <v>63</v>
      </c>
      <c r="M453">
        <v>1</v>
      </c>
      <c r="N453">
        <f t="shared" si="129"/>
        <v>1</v>
      </c>
      <c r="O453">
        <f t="shared" si="129"/>
        <v>1</v>
      </c>
      <c r="P453">
        <f t="shared" si="129"/>
        <v>1</v>
      </c>
      <c r="Q453">
        <f t="shared" si="129"/>
        <v>1</v>
      </c>
      <c r="R453">
        <f t="shared" si="129"/>
        <v>1</v>
      </c>
      <c r="S453">
        <f t="shared" si="129"/>
        <v>1</v>
      </c>
      <c r="T453">
        <f t="shared" si="129"/>
        <v>1</v>
      </c>
      <c r="U453">
        <f t="shared" si="129"/>
        <v>1</v>
      </c>
      <c r="V453">
        <f t="shared" si="129"/>
        <v>1</v>
      </c>
      <c r="W453">
        <f t="shared" si="129"/>
        <v>1</v>
      </c>
    </row>
    <row r="454" spans="1:23" x14ac:dyDescent="0.25">
      <c r="A454" t="s">
        <v>99</v>
      </c>
      <c r="B454" t="s">
        <v>5</v>
      </c>
      <c r="C454" t="s">
        <v>15</v>
      </c>
      <c r="D454" t="s">
        <v>16</v>
      </c>
      <c r="E454" t="s">
        <v>143</v>
      </c>
      <c r="F454" t="s">
        <v>146</v>
      </c>
      <c r="G454" t="s">
        <v>64</v>
      </c>
      <c r="L454" t="s">
        <v>56</v>
      </c>
      <c r="M454">
        <v>0</v>
      </c>
    </row>
    <row r="455" spans="1:23" x14ac:dyDescent="0.25">
      <c r="A455" t="s">
        <v>99</v>
      </c>
      <c r="B455" t="s">
        <v>5</v>
      </c>
      <c r="C455" t="s">
        <v>15</v>
      </c>
      <c r="D455" t="s">
        <v>16</v>
      </c>
      <c r="E455" t="s">
        <v>143</v>
      </c>
      <c r="F455" t="s">
        <v>146</v>
      </c>
      <c r="G455" t="s">
        <v>17</v>
      </c>
      <c r="J455" t="s">
        <v>147</v>
      </c>
      <c r="L455" t="s">
        <v>84</v>
      </c>
      <c r="M455">
        <v>1</v>
      </c>
      <c r="N455">
        <f t="shared" ref="N455:W455" si="130">M455</f>
        <v>1</v>
      </c>
      <c r="O455">
        <f t="shared" si="130"/>
        <v>1</v>
      </c>
      <c r="P455">
        <f t="shared" si="130"/>
        <v>1</v>
      </c>
      <c r="Q455">
        <f t="shared" si="130"/>
        <v>1</v>
      </c>
      <c r="R455">
        <f t="shared" si="130"/>
        <v>1</v>
      </c>
      <c r="S455">
        <f t="shared" si="130"/>
        <v>1</v>
      </c>
      <c r="T455">
        <f t="shared" si="130"/>
        <v>1</v>
      </c>
      <c r="U455">
        <f t="shared" si="130"/>
        <v>1</v>
      </c>
      <c r="V455">
        <f t="shared" si="130"/>
        <v>1</v>
      </c>
      <c r="W455">
        <f t="shared" si="130"/>
        <v>1</v>
      </c>
    </row>
    <row r="456" spans="1:23" x14ac:dyDescent="0.25">
      <c r="A456" t="s">
        <v>106</v>
      </c>
      <c r="B456" t="s">
        <v>5</v>
      </c>
      <c r="C456" t="s">
        <v>15</v>
      </c>
      <c r="D456" t="s">
        <v>16</v>
      </c>
      <c r="E456" t="s">
        <v>148</v>
      </c>
      <c r="G456" t="s">
        <v>20</v>
      </c>
      <c r="L456" t="s">
        <v>84</v>
      </c>
    </row>
    <row r="457" spans="1:23" x14ac:dyDescent="0.25">
      <c r="A457" t="s">
        <v>106</v>
      </c>
      <c r="B457" t="s">
        <v>5</v>
      </c>
      <c r="C457" t="s">
        <v>15</v>
      </c>
      <c r="D457" t="s">
        <v>16</v>
      </c>
      <c r="E457" t="s">
        <v>148</v>
      </c>
      <c r="G457" t="s">
        <v>21</v>
      </c>
      <c r="H457" t="s">
        <v>54</v>
      </c>
    </row>
    <row r="458" spans="1:23" x14ac:dyDescent="0.25">
      <c r="A458" t="s">
        <v>106</v>
      </c>
      <c r="B458" t="s">
        <v>5</v>
      </c>
      <c r="C458" t="s">
        <v>15</v>
      </c>
      <c r="D458" t="s">
        <v>16</v>
      </c>
      <c r="E458" t="s">
        <v>148</v>
      </c>
      <c r="G458" t="s">
        <v>55</v>
      </c>
      <c r="L458" t="s">
        <v>56</v>
      </c>
      <c r="M458">
        <v>0.25</v>
      </c>
      <c r="N458">
        <f t="shared" ref="N458:W460" si="131">M458</f>
        <v>0.25</v>
      </c>
      <c r="O458">
        <f t="shared" si="131"/>
        <v>0.25</v>
      </c>
      <c r="P458">
        <f t="shared" si="131"/>
        <v>0.25</v>
      </c>
      <c r="Q458">
        <f t="shared" si="131"/>
        <v>0.25</v>
      </c>
      <c r="R458">
        <f t="shared" si="131"/>
        <v>0.25</v>
      </c>
      <c r="S458">
        <f t="shared" si="131"/>
        <v>0.25</v>
      </c>
      <c r="T458">
        <f t="shared" si="131"/>
        <v>0.25</v>
      </c>
      <c r="U458">
        <f t="shared" si="131"/>
        <v>0.25</v>
      </c>
      <c r="V458">
        <f t="shared" si="131"/>
        <v>0.25</v>
      </c>
      <c r="W458">
        <f t="shared" si="131"/>
        <v>0.25</v>
      </c>
    </row>
    <row r="459" spans="1:23" x14ac:dyDescent="0.25">
      <c r="A459" t="s">
        <v>106</v>
      </c>
      <c r="B459" t="s">
        <v>5</v>
      </c>
      <c r="C459" t="s">
        <v>15</v>
      </c>
      <c r="D459" t="s">
        <v>16</v>
      </c>
      <c r="E459" t="s">
        <v>148</v>
      </c>
      <c r="G459" t="s">
        <v>57</v>
      </c>
      <c r="M459">
        <v>15</v>
      </c>
      <c r="N459">
        <f t="shared" si="131"/>
        <v>15</v>
      </c>
      <c r="O459">
        <f t="shared" si="131"/>
        <v>15</v>
      </c>
      <c r="P459">
        <f t="shared" si="131"/>
        <v>15</v>
      </c>
      <c r="Q459">
        <f t="shared" si="131"/>
        <v>15</v>
      </c>
      <c r="R459">
        <f t="shared" si="131"/>
        <v>15</v>
      </c>
      <c r="S459">
        <f t="shared" si="131"/>
        <v>15</v>
      </c>
      <c r="T459">
        <f t="shared" si="131"/>
        <v>15</v>
      </c>
      <c r="U459">
        <f t="shared" si="131"/>
        <v>15</v>
      </c>
      <c r="V459">
        <f t="shared" si="131"/>
        <v>15</v>
      </c>
      <c r="W459">
        <f t="shared" si="131"/>
        <v>15</v>
      </c>
    </row>
    <row r="460" spans="1:23" x14ac:dyDescent="0.25">
      <c r="A460" t="s">
        <v>106</v>
      </c>
      <c r="B460" t="s">
        <v>5</v>
      </c>
      <c r="C460" t="s">
        <v>15</v>
      </c>
      <c r="D460" t="s">
        <v>16</v>
      </c>
      <c r="E460" t="s">
        <v>148</v>
      </c>
      <c r="G460" t="s">
        <v>138</v>
      </c>
      <c r="L460" t="s">
        <v>56</v>
      </c>
      <c r="M460">
        <v>0</v>
      </c>
      <c r="N460">
        <f t="shared" si="131"/>
        <v>0</v>
      </c>
      <c r="O460">
        <f t="shared" si="131"/>
        <v>0</v>
      </c>
      <c r="P460">
        <f t="shared" si="131"/>
        <v>0</v>
      </c>
      <c r="Q460">
        <f t="shared" si="131"/>
        <v>0</v>
      </c>
      <c r="R460">
        <f t="shared" si="131"/>
        <v>0</v>
      </c>
      <c r="S460">
        <f t="shared" si="131"/>
        <v>0</v>
      </c>
      <c r="T460">
        <f t="shared" si="131"/>
        <v>0</v>
      </c>
      <c r="U460">
        <f t="shared" si="131"/>
        <v>0</v>
      </c>
      <c r="V460">
        <f t="shared" si="131"/>
        <v>0</v>
      </c>
      <c r="W460">
        <f t="shared" si="131"/>
        <v>0</v>
      </c>
    </row>
    <row r="461" spans="1:23" x14ac:dyDescent="0.25">
      <c r="A461" t="s">
        <v>106</v>
      </c>
      <c r="B461" t="s">
        <v>5</v>
      </c>
      <c r="C461" t="s">
        <v>15</v>
      </c>
      <c r="D461" t="s">
        <v>16</v>
      </c>
      <c r="E461" t="s">
        <v>148</v>
      </c>
      <c r="F461" t="s">
        <v>144</v>
      </c>
      <c r="G461" t="s">
        <v>6</v>
      </c>
    </row>
    <row r="462" spans="1:23" x14ac:dyDescent="0.25">
      <c r="A462" t="s">
        <v>106</v>
      </c>
      <c r="B462" t="s">
        <v>5</v>
      </c>
      <c r="C462" t="s">
        <v>15</v>
      </c>
      <c r="D462" t="s">
        <v>16</v>
      </c>
      <c r="E462" t="s">
        <v>148</v>
      </c>
      <c r="F462" t="s">
        <v>144</v>
      </c>
      <c r="G462" t="s">
        <v>59</v>
      </c>
      <c r="L462" t="s">
        <v>60</v>
      </c>
      <c r="M462">
        <v>1990</v>
      </c>
      <c r="N462">
        <f t="shared" ref="N462:W464" si="132">M462</f>
        <v>1990</v>
      </c>
      <c r="O462">
        <f t="shared" si="132"/>
        <v>1990</v>
      </c>
      <c r="P462">
        <f t="shared" si="132"/>
        <v>1990</v>
      </c>
      <c r="Q462">
        <f t="shared" si="132"/>
        <v>1990</v>
      </c>
      <c r="R462">
        <f t="shared" si="132"/>
        <v>1990</v>
      </c>
      <c r="S462">
        <f t="shared" si="132"/>
        <v>1990</v>
      </c>
      <c r="T462">
        <f t="shared" si="132"/>
        <v>1990</v>
      </c>
      <c r="U462">
        <f t="shared" si="132"/>
        <v>1990</v>
      </c>
      <c r="V462">
        <f t="shared" si="132"/>
        <v>1990</v>
      </c>
      <c r="W462">
        <f t="shared" si="132"/>
        <v>1990</v>
      </c>
    </row>
    <row r="463" spans="1:23" x14ac:dyDescent="0.25">
      <c r="A463" t="s">
        <v>106</v>
      </c>
      <c r="B463" t="s">
        <v>5</v>
      </c>
      <c r="C463" t="s">
        <v>15</v>
      </c>
      <c r="D463" t="s">
        <v>16</v>
      </c>
      <c r="E463" t="s">
        <v>148</v>
      </c>
      <c r="F463" t="s">
        <v>144</v>
      </c>
      <c r="G463" t="s">
        <v>61</v>
      </c>
      <c r="L463" t="s">
        <v>60</v>
      </c>
      <c r="M463">
        <v>2101</v>
      </c>
      <c r="N463">
        <f t="shared" si="132"/>
        <v>2101</v>
      </c>
      <c r="O463">
        <f t="shared" si="132"/>
        <v>2101</v>
      </c>
      <c r="P463">
        <f t="shared" si="132"/>
        <v>2101</v>
      </c>
      <c r="Q463">
        <f t="shared" si="132"/>
        <v>2101</v>
      </c>
      <c r="R463">
        <f t="shared" si="132"/>
        <v>2101</v>
      </c>
      <c r="S463">
        <f t="shared" si="132"/>
        <v>2101</v>
      </c>
      <c r="T463">
        <f t="shared" si="132"/>
        <v>2101</v>
      </c>
      <c r="U463">
        <f t="shared" si="132"/>
        <v>2101</v>
      </c>
      <c r="V463">
        <f t="shared" si="132"/>
        <v>2101</v>
      </c>
      <c r="W463">
        <f t="shared" si="132"/>
        <v>2101</v>
      </c>
    </row>
    <row r="464" spans="1:23" x14ac:dyDescent="0.25">
      <c r="A464" t="s">
        <v>106</v>
      </c>
      <c r="B464" t="s">
        <v>5</v>
      </c>
      <c r="C464" t="s">
        <v>15</v>
      </c>
      <c r="D464" t="s">
        <v>16</v>
      </c>
      <c r="E464" t="s">
        <v>148</v>
      </c>
      <c r="F464" t="s">
        <v>144</v>
      </c>
      <c r="G464" t="s">
        <v>62</v>
      </c>
      <c r="L464" t="s">
        <v>63</v>
      </c>
      <c r="M464">
        <v>1</v>
      </c>
      <c r="N464">
        <f t="shared" si="132"/>
        <v>1</v>
      </c>
      <c r="O464">
        <f t="shared" si="132"/>
        <v>1</v>
      </c>
      <c r="P464">
        <f t="shared" si="132"/>
        <v>1</v>
      </c>
      <c r="Q464">
        <f t="shared" si="132"/>
        <v>1</v>
      </c>
      <c r="R464">
        <f t="shared" si="132"/>
        <v>1</v>
      </c>
      <c r="S464">
        <f t="shared" si="132"/>
        <v>1</v>
      </c>
      <c r="T464">
        <f t="shared" si="132"/>
        <v>1</v>
      </c>
      <c r="U464">
        <f t="shared" si="132"/>
        <v>1</v>
      </c>
      <c r="V464">
        <f t="shared" si="132"/>
        <v>1</v>
      </c>
      <c r="W464">
        <f t="shared" si="132"/>
        <v>1</v>
      </c>
    </row>
    <row r="465" spans="1:23" x14ac:dyDescent="0.25">
      <c r="A465" t="s">
        <v>106</v>
      </c>
      <c r="B465" t="s">
        <v>5</v>
      </c>
      <c r="C465" t="s">
        <v>15</v>
      </c>
      <c r="D465" t="s">
        <v>16</v>
      </c>
      <c r="E465" t="s">
        <v>148</v>
      </c>
      <c r="F465" t="s">
        <v>144</v>
      </c>
      <c r="G465" t="s">
        <v>64</v>
      </c>
      <c r="L465" t="s">
        <v>56</v>
      </c>
      <c r="M465">
        <v>1</v>
      </c>
    </row>
    <row r="466" spans="1:23" x14ac:dyDescent="0.25">
      <c r="A466" t="s">
        <v>106</v>
      </c>
      <c r="B466" t="s">
        <v>5</v>
      </c>
      <c r="C466" t="s">
        <v>15</v>
      </c>
      <c r="D466" t="s">
        <v>16</v>
      </c>
      <c r="E466" t="s">
        <v>148</v>
      </c>
      <c r="F466" t="s">
        <v>144</v>
      </c>
      <c r="G466" t="s">
        <v>17</v>
      </c>
      <c r="J466" t="s">
        <v>36</v>
      </c>
      <c r="L466" t="s">
        <v>84</v>
      </c>
      <c r="M466">
        <v>1</v>
      </c>
      <c r="N466">
        <f t="shared" ref="N466:W466" si="133">M466</f>
        <v>1</v>
      </c>
      <c r="O466">
        <f t="shared" si="133"/>
        <v>1</v>
      </c>
      <c r="P466">
        <f t="shared" si="133"/>
        <v>1</v>
      </c>
      <c r="Q466">
        <f t="shared" si="133"/>
        <v>1</v>
      </c>
      <c r="R466">
        <f t="shared" si="133"/>
        <v>1</v>
      </c>
      <c r="S466">
        <f t="shared" si="133"/>
        <v>1</v>
      </c>
      <c r="T466">
        <f t="shared" si="133"/>
        <v>1</v>
      </c>
      <c r="U466">
        <f t="shared" si="133"/>
        <v>1</v>
      </c>
      <c r="V466">
        <f t="shared" si="133"/>
        <v>1</v>
      </c>
      <c r="W466">
        <f t="shared" si="133"/>
        <v>1</v>
      </c>
    </row>
    <row r="467" spans="1:23" x14ac:dyDescent="0.25">
      <c r="A467" t="s">
        <v>106</v>
      </c>
      <c r="B467" t="s">
        <v>5</v>
      </c>
      <c r="C467" t="s">
        <v>15</v>
      </c>
      <c r="D467" t="s">
        <v>16</v>
      </c>
      <c r="E467" t="s">
        <v>148</v>
      </c>
      <c r="F467" t="s">
        <v>145</v>
      </c>
      <c r="G467" t="s">
        <v>6</v>
      </c>
    </row>
    <row r="468" spans="1:23" x14ac:dyDescent="0.25">
      <c r="A468" t="s">
        <v>106</v>
      </c>
      <c r="B468" t="s">
        <v>5</v>
      </c>
      <c r="C468" t="s">
        <v>15</v>
      </c>
      <c r="D468" t="s">
        <v>16</v>
      </c>
      <c r="E468" t="s">
        <v>148</v>
      </c>
      <c r="F468" t="s">
        <v>145</v>
      </c>
      <c r="G468" t="s">
        <v>59</v>
      </c>
      <c r="L468" t="s">
        <v>60</v>
      </c>
      <c r="M468">
        <v>2005</v>
      </c>
      <c r="N468">
        <f t="shared" ref="N468:W470" si="134">M468</f>
        <v>2005</v>
      </c>
      <c r="O468">
        <f t="shared" si="134"/>
        <v>2005</v>
      </c>
      <c r="P468">
        <f t="shared" si="134"/>
        <v>2005</v>
      </c>
      <c r="Q468">
        <f t="shared" si="134"/>
        <v>2005</v>
      </c>
      <c r="R468">
        <f t="shared" si="134"/>
        <v>2005</v>
      </c>
      <c r="S468">
        <f t="shared" si="134"/>
        <v>2005</v>
      </c>
      <c r="T468">
        <f t="shared" si="134"/>
        <v>2005</v>
      </c>
      <c r="U468">
        <f t="shared" si="134"/>
        <v>2005</v>
      </c>
      <c r="V468">
        <f t="shared" si="134"/>
        <v>2005</v>
      </c>
      <c r="W468">
        <f t="shared" si="134"/>
        <v>2005</v>
      </c>
    </row>
    <row r="469" spans="1:23" x14ac:dyDescent="0.25">
      <c r="A469" t="s">
        <v>106</v>
      </c>
      <c r="B469" t="s">
        <v>5</v>
      </c>
      <c r="C469" t="s">
        <v>15</v>
      </c>
      <c r="D469" t="s">
        <v>16</v>
      </c>
      <c r="E469" t="s">
        <v>148</v>
      </c>
      <c r="F469" t="s">
        <v>145</v>
      </c>
      <c r="G469" t="s">
        <v>61</v>
      </c>
      <c r="L469" t="s">
        <v>60</v>
      </c>
      <c r="M469">
        <v>2101</v>
      </c>
      <c r="N469">
        <f t="shared" si="134"/>
        <v>2101</v>
      </c>
      <c r="O469">
        <f t="shared" si="134"/>
        <v>2101</v>
      </c>
      <c r="P469">
        <f t="shared" si="134"/>
        <v>2101</v>
      </c>
      <c r="Q469">
        <f t="shared" si="134"/>
        <v>2101</v>
      </c>
      <c r="R469">
        <f t="shared" si="134"/>
        <v>2101</v>
      </c>
      <c r="S469">
        <f t="shared" si="134"/>
        <v>2101</v>
      </c>
      <c r="T469">
        <f t="shared" si="134"/>
        <v>2101</v>
      </c>
      <c r="U469">
        <f t="shared" si="134"/>
        <v>2101</v>
      </c>
      <c r="V469">
        <f t="shared" si="134"/>
        <v>2101</v>
      </c>
      <c r="W469">
        <f t="shared" si="134"/>
        <v>2101</v>
      </c>
    </row>
    <row r="470" spans="1:23" x14ac:dyDescent="0.25">
      <c r="A470" t="s">
        <v>106</v>
      </c>
      <c r="B470" t="s">
        <v>5</v>
      </c>
      <c r="C470" t="s">
        <v>15</v>
      </c>
      <c r="D470" t="s">
        <v>16</v>
      </c>
      <c r="E470" t="s">
        <v>148</v>
      </c>
      <c r="F470" t="s">
        <v>145</v>
      </c>
      <c r="G470" t="s">
        <v>62</v>
      </c>
      <c r="L470" t="s">
        <v>63</v>
      </c>
      <c r="M470">
        <v>1</v>
      </c>
      <c r="N470">
        <f t="shared" si="134"/>
        <v>1</v>
      </c>
      <c r="O470">
        <f t="shared" si="134"/>
        <v>1</v>
      </c>
      <c r="P470">
        <f t="shared" si="134"/>
        <v>1</v>
      </c>
      <c r="Q470">
        <f t="shared" si="134"/>
        <v>1</v>
      </c>
      <c r="R470">
        <f t="shared" si="134"/>
        <v>1</v>
      </c>
      <c r="S470">
        <f t="shared" si="134"/>
        <v>1</v>
      </c>
      <c r="T470">
        <f t="shared" si="134"/>
        <v>1</v>
      </c>
      <c r="U470">
        <f t="shared" si="134"/>
        <v>1</v>
      </c>
      <c r="V470">
        <f t="shared" si="134"/>
        <v>1</v>
      </c>
      <c r="W470">
        <f t="shared" si="134"/>
        <v>1</v>
      </c>
    </row>
    <row r="471" spans="1:23" x14ac:dyDescent="0.25">
      <c r="A471" t="s">
        <v>106</v>
      </c>
      <c r="B471" t="s">
        <v>5</v>
      </c>
      <c r="C471" t="s">
        <v>15</v>
      </c>
      <c r="D471" t="s">
        <v>16</v>
      </c>
      <c r="E471" t="s">
        <v>148</v>
      </c>
      <c r="F471" t="s">
        <v>145</v>
      </c>
      <c r="G471" t="s">
        <v>64</v>
      </c>
      <c r="L471" t="s">
        <v>56</v>
      </c>
      <c r="M471">
        <v>0</v>
      </c>
    </row>
    <row r="472" spans="1:23" x14ac:dyDescent="0.25">
      <c r="A472" t="s">
        <v>106</v>
      </c>
      <c r="B472" t="s">
        <v>5</v>
      </c>
      <c r="C472" t="s">
        <v>15</v>
      </c>
      <c r="D472" t="s">
        <v>16</v>
      </c>
      <c r="E472" t="s">
        <v>148</v>
      </c>
      <c r="F472" t="s">
        <v>145</v>
      </c>
      <c r="G472" t="s">
        <v>17</v>
      </c>
      <c r="J472" t="s">
        <v>34</v>
      </c>
      <c r="L472" t="s">
        <v>84</v>
      </c>
      <c r="M472">
        <v>1</v>
      </c>
      <c r="N472">
        <f t="shared" ref="N472:W472" si="135">M472</f>
        <v>1</v>
      </c>
      <c r="O472">
        <f t="shared" si="135"/>
        <v>1</v>
      </c>
      <c r="P472">
        <f t="shared" si="135"/>
        <v>1</v>
      </c>
      <c r="Q472">
        <f t="shared" si="135"/>
        <v>1</v>
      </c>
      <c r="R472">
        <f t="shared" si="135"/>
        <v>1</v>
      </c>
      <c r="S472">
        <f t="shared" si="135"/>
        <v>1</v>
      </c>
      <c r="T472">
        <f t="shared" si="135"/>
        <v>1</v>
      </c>
      <c r="U472">
        <f t="shared" si="135"/>
        <v>1</v>
      </c>
      <c r="V472">
        <f t="shared" si="135"/>
        <v>1</v>
      </c>
      <c r="W472">
        <f t="shared" si="135"/>
        <v>1</v>
      </c>
    </row>
    <row r="473" spans="1:23" x14ac:dyDescent="0.25">
      <c r="A473" t="s">
        <v>106</v>
      </c>
      <c r="B473" t="s">
        <v>5</v>
      </c>
      <c r="C473" t="s">
        <v>15</v>
      </c>
      <c r="D473" t="s">
        <v>16</v>
      </c>
      <c r="E473" t="s">
        <v>148</v>
      </c>
      <c r="F473" t="s">
        <v>146</v>
      </c>
      <c r="G473" t="s">
        <v>6</v>
      </c>
    </row>
    <row r="474" spans="1:23" x14ac:dyDescent="0.25">
      <c r="A474" t="s">
        <v>106</v>
      </c>
      <c r="B474" t="s">
        <v>5</v>
      </c>
      <c r="C474" t="s">
        <v>15</v>
      </c>
      <c r="D474" t="s">
        <v>16</v>
      </c>
      <c r="E474" t="s">
        <v>148</v>
      </c>
      <c r="F474" t="s">
        <v>146</v>
      </c>
      <c r="G474" t="s">
        <v>59</v>
      </c>
      <c r="L474" t="s">
        <v>60</v>
      </c>
      <c r="M474">
        <v>2005</v>
      </c>
      <c r="N474">
        <f t="shared" ref="N474:W476" si="136">M474</f>
        <v>2005</v>
      </c>
      <c r="O474">
        <f t="shared" si="136"/>
        <v>2005</v>
      </c>
      <c r="P474">
        <f t="shared" si="136"/>
        <v>2005</v>
      </c>
      <c r="Q474">
        <f t="shared" si="136"/>
        <v>2005</v>
      </c>
      <c r="R474">
        <f t="shared" si="136"/>
        <v>2005</v>
      </c>
      <c r="S474">
        <f t="shared" si="136"/>
        <v>2005</v>
      </c>
      <c r="T474">
        <f t="shared" si="136"/>
        <v>2005</v>
      </c>
      <c r="U474">
        <f t="shared" si="136"/>
        <v>2005</v>
      </c>
      <c r="V474">
        <f t="shared" si="136"/>
        <v>2005</v>
      </c>
      <c r="W474">
        <f t="shared" si="136"/>
        <v>2005</v>
      </c>
    </row>
    <row r="475" spans="1:23" x14ac:dyDescent="0.25">
      <c r="A475" t="s">
        <v>106</v>
      </c>
      <c r="B475" t="s">
        <v>5</v>
      </c>
      <c r="C475" t="s">
        <v>15</v>
      </c>
      <c r="D475" t="s">
        <v>16</v>
      </c>
      <c r="E475" t="s">
        <v>148</v>
      </c>
      <c r="F475" t="s">
        <v>146</v>
      </c>
      <c r="G475" t="s">
        <v>61</v>
      </c>
      <c r="L475" t="s">
        <v>60</v>
      </c>
      <c r="M475">
        <v>2101</v>
      </c>
      <c r="N475">
        <f t="shared" si="136"/>
        <v>2101</v>
      </c>
      <c r="O475">
        <f t="shared" si="136"/>
        <v>2101</v>
      </c>
      <c r="P475">
        <f t="shared" si="136"/>
        <v>2101</v>
      </c>
      <c r="Q475">
        <f t="shared" si="136"/>
        <v>2101</v>
      </c>
      <c r="R475">
        <f t="shared" si="136"/>
        <v>2101</v>
      </c>
      <c r="S475">
        <f t="shared" si="136"/>
        <v>2101</v>
      </c>
      <c r="T475">
        <f t="shared" si="136"/>
        <v>2101</v>
      </c>
      <c r="U475">
        <f t="shared" si="136"/>
        <v>2101</v>
      </c>
      <c r="V475">
        <f t="shared" si="136"/>
        <v>2101</v>
      </c>
      <c r="W475">
        <f t="shared" si="136"/>
        <v>2101</v>
      </c>
    </row>
    <row r="476" spans="1:23" x14ac:dyDescent="0.25">
      <c r="A476" t="s">
        <v>106</v>
      </c>
      <c r="B476" t="s">
        <v>5</v>
      </c>
      <c r="C476" t="s">
        <v>15</v>
      </c>
      <c r="D476" t="s">
        <v>16</v>
      </c>
      <c r="E476" t="s">
        <v>148</v>
      </c>
      <c r="F476" t="s">
        <v>146</v>
      </c>
      <c r="G476" t="s">
        <v>62</v>
      </c>
      <c r="L476" t="s">
        <v>63</v>
      </c>
      <c r="M476">
        <v>1</v>
      </c>
      <c r="N476">
        <f t="shared" si="136"/>
        <v>1</v>
      </c>
      <c r="O476">
        <f t="shared" si="136"/>
        <v>1</v>
      </c>
      <c r="P476">
        <f t="shared" si="136"/>
        <v>1</v>
      </c>
      <c r="Q476">
        <f t="shared" si="136"/>
        <v>1</v>
      </c>
      <c r="R476">
        <f t="shared" si="136"/>
        <v>1</v>
      </c>
      <c r="S476">
        <f t="shared" si="136"/>
        <v>1</v>
      </c>
      <c r="T476">
        <f t="shared" si="136"/>
        <v>1</v>
      </c>
      <c r="U476">
        <f t="shared" si="136"/>
        <v>1</v>
      </c>
      <c r="V476">
        <f t="shared" si="136"/>
        <v>1</v>
      </c>
      <c r="W476">
        <f t="shared" si="136"/>
        <v>1</v>
      </c>
    </row>
    <row r="477" spans="1:23" x14ac:dyDescent="0.25">
      <c r="A477" t="s">
        <v>106</v>
      </c>
      <c r="B477" t="s">
        <v>5</v>
      </c>
      <c r="C477" t="s">
        <v>15</v>
      </c>
      <c r="D477" t="s">
        <v>16</v>
      </c>
      <c r="E477" t="s">
        <v>148</v>
      </c>
      <c r="F477" t="s">
        <v>146</v>
      </c>
      <c r="G477" t="s">
        <v>64</v>
      </c>
      <c r="L477" t="s">
        <v>56</v>
      </c>
      <c r="M477">
        <v>0</v>
      </c>
    </row>
    <row r="478" spans="1:23" x14ac:dyDescent="0.25">
      <c r="A478" t="s">
        <v>106</v>
      </c>
      <c r="B478" t="s">
        <v>5</v>
      </c>
      <c r="C478" t="s">
        <v>15</v>
      </c>
      <c r="D478" t="s">
        <v>16</v>
      </c>
      <c r="E478" t="s">
        <v>148</v>
      </c>
      <c r="F478" t="s">
        <v>146</v>
      </c>
      <c r="G478" t="s">
        <v>17</v>
      </c>
      <c r="J478" t="s">
        <v>147</v>
      </c>
      <c r="L478" t="s">
        <v>84</v>
      </c>
      <c r="M478">
        <v>1</v>
      </c>
      <c r="N478">
        <f t="shared" ref="N478:W478" si="137">M478</f>
        <v>1</v>
      </c>
      <c r="O478">
        <f t="shared" si="137"/>
        <v>1</v>
      </c>
      <c r="P478">
        <f t="shared" si="137"/>
        <v>1</v>
      </c>
      <c r="Q478">
        <f t="shared" si="137"/>
        <v>1</v>
      </c>
      <c r="R478">
        <f t="shared" si="137"/>
        <v>1</v>
      </c>
      <c r="S478">
        <f t="shared" si="137"/>
        <v>1</v>
      </c>
      <c r="T478">
        <f t="shared" si="137"/>
        <v>1</v>
      </c>
      <c r="U478">
        <f t="shared" si="137"/>
        <v>1</v>
      </c>
      <c r="V478">
        <f t="shared" si="137"/>
        <v>1</v>
      </c>
      <c r="W478">
        <f t="shared" si="1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2024-10-08T23:50:15Z</dcterms:created>
  <dcterms:modified xsi:type="dcterms:W3CDTF">2024-10-08T23:50:15Z</dcterms:modified>
</cp:coreProperties>
</file>