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B9D9FBA4-C2EF-4D7D-88F6-B23B4A3BEFB1}" xr6:coauthVersionLast="47" xr6:coauthVersionMax="47" xr10:uidLastSave="{00000000-0000-0000-0000-000000000000}"/>
  <bookViews>
    <workbookView xWindow="-120" yWindow="-120" windowWidth="29040" windowHeight="15720" xr2:uid="{2DE10A2D-527A-4C54-9CED-CCBBEC5C1537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<sst xmlns="http://schemas.openxmlformats.org/spreadsheetml/2006/main" count="6363" uniqueCount="195">
  <si>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</si>
  <si>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</si>
  <si>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</si>
  <si>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</si>
  <si>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</si>
  <si>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</si>
  <si>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</si>
  <si>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</si>
  <si>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</si>
  <si>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</si>
  <si>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</si>
  <si>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</si>
  <si>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</si>
  <si>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</si>
  <si>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</si>
  <si>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</si>
  <si>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Natural Gas</t>
  </si>
  <si>
    <t>Service requested</t>
  </si>
  <si>
    <t>CIMS.CAN.AT.Natural Gas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</si>
  <si>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</si>
  <si>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</si>
  <si>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</si>
  <si>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</si>
  <si>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</si>
  <si>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</si>
  <si>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</si>
  <si>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</si>
  <si>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</si>
  <si>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</si>
  <si>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</si>
  <si>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</si>
  <si>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</si>
  <si>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</si>
  <si>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</si>
  <si>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</si>
  <si>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</si>
  <si>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</si>
  <si>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</si>
  <si>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</si>
  <si>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</si>
  <si>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</si>
  <si>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</si>
  <si>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</si>
  <si>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</si>
  <si>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</si>
  <si>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</si>
  <si>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</si>
  <si>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CIMS.CAN.AT.Natural Gas.Production</t>
  </si>
  <si>
    <t>annual_tech</t>
  </si>
  <si>
    <t>Production</t>
  </si>
  <si>
    <t>Fixed Ratio</t>
  </si>
  <si>
    <t>CIMS.CAN.Natural Gas Market</t>
  </si>
  <si>
    <t>CIMS.CAN.AT.Natural Gas.Production.Supply</t>
  </si>
  <si>
    <t>Natural Gas Supply</t>
  </si>
  <si>
    <t>CIMS.CAN.AT.Natural Gas.Production.Supply.Extraction</t>
  </si>
  <si>
    <t>CIMS.CAN.AT.Natural Gas.Production.Supply.Processing</t>
  </si>
  <si>
    <t>CIMS.CAN.AT.Natural Gas.Production.Supply.LNG Compression</t>
  </si>
  <si>
    <t>Extraction</t>
  </si>
  <si>
    <t>CIMS.CAN.AT.Natural Gas.Production.Supply.Extraction.Conventional</t>
  </si>
  <si>
    <t>CIMS.CAN.AT.Natural Gas.Production.Supply.Extraction.Shale</t>
  </si>
  <si>
    <t>CIMS.CAN.AT.Natural Gas.Production.Supply.Extraction.Tight</t>
  </si>
  <si>
    <t>CIMS.CAN.AT.Natural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</si>
  <si>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</si>
  <si>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</si>
  <si>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</si>
  <si>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</si>
  <si>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</si>
  <si>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</si>
  <si>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</si>
  <si>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</si>
  <si>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</si>
  <si>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</si>
  <si>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</si>
  <si>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</si>
  <si>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</si>
  <si>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</si>
  <si>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CIMS.CAN.AT.Natural Gas.Production.Supply.Extraction.Off road transport</t>
  </si>
  <si>
    <t>CIMS.CAN.AT.Natural Gas.Production.Supply.Extraction.Drilling</t>
  </si>
  <si>
    <t>annual_region_tech</t>
  </si>
  <si>
    <t>CIMS.CAN.AT.Natural Gas.Production.Supply.Extraction.Compression</t>
  </si>
  <si>
    <t>CIMS.CAN.AT.Natural Gas.Production.Supply.Testing and Maintenance</t>
  </si>
  <si>
    <t>CIMS.CAN.AT.Natural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</si>
  <si>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</si>
  <si>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</si>
  <si>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</si>
  <si>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</si>
  <si>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</si>
  <si>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</si>
  <si>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</si>
  <si>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CIMS.CAN.AT.Natural Gas.Production.Supply.Venting.Diffuse Venting</t>
  </si>
  <si>
    <t>Exploration and drilling Efficient</t>
  </si>
  <si>
    <t>Compression</t>
  </si>
  <si>
    <t>CIMS.CAN.AT.Natural Gas.Production.Supply.Direct Heat</t>
  </si>
  <si>
    <t>CIMS.CAN.AT.Natural Gas.Production.Supply.Direct Drive Small</t>
  </si>
  <si>
    <t>CIMS.CAN.AT.Natural Gas.Production.Supply.Direct Drive Large</t>
  </si>
  <si>
    <t>CIMS.CAN.AT.Natural Gas.Production.Supply.Venting.Point Venting</t>
  </si>
  <si>
    <t>Compression Efficient</t>
  </si>
  <si>
    <t>Off road transport</t>
  </si>
  <si>
    <t>Transport</t>
  </si>
  <si>
    <t>CIMS.CAN.AT.Natural Gas.OG Diesel Blend</t>
  </si>
  <si>
    <t>CIMS.CAN.AT.Natural Gas.OG Gasoline Blend</t>
  </si>
  <si>
    <t>Transport Efficient</t>
  </si>
  <si>
    <t>Processing</t>
  </si>
  <si>
    <t>CIMS.CAN.AT.Natural Gas.Production.Supply.Processing.Compression</t>
  </si>
  <si>
    <t>CIMS.CAN.AT.Natural Gas.Production.Supply.Controls</t>
  </si>
  <si>
    <t>CIMS.CAN.AT.Natural Gas.Production.Supply.Pumping</t>
  </si>
  <si>
    <t>CIMS.CAN.AT.Natural Gas.Production.Supply.Formation CO2</t>
  </si>
  <si>
    <t>CIMS.CAN.AT.Natural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</si>
  <si>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</si>
  <si>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</si>
  <si>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</si>
  <si>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</si>
  <si>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</si>
  <si>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</si>
  <si>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</si>
  <si>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CIMS.CAN.AT.Natural Gas.OG Methane Blend</t>
  </si>
  <si>
    <t>Boiler Efficient</t>
  </si>
  <si>
    <t>Cogeneration</t>
  </si>
  <si>
    <t>Boiler Efficient CCS</t>
  </si>
  <si>
    <t>CIMS.CAN.AT.Natural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</si>
  <si>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</si>
  <si>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</si>
  <si>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</si>
  <si>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</si>
  <si>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</si>
  <si>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</si>
  <si>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</si>
  <si>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</si>
  <si>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</si>
  <si>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</si>
  <si>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</si>
  <si>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</si>
  <si>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</si>
  <si>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</si>
  <si>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</si>
  <si>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</si>
  <si>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</si>
  <si>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</si>
  <si>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</si>
  <si>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CIMS.CAN.AT.Natural Gas.Production.Supply.Testing and Maintenance.Blowdowns</t>
  </si>
  <si>
    <t>CIMS.CAN.AT.Natural Gas.Production.Supply.Testing and Maintenance.Liquid Unloading</t>
  </si>
  <si>
    <t>CIMS.CAN.AT.Natural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</si>
  <si>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</si>
  <si>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</si>
  <si>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</si>
  <si>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</si>
  <si>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</si>
  <si>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</si>
  <si>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</si>
  <si>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</si>
  <si>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</si>
  <si>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</si>
  <si>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</si>
  <si>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</si>
  <si>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</si>
  <si>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</si>
  <si>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</si>
  <si>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</si>
  <si>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CIMS.CAN.AT.Natural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</si>
  <si>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</si>
  <si>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</si>
  <si>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</si>
  <si>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</si>
  <si>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</si>
  <si>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</si>
  <si>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</si>
  <si>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</si>
  <si>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</si>
  <si>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</si>
  <si>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</si>
  <si>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</si>
  <si>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</si>
  <si>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</si>
  <si>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</si>
  <si>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AT</t>
  </si>
  <si>
    <t>Emissions_removal</t>
  </si>
  <si>
    <t>Combustion</t>
  </si>
  <si>
    <t>CIMS.CAN.AT.Natural Gas.Production.Transmission</t>
  </si>
  <si>
    <t>Transmission</t>
  </si>
  <si>
    <t>CIMS.CAN.AT.Natural Gas.Production.Transmission.Compression</t>
  </si>
  <si>
    <t>Transmission Efficient</t>
  </si>
  <si>
    <t>CIMS.CAN.AT.Natural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</si>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</sst>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4C5E-57CD-4C47-A2E9-7B54E8945057}">
  <dimension ref="A1:X753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3569000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4105600.0000000005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3476500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2195900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49600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28474.232936298627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15842.57841312864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9354.8843056455062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5523.9657390296043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3261.8463478519229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1926.0875428354843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0.4917009444460323</v>
      </c>
      <c r="N11" cm="1">
        <f t="array" aca="1" ref="N11" ca="1">IFERROR(INDEX([2]!FuelMult_JCIMS,_xlfn.XMATCH($C11&amp;$D11&amp;$J11,[2]!FuelMult_JCIMS_Index,0),_xlfn.XMATCH(N$2,$M$2:$W$2,0)),1)</f>
        <v>0.57478276186501154</v>
      </c>
      <c r="O11" cm="1">
        <f t="array" aca="1" ref="O11" ca="1">IFERROR(INDEX([2]!FuelMult_JCIMS,_xlfn.XMATCH($C11&amp;$D11&amp;$J11,[2]!FuelMult_JCIMS_Index,0),_xlfn.XMATCH(O$2,$M$2:$W$2,0)),1)</f>
        <v>0.75890257550549656</v>
      </c>
      <c r="P11" cm="1">
        <f t="array" aca="1" ref="P11" ca="1">IFERROR(INDEX([2]!FuelMult_JCIMS,_xlfn.XMATCH($C11&amp;$D11&amp;$J11,[2]!FuelMult_JCIMS_Index,0),_xlfn.XMATCH(P$2,$M$2:$W$2,0)),1)</f>
        <v>0.79136506274173923</v>
      </c>
      <c r="Q11" cm="1">
        <f t="array" aca="1" ref="Q11" ca="1">IFERROR(INDEX([2]!FuelMult_JCIMS,_xlfn.XMATCH($C11&amp;$D11&amp;$J11,[2]!FuelMult_JCIMS_Index,0),_xlfn.XMATCH(Q$2,$M$2:$W$2,0)),1)</f>
        <v>0.913755672348179</v>
      </c>
      <c r="R11" cm="1">
        <f t="array" aca="1" ref="R11" ca="1">IFERROR(INDEX([2]!FuelMult_JCIMS,_xlfn.XMATCH($C11&amp;$D11&amp;$J11,[2]!FuelMult_JCIMS_Index,0),_xlfn.XMATCH(R$2,$M$2:$W$2,0)),1)</f>
        <v>1.0019886975209658</v>
      </c>
      <c r="S11" cm="1">
        <f t="array" aca="1" ref="S11" ca="1">IFERROR(INDEX([2]!FuelMult_JCIMS,_xlfn.XMATCH($C11&amp;$D11&amp;$J11,[2]!FuelMult_JCIMS_Index,0),_xlfn.XMATCH(S$2,$M$2:$W$2,0)),1)</f>
        <v>1.0783368456467626</v>
      </c>
      <c r="T11" cm="1">
        <f t="array" aca="1" ref="T11" ca="1">IFERROR(INDEX([2]!FuelMult_JCIMS,_xlfn.XMATCH($C11&amp;$D11&amp;$J11,[2]!FuelMult_JCIMS_Index,0),_xlfn.XMATCH(T$2,$M$2:$W$2,0)),1)</f>
        <v>1.1420115793023256</v>
      </c>
      <c r="U11" cm="1">
        <f t="array" aca="1" ref="U11" ca="1">IFERROR(INDEX([2]!FuelMult_JCIMS,_xlfn.XMATCH($C11&amp;$D11&amp;$J11,[2]!FuelMult_JCIMS_Index,0),_xlfn.XMATCH(U$2,$M$2:$W$2,0)),1)</f>
        <v>1.1883310830952407</v>
      </c>
      <c r="V11" cm="1">
        <f t="array" aca="1" ref="V11" ca="1">IFERROR(INDEX([2]!FuelMult_JCIMS,_xlfn.XMATCH($C11&amp;$D11&amp;$J11,[2]!FuelMult_JCIMS_Index,0),_xlfn.XMATCH(V$2,$M$2:$W$2,0)),1)</f>
        <v>1.1969563829395482</v>
      </c>
      <c r="W11" cm="1">
        <f t="array" aca="1" ref="W11" ca="1">IFERROR(INDEX([2]!FuelMult_JCIMS,_xlfn.XMATCH($C11&amp;$D11&amp;$J11,[2]!FuelMult_JCIMS_Index,0),_xlfn.XMATCH(W$2,$M$2:$W$2,0)),1)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1.125</v>
      </c>
      <c r="N12" cm="1">
        <f t="array" aca="1" ref="N12" ca="1">INDEX([2]!elec_price_mult,_xlfn.XMATCH($C12,[2]!region_CIMS),_xlfn.XMATCH(INDEX([2]!sector_CER_elec,_xlfn.XMATCH($D12,[2]!sector_CIMS)),[2]!elec_price_mult_index))</f>
        <v>1.125</v>
      </c>
      <c r="O12" cm="1">
        <f t="array" aca="1" ref="O12" ca="1">INDEX([2]!elec_price_mult,_xlfn.XMATCH($C12,[2]!region_CIMS),_xlfn.XMATCH(INDEX([2]!sector_CER_elec,_xlfn.XMATCH($D12,[2]!sector_CIMS)),[2]!elec_price_mult_index))</f>
        <v>1.125</v>
      </c>
      <c r="P12" cm="1">
        <f t="array" aca="1" ref="P12" ca="1">INDEX([2]!elec_price_mult,_xlfn.XMATCH($C12,[2]!region_CIMS),_xlfn.XMATCH(INDEX([2]!sector_CER_elec,_xlfn.XMATCH($D12,[2]!sector_CIMS)),[2]!elec_price_mult_index))</f>
        <v>1.125</v>
      </c>
      <c r="Q12" cm="1">
        <f t="array" aca="1" ref="Q12" ca="1">INDEX([2]!elec_price_mult,_xlfn.XMATCH($C12,[2]!region_CIMS),_xlfn.XMATCH(INDEX([2]!sector_CER_elec,_xlfn.XMATCH($D12,[2]!sector_CIMS)),[2]!elec_price_mult_index))</f>
        <v>1.125</v>
      </c>
      <c r="R12" cm="1">
        <f t="array" aca="1" ref="R12" ca="1">INDEX([2]!elec_price_mult,_xlfn.XMATCH($C12,[2]!region_CIMS),_xlfn.XMATCH(INDEX([2]!sector_CER_elec,_xlfn.XMATCH($D12,[2]!sector_CIMS)),[2]!elec_price_mult_index))</f>
        <v>1.125</v>
      </c>
      <c r="S12" cm="1">
        <f t="array" aca="1" ref="S12" ca="1">INDEX([2]!elec_price_mult,_xlfn.XMATCH($C12,[2]!region_CIMS),_xlfn.XMATCH(INDEX([2]!sector_CER_elec,_xlfn.XMATCH($D12,[2]!sector_CIMS)),[2]!elec_price_mult_index))</f>
        <v>1.125</v>
      </c>
      <c r="T12" cm="1">
        <f t="array" aca="1" ref="T12" ca="1">INDEX([2]!elec_price_mult,_xlfn.XMATCH($C12,[2]!region_CIMS),_xlfn.XMATCH(INDEX([2]!sector_CER_elec,_xlfn.XMATCH($D12,[2]!sector_CIMS)),[2]!elec_price_mult_index))</f>
        <v>1.125</v>
      </c>
      <c r="U12" cm="1">
        <f t="array" aca="1" ref="U12" ca="1">INDEX([2]!elec_price_mult,_xlfn.XMATCH($C12,[2]!region_CIMS),_xlfn.XMATCH(INDEX([2]!sector_CER_elec,_xlfn.XMATCH($D12,[2]!sector_CIMS)),[2]!elec_price_mult_index))</f>
        <v>1.125</v>
      </c>
      <c r="V12" cm="1">
        <f t="array" aca="1" ref="V12" ca="1">INDEX([2]!elec_price_mult,_xlfn.XMATCH($C12,[2]!region_CIMS),_xlfn.XMATCH(INDEX([2]!sector_CER_elec,_xlfn.XMATCH($D12,[2]!sector_CIMS)),[2]!elec_price_mult_index))</f>
        <v>1.125</v>
      </c>
      <c r="W12" cm="1">
        <f t="array" aca="1" ref="W12" ca="1">INDEX([2]!elec_price_mult,_xlfn.XMATCH($C12,[2]!region_CIMS),_xlfn.XMATCH(INDEX([2]!sector_CER_elec,_xlfn.XMATCH($D12,[2]!sector_CIMS)),[2]!elec_price_mult_index))</f>
        <v>1.125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1.0038419027817316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0.99646288550502493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0.98699101901943009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0.96385466582834933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0.95360596575980272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0.91278192103617251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0.87728223570149766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0.87513862673513909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0.8847664751701243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0.89501420276444865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1.2494089003885893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1.2816526495916993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1.3599400893999545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1.3126419053325098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1.113330059193532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1.0070214726801672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0.93906734216932908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0.94226096490713274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0.95310862495076931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0.96725759607783246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0.96601288876435976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0.97164848012470773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0.95155542132286319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0.90038935756002592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0.44284584980237152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0.44284584980237152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0.44284584980237152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0.44284584980237152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0.44284584980237152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0.44284584980237152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0.44284584980237152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1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1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1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1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1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1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1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1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1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1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1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0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0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0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0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0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0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0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0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0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0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0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0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1.8692878082428005E-3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4.7800471327572661E-3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7.7817109144542778E-3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1.1821428571428571E-2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1.8781512605042017E-2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1.9519650655021831E-2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1.9519650655021831E-2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1.9519650655021831E-2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1.9519650655021831E-2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1.9519650655021831E-2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1.9519650655021831E-2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0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0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0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0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0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0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0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0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0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0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0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0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0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0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0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0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0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0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0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0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0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0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0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0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0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0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0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0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0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0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0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0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0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0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0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0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0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0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0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0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0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0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0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0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0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0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0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0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0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0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0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0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0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0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W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t="shared" ca="1" si="116"/>
        <v>308</v>
      </c>
      <c r="W581">
        <f t="shared" ca="1" si="116"/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W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t="shared" ca="1" si="118"/>
        <v>21000</v>
      </c>
      <c r="W589">
        <f t="shared" ca="1" si="118"/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W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t="shared" ca="1" si="121"/>
        <v>0</v>
      </c>
      <c r="W600">
        <f t="shared" ca="1" si="121"/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W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t="shared" ca="1" si="123"/>
        <v>294</v>
      </c>
      <c r="W607">
        <f t="shared" ca="1" si="123"/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W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t="shared" ca="1" si="125"/>
        <v>1372</v>
      </c>
      <c r="W614">
        <f t="shared" ca="1" si="125"/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W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t="shared" ca="1" si="127"/>
        <v>2016</v>
      </c>
      <c r="W621">
        <f t="shared" ca="1" si="127"/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1.7899999999999999E-4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1.7899999999999999E-4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1.7899999999999999E-4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1.7899999999999999E-4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1.7899999999999999E-4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1.7899999999999999E-4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1.7899999999999999E-4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1.7899999999999999E-4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1.7899999999999999E-4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1.7899999999999999E-4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1.7899999999999999E-4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1.7899999999999999E-4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1.7899999999999999E-4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1.7899999999999999E-4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1.7899999999999999E-4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1.7899999999999999E-4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1.7899999999999999E-4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1.7899999999999999E-4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1.7899999999999999E-4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1.7899999999999999E-4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1.7899999999999999E-4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1.7899999999999999E-4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2025-06-18T21:06:26Z</dcterms:created>
  <dcterms:modified xsi:type="dcterms:W3CDTF">2025-06-18T21:06:30Z</dcterms:modified>
</cp:coreProperties>
</file>