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015C386B-7109-47B5-BB35-27EF22365C94}" xr6:coauthVersionLast="47" xr6:coauthVersionMax="47" xr10:uidLastSave="{00000000-0000-0000-0000-000000000000}"/>
  <bookViews>
    <workbookView xWindow="28680" yWindow="-120" windowWidth="29040" windowHeight="15720" xr2:uid="{45C641F8-6E35-447A-9938-5BDCB61813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O29" i="1" s="1"/>
  <c r="P29" i="1" s="1"/>
  <c r="Q29" i="1" s="1"/>
  <c r="R29" i="1" s="1"/>
  <c r="S29" i="1" s="1"/>
  <c r="T29" i="1" s="1"/>
  <c r="U29" i="1" s="1"/>
  <c r="V29" i="1" s="1"/>
  <c r="W29" i="1" s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<sst xmlns="http://schemas.openxmlformats.org/spreadsheetml/2006/main" count="233" uniqueCount="42">
  <si>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</si>
  <si>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</si>
  <si>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</si>
  <si>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</si>
  <si>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</si>
  <si>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</si>
  <si>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</si>
  <si>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</si>
  <si>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</si>
  <si>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</si>
  <si>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</si>
  <si>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</si>
  <si>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</si>
  <si>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</si>
  <si>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CIMS.CAN.AB.Electricity</t>
  </si>
  <si>
    <t>AB</t>
  </si>
  <si>
    <t>Electricity</t>
  </si>
  <si>
    <t>Service provided</t>
  </si>
  <si>
    <t>GJ</t>
  </si>
  <si>
    <t>Competition type</t>
  </si>
  <si>
    <t>Is supply</t>
  </si>
  <si>
    <t>LCC_financial</t>
  </si>
  <si>
    <t>CER</t>
  </si>
  <si>
    <t>$/GJ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</si>
  <si>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</si>
  <si>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</si>
  <si>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</si>
  <si>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</si>
  <si>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</si>
  <si>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</si>
  <si>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</si>
  <si>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</si>
  <si>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</si>
  <si>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CIMS.CAN.AB.Biodiesel</t>
  </si>
  <si>
    <t>Biodiesel</t>
  </si>
  <si>
    <t>EA Energy Analyses (2015) &amp; Brown et al. (2020)</t>
  </si>
  <si>
    <t>Emissions_biomass</t>
  </si>
  <si>
    <t>CIMS.CAN.AB.Ethanol</t>
  </si>
  <si>
    <t>Ethanol</t>
  </si>
  <si>
    <t>CIMS.CAN.AB.Hydrogen</t>
  </si>
  <si>
    <t>Hydrogen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</si>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</sst>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</sheetNames>
    <definedNames>
      <definedName name="CER_prod_cost" refersTo="='Prices'!$K$11:$U$23"/>
      <definedName name="CER_prod_cost_index" refersTo="='Prices'!$CJ$11:$CJ$23"/>
      <definedName name="CER_year" refersTo="='Prices'!$K$2:$U$2"/>
    </definedNames>
    <sheetDataSet>
      <sheetData sheetId="0"/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11.771416341000174</v>
          </cell>
          <cell r="L17">
            <v>12.086123636069974</v>
          </cell>
          <cell r="M17">
            <v>13.770920548236083</v>
          </cell>
          <cell r="N17">
            <v>16.358872616858644</v>
          </cell>
          <cell r="O17">
            <v>17.569872231974031</v>
          </cell>
          <cell r="P17">
            <v>18.122399914601161</v>
          </cell>
          <cell r="Q17">
            <v>18.701809249326345</v>
          </cell>
          <cell r="R17">
            <v>19.04278218850915</v>
          </cell>
          <cell r="S17">
            <v>19.613028546279555</v>
          </cell>
          <cell r="T17">
            <v>20.62740080556598</v>
          </cell>
          <cell r="U17">
            <v>21.314363560377195</v>
          </cell>
          <cell r="CJ17" t="str">
            <v>BCProduction costCIMS.CAN.BC.Electricity</v>
          </cell>
        </row>
        <row r="18">
          <cell r="K18">
            <v>16.217127036453075</v>
          </cell>
          <cell r="L18">
            <v>16.468106697367272</v>
          </cell>
          <cell r="M18">
            <v>19.604275328408644</v>
          </cell>
          <cell r="N18">
            <v>18.942155917143779</v>
          </cell>
          <cell r="O18">
            <v>26.63650638910439</v>
          </cell>
          <cell r="P18">
            <v>30.853601591345132</v>
          </cell>
          <cell r="Q18">
            <v>29.138115588333637</v>
          </cell>
          <cell r="R18">
            <v>29.29379240167458</v>
          </cell>
          <cell r="S18">
            <v>30.879750011549408</v>
          </cell>
          <cell r="T18">
            <v>32.806598405264211</v>
          </cell>
          <cell r="U18">
            <v>33.73828944469318</v>
          </cell>
          <cell r="CJ18" t="str">
            <v>ABProduction costCIMS.CAN.AB.Electricity</v>
          </cell>
        </row>
        <row r="19">
          <cell r="K19">
            <v>18.87119975589912</v>
          </cell>
          <cell r="L19">
            <v>20.054571632219091</v>
          </cell>
          <cell r="M19">
            <v>22.479254311443441</v>
          </cell>
          <cell r="N19">
            <v>25.421474866158949</v>
          </cell>
          <cell r="O19">
            <v>29.418058936757351</v>
          </cell>
          <cell r="P19">
            <v>30.972746062531844</v>
          </cell>
          <cell r="Q19">
            <v>31.797943331654654</v>
          </cell>
          <cell r="R19">
            <v>32.066931792689836</v>
          </cell>
          <cell r="S19">
            <v>33.257248040134968</v>
          </cell>
          <cell r="T19">
            <v>35.121156385650117</v>
          </cell>
          <cell r="U19">
            <v>35.965926458636005</v>
          </cell>
          <cell r="CJ19" t="str">
            <v>SKProduction costCIMS.CAN.SK.Electricity</v>
          </cell>
        </row>
        <row r="20">
          <cell r="K20">
            <v>11.486827219151595</v>
          </cell>
          <cell r="L20">
            <v>11.668333302434613</v>
          </cell>
          <cell r="M20">
            <v>12.335885386778077</v>
          </cell>
          <cell r="N20">
            <v>13.418493725925947</v>
          </cell>
          <cell r="O20">
            <v>15.383187032431417</v>
          </cell>
          <cell r="P20">
            <v>16.474329985689138</v>
          </cell>
          <cell r="Q20">
            <v>16.879544588277081</v>
          </cell>
          <cell r="R20">
            <v>16.749726980776259</v>
          </cell>
          <cell r="S20">
            <v>16.566567614260578</v>
          </cell>
          <cell r="T20">
            <v>16.833421007811886</v>
          </cell>
          <cell r="U20">
            <v>17.247699872451186</v>
          </cell>
          <cell r="CJ20" t="str">
            <v>MBProduction costCIMS.CAN.MB.Electricity</v>
          </cell>
        </row>
        <row r="21">
          <cell r="K21">
            <v>18.910314633862424</v>
          </cell>
          <cell r="L21">
            <v>18.726485095029357</v>
          </cell>
          <cell r="M21">
            <v>20.295935032754784</v>
          </cell>
          <cell r="N21">
            <v>23.206499725752966</v>
          </cell>
          <cell r="O21">
            <v>22.793966928107643</v>
          </cell>
          <cell r="P21">
            <v>22.132391768104551</v>
          </cell>
          <cell r="Q21">
            <v>21.313330047686911</v>
          </cell>
          <cell r="R21">
            <v>19.571396553461735</v>
          </cell>
          <cell r="S21">
            <v>18.878720896148938</v>
          </cell>
          <cell r="T21">
            <v>19.328337889216829</v>
          </cell>
          <cell r="U21">
            <v>19.692913473919891</v>
          </cell>
          <cell r="CJ21" t="str">
            <v>ONProduction costCIMS.CAN.ON.Electricity</v>
          </cell>
        </row>
        <row r="22">
          <cell r="K22">
            <v>11.566899199418399</v>
          </cell>
          <cell r="L22">
            <v>12.236078395809079</v>
          </cell>
          <cell r="M22">
            <v>12.967344235526303</v>
          </cell>
          <cell r="N22">
            <v>12.914290930240339</v>
          </cell>
          <cell r="O22">
            <v>13.409216904359923</v>
          </cell>
          <cell r="P22">
            <v>14.154757392039183</v>
          </cell>
          <cell r="Q22">
            <v>14.655336951781152</v>
          </cell>
          <cell r="R22">
            <v>14.998284819200672</v>
          </cell>
          <cell r="S22">
            <v>15.483604505989836</v>
          </cell>
          <cell r="T22">
            <v>16.215407292216042</v>
          </cell>
          <cell r="U22">
            <v>16.734349695014615</v>
          </cell>
          <cell r="CJ22" t="str">
            <v>QCProduction costCIMS.CAN.QC.Electricity</v>
          </cell>
        </row>
        <row r="23">
          <cell r="K23">
            <v>18.208933977816695</v>
          </cell>
          <cell r="L23">
            <v>19.692278270378534</v>
          </cell>
          <cell r="M23">
            <v>22.200637743967366</v>
          </cell>
          <cell r="N23">
            <v>23.23312214522673</v>
          </cell>
          <cell r="O23">
            <v>25.438910170127638</v>
          </cell>
          <cell r="P23">
            <v>26.83408463707827</v>
          </cell>
          <cell r="Q23">
            <v>26.976943989445033</v>
          </cell>
          <cell r="R23">
            <v>26.803029548769445</v>
          </cell>
          <cell r="S23">
            <v>26.778843824583667</v>
          </cell>
          <cell r="T23">
            <v>27.042328315334316</v>
          </cell>
          <cell r="U23">
            <v>27.279160534943987</v>
          </cell>
          <cell r="CJ23" t="str">
            <v>ATProduction costCIMS.CAN.AT.Electricity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/>
      <sheetData sheetId="5">
        <row r="11">
          <cell r="K11">
            <v>24.680510237764171</v>
          </cell>
          <cell r="L11">
            <v>25.872230739230403</v>
          </cell>
          <cell r="M11">
            <v>26.691279337312114</v>
          </cell>
          <cell r="N11">
            <v>27.034028067375754</v>
          </cell>
          <cell r="O11">
            <v>27.337907595903662</v>
          </cell>
          <cell r="P11">
            <v>27.983685183796911</v>
          </cell>
          <cell r="Q11">
            <v>28.675576915779612</v>
          </cell>
          <cell r="R11">
            <v>29.417269220995323</v>
          </cell>
          <cell r="S11">
            <v>29.965137676021026</v>
          </cell>
          <cell r="T11">
            <v>30.286580006313802</v>
          </cell>
          <cell r="U11">
            <v>30.017551629111804</v>
          </cell>
        </row>
        <row r="12">
          <cell r="K12">
            <v>20.058160261081596</v>
          </cell>
          <cell r="L12">
            <v>20.523715667276761</v>
          </cell>
          <cell r="M12">
            <v>20.834470499952019</v>
          </cell>
          <cell r="N12">
            <v>21.162706572015999</v>
          </cell>
          <cell r="O12">
            <v>21.689470223628984</v>
          </cell>
          <cell r="P12">
            <v>22.328044109143288</v>
          </cell>
          <cell r="Q12">
            <v>22.796986513591765</v>
          </cell>
          <cell r="R12">
            <v>23.003396031916907</v>
          </cell>
          <cell r="S12">
            <v>23.00504968758116</v>
          </cell>
          <cell r="T12">
            <v>22.858629438697303</v>
          </cell>
          <cell r="U12">
            <v>22.738540727117996</v>
          </cell>
        </row>
        <row r="13">
          <cell r="K13">
            <v>17.029867624028089</v>
          </cell>
          <cell r="L13">
            <v>17.246162874513328</v>
          </cell>
          <cell r="M13">
            <v>17.623009133985107</v>
          </cell>
          <cell r="N13">
            <v>17.917474491621416</v>
          </cell>
          <cell r="O13">
            <v>18.521513956689969</v>
          </cell>
          <cell r="P13">
            <v>19.140477974986471</v>
          </cell>
          <cell r="Q13">
            <v>19.883347256895416</v>
          </cell>
          <cell r="R13">
            <v>20.681271879553687</v>
          </cell>
          <cell r="S13">
            <v>21.548560788410374</v>
          </cell>
          <cell r="T13">
            <v>22.421196419131359</v>
          </cell>
          <cell r="U13">
            <v>23.194837393679148</v>
          </cell>
        </row>
        <row r="14">
          <cell r="K14">
            <v>20.183542423256238</v>
          </cell>
          <cell r="L14">
            <v>20.439892909795432</v>
          </cell>
          <cell r="M14">
            <v>20.88652629368875</v>
          </cell>
          <cell r="N14">
            <v>21.235522969372514</v>
          </cell>
          <cell r="O14">
            <v>21.951422186204912</v>
          </cell>
          <cell r="P14">
            <v>22.685009636350809</v>
          </cell>
          <cell r="Q14">
            <v>23.565448018671912</v>
          </cell>
          <cell r="R14">
            <v>24.511136146233184</v>
          </cell>
          <cell r="S14">
            <v>25.53903370146617</v>
          </cell>
          <cell r="T14">
            <v>26.573269639647553</v>
          </cell>
          <cell r="U14">
            <v>27.490177223632511</v>
          </cell>
        </row>
        <row r="15">
          <cell r="K15">
            <v>20.183542423256238</v>
          </cell>
          <cell r="L15">
            <v>20.439892909795432</v>
          </cell>
          <cell r="M15">
            <v>20.88652629368875</v>
          </cell>
          <cell r="N15">
            <v>21.235522969372514</v>
          </cell>
          <cell r="O15">
            <v>21.951422186204912</v>
          </cell>
          <cell r="P15">
            <v>22.685009636350809</v>
          </cell>
          <cell r="Q15">
            <v>23.565448018671912</v>
          </cell>
          <cell r="R15">
            <v>24.511136146233184</v>
          </cell>
          <cell r="S15">
            <v>25.53903370146617</v>
          </cell>
          <cell r="T15">
            <v>26.573269639647553</v>
          </cell>
          <cell r="U15">
            <v>27.490177223632511</v>
          </cell>
        </row>
        <row r="16">
          <cell r="K16">
            <v>21.255928527363917</v>
          </cell>
          <cell r="L16">
            <v>21.937266625662073</v>
          </cell>
          <cell r="M16">
            <v>22.455700357765892</v>
          </cell>
          <cell r="N16">
            <v>22.902954191124465</v>
          </cell>
          <cell r="O16">
            <v>23.438176499958029</v>
          </cell>
          <cell r="P16">
            <v>24.091181398625451</v>
          </cell>
          <cell r="Q16">
            <v>24.731587821493207</v>
          </cell>
          <cell r="R16">
            <v>25.163285572090135</v>
          </cell>
          <cell r="S16">
            <v>25.472376888620317</v>
          </cell>
          <cell r="T16">
            <v>25.707911658046324</v>
          </cell>
          <cell r="U16">
            <v>25.707042181454018</v>
          </cell>
        </row>
        <row r="17">
          <cell r="K17">
            <v>19.132317490180185</v>
          </cell>
          <cell r="L17">
            <v>19.375316231368064</v>
          </cell>
          <cell r="M17">
            <v>19.7986872404542</v>
          </cell>
          <cell r="N17">
            <v>20.129506810122148</v>
          </cell>
          <cell r="O17">
            <v>20.808119443033267</v>
          </cell>
          <cell r="P17">
            <v>21.503499082562694</v>
          </cell>
          <cell r="Q17">
            <v>22.338081098079744</v>
          </cell>
          <cell r="R17">
            <v>23.234514724006683</v>
          </cell>
          <cell r="S17">
            <v>24.208876063780902</v>
          </cell>
          <cell r="T17">
            <v>25.189245232808826</v>
          </cell>
          <cell r="U17">
            <v>26.058397280314722</v>
          </cell>
        </row>
        <row r="20">
          <cell r="K20">
            <v>2004</v>
          </cell>
          <cell r="L20">
            <v>2005</v>
          </cell>
          <cell r="M20">
            <v>2006</v>
          </cell>
          <cell r="N20">
            <v>2007</v>
          </cell>
          <cell r="O20">
            <v>2008</v>
          </cell>
          <cell r="P20">
            <v>2009</v>
          </cell>
          <cell r="Q20">
            <v>2010</v>
          </cell>
          <cell r="R20">
            <v>2011</v>
          </cell>
          <cell r="S20">
            <v>2012</v>
          </cell>
          <cell r="T20">
            <v>2013</v>
          </cell>
          <cell r="U20">
            <v>2014</v>
          </cell>
        </row>
        <row r="21">
          <cell r="K21">
            <v>21.218572796755851</v>
          </cell>
          <cell r="L21">
            <v>21.592320910233035</v>
          </cell>
          <cell r="M21">
            <v>22.13773911764077</v>
          </cell>
          <cell r="N21">
            <v>22.758969947220358</v>
          </cell>
          <cell r="O21">
            <v>23.343346696919973</v>
          </cell>
          <cell r="P21">
            <v>24.065393858791815</v>
          </cell>
          <cell r="Q21">
            <v>24.907679682357671</v>
          </cell>
          <cell r="R21">
            <v>25.356983104674974</v>
          </cell>
          <cell r="S21">
            <v>25.826881283710755</v>
          </cell>
          <cell r="T21">
            <v>26.648418938430943</v>
          </cell>
          <cell r="U21">
            <v>27.548569821440612</v>
          </cell>
        </row>
        <row r="22">
          <cell r="K22">
            <v>22.804299799664093</v>
          </cell>
          <cell r="L22">
            <v>22.906636756758918</v>
          </cell>
          <cell r="M22">
            <v>23.114932226486012</v>
          </cell>
          <cell r="N22">
            <v>23.424425059716516</v>
          </cell>
          <cell r="O22">
            <v>23.69760617291297</v>
          </cell>
          <cell r="P22">
            <v>24.069741788637899</v>
          </cell>
          <cell r="Q22">
            <v>24.569549116890794</v>
          </cell>
          <cell r="R22">
            <v>24.949766230090052</v>
          </cell>
          <cell r="S22">
            <v>25.37377302832682</v>
          </cell>
          <cell r="T22">
            <v>26.124922653481761</v>
          </cell>
          <cell r="U22">
            <v>26.945557872438641</v>
          </cell>
        </row>
        <row r="23">
          <cell r="K23">
            <v>20.92820270530947</v>
          </cell>
          <cell r="L23">
            <v>21.309114277539354</v>
          </cell>
          <cell r="M23">
            <v>21.811915878222962</v>
          </cell>
          <cell r="N23">
            <v>22.36922850642047</v>
          </cell>
          <cell r="O23">
            <v>22.89091673292171</v>
          </cell>
          <cell r="P23">
            <v>23.507252174210983</v>
          </cell>
          <cell r="Q23">
            <v>24.287317864528632</v>
          </cell>
          <cell r="R23">
            <v>24.685217503189087</v>
          </cell>
          <cell r="S23">
            <v>25.122014052215775</v>
          </cell>
          <cell r="T23">
            <v>25.88415968712275</v>
          </cell>
          <cell r="U23">
            <v>26.717473623253522</v>
          </cell>
        </row>
      </sheetData>
      <sheetData sheetId="6">
        <row r="2">
          <cell r="K2" t="str">
            <v>Year</v>
          </cell>
          <cell r="L2" t="str">
            <v>Currency</v>
          </cell>
          <cell r="M2" t="str">
            <v>Commodity</v>
          </cell>
        </row>
        <row r="17">
          <cell r="K17">
            <v>2022</v>
          </cell>
          <cell r="L17" t="str">
            <v>CAD</v>
          </cell>
          <cell r="M17" t="str">
            <v>GJ</v>
          </cell>
        </row>
        <row r="18">
          <cell r="K18">
            <v>2022</v>
          </cell>
          <cell r="L18" t="str">
            <v>CAD</v>
          </cell>
          <cell r="M18" t="str">
            <v>GJ</v>
          </cell>
        </row>
        <row r="19">
          <cell r="K19">
            <v>2022</v>
          </cell>
          <cell r="L19" t="str">
            <v>CAD</v>
          </cell>
          <cell r="M19" t="str">
            <v>GJ</v>
          </cell>
        </row>
        <row r="20">
          <cell r="K20">
            <v>2022</v>
          </cell>
          <cell r="L20" t="str">
            <v>CAD</v>
          </cell>
          <cell r="M20" t="str">
            <v>GJ</v>
          </cell>
        </row>
        <row r="21">
          <cell r="K21">
            <v>2022</v>
          </cell>
          <cell r="L21" t="str">
            <v>CAD</v>
          </cell>
          <cell r="M21" t="str">
            <v>GJ</v>
          </cell>
        </row>
        <row r="22">
          <cell r="K22">
            <v>2022</v>
          </cell>
          <cell r="L22" t="str">
            <v>CAD</v>
          </cell>
          <cell r="M22" t="str">
            <v>GJ</v>
          </cell>
        </row>
        <row r="23">
          <cell r="K23">
            <v>2022</v>
          </cell>
          <cell r="L23" t="str">
            <v>CAD</v>
          </cell>
          <cell r="M23" t="str">
            <v>GJ</v>
          </cell>
        </row>
      </sheetData>
      <sheetData sheetId="7"/>
      <sheetData sheetId="8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08F1-12AE-4A08-80C9-34A46D94BC33}">
  <dimension ref="A1:X32"/>
  <sheetViews>
    <sheetView tabSelected="1" workbookViewId="0">
      <selection sqref="A1:X3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25">
      <c r="A4" t="s">
        <v>14</v>
      </c>
      <c r="B4" t="s">
        <v>4</v>
      </c>
      <c r="C4" t="s">
        <v>15</v>
      </c>
      <c r="E4" t="s">
        <v>16</v>
      </c>
      <c r="G4" t="s">
        <v>19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E5" t="s">
        <v>16</v>
      </c>
      <c r="G5" t="s">
        <v>20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E6" t="s">
        <v>16</v>
      </c>
      <c r="G6" t="s">
        <v>21</v>
      </c>
      <c r="K6" t="s">
        <v>22</v>
      </c>
      <c r="L6" t="s">
        <v>23</v>
      </c>
      <c r="M6">
        <f>INDEX([1]!CER_prod_cost,MATCH($C6&amp;"Production cost"&amp;$A6,[1]!CER_prod_cost_index,0),MATCH(M$2,[1]!CER_year,0))</f>
        <v>16.217127036453075</v>
      </c>
      <c r="N6">
        <f>INDEX([1]!CER_prod_cost,MATCH($C6&amp;"Production cost"&amp;$A6,[1]!CER_prod_cost_index,0),MATCH(N$2,[1]!CER_year,0))</f>
        <v>16.468106697367272</v>
      </c>
      <c r="O6">
        <f>INDEX([1]!CER_prod_cost,MATCH($C6&amp;"Production cost"&amp;$A6,[1]!CER_prod_cost_index,0),MATCH(O$2,[1]!CER_year,0))</f>
        <v>19.604275328408644</v>
      </c>
      <c r="P6">
        <f>INDEX([1]!CER_prod_cost,MATCH($C6&amp;"Production cost"&amp;$A6,[1]!CER_prod_cost_index,0),MATCH(P$2,[1]!CER_year,0))</f>
        <v>18.942155917143779</v>
      </c>
      <c r="Q6">
        <f>INDEX([1]!CER_prod_cost,MATCH($C6&amp;"Production cost"&amp;$A6,[1]!CER_prod_cost_index,0),MATCH(Q$2,[1]!CER_year,0))</f>
        <v>26.63650638910439</v>
      </c>
      <c r="R6">
        <f>INDEX([1]!CER_prod_cost,MATCH($C6&amp;"Production cost"&amp;$A6,[1]!CER_prod_cost_index,0),MATCH(R$2,[1]!CER_year,0))</f>
        <v>30.853601591345132</v>
      </c>
      <c r="S6">
        <f>INDEX([1]!CER_prod_cost,MATCH($C6&amp;"Production cost"&amp;$A6,[1]!CER_prod_cost_index,0),MATCH(S$2,[1]!CER_year,0))</f>
        <v>29.138115588333637</v>
      </c>
      <c r="T6">
        <f>INDEX([1]!CER_prod_cost,MATCH($C6&amp;"Production cost"&amp;$A6,[1]!CER_prod_cost_index,0),MATCH(T$2,[1]!CER_year,0))</f>
        <v>29.29379240167458</v>
      </c>
      <c r="U6">
        <f>INDEX([1]!CER_prod_cost,MATCH($C6&amp;"Production cost"&amp;$A6,[1]!CER_prod_cost_index,0),MATCH(U$2,[1]!CER_year,0))</f>
        <v>30.879750011549408</v>
      </c>
      <c r="V6">
        <f>INDEX([1]!CER_prod_cost,MATCH($C6&amp;"Production cost"&amp;$A6,[1]!CER_prod_cost_index,0),MATCH(V$2,[1]!CER_year,0))</f>
        <v>32.806598405264211</v>
      </c>
      <c r="W6">
        <f>INDEX([1]!CER_prod_cost,MATCH($C6&amp;"Production cost"&amp;$A6,[1]!CER_prod_cost_index,0),MATCH(W$2,[1]!CER_year,0))</f>
        <v>33.73828944469318</v>
      </c>
    </row>
    <row r="7" spans="1:24" x14ac:dyDescent="0.25">
      <c r="A7" t="s">
        <v>14</v>
      </c>
      <c r="B7" t="s">
        <v>4</v>
      </c>
      <c r="C7" t="s">
        <v>15</v>
      </c>
      <c r="E7" t="s">
        <v>16</v>
      </c>
      <c r="G7" t="s">
        <v>24</v>
      </c>
      <c r="H7" t="s">
        <v>25</v>
      </c>
      <c r="I7" t="s">
        <v>26</v>
      </c>
      <c r="K7" t="s">
        <v>27</v>
      </c>
      <c r="L7" t="s">
        <v>28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4" x14ac:dyDescent="0.25">
      <c r="A8" t="s">
        <v>14</v>
      </c>
      <c r="B8" t="s">
        <v>4</v>
      </c>
      <c r="C8" t="s">
        <v>15</v>
      </c>
      <c r="E8" t="s">
        <v>16</v>
      </c>
      <c r="G8" t="s">
        <v>24</v>
      </c>
      <c r="H8" t="s">
        <v>29</v>
      </c>
      <c r="I8" t="s">
        <v>26</v>
      </c>
      <c r="K8" t="s">
        <v>27</v>
      </c>
      <c r="L8" t="s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4" x14ac:dyDescent="0.25">
      <c r="A9" t="s">
        <v>14</v>
      </c>
      <c r="B9" t="s">
        <v>4</v>
      </c>
      <c r="C9" t="s">
        <v>15</v>
      </c>
      <c r="E9" t="s">
        <v>16</v>
      </c>
      <c r="G9" t="s">
        <v>24</v>
      </c>
      <c r="H9" t="s">
        <v>31</v>
      </c>
      <c r="I9" t="s">
        <v>26</v>
      </c>
      <c r="K9" t="s">
        <v>27</v>
      </c>
      <c r="L9" t="s">
        <v>32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4" x14ac:dyDescent="0.25">
      <c r="A10" t="s">
        <v>33</v>
      </c>
      <c r="B10" t="s">
        <v>4</v>
      </c>
      <c r="C10" t="s">
        <v>15</v>
      </c>
      <c r="E10" t="s">
        <v>34</v>
      </c>
      <c r="G10" t="s">
        <v>17</v>
      </c>
      <c r="L10" t="s">
        <v>18</v>
      </c>
    </row>
    <row r="11" spans="1:24" x14ac:dyDescent="0.25">
      <c r="A11" t="s">
        <v>33</v>
      </c>
      <c r="B11" t="s">
        <v>4</v>
      </c>
      <c r="C11" t="s">
        <v>15</v>
      </c>
      <c r="E11" t="s">
        <v>34</v>
      </c>
      <c r="G11" t="s">
        <v>19</v>
      </c>
      <c r="H11" t="s">
        <v>4</v>
      </c>
    </row>
    <row r="12" spans="1:24" x14ac:dyDescent="0.25">
      <c r="A12" t="s">
        <v>33</v>
      </c>
      <c r="B12" t="s">
        <v>4</v>
      </c>
      <c r="C12" t="s">
        <v>15</v>
      </c>
      <c r="E12" t="s">
        <v>34</v>
      </c>
      <c r="G12" t="s">
        <v>20</v>
      </c>
      <c r="H12" t="b">
        <v>1</v>
      </c>
    </row>
    <row r="13" spans="1:24" x14ac:dyDescent="0.25">
      <c r="A13" t="s">
        <v>33</v>
      </c>
      <c r="B13" t="s">
        <v>4</v>
      </c>
      <c r="C13" t="s">
        <v>15</v>
      </c>
      <c r="E13" t="s">
        <v>34</v>
      </c>
      <c r="G13" t="s">
        <v>21</v>
      </c>
      <c r="K13" t="s">
        <v>35</v>
      </c>
      <c r="L13" t="s">
        <v>23</v>
      </c>
      <c r="M13">
        <v>35.188099999999999</v>
      </c>
      <c r="N13">
        <v>35.188099999999999</v>
      </c>
      <c r="O13">
        <v>35.188099999999999</v>
      </c>
      <c r="P13">
        <v>35.188099999999999</v>
      </c>
      <c r="Q13">
        <v>35.188099999999999</v>
      </c>
      <c r="R13">
        <v>35.188099999999999</v>
      </c>
      <c r="S13">
        <v>35.188099999999999</v>
      </c>
      <c r="T13">
        <v>35.188099999999999</v>
      </c>
      <c r="U13">
        <v>35.188099999999999</v>
      </c>
      <c r="V13">
        <v>35.188099999999999</v>
      </c>
      <c r="W13">
        <v>35.188099999999999</v>
      </c>
    </row>
    <row r="14" spans="1:24" x14ac:dyDescent="0.25">
      <c r="A14" t="s">
        <v>33</v>
      </c>
      <c r="B14" t="s">
        <v>4</v>
      </c>
      <c r="C14" t="s">
        <v>15</v>
      </c>
      <c r="E14" t="s">
        <v>34</v>
      </c>
      <c r="G14" t="s">
        <v>36</v>
      </c>
      <c r="H14" t="s">
        <v>25</v>
      </c>
      <c r="I14" t="s">
        <v>26</v>
      </c>
      <c r="L14" t="s">
        <v>28</v>
      </c>
      <c r="M14">
        <f>INDEX([1]Coefficients!$G$60:$BO$79,MATCH($E14,[1]Coefficients!$B$60:$B$79,0),MATCH(M$2,[1]Coefficients!$G$1:$BO$1,0))/INDEX([1]Coefficients!$G$29:$BO$48,MATCH($E14,[1]Coefficients!$B$29:$B$48,0),MATCH(M$2,[1]Coefficients!$G$1:$BO$1,0))</f>
        <v>7.4244372161799493E-2</v>
      </c>
      <c r="N14">
        <f>INDEX([1]Coefficients!$G$60:$BO$79,MATCH($E14,[1]Coefficients!$B$60:$B$79,0),MATCH(N$2,[1]Coefficients!$G$1:$BO$1,0))/INDEX([1]Coefficients!$G$29:$BO$48,MATCH($E14,[1]Coefficients!$B$29:$B$48,0),MATCH(N$2,[1]Coefficients!$G$1:$BO$1,0))</f>
        <v>7.4244372161799493E-2</v>
      </c>
      <c r="O14">
        <f>INDEX([1]Coefficients!$G$60:$BO$79,MATCH($E14,[1]Coefficients!$B$60:$B$79,0),MATCH(O$2,[1]Coefficients!$G$1:$BO$1,0))/INDEX([1]Coefficients!$G$29:$BO$48,MATCH($E14,[1]Coefficients!$B$29:$B$48,0),MATCH(O$2,[1]Coefficients!$G$1:$BO$1,0))</f>
        <v>7.4244372161799493E-2</v>
      </c>
      <c r="P14">
        <f>INDEX([1]Coefficients!$G$60:$BO$79,MATCH($E14,[1]Coefficients!$B$60:$B$79,0),MATCH(P$2,[1]Coefficients!$G$1:$BO$1,0))/INDEX([1]Coefficients!$G$29:$BO$48,MATCH($E14,[1]Coefficients!$B$29:$B$48,0),MATCH(P$2,[1]Coefficients!$G$1:$BO$1,0))</f>
        <v>7.4244372161799493E-2</v>
      </c>
      <c r="Q14">
        <f>INDEX([1]Coefficients!$G$60:$BO$79,MATCH($E14,[1]Coefficients!$B$60:$B$79,0),MATCH(Q$2,[1]Coefficients!$G$1:$BO$1,0))/INDEX([1]Coefficients!$G$29:$BO$48,MATCH($E14,[1]Coefficients!$B$29:$B$48,0),MATCH(Q$2,[1]Coefficients!$G$1:$BO$1,0))</f>
        <v>7.4244372161799493E-2</v>
      </c>
      <c r="R14">
        <f>INDEX([1]Coefficients!$G$60:$BO$79,MATCH($E14,[1]Coefficients!$B$60:$B$79,0),MATCH(R$2,[1]Coefficients!$G$1:$BO$1,0))/INDEX([1]Coefficients!$G$29:$BO$48,MATCH($E14,[1]Coefficients!$B$29:$B$48,0),MATCH(R$2,[1]Coefficients!$G$1:$BO$1,0))</f>
        <v>7.4244372161799493E-2</v>
      </c>
      <c r="S14">
        <f>INDEX([1]Coefficients!$G$60:$BO$79,MATCH($E14,[1]Coefficients!$B$60:$B$79,0),MATCH(S$2,[1]Coefficients!$G$1:$BO$1,0))/INDEX([1]Coefficients!$G$29:$BO$48,MATCH($E14,[1]Coefficients!$B$29:$B$48,0),MATCH(S$2,[1]Coefficients!$G$1:$BO$1,0))</f>
        <v>7.4244372161799493E-2</v>
      </c>
      <c r="T14">
        <f>INDEX([1]Coefficients!$G$60:$BO$79,MATCH($E14,[1]Coefficients!$B$60:$B$79,0),MATCH(T$2,[1]Coefficients!$G$1:$BO$1,0))/INDEX([1]Coefficients!$G$29:$BO$48,MATCH($E14,[1]Coefficients!$B$29:$B$48,0),MATCH(T$2,[1]Coefficients!$G$1:$BO$1,0))</f>
        <v>7.4244372161799493E-2</v>
      </c>
      <c r="U14">
        <f>INDEX([1]Coefficients!$G$60:$BO$79,MATCH($E14,[1]Coefficients!$B$60:$B$79,0),MATCH(U$2,[1]Coefficients!$G$1:$BO$1,0))/INDEX([1]Coefficients!$G$29:$BO$48,MATCH($E14,[1]Coefficients!$B$29:$B$48,0),MATCH(U$2,[1]Coefficients!$G$1:$BO$1,0))</f>
        <v>7.4244372161799493E-2</v>
      </c>
      <c r="V14">
        <f>INDEX([1]Coefficients!$G$60:$BO$79,MATCH($E14,[1]Coefficients!$B$60:$B$79,0),MATCH(V$2,[1]Coefficients!$G$1:$BO$1,0))/INDEX([1]Coefficients!$G$29:$BO$48,MATCH($E14,[1]Coefficients!$B$29:$B$48,0),MATCH(V$2,[1]Coefficients!$G$1:$BO$1,0))</f>
        <v>7.4244372161799493E-2</v>
      </c>
      <c r="W14">
        <f>INDEX([1]Coefficients!$G$60:$BO$79,MATCH($E14,[1]Coefficients!$B$60:$B$79,0),MATCH(W$2,[1]Coefficients!$G$1:$BO$1,0))/INDEX([1]Coefficients!$G$29:$BO$48,MATCH($E14,[1]Coefficients!$B$29:$B$48,0),MATCH(W$2,[1]Coefficients!$G$1:$BO$1,0))</f>
        <v>7.4244372161799493E-2</v>
      </c>
    </row>
    <row r="15" spans="1:24" x14ac:dyDescent="0.25">
      <c r="A15" t="s">
        <v>33</v>
      </c>
      <c r="B15" t="s">
        <v>4</v>
      </c>
      <c r="C15" t="s">
        <v>15</v>
      </c>
      <c r="E15" t="s">
        <v>34</v>
      </c>
      <c r="G15" t="s">
        <v>24</v>
      </c>
      <c r="H15" t="s">
        <v>25</v>
      </c>
      <c r="I15" t="s">
        <v>26</v>
      </c>
      <c r="K15" t="s">
        <v>27</v>
      </c>
      <c r="L15" t="s">
        <v>28</v>
      </c>
      <c r="M15">
        <f>INDEX([1]Coefficients!$G$132:$BO$151,MATCH($E15,[1]Coefficients!$B$132:$B$151,0),MATCH(M$2,[1]Coefficients!$G$1:$BO$1,0))</f>
        <v>0</v>
      </c>
      <c r="N15">
        <f>INDEX([1]Coefficients!$G$132:$BO$151,MATCH($E15,[1]Coefficients!$B$132:$B$151,0),MATCH(N$2,[1]Coefficients!$G$1:$BO$1,0))</f>
        <v>0</v>
      </c>
      <c r="O15">
        <f>INDEX([1]Coefficients!$G$132:$BO$151,MATCH($E15,[1]Coefficients!$B$132:$B$151,0),MATCH(O$2,[1]Coefficients!$G$1:$BO$1,0))</f>
        <v>0</v>
      </c>
      <c r="P15">
        <f>INDEX([1]Coefficients!$G$132:$BO$151,MATCH($E15,[1]Coefficients!$B$132:$B$151,0),MATCH(P$2,[1]Coefficients!$G$1:$BO$1,0))</f>
        <v>0</v>
      </c>
      <c r="Q15">
        <f>INDEX([1]Coefficients!$G$132:$BO$151,MATCH($E15,[1]Coefficients!$B$132:$B$151,0),MATCH(Q$2,[1]Coefficients!$G$1:$BO$1,0))</f>
        <v>0</v>
      </c>
      <c r="R15">
        <f>INDEX([1]Coefficients!$G$132:$BO$151,MATCH($E15,[1]Coefficients!$B$132:$B$151,0),MATCH(R$2,[1]Coefficients!$G$1:$BO$1,0))</f>
        <v>0</v>
      </c>
      <c r="S15">
        <f>INDEX([1]Coefficients!$G$132:$BO$151,MATCH($E15,[1]Coefficients!$B$132:$B$151,0),MATCH(S$2,[1]Coefficients!$G$1:$BO$1,0))</f>
        <v>0</v>
      </c>
      <c r="T15">
        <f>INDEX([1]Coefficients!$G$132:$BO$151,MATCH($E15,[1]Coefficients!$B$132:$B$151,0),MATCH(T$2,[1]Coefficients!$G$1:$BO$1,0))</f>
        <v>0</v>
      </c>
      <c r="U15">
        <f>INDEX([1]Coefficients!$G$132:$BO$151,MATCH($E15,[1]Coefficients!$B$132:$B$151,0),MATCH(U$2,[1]Coefficients!$G$1:$BO$1,0))</f>
        <v>0</v>
      </c>
      <c r="V15">
        <f>INDEX([1]Coefficients!$G$132:$BO$151,MATCH($E15,[1]Coefficients!$B$132:$B$151,0),MATCH(V$2,[1]Coefficients!$G$1:$BO$1,0))</f>
        <v>0</v>
      </c>
      <c r="W15">
        <f>INDEX([1]Coefficients!$G$132:$BO$151,MATCH($E15,[1]Coefficients!$B$132:$B$151,0),MATCH(W$2,[1]Coefficients!$G$1:$BO$1,0))</f>
        <v>0</v>
      </c>
    </row>
    <row r="16" spans="1:24" x14ac:dyDescent="0.25">
      <c r="A16" t="s">
        <v>33</v>
      </c>
      <c r="B16" t="s">
        <v>4</v>
      </c>
      <c r="C16" t="s">
        <v>15</v>
      </c>
      <c r="E16" t="s">
        <v>34</v>
      </c>
      <c r="G16" t="s">
        <v>24</v>
      </c>
      <c r="H16" t="s">
        <v>29</v>
      </c>
      <c r="I16" t="s">
        <v>26</v>
      </c>
      <c r="K16" t="s">
        <v>27</v>
      </c>
      <c r="L16" t="s">
        <v>30</v>
      </c>
      <c r="M16">
        <f>INDEX([1]Coefficients!$G$132:$BO$151,MATCH($E16,[1]Coefficients!$B$132:$B$151,0),MATCH(M$2,[1]Coefficients!$G$1:$BO$1,0))</f>
        <v>0</v>
      </c>
      <c r="N16">
        <f>INDEX([1]Coefficients!$G$132:$BO$151,MATCH($E16,[1]Coefficients!$B$132:$B$151,0),MATCH(N$2,[1]Coefficients!$G$1:$BO$1,0))</f>
        <v>0</v>
      </c>
      <c r="O16">
        <f>INDEX([1]Coefficients!$G$132:$BO$151,MATCH($E16,[1]Coefficients!$B$132:$B$151,0),MATCH(O$2,[1]Coefficients!$G$1:$BO$1,0))</f>
        <v>0</v>
      </c>
      <c r="P16">
        <f>INDEX([1]Coefficients!$G$132:$BO$151,MATCH($E16,[1]Coefficients!$B$132:$B$151,0),MATCH(P$2,[1]Coefficients!$G$1:$BO$1,0))</f>
        <v>0</v>
      </c>
      <c r="Q16">
        <f>INDEX([1]Coefficients!$G$132:$BO$151,MATCH($E16,[1]Coefficients!$B$132:$B$151,0),MATCH(Q$2,[1]Coefficients!$G$1:$BO$1,0))</f>
        <v>0</v>
      </c>
      <c r="R16">
        <f>INDEX([1]Coefficients!$G$132:$BO$151,MATCH($E16,[1]Coefficients!$B$132:$B$151,0),MATCH(R$2,[1]Coefficients!$G$1:$BO$1,0))</f>
        <v>0</v>
      </c>
      <c r="S16">
        <f>INDEX([1]Coefficients!$G$132:$BO$151,MATCH($E16,[1]Coefficients!$B$132:$B$151,0),MATCH(S$2,[1]Coefficients!$G$1:$BO$1,0))</f>
        <v>0</v>
      </c>
      <c r="T16">
        <f>INDEX([1]Coefficients!$G$132:$BO$151,MATCH($E16,[1]Coefficients!$B$132:$B$151,0),MATCH(T$2,[1]Coefficients!$G$1:$BO$1,0))</f>
        <v>0</v>
      </c>
      <c r="U16">
        <f>INDEX([1]Coefficients!$G$132:$BO$151,MATCH($E16,[1]Coefficients!$B$132:$B$151,0),MATCH(U$2,[1]Coefficients!$G$1:$BO$1,0))</f>
        <v>0</v>
      </c>
      <c r="V16">
        <f>INDEX([1]Coefficients!$G$132:$BO$151,MATCH($E16,[1]Coefficients!$B$132:$B$151,0),MATCH(V$2,[1]Coefficients!$G$1:$BO$1,0))</f>
        <v>0</v>
      </c>
      <c r="W16">
        <f>INDEX([1]Coefficients!$G$132:$BO$151,MATCH($E16,[1]Coefficients!$B$132:$B$151,0),MATCH(W$2,[1]Coefficients!$G$1:$BO$1,0))</f>
        <v>0</v>
      </c>
    </row>
    <row r="17" spans="1:24" x14ac:dyDescent="0.25">
      <c r="A17" t="s">
        <v>33</v>
      </c>
      <c r="B17" t="s">
        <v>4</v>
      </c>
      <c r="C17" t="s">
        <v>15</v>
      </c>
      <c r="E17" t="s">
        <v>34</v>
      </c>
      <c r="G17" t="s">
        <v>24</v>
      </c>
      <c r="H17" t="s">
        <v>31</v>
      </c>
      <c r="I17" t="s">
        <v>26</v>
      </c>
      <c r="K17" t="s">
        <v>27</v>
      </c>
      <c r="L17" t="s">
        <v>32</v>
      </c>
      <c r="M17">
        <f>INDEX([1]Coefficients!$G$132:$BO$151,MATCH($E17,[1]Coefficients!$B$132:$B$151,0),MATCH(M$2,[1]Coefficients!$G$1:$BO$1,0))</f>
        <v>0</v>
      </c>
      <c r="N17">
        <f>INDEX([1]Coefficients!$G$132:$BO$151,MATCH($E17,[1]Coefficients!$B$132:$B$151,0),MATCH(N$2,[1]Coefficients!$G$1:$BO$1,0))</f>
        <v>0</v>
      </c>
      <c r="O17">
        <f>INDEX([1]Coefficients!$G$132:$BO$151,MATCH($E17,[1]Coefficients!$B$132:$B$151,0),MATCH(O$2,[1]Coefficients!$G$1:$BO$1,0))</f>
        <v>0</v>
      </c>
      <c r="P17">
        <f>INDEX([1]Coefficients!$G$132:$BO$151,MATCH($E17,[1]Coefficients!$B$132:$B$151,0),MATCH(P$2,[1]Coefficients!$G$1:$BO$1,0))</f>
        <v>0</v>
      </c>
      <c r="Q17">
        <f>INDEX([1]Coefficients!$G$132:$BO$151,MATCH($E17,[1]Coefficients!$B$132:$B$151,0),MATCH(Q$2,[1]Coefficients!$G$1:$BO$1,0))</f>
        <v>0</v>
      </c>
      <c r="R17">
        <f>INDEX([1]Coefficients!$G$132:$BO$151,MATCH($E17,[1]Coefficients!$B$132:$B$151,0),MATCH(R$2,[1]Coefficients!$G$1:$BO$1,0))</f>
        <v>0</v>
      </c>
      <c r="S17">
        <f>INDEX([1]Coefficients!$G$132:$BO$151,MATCH($E17,[1]Coefficients!$B$132:$B$151,0),MATCH(S$2,[1]Coefficients!$G$1:$BO$1,0))</f>
        <v>0</v>
      </c>
      <c r="T17">
        <f>INDEX([1]Coefficients!$G$132:$BO$151,MATCH($E17,[1]Coefficients!$B$132:$B$151,0),MATCH(T$2,[1]Coefficients!$G$1:$BO$1,0))</f>
        <v>0</v>
      </c>
      <c r="U17">
        <f>INDEX([1]Coefficients!$G$132:$BO$151,MATCH($E17,[1]Coefficients!$B$132:$B$151,0),MATCH(U$2,[1]Coefficients!$G$1:$BO$1,0))</f>
        <v>0</v>
      </c>
      <c r="V17">
        <f>INDEX([1]Coefficients!$G$132:$BO$151,MATCH($E17,[1]Coefficients!$B$132:$B$151,0),MATCH(V$2,[1]Coefficients!$G$1:$BO$1,0))</f>
        <v>0</v>
      </c>
      <c r="W17">
        <f>INDEX([1]Coefficients!$G$132:$BO$151,MATCH($E17,[1]Coefficients!$B$132:$B$151,0),MATCH(W$2,[1]Coefficients!$G$1:$BO$1,0))</f>
        <v>0</v>
      </c>
    </row>
    <row r="18" spans="1:24" x14ac:dyDescent="0.25">
      <c r="A18" t="s">
        <v>37</v>
      </c>
      <c r="B18" t="s">
        <v>4</v>
      </c>
      <c r="C18" t="s">
        <v>15</v>
      </c>
      <c r="E18" t="s">
        <v>38</v>
      </c>
      <c r="G18" t="s">
        <v>17</v>
      </c>
      <c r="L18" t="s">
        <v>18</v>
      </c>
    </row>
    <row r="19" spans="1:24" x14ac:dyDescent="0.25">
      <c r="A19" t="s">
        <v>37</v>
      </c>
      <c r="B19" t="s">
        <v>4</v>
      </c>
      <c r="C19" t="s">
        <v>15</v>
      </c>
      <c r="E19" t="s">
        <v>38</v>
      </c>
      <c r="G19" t="s">
        <v>19</v>
      </c>
      <c r="H19" t="s">
        <v>4</v>
      </c>
    </row>
    <row r="20" spans="1:24" x14ac:dyDescent="0.25">
      <c r="A20" t="s">
        <v>37</v>
      </c>
      <c r="B20" t="s">
        <v>4</v>
      </c>
      <c r="C20" t="s">
        <v>15</v>
      </c>
      <c r="E20" t="s">
        <v>38</v>
      </c>
      <c r="G20" t="s">
        <v>20</v>
      </c>
      <c r="H20" t="b">
        <v>1</v>
      </c>
    </row>
    <row r="21" spans="1:24" x14ac:dyDescent="0.25">
      <c r="A21" t="s">
        <v>37</v>
      </c>
      <c r="B21" t="s">
        <v>4</v>
      </c>
      <c r="C21" t="s">
        <v>15</v>
      </c>
      <c r="E21" t="s">
        <v>38</v>
      </c>
      <c r="G21" t="s">
        <v>21</v>
      </c>
      <c r="L21" t="s">
        <v>23</v>
      </c>
      <c r="M21">
        <v>33</v>
      </c>
      <c r="N21">
        <v>33</v>
      </c>
      <c r="O21">
        <v>33</v>
      </c>
      <c r="P21">
        <v>33</v>
      </c>
      <c r="Q21">
        <v>33</v>
      </c>
      <c r="R21">
        <v>33</v>
      </c>
      <c r="S21">
        <v>33</v>
      </c>
      <c r="T21">
        <v>33</v>
      </c>
      <c r="U21">
        <v>33</v>
      </c>
      <c r="V21">
        <v>33</v>
      </c>
      <c r="W21">
        <v>33</v>
      </c>
    </row>
    <row r="22" spans="1:24" x14ac:dyDescent="0.25">
      <c r="A22" t="s">
        <v>37</v>
      </c>
      <c r="B22" t="s">
        <v>4</v>
      </c>
      <c r="C22" t="s">
        <v>15</v>
      </c>
      <c r="E22" t="s">
        <v>38</v>
      </c>
      <c r="G22" t="s">
        <v>36</v>
      </c>
      <c r="H22" t="s">
        <v>25</v>
      </c>
      <c r="I22" t="s">
        <v>26</v>
      </c>
      <c r="L22" t="s">
        <v>28</v>
      </c>
      <c r="M22">
        <f>INDEX([1]Coefficients!$G$60:$BO$79,MATCH($E22,[1]Coefficients!$B$60:$B$79,0),MATCH(M$2,[1]Coefficients!$G$1:$BO$1,0))/INDEX([1]Coefficients!$G$29:$BO$48,MATCH($E22,[1]Coefficients!$B$29:$B$48,0),MATCH(M$2,[1]Coefficients!$G$1:$BO$1,0))</f>
        <v>7.0926315828688483E-2</v>
      </c>
      <c r="N22">
        <f>INDEX([1]Coefficients!$G$60:$BO$79,MATCH($E22,[1]Coefficients!$B$60:$B$79,0),MATCH(N$2,[1]Coefficients!$G$1:$BO$1,0))/INDEX([1]Coefficients!$G$29:$BO$48,MATCH($E22,[1]Coefficients!$B$29:$B$48,0),MATCH(N$2,[1]Coefficients!$G$1:$BO$1,0))</f>
        <v>7.0926315828688483E-2</v>
      </c>
      <c r="O22">
        <f>INDEX([1]Coefficients!$G$60:$BO$79,MATCH($E22,[1]Coefficients!$B$60:$B$79,0),MATCH(O$2,[1]Coefficients!$G$1:$BO$1,0))/INDEX([1]Coefficients!$G$29:$BO$48,MATCH($E22,[1]Coefficients!$B$29:$B$48,0),MATCH(O$2,[1]Coefficients!$G$1:$BO$1,0))</f>
        <v>7.0926315828688483E-2</v>
      </c>
      <c r="P22">
        <f>INDEX([1]Coefficients!$G$60:$BO$79,MATCH($E22,[1]Coefficients!$B$60:$B$79,0),MATCH(P$2,[1]Coefficients!$G$1:$BO$1,0))/INDEX([1]Coefficients!$G$29:$BO$48,MATCH($E22,[1]Coefficients!$B$29:$B$48,0),MATCH(P$2,[1]Coefficients!$G$1:$BO$1,0))</f>
        <v>7.0926315828688483E-2</v>
      </c>
      <c r="Q22">
        <f>INDEX([1]Coefficients!$G$60:$BO$79,MATCH($E22,[1]Coefficients!$B$60:$B$79,0),MATCH(Q$2,[1]Coefficients!$G$1:$BO$1,0))/INDEX([1]Coefficients!$G$29:$BO$48,MATCH($E22,[1]Coefficients!$B$29:$B$48,0),MATCH(Q$2,[1]Coefficients!$G$1:$BO$1,0))</f>
        <v>7.0926315828688483E-2</v>
      </c>
      <c r="R22">
        <f>INDEX([1]Coefficients!$G$60:$BO$79,MATCH($E22,[1]Coefficients!$B$60:$B$79,0),MATCH(R$2,[1]Coefficients!$G$1:$BO$1,0))/INDEX([1]Coefficients!$G$29:$BO$48,MATCH($E22,[1]Coefficients!$B$29:$B$48,0),MATCH(R$2,[1]Coefficients!$G$1:$BO$1,0))</f>
        <v>7.0926315828688483E-2</v>
      </c>
      <c r="S22">
        <f>INDEX([1]Coefficients!$G$60:$BO$79,MATCH($E22,[1]Coefficients!$B$60:$B$79,0),MATCH(S$2,[1]Coefficients!$G$1:$BO$1,0))/INDEX([1]Coefficients!$G$29:$BO$48,MATCH($E22,[1]Coefficients!$B$29:$B$48,0),MATCH(S$2,[1]Coefficients!$G$1:$BO$1,0))</f>
        <v>7.0926315828688483E-2</v>
      </c>
      <c r="T22">
        <f>INDEX([1]Coefficients!$G$60:$BO$79,MATCH($E22,[1]Coefficients!$B$60:$B$79,0),MATCH(T$2,[1]Coefficients!$G$1:$BO$1,0))/INDEX([1]Coefficients!$G$29:$BO$48,MATCH($E22,[1]Coefficients!$B$29:$B$48,0),MATCH(T$2,[1]Coefficients!$G$1:$BO$1,0))</f>
        <v>7.0926315828688483E-2</v>
      </c>
      <c r="U22">
        <f>INDEX([1]Coefficients!$G$60:$BO$79,MATCH($E22,[1]Coefficients!$B$60:$B$79,0),MATCH(U$2,[1]Coefficients!$G$1:$BO$1,0))/INDEX([1]Coefficients!$G$29:$BO$48,MATCH($E22,[1]Coefficients!$B$29:$B$48,0),MATCH(U$2,[1]Coefficients!$G$1:$BO$1,0))</f>
        <v>7.0926315828688483E-2</v>
      </c>
      <c r="V22">
        <f>INDEX([1]Coefficients!$G$60:$BO$79,MATCH($E22,[1]Coefficients!$B$60:$B$79,0),MATCH(V$2,[1]Coefficients!$G$1:$BO$1,0))/INDEX([1]Coefficients!$G$29:$BO$48,MATCH($E22,[1]Coefficients!$B$29:$B$48,0),MATCH(V$2,[1]Coefficients!$G$1:$BO$1,0))</f>
        <v>7.0926315828688483E-2</v>
      </c>
      <c r="W22">
        <f>INDEX([1]Coefficients!$G$60:$BO$79,MATCH($E22,[1]Coefficients!$B$60:$B$79,0),MATCH(W$2,[1]Coefficients!$G$1:$BO$1,0))/INDEX([1]Coefficients!$G$29:$BO$48,MATCH($E22,[1]Coefficients!$B$29:$B$48,0),MATCH(W$2,[1]Coefficients!$G$1:$BO$1,0))</f>
        <v>7.0926315828688483E-2</v>
      </c>
    </row>
    <row r="23" spans="1:24" x14ac:dyDescent="0.25">
      <c r="A23" t="s">
        <v>37</v>
      </c>
      <c r="B23" t="s">
        <v>4</v>
      </c>
      <c r="C23" t="s">
        <v>15</v>
      </c>
      <c r="E23" t="s">
        <v>38</v>
      </c>
      <c r="G23" t="s">
        <v>24</v>
      </c>
      <c r="H23" t="s">
        <v>25</v>
      </c>
      <c r="I23" t="s">
        <v>26</v>
      </c>
      <c r="K23" t="s">
        <v>27</v>
      </c>
      <c r="L23" t="s">
        <v>28</v>
      </c>
      <c r="M23">
        <f>INDEX([1]Coefficients!$G$132:$BO$151,MATCH($E23,[1]Coefficients!$B$132:$B$151,0),MATCH(M$2,[1]Coefficients!$G$1:$BO$1,0))</f>
        <v>0</v>
      </c>
      <c r="N23">
        <f>INDEX([1]Coefficients!$G$132:$BO$151,MATCH($E23,[1]Coefficients!$B$132:$B$151,0),MATCH(N$2,[1]Coefficients!$G$1:$BO$1,0))</f>
        <v>0</v>
      </c>
      <c r="O23">
        <f>INDEX([1]Coefficients!$G$132:$BO$151,MATCH($E23,[1]Coefficients!$B$132:$B$151,0),MATCH(O$2,[1]Coefficients!$G$1:$BO$1,0))</f>
        <v>0</v>
      </c>
      <c r="P23">
        <f>INDEX([1]Coefficients!$G$132:$BO$151,MATCH($E23,[1]Coefficients!$B$132:$B$151,0),MATCH(P$2,[1]Coefficients!$G$1:$BO$1,0))</f>
        <v>0</v>
      </c>
      <c r="Q23">
        <f>INDEX([1]Coefficients!$G$132:$BO$151,MATCH($E23,[1]Coefficients!$B$132:$B$151,0),MATCH(Q$2,[1]Coefficients!$G$1:$BO$1,0))</f>
        <v>0</v>
      </c>
      <c r="R23">
        <f>INDEX([1]Coefficients!$G$132:$BO$151,MATCH($E23,[1]Coefficients!$B$132:$B$151,0),MATCH(R$2,[1]Coefficients!$G$1:$BO$1,0))</f>
        <v>0</v>
      </c>
      <c r="S23">
        <f>INDEX([1]Coefficients!$G$132:$BO$151,MATCH($E23,[1]Coefficients!$B$132:$B$151,0),MATCH(S$2,[1]Coefficients!$G$1:$BO$1,0))</f>
        <v>0</v>
      </c>
      <c r="T23">
        <f>INDEX([1]Coefficients!$G$132:$BO$151,MATCH($E23,[1]Coefficients!$B$132:$B$151,0),MATCH(T$2,[1]Coefficients!$G$1:$BO$1,0))</f>
        <v>0</v>
      </c>
      <c r="U23">
        <f>INDEX([1]Coefficients!$G$132:$BO$151,MATCH($E23,[1]Coefficients!$B$132:$B$151,0),MATCH(U$2,[1]Coefficients!$G$1:$BO$1,0))</f>
        <v>0</v>
      </c>
      <c r="V23">
        <f>INDEX([1]Coefficients!$G$132:$BO$151,MATCH($E23,[1]Coefficients!$B$132:$B$151,0),MATCH(V$2,[1]Coefficients!$G$1:$BO$1,0))</f>
        <v>0</v>
      </c>
      <c r="W23">
        <f>INDEX([1]Coefficients!$G$132:$BO$151,MATCH($E23,[1]Coefficients!$B$132:$B$151,0),MATCH(W$2,[1]Coefficients!$G$1:$BO$1,0))</f>
        <v>0</v>
      </c>
    </row>
    <row r="24" spans="1:24" x14ac:dyDescent="0.25">
      <c r="A24" t="s">
        <v>37</v>
      </c>
      <c r="B24" t="s">
        <v>4</v>
      </c>
      <c r="C24" t="s">
        <v>15</v>
      </c>
      <c r="E24" t="s">
        <v>38</v>
      </c>
      <c r="G24" t="s">
        <v>24</v>
      </c>
      <c r="H24" t="s">
        <v>29</v>
      </c>
      <c r="I24" t="s">
        <v>26</v>
      </c>
      <c r="K24" t="s">
        <v>27</v>
      </c>
      <c r="L24" t="s">
        <v>30</v>
      </c>
      <c r="M24">
        <f>INDEX([1]Coefficients!$G$132:$BO$151,MATCH($E24,[1]Coefficients!$B$132:$B$151,0),MATCH(M$2,[1]Coefficients!$G$1:$BO$1,0))</f>
        <v>0</v>
      </c>
      <c r="N24">
        <f>INDEX([1]Coefficients!$G$132:$BO$151,MATCH($E24,[1]Coefficients!$B$132:$B$151,0),MATCH(N$2,[1]Coefficients!$G$1:$BO$1,0))</f>
        <v>0</v>
      </c>
      <c r="O24">
        <f>INDEX([1]Coefficients!$G$132:$BO$151,MATCH($E24,[1]Coefficients!$B$132:$B$151,0),MATCH(O$2,[1]Coefficients!$G$1:$BO$1,0))</f>
        <v>0</v>
      </c>
      <c r="P24">
        <f>INDEX([1]Coefficients!$G$132:$BO$151,MATCH($E24,[1]Coefficients!$B$132:$B$151,0),MATCH(P$2,[1]Coefficients!$G$1:$BO$1,0))</f>
        <v>0</v>
      </c>
      <c r="Q24">
        <f>INDEX([1]Coefficients!$G$132:$BO$151,MATCH($E24,[1]Coefficients!$B$132:$B$151,0),MATCH(Q$2,[1]Coefficients!$G$1:$BO$1,0))</f>
        <v>0</v>
      </c>
      <c r="R24">
        <f>INDEX([1]Coefficients!$G$132:$BO$151,MATCH($E24,[1]Coefficients!$B$132:$B$151,0),MATCH(R$2,[1]Coefficients!$G$1:$BO$1,0))</f>
        <v>0</v>
      </c>
      <c r="S24">
        <f>INDEX([1]Coefficients!$G$132:$BO$151,MATCH($E24,[1]Coefficients!$B$132:$B$151,0),MATCH(S$2,[1]Coefficients!$G$1:$BO$1,0))</f>
        <v>0</v>
      </c>
      <c r="T24">
        <f>INDEX([1]Coefficients!$G$132:$BO$151,MATCH($E24,[1]Coefficients!$B$132:$B$151,0),MATCH(T$2,[1]Coefficients!$G$1:$BO$1,0))</f>
        <v>0</v>
      </c>
      <c r="U24">
        <f>INDEX([1]Coefficients!$G$132:$BO$151,MATCH($E24,[1]Coefficients!$B$132:$B$151,0),MATCH(U$2,[1]Coefficients!$G$1:$BO$1,0))</f>
        <v>0</v>
      </c>
      <c r="V24">
        <f>INDEX([1]Coefficients!$G$132:$BO$151,MATCH($E24,[1]Coefficients!$B$132:$B$151,0),MATCH(V$2,[1]Coefficients!$G$1:$BO$1,0))</f>
        <v>0</v>
      </c>
      <c r="W24">
        <f>INDEX([1]Coefficients!$G$132:$BO$151,MATCH($E24,[1]Coefficients!$B$132:$B$151,0),MATCH(W$2,[1]Coefficients!$G$1:$BO$1,0))</f>
        <v>0</v>
      </c>
    </row>
    <row r="25" spans="1:24" x14ac:dyDescent="0.25">
      <c r="A25" t="s">
        <v>37</v>
      </c>
      <c r="B25" t="s">
        <v>4</v>
      </c>
      <c r="C25" t="s">
        <v>15</v>
      </c>
      <c r="E25" t="s">
        <v>38</v>
      </c>
      <c r="G25" t="s">
        <v>24</v>
      </c>
      <c r="H25" t="s">
        <v>31</v>
      </c>
      <c r="I25" t="s">
        <v>26</v>
      </c>
      <c r="K25" t="s">
        <v>27</v>
      </c>
      <c r="L25" t="s">
        <v>32</v>
      </c>
      <c r="M25">
        <f>INDEX([1]Coefficients!$G$132:$BO$151,MATCH($E25,[1]Coefficients!$B$132:$B$151,0),MATCH(M$2,[1]Coefficients!$G$1:$BO$1,0))</f>
        <v>0</v>
      </c>
      <c r="N25">
        <f>INDEX([1]Coefficients!$G$132:$BO$151,MATCH($E25,[1]Coefficients!$B$132:$B$151,0),MATCH(N$2,[1]Coefficients!$G$1:$BO$1,0))</f>
        <v>0</v>
      </c>
      <c r="O25">
        <f>INDEX([1]Coefficients!$G$132:$BO$151,MATCH($E25,[1]Coefficients!$B$132:$B$151,0),MATCH(O$2,[1]Coefficients!$G$1:$BO$1,0))</f>
        <v>0</v>
      </c>
      <c r="P25">
        <f>INDEX([1]Coefficients!$G$132:$BO$151,MATCH($E25,[1]Coefficients!$B$132:$B$151,0),MATCH(P$2,[1]Coefficients!$G$1:$BO$1,0))</f>
        <v>0</v>
      </c>
      <c r="Q25">
        <f>INDEX([1]Coefficients!$G$132:$BO$151,MATCH($E25,[1]Coefficients!$B$132:$B$151,0),MATCH(Q$2,[1]Coefficients!$G$1:$BO$1,0))</f>
        <v>0</v>
      </c>
      <c r="R25">
        <f>INDEX([1]Coefficients!$G$132:$BO$151,MATCH($E25,[1]Coefficients!$B$132:$B$151,0),MATCH(R$2,[1]Coefficients!$G$1:$BO$1,0))</f>
        <v>0</v>
      </c>
      <c r="S25">
        <f>INDEX([1]Coefficients!$G$132:$BO$151,MATCH($E25,[1]Coefficients!$B$132:$B$151,0),MATCH(S$2,[1]Coefficients!$G$1:$BO$1,0))</f>
        <v>0</v>
      </c>
      <c r="T25">
        <f>INDEX([1]Coefficients!$G$132:$BO$151,MATCH($E25,[1]Coefficients!$B$132:$B$151,0),MATCH(T$2,[1]Coefficients!$G$1:$BO$1,0))</f>
        <v>0</v>
      </c>
      <c r="U25">
        <f>INDEX([1]Coefficients!$G$132:$BO$151,MATCH($E25,[1]Coefficients!$B$132:$B$151,0),MATCH(U$2,[1]Coefficients!$G$1:$BO$1,0))</f>
        <v>0</v>
      </c>
      <c r="V25">
        <f>INDEX([1]Coefficients!$G$132:$BO$151,MATCH($E25,[1]Coefficients!$B$132:$B$151,0),MATCH(V$2,[1]Coefficients!$G$1:$BO$1,0))</f>
        <v>0</v>
      </c>
      <c r="W25">
        <f>INDEX([1]Coefficients!$G$132:$BO$151,MATCH($E25,[1]Coefficients!$B$132:$B$151,0),MATCH(W$2,[1]Coefficients!$G$1:$BO$1,0))</f>
        <v>0</v>
      </c>
    </row>
    <row r="26" spans="1:24" x14ac:dyDescent="0.25">
      <c r="A26" t="s">
        <v>39</v>
      </c>
      <c r="B26" t="s">
        <v>4</v>
      </c>
      <c r="C26" t="s">
        <v>15</v>
      </c>
      <c r="E26" t="s">
        <v>40</v>
      </c>
      <c r="G26" t="s">
        <v>17</v>
      </c>
      <c r="L26" t="s">
        <v>18</v>
      </c>
    </row>
    <row r="27" spans="1:24" x14ac:dyDescent="0.25">
      <c r="A27" t="s">
        <v>39</v>
      </c>
      <c r="B27" t="s">
        <v>4</v>
      </c>
      <c r="C27" t="s">
        <v>15</v>
      </c>
      <c r="E27" t="s">
        <v>40</v>
      </c>
      <c r="G27" t="s">
        <v>19</v>
      </c>
      <c r="H27" t="s">
        <v>4</v>
      </c>
    </row>
    <row r="28" spans="1:24" x14ac:dyDescent="0.25">
      <c r="A28" t="s">
        <v>39</v>
      </c>
      <c r="B28" t="s">
        <v>4</v>
      </c>
      <c r="C28" t="s">
        <v>15</v>
      </c>
      <c r="E28" t="s">
        <v>40</v>
      </c>
      <c r="G28" t="s">
        <v>20</v>
      </c>
      <c r="H28" t="b">
        <v>1</v>
      </c>
    </row>
    <row r="29" spans="1:24" x14ac:dyDescent="0.25">
      <c r="A29" t="s">
        <v>39</v>
      </c>
      <c r="B29" t="s">
        <v>4</v>
      </c>
      <c r="C29" t="s">
        <v>15</v>
      </c>
      <c r="E29" t="s">
        <v>40</v>
      </c>
      <c r="G29" t="s">
        <v>21</v>
      </c>
      <c r="L29" t="s">
        <v>23</v>
      </c>
      <c r="M29">
        <f>10/0.142</f>
        <v>70.422535211267615</v>
      </c>
      <c r="N29">
        <f t="shared" ref="N29:W29" si="0">M29*0.9</f>
        <v>63.380281690140855</v>
      </c>
      <c r="O29">
        <f t="shared" si="0"/>
        <v>57.042253521126767</v>
      </c>
      <c r="P29">
        <f t="shared" si="0"/>
        <v>51.338028169014095</v>
      </c>
      <c r="Q29">
        <f t="shared" si="0"/>
        <v>46.204225352112687</v>
      </c>
      <c r="R29">
        <f t="shared" si="0"/>
        <v>41.583802816901418</v>
      </c>
      <c r="S29">
        <f t="shared" si="0"/>
        <v>37.425422535211275</v>
      </c>
      <c r="T29">
        <f t="shared" si="0"/>
        <v>33.682880281690146</v>
      </c>
      <c r="U29">
        <f t="shared" si="0"/>
        <v>30.314592253521131</v>
      </c>
      <c r="V29">
        <f t="shared" si="0"/>
        <v>27.283133028169019</v>
      </c>
      <c r="W29">
        <f t="shared" si="0"/>
        <v>24.554819725352118</v>
      </c>
      <c r="X29" t="s">
        <v>41</v>
      </c>
    </row>
    <row r="30" spans="1:24" x14ac:dyDescent="0.25">
      <c r="A30" t="s">
        <v>39</v>
      </c>
      <c r="B30" t="s">
        <v>4</v>
      </c>
      <c r="C30" t="s">
        <v>15</v>
      </c>
      <c r="E30" t="s">
        <v>40</v>
      </c>
      <c r="G30" t="s">
        <v>24</v>
      </c>
      <c r="H30" t="s">
        <v>25</v>
      </c>
      <c r="I30" t="s">
        <v>26</v>
      </c>
      <c r="K30" t="s">
        <v>27</v>
      </c>
      <c r="L30" t="s">
        <v>28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4" x14ac:dyDescent="0.25">
      <c r="A31" t="s">
        <v>39</v>
      </c>
      <c r="B31" t="s">
        <v>4</v>
      </c>
      <c r="C31" t="s">
        <v>15</v>
      </c>
      <c r="E31" t="s">
        <v>40</v>
      </c>
      <c r="G31" t="s">
        <v>24</v>
      </c>
      <c r="H31" t="s">
        <v>29</v>
      </c>
      <c r="I31" t="s">
        <v>26</v>
      </c>
      <c r="K31" t="s">
        <v>27</v>
      </c>
      <c r="L31" t="s">
        <v>30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4" x14ac:dyDescent="0.25">
      <c r="A32" t="s">
        <v>39</v>
      </c>
      <c r="B32" t="s">
        <v>4</v>
      </c>
      <c r="C32" t="s">
        <v>15</v>
      </c>
      <c r="E32" t="s">
        <v>40</v>
      </c>
      <c r="G32" t="s">
        <v>24</v>
      </c>
      <c r="H32" t="s">
        <v>31</v>
      </c>
      <c r="I32" t="s">
        <v>26</v>
      </c>
      <c r="K32" t="s">
        <v>27</v>
      </c>
      <c r="L32" t="s">
        <v>32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2024-11-11T23:30:05Z</dcterms:created>
  <dcterms:modified xsi:type="dcterms:W3CDTF">2024-11-11T23:30:05Z</dcterms:modified>
</cp:coreProperties>
</file>