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13_ncr:1_{3D1E6716-B550-4B42-9FDD-356DA1A6F02A}" xr6:coauthVersionLast="47" xr6:coauthVersionMax="47" xr10:uidLastSave="{00000000-0000-0000-0000-000000000000}"/>
  <bookViews>
    <workbookView xWindow="36810" yWindow="1695" windowWidth="17250" windowHeight="8865" xr2:uid="{C928D071-A440-41D5-82EC-B451F784F01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M51" i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W47" i="1"/>
  <c r="V47" i="1"/>
  <c r="U47" i="1"/>
  <c r="T47" i="1"/>
  <c r="S47" i="1"/>
  <c r="R47" i="1"/>
  <c r="Q47" i="1"/>
  <c r="P47" i="1"/>
  <c r="O47" i="1"/>
  <c r="N47" i="1"/>
  <c r="M47" i="1"/>
  <c r="W46" i="1"/>
  <c r="V46" i="1"/>
  <c r="U46" i="1"/>
  <c r="T46" i="1"/>
  <c r="S46" i="1"/>
  <c r="R46" i="1"/>
  <c r="Q46" i="1"/>
  <c r="P46" i="1"/>
  <c r="O46" i="1"/>
  <c r="N46" i="1"/>
  <c r="M46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18" i="1"/>
  <c r="W20" i="1" s="1"/>
  <c r="V18" i="1"/>
  <c r="V20" i="1" s="1"/>
  <c r="U18" i="1"/>
  <c r="U20" i="1" s="1"/>
  <c r="T18" i="1"/>
  <c r="T20" i="1" s="1"/>
  <c r="S18" i="1"/>
  <c r="S20" i="1" s="1"/>
  <c r="R18" i="1"/>
  <c r="R20" i="1" s="1"/>
  <c r="Q18" i="1"/>
  <c r="Q20" i="1" s="1"/>
  <c r="P18" i="1"/>
  <c r="P20" i="1" s="1"/>
  <c r="O18" i="1"/>
  <c r="O20" i="1" s="1"/>
  <c r="N18" i="1"/>
  <c r="N20" i="1" s="1"/>
  <c r="M18" i="1"/>
  <c r="M20" i="1" s="1"/>
  <c r="W17" i="1"/>
  <c r="W19" i="1" s="1"/>
  <c r="V17" i="1"/>
  <c r="V19" i="1" s="1"/>
  <c r="U17" i="1"/>
  <c r="U19" i="1" s="1"/>
  <c r="T17" i="1"/>
  <c r="T19" i="1" s="1"/>
  <c r="S17" i="1"/>
  <c r="S19" i="1" s="1"/>
  <c r="R17" i="1"/>
  <c r="R19" i="1" s="1"/>
  <c r="Q17" i="1"/>
  <c r="Q19" i="1" s="1"/>
  <c r="P17" i="1"/>
  <c r="P19" i="1" s="1"/>
  <c r="O17" i="1"/>
  <c r="O19" i="1" s="1"/>
  <c r="N17" i="1"/>
  <c r="N19" i="1" s="1"/>
  <c r="M17" i="1"/>
  <c r="M19" i="1" s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T10" i="1" s="1"/>
  <c r="S11" i="1"/>
  <c r="S10" i="1" s="1"/>
  <c r="R11" i="1"/>
  <c r="R10" i="1" s="1"/>
  <c r="Q11" i="1"/>
  <c r="Q10" i="1" s="1"/>
  <c r="P11" i="1"/>
  <c r="P10" i="1" s="1"/>
  <c r="O11" i="1"/>
  <c r="O10" i="1" s="1"/>
  <c r="N11" i="1"/>
  <c r="N10" i="1" s="1"/>
  <c r="M11" i="1"/>
  <c r="M10" i="1" s="1"/>
  <c r="W10" i="1"/>
  <c r="V10" i="1"/>
  <c r="U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W24" i="1" s="1"/>
  <c r="V6" i="1"/>
  <c r="V24" i="1" s="1"/>
  <c r="U6" i="1"/>
  <c r="U23" i="1" s="1"/>
  <c r="T6" i="1"/>
  <c r="T23" i="1" s="1"/>
  <c r="S6" i="1"/>
  <c r="S23" i="1" s="1"/>
  <c r="R6" i="1"/>
  <c r="R23" i="1" s="1"/>
  <c r="Q6" i="1"/>
  <c r="Q23" i="1" s="1"/>
  <c r="P6" i="1"/>
  <c r="P23" i="1" s="1"/>
  <c r="O6" i="1"/>
  <c r="O23" i="1" s="1"/>
  <c r="N6" i="1"/>
  <c r="N23" i="1" s="1"/>
  <c r="M6" i="1"/>
  <c r="M23" i="1" s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  <c r="V23" i="1" l="1"/>
  <c r="W23" i="1"/>
  <c r="M24" i="1"/>
  <c r="N24" i="1"/>
  <c r="O24" i="1"/>
  <c r="P24" i="1"/>
  <c r="Q24" i="1"/>
  <c r="R24" i="1"/>
  <c r="S24" i="1"/>
  <c r="T24" i="1"/>
  <c r="U24" i="1"/>
</calcChain>
</file>

<file path=xl/sharedStrings.xml><?xml version="1.0" encoding="utf-8"?>
<sst xmlns="http://schemas.openxmlformats.org/spreadsheetml/2006/main" count="388" uniqueCount="82">
  <si>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</si>
  <si>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</si>
  <si>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</si>
  <si>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</si>
  <si>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</si>
  <si>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</si>
  <si>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</si>
  <si>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</si>
  <si>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</si>
  <si>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</si>
  <si>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</si>
  <si>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</si>
  <si>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</si>
  <si>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</si>
  <si>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CIMS.CAN.BC.Natural Gas Production</t>
  </si>
  <si>
    <t>BC</t>
  </si>
  <si>
    <t>Natural Gas Production</t>
  </si>
  <si>
    <t>Price multiplier</t>
  </si>
  <si>
    <t>CIMS.CAN.BC.Electricity</t>
  </si>
  <si>
    <t>CER</t>
  </si>
  <si>
    <t>CIMS.CAN.BC.Petroleum Crude</t>
  </si>
  <si>
    <t>Petroleum Crude</t>
  </si>
  <si>
    <t>CIMS.CAN.BC.Coal Mining</t>
  </si>
  <si>
    <t>Coal Mining</t>
  </si>
  <si>
    <t>CIMS.CAN.BC.Mining</t>
  </si>
  <si>
    <t>Mining</t>
  </si>
  <si>
    <t>Electricity</t>
  </si>
  <si>
    <t>JCIMS</t>
  </si>
  <si>
    <t>CIMS.CAN.BC.Ethanol</t>
  </si>
  <si>
    <t>Ethanol</t>
  </si>
  <si>
    <t>CIMS.CAN.BC.Biodiesel</t>
  </si>
  <si>
    <t>Biodiesel</t>
  </si>
  <si>
    <t>CIMS.CAN.BC.Hydrogen</t>
  </si>
  <si>
    <t>Hydrogen</t>
  </si>
  <si>
    <t>Petroleum Refining</t>
  </si>
  <si>
    <t>Use petroleum refining sector as proxy</t>
  </si>
  <si>
    <t>CIMS.CAN.BC.Petroleum Refining</t>
  </si>
  <si>
    <t>CIMS.CAN.BC.Industrial Minerals</t>
  </si>
  <si>
    <t>Industrial Minerals</t>
  </si>
  <si>
    <t>CIMS.CAN.BC.Metal Smelting</t>
  </si>
  <si>
    <t>Metal Smelting</t>
  </si>
  <si>
    <t>CIMS.CAN.BC.Chemical Products</t>
  </si>
  <si>
    <t>Chemical Products</t>
  </si>
  <si>
    <t>CIMS.CAN.BC.Pulp and Paper</t>
  </si>
  <si>
    <t>Pulp and Paper</t>
  </si>
  <si>
    <t>CIMS.CAN.BC.Light Industrial</t>
  </si>
  <si>
    <t>Light Industrial</t>
  </si>
  <si>
    <t>CIMS.CAN.BC.Residential</t>
  </si>
  <si>
    <t>Residential</t>
  </si>
  <si>
    <t>CIMS.CAN.BC.Commercial</t>
  </si>
  <si>
    <t>Commercial</t>
  </si>
  <si>
    <t>CIMS.CAN.BC.Transportation Personal</t>
  </si>
  <si>
    <t>Transportation Personal</t>
  </si>
  <si>
    <t>CIMS.CAN.BC.Transportation Freight</t>
  </si>
  <si>
    <t>Transportation Freight</t>
  </si>
  <si>
    <t>CIMS.CAN.BC.Waste</t>
  </si>
  <si>
    <t>Waste</t>
  </si>
  <si>
    <t>CIMS.CAN.BC.Agriculture</t>
  </si>
  <si>
    <t>Agriculture</t>
  </si>
  <si>
    <t>CIMS.CAN.BC.Construction</t>
  </si>
  <si>
    <t>Construction</t>
  </si>
  <si>
    <t>CIMS.CAN.BC.Forestry</t>
  </si>
  <si>
    <t>Forestry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</si>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</sst>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csv\model\CIMS_exogenous%20prices\brad\test2.xlsx" TargetMode="External"/><Relationship Id="rId1" Type="http://schemas.openxmlformats.org/officeDocument/2006/relationships/externalLinkPath" Target="brad/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B59" t="str">
            <v>GDP</v>
          </cell>
          <cell r="C59" t="str">
            <v>Canada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C59" t="str">
            <v>Atlantic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C59" t="str">
            <v>Atlantic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59">
          <cell r="B59" t="str">
            <v>CO2</v>
          </cell>
          <cell r="C59" t="str">
            <v>ktCO2/unit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D322-CEEF-4CE0-838D-85DC05DB9129}">
  <sheetPr codeName="Sheet1"/>
  <dimension ref="A1:X54"/>
  <sheetViews>
    <sheetView tabSelected="1" workbookViewId="0">
      <selection activeCell="A2" sqref="A2"/>
    </sheetView>
  </sheetViews>
  <sheetFormatPr defaultRowHeight="14.4" x14ac:dyDescent="0.3"/>
  <sheetData>
    <row r="1" spans="1:24" x14ac:dyDescent="0.3">
      <c r="A1">
        <f>[2]Sheet1!$A$1</f>
        <v>6</v>
      </c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15.331842873370604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15.331842873370604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18.493272873868527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23.387047845560122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22.966107256181356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23.749178434147492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24.774093334065604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25.078254934174335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25.951008085591734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27.732627827031752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29.376514853781337</v>
      </c>
    </row>
    <row r="4" spans="1:24" x14ac:dyDescent="0.3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15.331842873370604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15.331842873370604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18.493272873868527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23.387047845560122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22.966107256181356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23.749178434147492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24.774093334065604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25.078254934174335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25.951008085591734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27.732627827031752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29.376514853781337</v>
      </c>
    </row>
    <row r="5" spans="1:24" x14ac:dyDescent="0.3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15.331842873370604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15.331842873370604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18.493272873868527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23.387047845560122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22.966107256181356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23.749178434147492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24.774093334065604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25.078254934174335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25.951008085591734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27.732627827031752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29.376514853781337</v>
      </c>
    </row>
    <row r="6" spans="1:24" x14ac:dyDescent="0.3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15.331842873370604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15.331842873370604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18.493272873868527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23.387047845560122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22.966107256181356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23.749178434147492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24.774093334065604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25.078254934174335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25.951008085591734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27.732627827031752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29.376514853781337</v>
      </c>
    </row>
    <row r="7" spans="1:24" x14ac:dyDescent="0.3">
      <c r="A7" t="s">
        <v>18</v>
      </c>
      <c r="B7" t="s">
        <v>4</v>
      </c>
      <c r="C7" t="s">
        <v>15</v>
      </c>
      <c r="E7" t="s">
        <v>26</v>
      </c>
      <c r="G7" t="s">
        <v>17</v>
      </c>
      <c r="J7" t="s">
        <v>18</v>
      </c>
      <c r="K7" t="s">
        <v>27</v>
      </c>
      <c r="M7">
        <f>IFERROR(INDEX([1]!FuelMult_JCIMS,MATCH($C7&amp;$E7&amp;$H7,[1]!FuelMult_JCIMS_Index,0),MATCH(M$2,$M$2:$W$2,0)),1)</f>
        <v>1</v>
      </c>
      <c r="N7">
        <f>IFERROR(INDEX([1]!FuelMult_JCIMS,MATCH($C7&amp;$E7&amp;$H7,[1]!FuelMult_JCIMS_Index,0),MATCH(N$2,$M$2:$W$2,0)),1)</f>
        <v>1</v>
      </c>
      <c r="O7">
        <f>IFERROR(INDEX([1]!FuelMult_JCIMS,MATCH($C7&amp;$E7&amp;$H7,[1]!FuelMult_JCIMS_Index,0),MATCH(O$2,$M$2:$W$2,0)),1)</f>
        <v>1</v>
      </c>
      <c r="P7">
        <f>IFERROR(INDEX([1]!FuelMult_JCIMS,MATCH($C7&amp;$E7&amp;$H7,[1]!FuelMult_JCIMS_Index,0),MATCH(P$2,$M$2:$W$2,0)),1)</f>
        <v>1</v>
      </c>
      <c r="Q7">
        <f>IFERROR(INDEX([1]!FuelMult_JCIMS,MATCH($C7&amp;$E7&amp;$H7,[1]!FuelMult_JCIMS_Index,0),MATCH(Q$2,$M$2:$W$2,0)),1)</f>
        <v>1</v>
      </c>
      <c r="R7">
        <f>IFERROR(INDEX([1]!FuelMult_JCIMS,MATCH($C7&amp;$E7&amp;$H7,[1]!FuelMult_JCIMS_Index,0),MATCH(R$2,$M$2:$W$2,0)),1)</f>
        <v>1</v>
      </c>
      <c r="S7">
        <f>IFERROR(INDEX([1]!FuelMult_JCIMS,MATCH($C7&amp;$E7&amp;$H7,[1]!FuelMult_JCIMS_Index,0),MATCH(S$2,$M$2:$W$2,0)),1)</f>
        <v>1</v>
      </c>
      <c r="T7">
        <f>IFERROR(INDEX([1]!FuelMult_JCIMS,MATCH($C7&amp;$E7&amp;$H7,[1]!FuelMult_JCIMS_Index,0),MATCH(T$2,$M$2:$W$2,0)),1)</f>
        <v>1</v>
      </c>
      <c r="U7">
        <f>IFERROR(INDEX([1]!FuelMult_JCIMS,MATCH($C7&amp;$E7&amp;$H7,[1]!FuelMult_JCIMS_Index,0),MATCH(U$2,$M$2:$W$2,0)),1)</f>
        <v>1</v>
      </c>
      <c r="V7">
        <f>IFERROR(INDEX([1]!FuelMult_JCIMS,MATCH($C7&amp;$E7&amp;$H7,[1]!FuelMult_JCIMS_Index,0),MATCH(V$2,$M$2:$W$2,0)),1)</f>
        <v>1</v>
      </c>
      <c r="W7">
        <f>IFERROR(INDEX([1]!FuelMult_JCIMS,MATCH($C7&amp;$E7&amp;$H7,[1]!FuelMult_JCIMS_Index,0),MATCH(W$2,$M$2:$W$2,0)),1)</f>
        <v>1</v>
      </c>
    </row>
    <row r="8" spans="1:24" x14ac:dyDescent="0.3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15.331842873370604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15.331842873370604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18.493272873868527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23.387047845560122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22.966107256181356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23.749178434147492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24.774093334065604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25.078254934174335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25.951008085591734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27.732627827031752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29.376514853781337</v>
      </c>
    </row>
    <row r="9" spans="1:24" x14ac:dyDescent="0.3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15.331842873370604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15.331842873370604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18.493272873868527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23.387047845560122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22.966107256181356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23.749178434147492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24.774093334065604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25.078254934174335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25.951008085591734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27.732627827031752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29.376514853781337</v>
      </c>
    </row>
    <row r="10" spans="1:24" x14ac:dyDescent="0.3">
      <c r="A10" t="s">
        <v>32</v>
      </c>
      <c r="B10" t="s">
        <v>4</v>
      </c>
      <c r="C10" t="s">
        <v>15</v>
      </c>
      <c r="E10" t="s">
        <v>33</v>
      </c>
      <c r="G10" t="s">
        <v>17</v>
      </c>
      <c r="J10" t="s">
        <v>18</v>
      </c>
      <c r="K10" t="s">
        <v>34</v>
      </c>
      <c r="M10">
        <f>M$11</f>
        <v>15.331842873370604</v>
      </c>
      <c r="N10">
        <f t="shared" ref="N10:W10" si="0">N$11</f>
        <v>15.331842873370604</v>
      </c>
      <c r="O10">
        <f t="shared" si="0"/>
        <v>18.493272873868527</v>
      </c>
      <c r="P10">
        <f t="shared" si="0"/>
        <v>23.387047845560122</v>
      </c>
      <c r="Q10">
        <f t="shared" si="0"/>
        <v>22.966107256181356</v>
      </c>
      <c r="R10">
        <f t="shared" si="0"/>
        <v>23.749178434147492</v>
      </c>
      <c r="S10">
        <f t="shared" si="0"/>
        <v>24.774093334065604</v>
      </c>
      <c r="T10">
        <f t="shared" si="0"/>
        <v>25.078254934174335</v>
      </c>
      <c r="U10">
        <f t="shared" si="0"/>
        <v>25.951008085591734</v>
      </c>
      <c r="V10">
        <f t="shared" si="0"/>
        <v>27.732627827031752</v>
      </c>
      <c r="W10">
        <f t="shared" si="0"/>
        <v>29.376514853781337</v>
      </c>
      <c r="X10" t="s">
        <v>35</v>
      </c>
    </row>
    <row r="11" spans="1:24" x14ac:dyDescent="0.3">
      <c r="A11" t="s">
        <v>36</v>
      </c>
      <c r="B11" t="s">
        <v>4</v>
      </c>
      <c r="C11" t="s">
        <v>15</v>
      </c>
      <c r="E11" t="s">
        <v>34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15.331842873370604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15.331842873370604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18.493272873868527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23.387047845560122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22.966107256181356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23.749178434147492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24.774093334065604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25.078254934174335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25.951008085591734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27.732627827031752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29.376514853781337</v>
      </c>
    </row>
    <row r="12" spans="1:24" x14ac:dyDescent="0.3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15.331842873370604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15.331842873370604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18.493272873868527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23.387047845560122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22.966107256181356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23.749178434147492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24.774093334065604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25.078254934174335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25.951008085591734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27.732627827031752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29.376514853781337</v>
      </c>
    </row>
    <row r="13" spans="1:24" x14ac:dyDescent="0.3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15.331842873370604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15.331842873370604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18.493272873868527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23.387047845560122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22.966107256181356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23.749178434147492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24.774093334065604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25.078254934174335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25.951008085591734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27.732627827031752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29.376514853781337</v>
      </c>
    </row>
    <row r="14" spans="1:24" x14ac:dyDescent="0.3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15.331842873370604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15.331842873370604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18.493272873868527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23.387047845560122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22.966107256181356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23.749178434147492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24.774093334065604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25.078254934174335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25.951008085591734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27.732627827031752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29.376514853781337</v>
      </c>
    </row>
    <row r="15" spans="1:24" x14ac:dyDescent="0.3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15.331842873370604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15.331842873370604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18.493272873868527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23.387047845560122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22.966107256181356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23.749178434147492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24.774093334065604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25.078254934174335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25.951008085591734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27.732627827031752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29.376514853781337</v>
      </c>
    </row>
    <row r="16" spans="1:24" x14ac:dyDescent="0.3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15.331842873370604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15.331842873370604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18.493272873868527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23.387047845560122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22.966107256181356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23.749178434147492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24.774093334065604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25.078254934174335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25.951008085591734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27.732627827031752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29.376514853781337</v>
      </c>
    </row>
    <row r="17" spans="1:24" x14ac:dyDescent="0.3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22.349714002745163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22.349714002745163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27.264522783433002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31.996060535036499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35.983005932719863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36.824382266609241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37.916709140775417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38.222253890478953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39.098627429786816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40.972967533451829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42.697852633013973</v>
      </c>
    </row>
    <row r="18" spans="1:24" x14ac:dyDescent="0.3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19</v>
      </c>
      <c r="M18">
        <f>INDEX([1]!CER_prices,MATCH($C18&amp;INDEX([1]!sector_CER,MATCH($E18,[1]!sector_CIMS,0))&amp;$J18,[1]!CER_prices_index,0),MATCH(M$2,[1]!CER_year,0))/INDEX([1]!CER_prod_cost,MATCH($C18&amp;"Production cost"&amp;$J18,[1]Prices!$CJ$11:$CJ$23,0),MATCH(M$2,[1]!CER_year,0))</f>
        <v>19.135783438350668</v>
      </c>
      <c r="N18">
        <f>INDEX([1]!CER_prices,MATCH($C18&amp;INDEX([1]!sector_CER,MATCH($E18,[1]!sector_CIMS,0))&amp;$J18,[1]!CER_prices_index,0),MATCH(N$2,[1]!CER_year,0))/INDEX([1]!CER_prod_cost,MATCH($C18&amp;"Production cost"&amp;$J18,[1]Prices!$CJ$11:$CJ$23,0),MATCH(N$2,[1]!CER_year,0))</f>
        <v>19.135783438350668</v>
      </c>
      <c r="O18">
        <f>INDEX([1]!CER_prices,MATCH($C18&amp;INDEX([1]!sector_CER,MATCH($E18,[1]!sector_CIMS,0))&amp;$J18,[1]!CER_prices_index,0),MATCH(O$2,[1]!CER_year,0))/INDEX([1]!CER_prod_cost,MATCH($C18&amp;"Production cost"&amp;$J18,[1]Prices!$CJ$11:$CJ$23,0),MATCH(O$2,[1]!CER_year,0))</f>
        <v>21.369315902688204</v>
      </c>
      <c r="P18">
        <f>INDEX([1]!CER_prices,MATCH($C18&amp;INDEX([1]!sector_CER,MATCH($E18,[1]!sector_CIMS,0))&amp;$J18,[1]!CER_prices_index,0),MATCH(P$2,[1]!CER_year,0))/INDEX([1]!CER_prod_cost,MATCH($C18&amp;"Production cost"&amp;$J18,[1]Prices!$CJ$11:$CJ$23,0),MATCH(P$2,[1]!CER_year,0))</f>
        <v>26.97364934808591</v>
      </c>
      <c r="Q18">
        <f>INDEX([1]!CER_prices,MATCH($C18&amp;INDEX([1]!sector_CER,MATCH($E18,[1]!sector_CIMS,0))&amp;$J18,[1]!CER_prices_index,0),MATCH(Q$2,[1]!CER_year,0))/INDEX([1]!CER_prod_cost,MATCH($C18&amp;"Production cost"&amp;$J18,[1]Prices!$CJ$11:$CJ$23,0),MATCH(Q$2,[1]!CER_year,0))</f>
        <v>26.531246599540864</v>
      </c>
      <c r="R18">
        <f>INDEX([1]!CER_prices,MATCH($C18&amp;INDEX([1]!sector_CER,MATCH($E18,[1]!sector_CIMS,0))&amp;$J18,[1]!CER_prices_index,0),MATCH(R$2,[1]!CER_year,0))/INDEX([1]!CER_prod_cost,MATCH($C18&amp;"Production cost"&amp;$J18,[1]Prices!$CJ$11:$CJ$23,0),MATCH(R$2,[1]!CER_year,0))</f>
        <v>27.320071065619342</v>
      </c>
      <c r="S18">
        <f>INDEX([1]!CER_prices,MATCH($C18&amp;INDEX([1]!sector_CER,MATCH($E18,[1]!sector_CIMS,0))&amp;$J18,[1]!CER_prices_index,0),MATCH(S$2,[1]!CER_year,0))/INDEX([1]!CER_prod_cost,MATCH($C18&amp;"Production cost"&amp;$J18,[1]Prices!$CJ$11:$CJ$23,0),MATCH(S$2,[1]!CER_year,0))</f>
        <v>28.349834357257993</v>
      </c>
      <c r="T18">
        <f>INDEX([1]!CER_prices,MATCH($C18&amp;INDEX([1]!sector_CER,MATCH($E18,[1]!sector_CIMS,0))&amp;$J18,[1]!CER_prices_index,0),MATCH(T$2,[1]!CER_year,0))/INDEX([1]!CER_prod_cost,MATCH($C18&amp;"Production cost"&amp;$J18,[1]Prices!$CJ$11:$CJ$23,0),MATCH(T$2,[1]!CER_year,0))</f>
        <v>28.649846210785675</v>
      </c>
      <c r="U18">
        <f>INDEX([1]!CER_prices,MATCH($C18&amp;INDEX([1]!sector_CER,MATCH($E18,[1]!sector_CIMS,0))&amp;$J18,[1]!CER_prices_index,0),MATCH(U$2,[1]!CER_year,0))/INDEX([1]!CER_prod_cost,MATCH($C18&amp;"Production cost"&amp;$J18,[1]Prices!$CJ$11:$CJ$23,0),MATCH(U$2,[1]!CER_year,0))</f>
        <v>29.510577568299379</v>
      </c>
      <c r="V18">
        <f>INDEX([1]!CER_prices,MATCH($C18&amp;INDEX([1]!sector_CER,MATCH($E18,[1]!sector_CIMS,0))&amp;$J18,[1]!CER_prices_index,0),MATCH(V$2,[1]!CER_year,0))/INDEX([1]!CER_prod_cost,MATCH($C18&amp;"Production cost"&amp;$J18,[1]Prices!$CJ$11:$CJ$23,0),MATCH(V$2,[1]!CER_year,0))</f>
        <v>31.293286552572074</v>
      </c>
      <c r="W18">
        <f>INDEX([1]!CER_prices,MATCH($C18&amp;INDEX([1]!sector_CER,MATCH($E18,[1]!sector_CIMS,0))&amp;$J18,[1]!CER_prices_index,0),MATCH(W$2,[1]!CER_year,0))/INDEX([1]!CER_prod_cost,MATCH($C18&amp;"Production cost"&amp;$J18,[1]Prices!$CJ$11:$CJ$23,0),MATCH(W$2,[1]!CER_year,0))</f>
        <v>32.936813637565869</v>
      </c>
    </row>
    <row r="19" spans="1:24" x14ac:dyDescent="0.3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>M$17</f>
        <v>22.349714002745163</v>
      </c>
      <c r="N19">
        <f t="shared" ref="N19:W19" si="1">N$17</f>
        <v>22.349714002745163</v>
      </c>
      <c r="O19">
        <f t="shared" si="1"/>
        <v>27.264522783433002</v>
      </c>
      <c r="P19">
        <f t="shared" si="1"/>
        <v>31.996060535036499</v>
      </c>
      <c r="Q19">
        <f t="shared" si="1"/>
        <v>35.983005932719863</v>
      </c>
      <c r="R19">
        <f t="shared" si="1"/>
        <v>36.824382266609241</v>
      </c>
      <c r="S19">
        <f t="shared" si="1"/>
        <v>37.916709140775417</v>
      </c>
      <c r="T19">
        <f t="shared" si="1"/>
        <v>38.222253890478953</v>
      </c>
      <c r="U19">
        <f t="shared" si="1"/>
        <v>39.098627429786816</v>
      </c>
      <c r="V19">
        <f t="shared" si="1"/>
        <v>40.972967533451829</v>
      </c>
      <c r="W19">
        <f t="shared" si="1"/>
        <v>42.697852633013973</v>
      </c>
    </row>
    <row r="20" spans="1:24" x14ac:dyDescent="0.3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50</v>
      </c>
      <c r="M20">
        <f>M$18</f>
        <v>19.135783438350668</v>
      </c>
      <c r="N20">
        <f t="shared" ref="N20:W20" si="2">N$18</f>
        <v>19.135783438350668</v>
      </c>
      <c r="O20">
        <f t="shared" si="2"/>
        <v>21.369315902688204</v>
      </c>
      <c r="P20">
        <f t="shared" si="2"/>
        <v>26.97364934808591</v>
      </c>
      <c r="Q20">
        <f t="shared" si="2"/>
        <v>26.531246599540864</v>
      </c>
      <c r="R20">
        <f t="shared" si="2"/>
        <v>27.320071065619342</v>
      </c>
      <c r="S20">
        <f t="shared" si="2"/>
        <v>28.349834357257993</v>
      </c>
      <c r="T20">
        <f t="shared" si="2"/>
        <v>28.649846210785675</v>
      </c>
      <c r="U20">
        <f t="shared" si="2"/>
        <v>29.510577568299379</v>
      </c>
      <c r="V20">
        <f t="shared" si="2"/>
        <v>31.293286552572074</v>
      </c>
      <c r="W20">
        <f t="shared" si="2"/>
        <v>32.936813637565869</v>
      </c>
    </row>
    <row r="21" spans="1:24" x14ac:dyDescent="0.3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15.331842873370604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15.331842873370604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18.493272873868527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23.387047845560122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22.966107256181356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23.749178434147492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24.774093334065604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25.078254934174335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25.951008085591734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27.732627827031752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29.376514853781337</v>
      </c>
    </row>
    <row r="22" spans="1:24" x14ac:dyDescent="0.3">
      <c r="A22" t="s">
        <v>57</v>
      </c>
      <c r="B22" t="s">
        <v>4</v>
      </c>
      <c r="C22" t="s">
        <v>15</v>
      </c>
      <c r="E22" t="s">
        <v>58</v>
      </c>
      <c r="G22" t="s">
        <v>17</v>
      </c>
      <c r="J22" t="s">
        <v>18</v>
      </c>
      <c r="K22" t="s">
        <v>19</v>
      </c>
      <c r="M22">
        <f>INDEX([1]!CER_prices,MATCH($C22&amp;INDEX([1]!sector_CER,MATCH($E22,[1]!sector_CIMS,0))&amp;$J22,[1]!CER_prices_index,0),MATCH(M$2,[1]!CER_year,0))/INDEX([1]!CER_prod_cost,MATCH($C22&amp;"Production cost"&amp;$J22,[1]Prices!$CJ$11:$CJ$23,0),MATCH(M$2,[1]!CER_year,0))</f>
        <v>15.331842873370604</v>
      </c>
      <c r="N22">
        <f>INDEX([1]!CER_prices,MATCH($C22&amp;INDEX([1]!sector_CER,MATCH($E22,[1]!sector_CIMS,0))&amp;$J22,[1]!CER_prices_index,0),MATCH(N$2,[1]!CER_year,0))/INDEX([1]!CER_prod_cost,MATCH($C22&amp;"Production cost"&amp;$J22,[1]Prices!$CJ$11:$CJ$23,0),MATCH(N$2,[1]!CER_year,0))</f>
        <v>15.331842873370604</v>
      </c>
      <c r="O22">
        <f>INDEX([1]!CER_prices,MATCH($C22&amp;INDEX([1]!sector_CER,MATCH($E22,[1]!sector_CIMS,0))&amp;$J22,[1]!CER_prices_index,0),MATCH(O$2,[1]!CER_year,0))/INDEX([1]!CER_prod_cost,MATCH($C22&amp;"Production cost"&amp;$J22,[1]Prices!$CJ$11:$CJ$23,0),MATCH(O$2,[1]!CER_year,0))</f>
        <v>18.493272873868527</v>
      </c>
      <c r="P22">
        <f>INDEX([1]!CER_prices,MATCH($C22&amp;INDEX([1]!sector_CER,MATCH($E22,[1]!sector_CIMS,0))&amp;$J22,[1]!CER_prices_index,0),MATCH(P$2,[1]!CER_year,0))/INDEX([1]!CER_prod_cost,MATCH($C22&amp;"Production cost"&amp;$J22,[1]Prices!$CJ$11:$CJ$23,0),MATCH(P$2,[1]!CER_year,0))</f>
        <v>23.387047845560122</v>
      </c>
      <c r="Q22">
        <f>INDEX([1]!CER_prices,MATCH($C22&amp;INDEX([1]!sector_CER,MATCH($E22,[1]!sector_CIMS,0))&amp;$J22,[1]!CER_prices_index,0),MATCH(Q$2,[1]!CER_year,0))/INDEX([1]!CER_prod_cost,MATCH($C22&amp;"Production cost"&amp;$J22,[1]Prices!$CJ$11:$CJ$23,0),MATCH(Q$2,[1]!CER_year,0))</f>
        <v>22.966107256181356</v>
      </c>
      <c r="R22">
        <f>INDEX([1]!CER_prices,MATCH($C22&amp;INDEX([1]!sector_CER,MATCH($E22,[1]!sector_CIMS,0))&amp;$J22,[1]!CER_prices_index,0),MATCH(R$2,[1]!CER_year,0))/INDEX([1]!CER_prod_cost,MATCH($C22&amp;"Production cost"&amp;$J22,[1]Prices!$CJ$11:$CJ$23,0),MATCH(R$2,[1]!CER_year,0))</f>
        <v>23.749178434147492</v>
      </c>
      <c r="S22">
        <f>INDEX([1]!CER_prices,MATCH($C22&amp;INDEX([1]!sector_CER,MATCH($E22,[1]!sector_CIMS,0))&amp;$J22,[1]!CER_prices_index,0),MATCH(S$2,[1]!CER_year,0))/INDEX([1]!CER_prod_cost,MATCH($C22&amp;"Production cost"&amp;$J22,[1]Prices!$CJ$11:$CJ$23,0),MATCH(S$2,[1]!CER_year,0))</f>
        <v>24.774093334065604</v>
      </c>
      <c r="T22">
        <f>INDEX([1]!CER_prices,MATCH($C22&amp;INDEX([1]!sector_CER,MATCH($E22,[1]!sector_CIMS,0))&amp;$J22,[1]!CER_prices_index,0),MATCH(T$2,[1]!CER_year,0))/INDEX([1]!CER_prod_cost,MATCH($C22&amp;"Production cost"&amp;$J22,[1]Prices!$CJ$11:$CJ$23,0),MATCH(T$2,[1]!CER_year,0))</f>
        <v>25.078254934174335</v>
      </c>
      <c r="U22">
        <f>INDEX([1]!CER_prices,MATCH($C22&amp;INDEX([1]!sector_CER,MATCH($E22,[1]!sector_CIMS,0))&amp;$J22,[1]!CER_prices_index,0),MATCH(U$2,[1]!CER_year,0))/INDEX([1]!CER_prod_cost,MATCH($C22&amp;"Production cost"&amp;$J22,[1]Prices!$CJ$11:$CJ$23,0),MATCH(U$2,[1]!CER_year,0))</f>
        <v>25.951008085591734</v>
      </c>
      <c r="V22">
        <f>INDEX([1]!CER_prices,MATCH($C22&amp;INDEX([1]!sector_CER,MATCH($E22,[1]!sector_CIMS,0))&amp;$J22,[1]!CER_prices_index,0),MATCH(V$2,[1]!CER_year,0))/INDEX([1]!CER_prod_cost,MATCH($C22&amp;"Production cost"&amp;$J22,[1]Prices!$CJ$11:$CJ$23,0),MATCH(V$2,[1]!CER_year,0))</f>
        <v>27.732627827031752</v>
      </c>
      <c r="W22">
        <f>INDEX([1]!CER_prices,MATCH($C22&amp;INDEX([1]!sector_CER,MATCH($E22,[1]!sector_CIMS,0))&amp;$J22,[1]!CER_prices_index,0),MATCH(W$2,[1]!CER_year,0))/INDEX([1]!CER_prod_cost,MATCH($C22&amp;"Production cost"&amp;$J22,[1]Prices!$CJ$11:$CJ$23,0),MATCH(W$2,[1]!CER_year,0))</f>
        <v>29.376514853781337</v>
      </c>
    </row>
    <row r="23" spans="1:24" x14ac:dyDescent="0.3">
      <c r="A23" t="s">
        <v>59</v>
      </c>
      <c r="B23" t="s">
        <v>4</v>
      </c>
      <c r="C23" t="s">
        <v>15</v>
      </c>
      <c r="E23" t="s">
        <v>60</v>
      </c>
      <c r="G23" t="s">
        <v>17</v>
      </c>
      <c r="J23" t="s">
        <v>18</v>
      </c>
      <c r="K23" t="s">
        <v>25</v>
      </c>
      <c r="M23">
        <f>M$6</f>
        <v>15.331842873370604</v>
      </c>
      <c r="N23">
        <f t="shared" ref="N23:W24" si="3">N$6</f>
        <v>15.331842873370604</v>
      </c>
      <c r="O23">
        <f t="shared" si="3"/>
        <v>18.493272873868527</v>
      </c>
      <c r="P23">
        <f t="shared" si="3"/>
        <v>23.387047845560122</v>
      </c>
      <c r="Q23">
        <f t="shared" si="3"/>
        <v>22.966107256181356</v>
      </c>
      <c r="R23">
        <f t="shared" si="3"/>
        <v>23.749178434147492</v>
      </c>
      <c r="S23">
        <f t="shared" si="3"/>
        <v>24.774093334065604</v>
      </c>
      <c r="T23">
        <f t="shared" si="3"/>
        <v>25.078254934174335</v>
      </c>
      <c r="U23">
        <f t="shared" si="3"/>
        <v>25.951008085591734</v>
      </c>
      <c r="V23">
        <f t="shared" si="3"/>
        <v>27.732627827031752</v>
      </c>
      <c r="W23">
        <f t="shared" si="3"/>
        <v>29.376514853781337</v>
      </c>
    </row>
    <row r="24" spans="1:24" x14ac:dyDescent="0.3">
      <c r="A24" t="s">
        <v>61</v>
      </c>
      <c r="B24" t="s">
        <v>4</v>
      </c>
      <c r="C24" t="s">
        <v>15</v>
      </c>
      <c r="E24" t="s">
        <v>62</v>
      </c>
      <c r="G24" t="s">
        <v>17</v>
      </c>
      <c r="J24" t="s">
        <v>18</v>
      </c>
      <c r="K24" t="s">
        <v>25</v>
      </c>
      <c r="M24">
        <f t="shared" ref="M24" si="4">M$6</f>
        <v>15.331842873370604</v>
      </c>
      <c r="N24">
        <f t="shared" si="3"/>
        <v>15.331842873370604</v>
      </c>
      <c r="O24">
        <f t="shared" si="3"/>
        <v>18.493272873868527</v>
      </c>
      <c r="P24">
        <f t="shared" si="3"/>
        <v>23.387047845560122</v>
      </c>
      <c r="Q24">
        <f t="shared" si="3"/>
        <v>22.966107256181356</v>
      </c>
      <c r="R24">
        <f t="shared" si="3"/>
        <v>23.749178434147492</v>
      </c>
      <c r="S24">
        <f t="shared" si="3"/>
        <v>24.774093334065604</v>
      </c>
      <c r="T24">
        <f t="shared" si="3"/>
        <v>25.078254934174335</v>
      </c>
      <c r="U24">
        <f t="shared" si="3"/>
        <v>25.951008085591734</v>
      </c>
      <c r="V24">
        <f t="shared" si="3"/>
        <v>27.732627827031752</v>
      </c>
      <c r="W24">
        <f t="shared" si="3"/>
        <v>29.376514853781337</v>
      </c>
    </row>
    <row r="25" spans="1:24" x14ac:dyDescent="0.3">
      <c r="A25" t="s">
        <v>18</v>
      </c>
      <c r="B25" t="s">
        <v>4</v>
      </c>
      <c r="C25" t="s">
        <v>15</v>
      </c>
      <c r="E25" t="s">
        <v>26</v>
      </c>
      <c r="G25" t="s">
        <v>63</v>
      </c>
      <c r="L25" t="s">
        <v>64</v>
      </c>
    </row>
    <row r="26" spans="1:24" x14ac:dyDescent="0.3">
      <c r="A26" t="s">
        <v>18</v>
      </c>
      <c r="B26" t="s">
        <v>4</v>
      </c>
      <c r="C26" t="s">
        <v>15</v>
      </c>
      <c r="E26" t="s">
        <v>26</v>
      </c>
      <c r="G26" t="s">
        <v>65</v>
      </c>
      <c r="H26" t="s">
        <v>4</v>
      </c>
    </row>
    <row r="27" spans="1:24" x14ac:dyDescent="0.3">
      <c r="A27" t="s">
        <v>18</v>
      </c>
      <c r="B27" t="s">
        <v>4</v>
      </c>
      <c r="C27" t="s">
        <v>15</v>
      </c>
      <c r="E27" t="s">
        <v>26</v>
      </c>
      <c r="G27" t="s">
        <v>66</v>
      </c>
      <c r="H27" t="b">
        <v>1</v>
      </c>
    </row>
    <row r="28" spans="1:24" x14ac:dyDescent="0.3">
      <c r="A28" t="s">
        <v>18</v>
      </c>
      <c r="B28" t="s">
        <v>4</v>
      </c>
      <c r="C28" t="s">
        <v>15</v>
      </c>
      <c r="E28" t="s">
        <v>26</v>
      </c>
      <c r="G28" t="s">
        <v>67</v>
      </c>
      <c r="L28" t="s">
        <v>68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 t="s">
        <v>69</v>
      </c>
    </row>
    <row r="29" spans="1:24" x14ac:dyDescent="0.3">
      <c r="A29" t="s">
        <v>18</v>
      </c>
      <c r="B29" t="s">
        <v>4</v>
      </c>
      <c r="C29" t="s">
        <v>15</v>
      </c>
      <c r="E29" t="s">
        <v>26</v>
      </c>
      <c r="G29" t="s">
        <v>70</v>
      </c>
      <c r="H29" t="s">
        <v>71</v>
      </c>
      <c r="I29" t="s">
        <v>72</v>
      </c>
      <c r="K29" t="s">
        <v>73</v>
      </c>
      <c r="L29" t="s">
        <v>74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4" x14ac:dyDescent="0.3">
      <c r="A30" t="s">
        <v>18</v>
      </c>
      <c r="B30" t="s">
        <v>4</v>
      </c>
      <c r="C30" t="s">
        <v>15</v>
      </c>
      <c r="E30" t="s">
        <v>26</v>
      </c>
      <c r="G30" t="s">
        <v>70</v>
      </c>
      <c r="H30" t="s">
        <v>75</v>
      </c>
      <c r="I30" t="s">
        <v>72</v>
      </c>
      <c r="K30" t="s">
        <v>73</v>
      </c>
      <c r="L30" t="s">
        <v>76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x14ac:dyDescent="0.3">
      <c r="A31" t="s">
        <v>18</v>
      </c>
      <c r="B31" t="s">
        <v>4</v>
      </c>
      <c r="C31" t="s">
        <v>15</v>
      </c>
      <c r="E31" t="s">
        <v>26</v>
      </c>
      <c r="G31" t="s">
        <v>70</v>
      </c>
      <c r="H31" t="s">
        <v>77</v>
      </c>
      <c r="I31" t="s">
        <v>72</v>
      </c>
      <c r="K31" t="s">
        <v>73</v>
      </c>
      <c r="L31" t="s">
        <v>78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x14ac:dyDescent="0.3">
      <c r="A32" t="s">
        <v>30</v>
      </c>
      <c r="B32" t="s">
        <v>4</v>
      </c>
      <c r="C32" t="s">
        <v>15</v>
      </c>
      <c r="E32" t="s">
        <v>31</v>
      </c>
      <c r="G32" t="s">
        <v>63</v>
      </c>
      <c r="L32" t="s">
        <v>64</v>
      </c>
    </row>
    <row r="33" spans="1:23" x14ac:dyDescent="0.3">
      <c r="A33" t="s">
        <v>30</v>
      </c>
      <c r="B33" t="s">
        <v>4</v>
      </c>
      <c r="C33" t="s">
        <v>15</v>
      </c>
      <c r="E33" t="s">
        <v>31</v>
      </c>
      <c r="G33" t="s">
        <v>65</v>
      </c>
      <c r="H33" t="s">
        <v>4</v>
      </c>
    </row>
    <row r="34" spans="1:23" x14ac:dyDescent="0.3">
      <c r="A34" t="s">
        <v>30</v>
      </c>
      <c r="B34" t="s">
        <v>4</v>
      </c>
      <c r="C34" t="s">
        <v>15</v>
      </c>
      <c r="E34" t="s">
        <v>31</v>
      </c>
      <c r="G34" t="s">
        <v>66</v>
      </c>
      <c r="H34" t="b">
        <v>1</v>
      </c>
    </row>
    <row r="35" spans="1:23" x14ac:dyDescent="0.3">
      <c r="A35" t="s">
        <v>30</v>
      </c>
      <c r="B35" t="s">
        <v>4</v>
      </c>
      <c r="C35" t="s">
        <v>15</v>
      </c>
      <c r="E35" t="s">
        <v>31</v>
      </c>
      <c r="G35" t="s">
        <v>67</v>
      </c>
      <c r="K35" t="s">
        <v>79</v>
      </c>
      <c r="L35" t="s">
        <v>68</v>
      </c>
      <c r="M35">
        <v>35.188099999999999</v>
      </c>
      <c r="N35">
        <v>35.188099999999999</v>
      </c>
      <c r="O35">
        <v>35.188099999999999</v>
      </c>
      <c r="P35">
        <v>35.188099999999999</v>
      </c>
      <c r="Q35">
        <v>35.188099999999999</v>
      </c>
      <c r="R35">
        <v>35.188099999999999</v>
      </c>
      <c r="S35">
        <v>35.188099999999999</v>
      </c>
      <c r="T35">
        <v>35.188099999999999</v>
      </c>
      <c r="U35">
        <v>35.188099999999999</v>
      </c>
      <c r="V35">
        <v>35.188099999999999</v>
      </c>
      <c r="W35">
        <v>35.188099999999999</v>
      </c>
    </row>
    <row r="36" spans="1:23" x14ac:dyDescent="0.3">
      <c r="A36" t="s">
        <v>30</v>
      </c>
      <c r="B36" t="s">
        <v>4</v>
      </c>
      <c r="C36" t="s">
        <v>15</v>
      </c>
      <c r="E36" t="s">
        <v>31</v>
      </c>
      <c r="G36" t="s">
        <v>80</v>
      </c>
      <c r="H36" t="s">
        <v>71</v>
      </c>
      <c r="I36" t="s">
        <v>72</v>
      </c>
      <c r="L36" t="s">
        <v>74</v>
      </c>
      <c r="M36">
        <f>INDEX([1]Coefficients!$G$60:$BO$79,MATCH($E36,[1]Coefficients!$B$60:$B$79,0),MATCH(M$2,[1]Coefficients!$G$1:$BO$1,0))/INDEX([1]Coefficients!$G$29:$BO$48,MATCH($E36,[1]Coefficients!$B$29:$B$48,0),MATCH(M$2,[1]Coefficients!$G$1:$BO$1,0))</f>
        <v>7.4244372161799493E-2</v>
      </c>
      <c r="N36">
        <f>INDEX([1]Coefficients!$G$60:$BO$79,MATCH($E36,[1]Coefficients!$B$60:$B$79,0),MATCH(N$2,[1]Coefficients!$G$1:$BO$1,0))/INDEX([1]Coefficients!$G$29:$BO$48,MATCH($E36,[1]Coefficients!$B$29:$B$48,0),MATCH(N$2,[1]Coefficients!$G$1:$BO$1,0))</f>
        <v>7.4244372161799493E-2</v>
      </c>
      <c r="O36">
        <f>INDEX([1]Coefficients!$G$60:$BO$79,MATCH($E36,[1]Coefficients!$B$60:$B$79,0),MATCH(O$2,[1]Coefficients!$G$1:$BO$1,0))/INDEX([1]Coefficients!$G$29:$BO$48,MATCH($E36,[1]Coefficients!$B$29:$B$48,0),MATCH(O$2,[1]Coefficients!$G$1:$BO$1,0))</f>
        <v>7.4244372161799493E-2</v>
      </c>
      <c r="P36">
        <f>INDEX([1]Coefficients!$G$60:$BO$79,MATCH($E36,[1]Coefficients!$B$60:$B$79,0),MATCH(P$2,[1]Coefficients!$G$1:$BO$1,0))/INDEX([1]Coefficients!$G$29:$BO$48,MATCH($E36,[1]Coefficients!$B$29:$B$48,0),MATCH(P$2,[1]Coefficients!$G$1:$BO$1,0))</f>
        <v>7.4244372161799493E-2</v>
      </c>
      <c r="Q36">
        <f>INDEX([1]Coefficients!$G$60:$BO$79,MATCH($E36,[1]Coefficients!$B$60:$B$79,0),MATCH(Q$2,[1]Coefficients!$G$1:$BO$1,0))/INDEX([1]Coefficients!$G$29:$BO$48,MATCH($E36,[1]Coefficients!$B$29:$B$48,0),MATCH(Q$2,[1]Coefficients!$G$1:$BO$1,0))</f>
        <v>7.4244372161799493E-2</v>
      </c>
      <c r="R36">
        <f>INDEX([1]Coefficients!$G$60:$BO$79,MATCH($E36,[1]Coefficients!$B$60:$B$79,0),MATCH(R$2,[1]Coefficients!$G$1:$BO$1,0))/INDEX([1]Coefficients!$G$29:$BO$48,MATCH($E36,[1]Coefficients!$B$29:$B$48,0),MATCH(R$2,[1]Coefficients!$G$1:$BO$1,0))</f>
        <v>7.4244372161799493E-2</v>
      </c>
      <c r="S36">
        <f>INDEX([1]Coefficients!$G$60:$BO$79,MATCH($E36,[1]Coefficients!$B$60:$B$79,0),MATCH(S$2,[1]Coefficients!$G$1:$BO$1,0))/INDEX([1]Coefficients!$G$29:$BO$48,MATCH($E36,[1]Coefficients!$B$29:$B$48,0),MATCH(S$2,[1]Coefficients!$G$1:$BO$1,0))</f>
        <v>7.4244372161799493E-2</v>
      </c>
      <c r="T36">
        <f>INDEX([1]Coefficients!$G$60:$BO$79,MATCH($E36,[1]Coefficients!$B$60:$B$79,0),MATCH(T$2,[1]Coefficients!$G$1:$BO$1,0))/INDEX([1]Coefficients!$G$29:$BO$48,MATCH($E36,[1]Coefficients!$B$29:$B$48,0),MATCH(T$2,[1]Coefficients!$G$1:$BO$1,0))</f>
        <v>7.4244372161799493E-2</v>
      </c>
      <c r="U36">
        <f>INDEX([1]Coefficients!$G$60:$BO$79,MATCH($E36,[1]Coefficients!$B$60:$B$79,0),MATCH(U$2,[1]Coefficients!$G$1:$BO$1,0))/INDEX([1]Coefficients!$G$29:$BO$48,MATCH($E36,[1]Coefficients!$B$29:$B$48,0),MATCH(U$2,[1]Coefficients!$G$1:$BO$1,0))</f>
        <v>7.4244372161799493E-2</v>
      </c>
      <c r="V36">
        <f>INDEX([1]Coefficients!$G$60:$BO$79,MATCH($E36,[1]Coefficients!$B$60:$B$79,0),MATCH(V$2,[1]Coefficients!$G$1:$BO$1,0))/INDEX([1]Coefficients!$G$29:$BO$48,MATCH($E36,[1]Coefficients!$B$29:$B$48,0),MATCH(V$2,[1]Coefficients!$G$1:$BO$1,0))</f>
        <v>7.4244372161799493E-2</v>
      </c>
      <c r="W36">
        <f>INDEX([1]Coefficients!$G$60:$BO$79,MATCH($E36,[1]Coefficients!$B$60:$B$79,0),MATCH(W$2,[1]Coefficients!$G$1:$BO$1,0))/INDEX([1]Coefficients!$G$29:$BO$48,MATCH($E36,[1]Coefficients!$B$29:$B$48,0),MATCH(W$2,[1]Coefficients!$G$1:$BO$1,0))</f>
        <v>7.4244372161799493E-2</v>
      </c>
    </row>
    <row r="37" spans="1:23" x14ac:dyDescent="0.3">
      <c r="A37" t="s">
        <v>30</v>
      </c>
      <c r="B37" t="s">
        <v>4</v>
      </c>
      <c r="C37" t="s">
        <v>15</v>
      </c>
      <c r="E37" t="s">
        <v>31</v>
      </c>
      <c r="G37" t="s">
        <v>70</v>
      </c>
      <c r="H37" t="s">
        <v>71</v>
      </c>
      <c r="I37" t="s">
        <v>72</v>
      </c>
      <c r="K37" t="s">
        <v>73</v>
      </c>
      <c r="L37" t="s">
        <v>74</v>
      </c>
      <c r="M37">
        <f>INDEX([1]Coefficients!$G$132:$BO$151,MATCH($E37,[1]Coefficients!$B$132:$B$151,0),MATCH(M$2,[1]Coefficients!$G$1:$BO$1,0))</f>
        <v>0</v>
      </c>
      <c r="N37">
        <f>INDEX([1]Coefficients!$G$132:$BO$151,MATCH($E37,[1]Coefficients!$B$132:$B$151,0),MATCH(N$2,[1]Coefficients!$G$1:$BO$1,0))</f>
        <v>0</v>
      </c>
      <c r="O37">
        <f>INDEX([1]Coefficients!$G$132:$BO$151,MATCH($E37,[1]Coefficients!$B$132:$B$151,0),MATCH(O$2,[1]Coefficients!$G$1:$BO$1,0))</f>
        <v>0</v>
      </c>
      <c r="P37">
        <f>INDEX([1]Coefficients!$G$132:$BO$151,MATCH($E37,[1]Coefficients!$B$132:$B$151,0),MATCH(P$2,[1]Coefficients!$G$1:$BO$1,0))</f>
        <v>0</v>
      </c>
      <c r="Q37">
        <f>INDEX([1]Coefficients!$G$132:$BO$151,MATCH($E37,[1]Coefficients!$B$132:$B$151,0),MATCH(Q$2,[1]Coefficients!$G$1:$BO$1,0))</f>
        <v>0</v>
      </c>
      <c r="R37">
        <f>INDEX([1]Coefficients!$G$132:$BO$151,MATCH($E37,[1]Coefficients!$B$132:$B$151,0),MATCH(R$2,[1]Coefficients!$G$1:$BO$1,0))</f>
        <v>0</v>
      </c>
      <c r="S37">
        <f>INDEX([1]Coefficients!$G$132:$BO$151,MATCH($E37,[1]Coefficients!$B$132:$B$151,0),MATCH(S$2,[1]Coefficients!$G$1:$BO$1,0))</f>
        <v>0</v>
      </c>
      <c r="T37">
        <f>INDEX([1]Coefficients!$G$132:$BO$151,MATCH($E37,[1]Coefficients!$B$132:$B$151,0),MATCH(T$2,[1]Coefficients!$G$1:$BO$1,0))</f>
        <v>0</v>
      </c>
      <c r="U37">
        <f>INDEX([1]Coefficients!$G$132:$BO$151,MATCH($E37,[1]Coefficients!$B$132:$B$151,0),MATCH(U$2,[1]Coefficients!$G$1:$BO$1,0))</f>
        <v>0</v>
      </c>
      <c r="V37">
        <f>INDEX([1]Coefficients!$G$132:$BO$151,MATCH($E37,[1]Coefficients!$B$132:$B$151,0),MATCH(V$2,[1]Coefficients!$G$1:$BO$1,0))</f>
        <v>0</v>
      </c>
      <c r="W37">
        <f>INDEX([1]Coefficients!$G$132:$BO$151,MATCH($E37,[1]Coefficients!$B$132:$B$151,0),MATCH(W$2,[1]Coefficients!$G$1:$BO$1,0))</f>
        <v>0</v>
      </c>
    </row>
    <row r="38" spans="1:23" x14ac:dyDescent="0.3">
      <c r="A38" t="s">
        <v>30</v>
      </c>
      <c r="B38" t="s">
        <v>4</v>
      </c>
      <c r="C38" t="s">
        <v>15</v>
      </c>
      <c r="E38" t="s">
        <v>31</v>
      </c>
      <c r="G38" t="s">
        <v>70</v>
      </c>
      <c r="H38" t="s">
        <v>75</v>
      </c>
      <c r="I38" t="s">
        <v>72</v>
      </c>
      <c r="K38" t="s">
        <v>73</v>
      </c>
      <c r="L38" t="s">
        <v>76</v>
      </c>
      <c r="M38">
        <f>INDEX([1]Coefficients!$G$132:$BO$151,MATCH($E38,[1]Coefficients!$B$132:$B$151,0),MATCH(M$2,[1]Coefficients!$G$1:$BO$1,0))</f>
        <v>0</v>
      </c>
      <c r="N38">
        <f>INDEX([1]Coefficients!$G$132:$BO$151,MATCH($E38,[1]Coefficients!$B$132:$B$151,0),MATCH(N$2,[1]Coefficients!$G$1:$BO$1,0))</f>
        <v>0</v>
      </c>
      <c r="O38">
        <f>INDEX([1]Coefficients!$G$132:$BO$151,MATCH($E38,[1]Coefficients!$B$132:$B$151,0),MATCH(O$2,[1]Coefficients!$G$1:$BO$1,0))</f>
        <v>0</v>
      </c>
      <c r="P38">
        <f>INDEX([1]Coefficients!$G$132:$BO$151,MATCH($E38,[1]Coefficients!$B$132:$B$151,0),MATCH(P$2,[1]Coefficients!$G$1:$BO$1,0))</f>
        <v>0</v>
      </c>
      <c r="Q38">
        <f>INDEX([1]Coefficients!$G$132:$BO$151,MATCH($E38,[1]Coefficients!$B$132:$B$151,0),MATCH(Q$2,[1]Coefficients!$G$1:$BO$1,0))</f>
        <v>0</v>
      </c>
      <c r="R38">
        <f>INDEX([1]Coefficients!$G$132:$BO$151,MATCH($E38,[1]Coefficients!$B$132:$B$151,0),MATCH(R$2,[1]Coefficients!$G$1:$BO$1,0))</f>
        <v>0</v>
      </c>
      <c r="S38">
        <f>INDEX([1]Coefficients!$G$132:$BO$151,MATCH($E38,[1]Coefficients!$B$132:$B$151,0),MATCH(S$2,[1]Coefficients!$G$1:$BO$1,0))</f>
        <v>0</v>
      </c>
      <c r="T38">
        <f>INDEX([1]Coefficients!$G$132:$BO$151,MATCH($E38,[1]Coefficients!$B$132:$B$151,0),MATCH(T$2,[1]Coefficients!$G$1:$BO$1,0))</f>
        <v>0</v>
      </c>
      <c r="U38">
        <f>INDEX([1]Coefficients!$G$132:$BO$151,MATCH($E38,[1]Coefficients!$B$132:$B$151,0),MATCH(U$2,[1]Coefficients!$G$1:$BO$1,0))</f>
        <v>0</v>
      </c>
      <c r="V38">
        <f>INDEX([1]Coefficients!$G$132:$BO$151,MATCH($E38,[1]Coefficients!$B$132:$B$151,0),MATCH(V$2,[1]Coefficients!$G$1:$BO$1,0))</f>
        <v>0</v>
      </c>
      <c r="W38">
        <f>INDEX([1]Coefficients!$G$132:$BO$151,MATCH($E38,[1]Coefficients!$B$132:$B$151,0),MATCH(W$2,[1]Coefficients!$G$1:$BO$1,0))</f>
        <v>0</v>
      </c>
    </row>
    <row r="39" spans="1:23" x14ac:dyDescent="0.3">
      <c r="A39" t="s">
        <v>30</v>
      </c>
      <c r="B39" t="s">
        <v>4</v>
      </c>
      <c r="C39" t="s">
        <v>15</v>
      </c>
      <c r="E39" t="s">
        <v>31</v>
      </c>
      <c r="G39" t="s">
        <v>70</v>
      </c>
      <c r="H39" t="s">
        <v>77</v>
      </c>
      <c r="I39" t="s">
        <v>72</v>
      </c>
      <c r="K39" t="s">
        <v>73</v>
      </c>
      <c r="L39" t="s">
        <v>78</v>
      </c>
      <c r="M39">
        <f>INDEX([1]Coefficients!$G$132:$BO$151,MATCH($E39,[1]Coefficients!$B$132:$B$151,0),MATCH(M$2,[1]Coefficients!$G$1:$BO$1,0))</f>
        <v>0</v>
      </c>
      <c r="N39">
        <f>INDEX([1]Coefficients!$G$132:$BO$151,MATCH($E39,[1]Coefficients!$B$132:$B$151,0),MATCH(N$2,[1]Coefficients!$G$1:$BO$1,0))</f>
        <v>0</v>
      </c>
      <c r="O39">
        <f>INDEX([1]Coefficients!$G$132:$BO$151,MATCH($E39,[1]Coefficients!$B$132:$B$151,0),MATCH(O$2,[1]Coefficients!$G$1:$BO$1,0))</f>
        <v>0</v>
      </c>
      <c r="P39">
        <f>INDEX([1]Coefficients!$G$132:$BO$151,MATCH($E39,[1]Coefficients!$B$132:$B$151,0),MATCH(P$2,[1]Coefficients!$G$1:$BO$1,0))</f>
        <v>0</v>
      </c>
      <c r="Q39">
        <f>INDEX([1]Coefficients!$G$132:$BO$151,MATCH($E39,[1]Coefficients!$B$132:$B$151,0),MATCH(Q$2,[1]Coefficients!$G$1:$BO$1,0))</f>
        <v>0</v>
      </c>
      <c r="R39">
        <f>INDEX([1]Coefficients!$G$132:$BO$151,MATCH($E39,[1]Coefficients!$B$132:$B$151,0),MATCH(R$2,[1]Coefficients!$G$1:$BO$1,0))</f>
        <v>0</v>
      </c>
      <c r="S39">
        <f>INDEX([1]Coefficients!$G$132:$BO$151,MATCH($E39,[1]Coefficients!$B$132:$B$151,0),MATCH(S$2,[1]Coefficients!$G$1:$BO$1,0))</f>
        <v>0</v>
      </c>
      <c r="T39">
        <f>INDEX([1]Coefficients!$G$132:$BO$151,MATCH($E39,[1]Coefficients!$B$132:$B$151,0),MATCH(T$2,[1]Coefficients!$G$1:$BO$1,0))</f>
        <v>0</v>
      </c>
      <c r="U39">
        <f>INDEX([1]Coefficients!$G$132:$BO$151,MATCH($E39,[1]Coefficients!$B$132:$B$151,0),MATCH(U$2,[1]Coefficients!$G$1:$BO$1,0))</f>
        <v>0</v>
      </c>
      <c r="V39">
        <f>INDEX([1]Coefficients!$G$132:$BO$151,MATCH($E39,[1]Coefficients!$B$132:$B$151,0),MATCH(V$2,[1]Coefficients!$G$1:$BO$1,0))</f>
        <v>0</v>
      </c>
      <c r="W39">
        <f>INDEX([1]Coefficients!$G$132:$BO$151,MATCH($E39,[1]Coefficients!$B$132:$B$151,0),MATCH(W$2,[1]Coefficients!$G$1:$BO$1,0))</f>
        <v>0</v>
      </c>
    </row>
    <row r="40" spans="1:23" x14ac:dyDescent="0.3">
      <c r="A40" t="s">
        <v>28</v>
      </c>
      <c r="B40" t="s">
        <v>4</v>
      </c>
      <c r="C40" t="s">
        <v>15</v>
      </c>
      <c r="E40" t="s">
        <v>29</v>
      </c>
      <c r="G40" t="s">
        <v>63</v>
      </c>
      <c r="L40" t="s">
        <v>64</v>
      </c>
    </row>
    <row r="41" spans="1:23" x14ac:dyDescent="0.3">
      <c r="A41" t="s">
        <v>28</v>
      </c>
      <c r="B41" t="s">
        <v>4</v>
      </c>
      <c r="C41" t="s">
        <v>15</v>
      </c>
      <c r="E41" t="s">
        <v>29</v>
      </c>
      <c r="G41" t="s">
        <v>65</v>
      </c>
      <c r="H41" t="s">
        <v>4</v>
      </c>
    </row>
    <row r="42" spans="1:23" x14ac:dyDescent="0.3">
      <c r="A42" t="s">
        <v>28</v>
      </c>
      <c r="B42" t="s">
        <v>4</v>
      </c>
      <c r="C42" t="s">
        <v>15</v>
      </c>
      <c r="E42" t="s">
        <v>29</v>
      </c>
      <c r="G42" t="s">
        <v>66</v>
      </c>
      <c r="H42" t="b">
        <v>1</v>
      </c>
    </row>
    <row r="43" spans="1:23" x14ac:dyDescent="0.3">
      <c r="A43" t="s">
        <v>28</v>
      </c>
      <c r="B43" t="s">
        <v>4</v>
      </c>
      <c r="C43" t="s">
        <v>15</v>
      </c>
      <c r="E43" t="s">
        <v>29</v>
      </c>
      <c r="G43" t="s">
        <v>67</v>
      </c>
      <c r="L43" t="s">
        <v>68</v>
      </c>
      <c r="M43">
        <v>33</v>
      </c>
      <c r="N43">
        <v>33</v>
      </c>
      <c r="O43">
        <v>33</v>
      </c>
      <c r="P43">
        <v>33</v>
      </c>
      <c r="Q43">
        <v>33</v>
      </c>
      <c r="R43">
        <v>33</v>
      </c>
      <c r="S43">
        <v>33</v>
      </c>
      <c r="T43">
        <v>33</v>
      </c>
      <c r="U43">
        <v>33</v>
      </c>
      <c r="V43">
        <v>33</v>
      </c>
      <c r="W43">
        <v>33</v>
      </c>
    </row>
    <row r="44" spans="1:23" x14ac:dyDescent="0.3">
      <c r="A44" t="s">
        <v>28</v>
      </c>
      <c r="B44" t="s">
        <v>4</v>
      </c>
      <c r="C44" t="s">
        <v>15</v>
      </c>
      <c r="E44" t="s">
        <v>29</v>
      </c>
      <c r="G44" t="s">
        <v>80</v>
      </c>
      <c r="H44" t="s">
        <v>71</v>
      </c>
      <c r="I44" t="s">
        <v>72</v>
      </c>
      <c r="L44" t="s">
        <v>74</v>
      </c>
      <c r="M44">
        <f>INDEX([1]Coefficients!$G$60:$BO$79,MATCH($E44,[1]Coefficients!$B$60:$B$79,0),MATCH(M$2,[1]Coefficients!$G$1:$BO$1,0))/INDEX([1]Coefficients!$G$29:$BO$48,MATCH($E44,[1]Coefficients!$B$29:$B$48,0),MATCH(M$2,[1]Coefficients!$G$1:$BO$1,0))</f>
        <v>7.0926315828688483E-2</v>
      </c>
      <c r="N44">
        <f>INDEX([1]Coefficients!$G$60:$BO$79,MATCH($E44,[1]Coefficients!$B$60:$B$79,0),MATCH(N$2,[1]Coefficients!$G$1:$BO$1,0))/INDEX([1]Coefficients!$G$29:$BO$48,MATCH($E44,[1]Coefficients!$B$29:$B$48,0),MATCH(N$2,[1]Coefficients!$G$1:$BO$1,0))</f>
        <v>7.0926315828688483E-2</v>
      </c>
      <c r="O44">
        <f>INDEX([1]Coefficients!$G$60:$BO$79,MATCH($E44,[1]Coefficients!$B$60:$B$79,0),MATCH(O$2,[1]Coefficients!$G$1:$BO$1,0))/INDEX([1]Coefficients!$G$29:$BO$48,MATCH($E44,[1]Coefficients!$B$29:$B$48,0),MATCH(O$2,[1]Coefficients!$G$1:$BO$1,0))</f>
        <v>7.0926315828688483E-2</v>
      </c>
      <c r="P44">
        <f>INDEX([1]Coefficients!$G$60:$BO$79,MATCH($E44,[1]Coefficients!$B$60:$B$79,0),MATCH(P$2,[1]Coefficients!$G$1:$BO$1,0))/INDEX([1]Coefficients!$G$29:$BO$48,MATCH($E44,[1]Coefficients!$B$29:$B$48,0),MATCH(P$2,[1]Coefficients!$G$1:$BO$1,0))</f>
        <v>7.0926315828688483E-2</v>
      </c>
      <c r="Q44">
        <f>INDEX([1]Coefficients!$G$60:$BO$79,MATCH($E44,[1]Coefficients!$B$60:$B$79,0),MATCH(Q$2,[1]Coefficients!$G$1:$BO$1,0))/INDEX([1]Coefficients!$G$29:$BO$48,MATCH($E44,[1]Coefficients!$B$29:$B$48,0),MATCH(Q$2,[1]Coefficients!$G$1:$BO$1,0))</f>
        <v>7.0926315828688483E-2</v>
      </c>
      <c r="R44">
        <f>INDEX([1]Coefficients!$G$60:$BO$79,MATCH($E44,[1]Coefficients!$B$60:$B$79,0),MATCH(R$2,[1]Coefficients!$G$1:$BO$1,0))/INDEX([1]Coefficients!$G$29:$BO$48,MATCH($E44,[1]Coefficients!$B$29:$B$48,0),MATCH(R$2,[1]Coefficients!$G$1:$BO$1,0))</f>
        <v>7.0926315828688483E-2</v>
      </c>
      <c r="S44">
        <f>INDEX([1]Coefficients!$G$60:$BO$79,MATCH($E44,[1]Coefficients!$B$60:$B$79,0),MATCH(S$2,[1]Coefficients!$G$1:$BO$1,0))/INDEX([1]Coefficients!$G$29:$BO$48,MATCH($E44,[1]Coefficients!$B$29:$B$48,0),MATCH(S$2,[1]Coefficients!$G$1:$BO$1,0))</f>
        <v>7.0926315828688483E-2</v>
      </c>
      <c r="T44">
        <f>INDEX([1]Coefficients!$G$60:$BO$79,MATCH($E44,[1]Coefficients!$B$60:$B$79,0),MATCH(T$2,[1]Coefficients!$G$1:$BO$1,0))/INDEX([1]Coefficients!$G$29:$BO$48,MATCH($E44,[1]Coefficients!$B$29:$B$48,0),MATCH(T$2,[1]Coefficients!$G$1:$BO$1,0))</f>
        <v>7.0926315828688483E-2</v>
      </c>
      <c r="U44">
        <f>INDEX([1]Coefficients!$G$60:$BO$79,MATCH($E44,[1]Coefficients!$B$60:$B$79,0),MATCH(U$2,[1]Coefficients!$G$1:$BO$1,0))/INDEX([1]Coefficients!$G$29:$BO$48,MATCH($E44,[1]Coefficients!$B$29:$B$48,0),MATCH(U$2,[1]Coefficients!$G$1:$BO$1,0))</f>
        <v>7.0926315828688483E-2</v>
      </c>
      <c r="V44">
        <f>INDEX([1]Coefficients!$G$60:$BO$79,MATCH($E44,[1]Coefficients!$B$60:$B$79,0),MATCH(V$2,[1]Coefficients!$G$1:$BO$1,0))/INDEX([1]Coefficients!$G$29:$BO$48,MATCH($E44,[1]Coefficients!$B$29:$B$48,0),MATCH(V$2,[1]Coefficients!$G$1:$BO$1,0))</f>
        <v>7.0926315828688483E-2</v>
      </c>
      <c r="W44">
        <f>INDEX([1]Coefficients!$G$60:$BO$79,MATCH($E44,[1]Coefficients!$B$60:$B$79,0),MATCH(W$2,[1]Coefficients!$G$1:$BO$1,0))/INDEX([1]Coefficients!$G$29:$BO$48,MATCH($E44,[1]Coefficients!$B$29:$B$48,0),MATCH(W$2,[1]Coefficients!$G$1:$BO$1,0))</f>
        <v>7.0926315828688483E-2</v>
      </c>
    </row>
    <row r="45" spans="1:23" x14ac:dyDescent="0.3">
      <c r="A45" t="s">
        <v>28</v>
      </c>
      <c r="B45" t="s">
        <v>4</v>
      </c>
      <c r="C45" t="s">
        <v>15</v>
      </c>
      <c r="E45" t="s">
        <v>29</v>
      </c>
      <c r="G45" t="s">
        <v>70</v>
      </c>
      <c r="H45" t="s">
        <v>71</v>
      </c>
      <c r="I45" t="s">
        <v>72</v>
      </c>
      <c r="K45" t="s">
        <v>73</v>
      </c>
      <c r="L45" t="s">
        <v>74</v>
      </c>
      <c r="M45">
        <f>INDEX([1]Coefficients!$G$132:$BO$151,MATCH($E45,[1]Coefficients!$B$132:$B$151,0),MATCH(M$2,[1]Coefficients!$G$1:$BO$1,0))</f>
        <v>0</v>
      </c>
      <c r="N45">
        <f>INDEX([1]Coefficients!$G$132:$BO$151,MATCH($E45,[1]Coefficients!$B$132:$B$151,0),MATCH(N$2,[1]Coefficients!$G$1:$BO$1,0))</f>
        <v>0</v>
      </c>
      <c r="O45">
        <f>INDEX([1]Coefficients!$G$132:$BO$151,MATCH($E45,[1]Coefficients!$B$132:$B$151,0),MATCH(O$2,[1]Coefficients!$G$1:$BO$1,0))</f>
        <v>0</v>
      </c>
      <c r="P45">
        <f>INDEX([1]Coefficients!$G$132:$BO$151,MATCH($E45,[1]Coefficients!$B$132:$B$151,0),MATCH(P$2,[1]Coefficients!$G$1:$BO$1,0))</f>
        <v>0</v>
      </c>
      <c r="Q45">
        <f>INDEX([1]Coefficients!$G$132:$BO$151,MATCH($E45,[1]Coefficients!$B$132:$B$151,0),MATCH(Q$2,[1]Coefficients!$G$1:$BO$1,0))</f>
        <v>0</v>
      </c>
      <c r="R45">
        <f>INDEX([1]Coefficients!$G$132:$BO$151,MATCH($E45,[1]Coefficients!$B$132:$B$151,0),MATCH(R$2,[1]Coefficients!$G$1:$BO$1,0))</f>
        <v>0</v>
      </c>
      <c r="S45">
        <f>INDEX([1]Coefficients!$G$132:$BO$151,MATCH($E45,[1]Coefficients!$B$132:$B$151,0),MATCH(S$2,[1]Coefficients!$G$1:$BO$1,0))</f>
        <v>0</v>
      </c>
      <c r="T45">
        <f>INDEX([1]Coefficients!$G$132:$BO$151,MATCH($E45,[1]Coefficients!$B$132:$B$151,0),MATCH(T$2,[1]Coefficients!$G$1:$BO$1,0))</f>
        <v>0</v>
      </c>
      <c r="U45">
        <f>INDEX([1]Coefficients!$G$132:$BO$151,MATCH($E45,[1]Coefficients!$B$132:$B$151,0),MATCH(U$2,[1]Coefficients!$G$1:$BO$1,0))</f>
        <v>0</v>
      </c>
      <c r="V45">
        <f>INDEX([1]Coefficients!$G$132:$BO$151,MATCH($E45,[1]Coefficients!$B$132:$B$151,0),MATCH(V$2,[1]Coefficients!$G$1:$BO$1,0))</f>
        <v>0</v>
      </c>
      <c r="W45">
        <f>INDEX([1]Coefficients!$G$132:$BO$151,MATCH($E45,[1]Coefficients!$B$132:$B$151,0),MATCH(W$2,[1]Coefficients!$G$1:$BO$1,0))</f>
        <v>0</v>
      </c>
    </row>
    <row r="46" spans="1:23" x14ac:dyDescent="0.3">
      <c r="A46" t="s">
        <v>28</v>
      </c>
      <c r="B46" t="s">
        <v>4</v>
      </c>
      <c r="C46" t="s">
        <v>15</v>
      </c>
      <c r="E46" t="s">
        <v>29</v>
      </c>
      <c r="G46" t="s">
        <v>70</v>
      </c>
      <c r="H46" t="s">
        <v>75</v>
      </c>
      <c r="I46" t="s">
        <v>72</v>
      </c>
      <c r="K46" t="s">
        <v>73</v>
      </c>
      <c r="L46" t="s">
        <v>76</v>
      </c>
      <c r="M46">
        <f>INDEX([1]Coefficients!$G$132:$BO$151,MATCH($E46,[1]Coefficients!$B$132:$B$151,0),MATCH(M$2,[1]Coefficients!$G$1:$BO$1,0))</f>
        <v>0</v>
      </c>
      <c r="N46">
        <f>INDEX([1]Coefficients!$G$132:$BO$151,MATCH($E46,[1]Coefficients!$B$132:$B$151,0),MATCH(N$2,[1]Coefficients!$G$1:$BO$1,0))</f>
        <v>0</v>
      </c>
      <c r="O46">
        <f>INDEX([1]Coefficients!$G$132:$BO$151,MATCH($E46,[1]Coefficients!$B$132:$B$151,0),MATCH(O$2,[1]Coefficients!$G$1:$BO$1,0))</f>
        <v>0</v>
      </c>
      <c r="P46">
        <f>INDEX([1]Coefficients!$G$132:$BO$151,MATCH($E46,[1]Coefficients!$B$132:$B$151,0),MATCH(P$2,[1]Coefficients!$G$1:$BO$1,0))</f>
        <v>0</v>
      </c>
      <c r="Q46">
        <f>INDEX([1]Coefficients!$G$132:$BO$151,MATCH($E46,[1]Coefficients!$B$132:$B$151,0),MATCH(Q$2,[1]Coefficients!$G$1:$BO$1,0))</f>
        <v>0</v>
      </c>
      <c r="R46">
        <f>INDEX([1]Coefficients!$G$132:$BO$151,MATCH($E46,[1]Coefficients!$B$132:$B$151,0),MATCH(R$2,[1]Coefficients!$G$1:$BO$1,0))</f>
        <v>0</v>
      </c>
      <c r="S46">
        <f>INDEX([1]Coefficients!$G$132:$BO$151,MATCH($E46,[1]Coefficients!$B$132:$B$151,0),MATCH(S$2,[1]Coefficients!$G$1:$BO$1,0))</f>
        <v>0</v>
      </c>
      <c r="T46">
        <f>INDEX([1]Coefficients!$G$132:$BO$151,MATCH($E46,[1]Coefficients!$B$132:$B$151,0),MATCH(T$2,[1]Coefficients!$G$1:$BO$1,0))</f>
        <v>0</v>
      </c>
      <c r="U46">
        <f>INDEX([1]Coefficients!$G$132:$BO$151,MATCH($E46,[1]Coefficients!$B$132:$B$151,0),MATCH(U$2,[1]Coefficients!$G$1:$BO$1,0))</f>
        <v>0</v>
      </c>
      <c r="V46">
        <f>INDEX([1]Coefficients!$G$132:$BO$151,MATCH($E46,[1]Coefficients!$B$132:$B$151,0),MATCH(V$2,[1]Coefficients!$G$1:$BO$1,0))</f>
        <v>0</v>
      </c>
      <c r="W46">
        <f>INDEX([1]Coefficients!$G$132:$BO$151,MATCH($E46,[1]Coefficients!$B$132:$B$151,0),MATCH(W$2,[1]Coefficients!$G$1:$BO$1,0))</f>
        <v>0</v>
      </c>
    </row>
    <row r="47" spans="1:23" x14ac:dyDescent="0.3">
      <c r="A47" t="s">
        <v>28</v>
      </c>
      <c r="B47" t="s">
        <v>4</v>
      </c>
      <c r="C47" t="s">
        <v>15</v>
      </c>
      <c r="E47" t="s">
        <v>29</v>
      </c>
      <c r="G47" t="s">
        <v>70</v>
      </c>
      <c r="H47" t="s">
        <v>77</v>
      </c>
      <c r="I47" t="s">
        <v>72</v>
      </c>
      <c r="K47" t="s">
        <v>73</v>
      </c>
      <c r="L47" t="s">
        <v>78</v>
      </c>
      <c r="M47">
        <f>INDEX([1]Coefficients!$G$132:$BO$151,MATCH($E47,[1]Coefficients!$B$132:$B$151,0),MATCH(M$2,[1]Coefficients!$G$1:$BO$1,0))</f>
        <v>0</v>
      </c>
      <c r="N47">
        <f>INDEX([1]Coefficients!$G$132:$BO$151,MATCH($E47,[1]Coefficients!$B$132:$B$151,0),MATCH(N$2,[1]Coefficients!$G$1:$BO$1,0))</f>
        <v>0</v>
      </c>
      <c r="O47">
        <f>INDEX([1]Coefficients!$G$132:$BO$151,MATCH($E47,[1]Coefficients!$B$132:$B$151,0),MATCH(O$2,[1]Coefficients!$G$1:$BO$1,0))</f>
        <v>0</v>
      </c>
      <c r="P47">
        <f>INDEX([1]Coefficients!$G$132:$BO$151,MATCH($E47,[1]Coefficients!$B$132:$B$151,0),MATCH(P$2,[1]Coefficients!$G$1:$BO$1,0))</f>
        <v>0</v>
      </c>
      <c r="Q47">
        <f>INDEX([1]Coefficients!$G$132:$BO$151,MATCH($E47,[1]Coefficients!$B$132:$B$151,0),MATCH(Q$2,[1]Coefficients!$G$1:$BO$1,0))</f>
        <v>0</v>
      </c>
      <c r="R47">
        <f>INDEX([1]Coefficients!$G$132:$BO$151,MATCH($E47,[1]Coefficients!$B$132:$B$151,0),MATCH(R$2,[1]Coefficients!$G$1:$BO$1,0))</f>
        <v>0</v>
      </c>
      <c r="S47">
        <f>INDEX([1]Coefficients!$G$132:$BO$151,MATCH($E47,[1]Coefficients!$B$132:$B$151,0),MATCH(S$2,[1]Coefficients!$G$1:$BO$1,0))</f>
        <v>0</v>
      </c>
      <c r="T47">
        <f>INDEX([1]Coefficients!$G$132:$BO$151,MATCH($E47,[1]Coefficients!$B$132:$B$151,0),MATCH(T$2,[1]Coefficients!$G$1:$BO$1,0))</f>
        <v>0</v>
      </c>
      <c r="U47">
        <f>INDEX([1]Coefficients!$G$132:$BO$151,MATCH($E47,[1]Coefficients!$B$132:$B$151,0),MATCH(U$2,[1]Coefficients!$G$1:$BO$1,0))</f>
        <v>0</v>
      </c>
      <c r="V47">
        <f>INDEX([1]Coefficients!$G$132:$BO$151,MATCH($E47,[1]Coefficients!$B$132:$B$151,0),MATCH(V$2,[1]Coefficients!$G$1:$BO$1,0))</f>
        <v>0</v>
      </c>
      <c r="W47">
        <f>INDEX([1]Coefficients!$G$132:$BO$151,MATCH($E47,[1]Coefficients!$B$132:$B$151,0),MATCH(W$2,[1]Coefficients!$G$1:$BO$1,0))</f>
        <v>0</v>
      </c>
    </row>
    <row r="48" spans="1:23" x14ac:dyDescent="0.3">
      <c r="A48" t="s">
        <v>32</v>
      </c>
      <c r="B48" t="s">
        <v>4</v>
      </c>
      <c r="C48" t="s">
        <v>15</v>
      </c>
      <c r="E48" t="s">
        <v>33</v>
      </c>
      <c r="G48" t="s">
        <v>63</v>
      </c>
      <c r="L48" t="s">
        <v>64</v>
      </c>
    </row>
    <row r="49" spans="1:24" x14ac:dyDescent="0.3">
      <c r="A49" t="s">
        <v>32</v>
      </c>
      <c r="B49" t="s">
        <v>4</v>
      </c>
      <c r="C49" t="s">
        <v>15</v>
      </c>
      <c r="E49" t="s">
        <v>33</v>
      </c>
      <c r="G49" t="s">
        <v>65</v>
      </c>
      <c r="H49" t="s">
        <v>4</v>
      </c>
    </row>
    <row r="50" spans="1:24" x14ac:dyDescent="0.3">
      <c r="A50" t="s">
        <v>32</v>
      </c>
      <c r="B50" t="s">
        <v>4</v>
      </c>
      <c r="C50" t="s">
        <v>15</v>
      </c>
      <c r="E50" t="s">
        <v>33</v>
      </c>
      <c r="G50" t="s">
        <v>66</v>
      </c>
      <c r="H50" t="b">
        <v>1</v>
      </c>
    </row>
    <row r="51" spans="1:24" x14ac:dyDescent="0.3">
      <c r="A51" t="s">
        <v>32</v>
      </c>
      <c r="B51" t="s">
        <v>4</v>
      </c>
      <c r="C51" t="s">
        <v>15</v>
      </c>
      <c r="E51" t="s">
        <v>33</v>
      </c>
      <c r="G51" t="s">
        <v>67</v>
      </c>
      <c r="L51" t="s">
        <v>68</v>
      </c>
      <c r="M51">
        <f>10/0.142</f>
        <v>70.422535211267615</v>
      </c>
      <c r="N51">
        <f t="shared" ref="N51:W51" si="5">M51*0.9</f>
        <v>63.380281690140855</v>
      </c>
      <c r="O51">
        <f t="shared" si="5"/>
        <v>57.042253521126767</v>
      </c>
      <c r="P51">
        <f t="shared" si="5"/>
        <v>51.338028169014095</v>
      </c>
      <c r="Q51">
        <f t="shared" si="5"/>
        <v>46.204225352112687</v>
      </c>
      <c r="R51">
        <f t="shared" si="5"/>
        <v>41.583802816901418</v>
      </c>
      <c r="S51">
        <f t="shared" si="5"/>
        <v>37.425422535211275</v>
      </c>
      <c r="T51">
        <f t="shared" si="5"/>
        <v>33.682880281690146</v>
      </c>
      <c r="U51">
        <f t="shared" si="5"/>
        <v>30.314592253521131</v>
      </c>
      <c r="V51">
        <f t="shared" si="5"/>
        <v>27.283133028169019</v>
      </c>
      <c r="W51">
        <f t="shared" si="5"/>
        <v>24.554819725352118</v>
      </c>
      <c r="X51" t="s">
        <v>81</v>
      </c>
    </row>
    <row r="52" spans="1:24" x14ac:dyDescent="0.3">
      <c r="A52" t="s">
        <v>32</v>
      </c>
      <c r="B52" t="s">
        <v>4</v>
      </c>
      <c r="C52" t="s">
        <v>15</v>
      </c>
      <c r="E52" t="s">
        <v>33</v>
      </c>
      <c r="G52" t="s">
        <v>70</v>
      </c>
      <c r="H52" t="s">
        <v>71</v>
      </c>
      <c r="I52" t="s">
        <v>72</v>
      </c>
      <c r="K52" t="s">
        <v>73</v>
      </c>
      <c r="L52" t="s">
        <v>74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4" x14ac:dyDescent="0.3">
      <c r="A53" t="s">
        <v>32</v>
      </c>
      <c r="B53" t="s">
        <v>4</v>
      </c>
      <c r="C53" t="s">
        <v>15</v>
      </c>
      <c r="E53" t="s">
        <v>33</v>
      </c>
      <c r="G53" t="s">
        <v>70</v>
      </c>
      <c r="H53" t="s">
        <v>75</v>
      </c>
      <c r="I53" t="s">
        <v>72</v>
      </c>
      <c r="K53" t="s">
        <v>73</v>
      </c>
      <c r="L53" t="s">
        <v>76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4" x14ac:dyDescent="0.3">
      <c r="A54" t="s">
        <v>32</v>
      </c>
      <c r="B54" t="s">
        <v>4</v>
      </c>
      <c r="C54" t="s">
        <v>15</v>
      </c>
      <c r="E54" t="s">
        <v>33</v>
      </c>
      <c r="G54" t="s">
        <v>70</v>
      </c>
      <c r="H54" t="s">
        <v>77</v>
      </c>
      <c r="I54" t="s">
        <v>72</v>
      </c>
      <c r="K54" t="s">
        <v>73</v>
      </c>
      <c r="L54" t="s">
        <v>78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2024-11-06T00:21:34Z</dcterms:created>
  <dcterms:modified xsi:type="dcterms:W3CDTF">2024-11-06T17:00:40Z</dcterms:modified>
</cp:coreProperties>
</file>