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nstruction\"/>
    </mc:Choice>
  </mc:AlternateContent>
  <xr:revisionPtr revIDLastSave="0" documentId="8_{A4910C02-73FE-43AE-8199-22EC3805C8A1}" xr6:coauthVersionLast="47" xr6:coauthVersionMax="47" xr10:uidLastSave="{00000000-0000-0000-0000-000000000000}"/>
  <bookViews>
    <workbookView xWindow="-120" yWindow="-120" windowWidth="29040" windowHeight="15720" xr2:uid="{365EC658-8D5B-4D01-A2FD-7314D645A914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6" i="1" l="1"/>
  <c r="O36" i="1" s="1"/>
  <c r="P36" i="1" s="1"/>
  <c r="Q36" i="1" s="1"/>
  <c r="R36" i="1" s="1"/>
  <c r="S36" i="1" s="1"/>
  <c r="T36" i="1" s="1"/>
  <c r="U36" i="1" s="1"/>
  <c r="V36" i="1" s="1"/>
  <c r="W36" i="1" s="1"/>
  <c r="M36" i="1"/>
  <c r="O35" i="1"/>
  <c r="P35" i="1" s="1"/>
  <c r="Q35" i="1" s="1"/>
  <c r="R35" i="1" s="1"/>
  <c r="S35" i="1" s="1"/>
  <c r="T35" i="1" s="1"/>
  <c r="U35" i="1" s="1"/>
  <c r="V35" i="1" s="1"/>
  <c r="W35" i="1" s="1"/>
  <c r="N35" i="1"/>
  <c r="N32" i="1"/>
  <c r="O32" i="1" s="1"/>
  <c r="P32" i="1" s="1"/>
  <c r="Q32" i="1" s="1"/>
  <c r="R32" i="1" s="1"/>
  <c r="S32" i="1" s="1"/>
  <c r="T32" i="1" s="1"/>
  <c r="U32" i="1" s="1"/>
  <c r="V32" i="1" s="1"/>
  <c r="W32" i="1" s="1"/>
  <c r="M32" i="1"/>
  <c r="N31" i="1"/>
  <c r="O31" i="1" s="1"/>
  <c r="P31" i="1" s="1"/>
  <c r="Q31" i="1" s="1"/>
  <c r="R31" i="1" s="1"/>
  <c r="S31" i="1" s="1"/>
  <c r="T31" i="1" s="1"/>
  <c r="U31" i="1" s="1"/>
  <c r="V31" i="1" s="1"/>
  <c r="W31" i="1" s="1"/>
  <c r="N26" i="1"/>
  <c r="O26" i="1" s="1"/>
  <c r="P26" i="1" s="1"/>
  <c r="Q26" i="1" s="1"/>
  <c r="R26" i="1" s="1"/>
  <c r="S26" i="1" s="1"/>
  <c r="T26" i="1" s="1"/>
  <c r="U26" i="1" s="1"/>
  <c r="V26" i="1" s="1"/>
  <c r="W26" i="1" s="1"/>
  <c r="W19" i="1"/>
  <c r="V19" i="1"/>
  <c r="U19" i="1"/>
  <c r="T19" i="1"/>
  <c r="S19" i="1"/>
  <c r="R19" i="1"/>
  <c r="Q19" i="1"/>
  <c r="P19" i="1"/>
  <c r="O19" i="1"/>
  <c r="N19" i="1"/>
  <c r="M19" i="1"/>
  <c r="W14" i="1"/>
  <c r="V14" i="1"/>
  <c r="U14" i="1"/>
  <c r="T14" i="1"/>
  <c r="S14" i="1"/>
  <c r="R14" i="1"/>
  <c r="Q14" i="1"/>
  <c r="P14" i="1"/>
  <c r="O14" i="1"/>
  <c r="N14" i="1"/>
  <c r="M14" i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<sst xmlns="http://schemas.openxmlformats.org/spreadsheetml/2006/main" count="278" uniqueCount="56">
  <si>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</si>
  <si>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</si>
  <si>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</si>
  <si>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</si>
  <si>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</si>
  <si>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</si>
  <si>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</si>
  <si>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</si>
  <si>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</si>
  <si>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</si>
  <si>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</si>
  <si>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</si>
  <si>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</si>
  <si>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</si>
  <si>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</si>
  <si>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</si>
  <si>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Construction</t>
  </si>
  <si>
    <t>Service requested</t>
  </si>
  <si>
    <t>CIMS.CAN.BC.Construction</t>
  </si>
  <si>
    <t>tCO2e</t>
  </si>
  <si>
    <t>Service provided</t>
  </si>
  <si>
    <t>Competition type</t>
  </si>
  <si>
    <t>Price multiplier</t>
  </si>
  <si>
    <t>CIMS.CAN.BC.Biodiesel</t>
  </si>
  <si>
    <t>JCIMS</t>
  </si>
  <si>
    <t>Use Agriculture values as proxy - TO DO: 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</si>
  <si>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</si>
  <si>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</si>
  <si>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</si>
  <si>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</si>
  <si>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</si>
  <si>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</si>
  <si>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</si>
  <si>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</si>
  <si>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</si>
  <si>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</si>
  <si>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</si>
  <si>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</si>
  <si>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</si>
  <si>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</si>
  <si>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</si>
  <si>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</si>
  <si>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</si>
  <si>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</si>
  <si>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</si>
  <si>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</si>
  <si>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CIMS.CAN.BC.Construction.Transport</t>
  </si>
  <si>
    <t>Transport</t>
  </si>
  <si>
    <t>Tech Compete</t>
  </si>
  <si>
    <t>Diesel</t>
  </si>
  <si>
    <t>Market share</t>
  </si>
  <si>
    <t>%</t>
  </si>
  <si>
    <t>Lifetime</t>
  </si>
  <si>
    <t>Years</t>
  </si>
  <si>
    <t>GJ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</si>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</sst>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>
        <row r="102">
          <cell r="E102">
            <v>600000</v>
          </cell>
          <cell r="F102">
            <v>700000</v>
          </cell>
          <cell r="G102">
            <v>500000</v>
          </cell>
          <cell r="H102">
            <v>600000</v>
          </cell>
          <cell r="I102">
            <v>600000</v>
          </cell>
          <cell r="J102">
            <v>600000</v>
          </cell>
          <cell r="K102">
            <v>600000</v>
          </cell>
          <cell r="L102">
            <v>600000</v>
          </cell>
          <cell r="M102">
            <v>600000</v>
          </cell>
          <cell r="N102">
            <v>600000</v>
          </cell>
          <cell r="O102">
            <v>600000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2F9C-D938-42BF-AD2C-269EDABD9786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[1]BC!E$102</f>
        <v>600000</v>
      </c>
      <c r="N3">
        <f>[1]BC!F$102</f>
        <v>700000</v>
      </c>
      <c r="O3">
        <f>[1]BC!G$102</f>
        <v>500000</v>
      </c>
      <c r="P3">
        <f>[1]BC!H$102</f>
        <v>600000</v>
      </c>
      <c r="Q3">
        <f>[1]BC!I$102</f>
        <v>600000</v>
      </c>
      <c r="R3">
        <f>[1]BC!J$102</f>
        <v>600000</v>
      </c>
      <c r="S3">
        <f>[1]BC!K$102</f>
        <v>600000</v>
      </c>
      <c r="T3">
        <f>[1]BC!L$102</f>
        <v>600000</v>
      </c>
      <c r="U3">
        <f>[1]BC!M$102</f>
        <v>600000</v>
      </c>
      <c r="V3">
        <f>[1]BC!N$102</f>
        <v>600000</v>
      </c>
      <c r="W3">
        <f>[1]BC!O$102</f>
        <v>600000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v>1.8</v>
      </c>
      <c r="N6">
        <v>1.8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25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26</v>
      </c>
      <c r="K7" t="s">
        <v>24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25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25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25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25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24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32</v>
      </c>
      <c r="M12" cm="1">
        <f t="array" ref="M12">INDEX([2]!elec_price_mult,_xlfn.XMATCH($C12,[2]!region_CIMS),_xlfn.XMATCH(INDEX([2]!sector_CER_elec,MATCH($D12,[2]!sector_CIMS,0)),[2]!elec_price_mult_index))</f>
        <v>1.55</v>
      </c>
      <c r="N12" cm="1">
        <f t="array" ref="N12">INDEX([2]!elec_price_mult,_xlfn.XMATCH($C12,[2]!region_CIMS),_xlfn.XMATCH(INDEX([2]!sector_CER_elec,MATCH($D12,[2]!sector_CIMS,0)),[2]!elec_price_mult_index))</f>
        <v>1.55</v>
      </c>
      <c r="O12" cm="1">
        <f t="array" ref="O12">INDEX([2]!elec_price_mult,_xlfn.XMATCH($C12,[2]!region_CIMS),_xlfn.XMATCH(INDEX([2]!sector_CER_elec,MATCH($D12,[2]!sector_CIMS,0)),[2]!elec_price_mult_index))</f>
        <v>1.55</v>
      </c>
      <c r="P12" cm="1">
        <f t="array" ref="P12">INDEX([2]!elec_price_mult,_xlfn.XMATCH($C12,[2]!region_CIMS),_xlfn.XMATCH(INDEX([2]!sector_CER_elec,MATCH($D12,[2]!sector_CIMS,0)),[2]!elec_price_mult_index))</f>
        <v>1.55</v>
      </c>
      <c r="Q12" cm="1">
        <f t="array" ref="Q12">INDEX([2]!elec_price_mult,_xlfn.XMATCH($C12,[2]!region_CIMS),_xlfn.XMATCH(INDEX([2]!sector_CER_elec,MATCH($D12,[2]!sector_CIMS,0)),[2]!elec_price_mult_index))</f>
        <v>1.55</v>
      </c>
      <c r="R12" cm="1">
        <f t="array" ref="R12">INDEX([2]!elec_price_mult,_xlfn.XMATCH($C12,[2]!region_CIMS),_xlfn.XMATCH(INDEX([2]!sector_CER_elec,MATCH($D12,[2]!sector_CIMS,0)),[2]!elec_price_mult_index))</f>
        <v>1.55</v>
      </c>
      <c r="S12" cm="1">
        <f t="array" ref="S12">INDEX([2]!elec_price_mult,_xlfn.XMATCH($C12,[2]!region_CIMS),_xlfn.XMATCH(INDEX([2]!sector_CER_elec,MATCH($D12,[2]!sector_CIMS,0)),[2]!elec_price_mult_index))</f>
        <v>1.55</v>
      </c>
      <c r="T12" cm="1">
        <f t="array" ref="T12">INDEX([2]!elec_price_mult,_xlfn.XMATCH($C12,[2]!region_CIMS),_xlfn.XMATCH(INDEX([2]!sector_CER_elec,MATCH($D12,[2]!sector_CIMS,0)),[2]!elec_price_mult_index))</f>
        <v>1.55</v>
      </c>
      <c r="U12" cm="1">
        <f t="array" ref="U12">INDEX([2]!elec_price_mult,_xlfn.XMATCH($C12,[2]!region_CIMS),_xlfn.XMATCH(INDEX([2]!sector_CER_elec,MATCH($D12,[2]!sector_CIMS,0)),[2]!elec_price_mult_index))</f>
        <v>1.55</v>
      </c>
      <c r="V12" cm="1">
        <f t="array" ref="V12">INDEX([2]!elec_price_mult,_xlfn.XMATCH($C12,[2]!region_CIMS),_xlfn.XMATCH(INDEX([2]!sector_CER_elec,MATCH($D12,[2]!sector_CIMS,0)),[2]!elec_price_mult_index))</f>
        <v>1.55</v>
      </c>
      <c r="W12" cm="1">
        <f t="array" ref="W12">INDEX([2]!elec_price_mult,_xlfn.XMATCH($C12,[2]!region_CIMS),_xlfn.XMATCH(INDEX([2]!sector_CER_elec,MATCH($D12,[2]!sector_CIMS,0)),[2]!elec_price_mult_index))</f>
        <v>1.55</v>
      </c>
      <c r="X12" t="s">
        <v>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25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32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1.8311468591655731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1.7263383688384628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1.5509654141316389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1.5776328124140302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1.3586653202627712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1.0848186180872084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0.91174174342983194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0.95019830829720053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1.0061976322041113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1.0608993520564949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1.101745446327145</v>
      </c>
      <c r="X14" t="s">
        <v>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25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25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25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25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32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1.376872963646123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1.525342131334662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2.2204322378505625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2.6767378122267593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1.864214374564604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1.3386217697435683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1.0152691841761137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1.0706704506362699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1.1437221569934886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1.2134076666733713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1.2731580863806711</v>
      </c>
      <c r="X19" t="s">
        <v>25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25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25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25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25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25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25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f>M26</f>
        <v>1</v>
      </c>
      <c r="O26">
        <f t="shared" ref="O26:W26" si="0">N26</f>
        <v>1</v>
      </c>
      <c r="P26">
        <f t="shared" si="0"/>
        <v>1</v>
      </c>
      <c r="Q26">
        <f t="shared" si="0"/>
        <v>1</v>
      </c>
      <c r="R26">
        <f t="shared" si="0"/>
        <v>1</v>
      </c>
      <c r="S26">
        <f t="shared" si="0"/>
        <v>1</v>
      </c>
      <c r="T26">
        <f t="shared" si="0"/>
        <v>1</v>
      </c>
      <c r="U26">
        <f t="shared" si="0"/>
        <v>1</v>
      </c>
      <c r="V26">
        <f t="shared" si="0"/>
        <v>1</v>
      </c>
      <c r="W26">
        <f t="shared" si="0"/>
        <v>1</v>
      </c>
    </row>
    <row r="27" spans="1:24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4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4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F29" t="s">
        <v>49</v>
      </c>
      <c r="G29" t="s">
        <v>6</v>
      </c>
    </row>
    <row r="30" spans="1:24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F30" t="s">
        <v>49</v>
      </c>
      <c r="G30" t="s">
        <v>50</v>
      </c>
      <c r="L30" t="s">
        <v>51</v>
      </c>
      <c r="M30">
        <v>1</v>
      </c>
    </row>
    <row r="31" spans="1:24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F31" t="s">
        <v>49</v>
      </c>
      <c r="G31" t="s">
        <v>52</v>
      </c>
      <c r="L31" t="s">
        <v>53</v>
      </c>
      <c r="M31">
        <v>20</v>
      </c>
      <c r="N31">
        <f t="shared" ref="N31:W32" si="1">M31</f>
        <v>20</v>
      </c>
      <c r="O31">
        <f t="shared" si="1"/>
        <v>20</v>
      </c>
      <c r="P31">
        <f t="shared" si="1"/>
        <v>20</v>
      </c>
      <c r="Q31">
        <f t="shared" si="1"/>
        <v>20</v>
      </c>
      <c r="R31">
        <f t="shared" si="1"/>
        <v>20</v>
      </c>
      <c r="S31">
        <f t="shared" si="1"/>
        <v>20</v>
      </c>
      <c r="T31">
        <f t="shared" si="1"/>
        <v>20</v>
      </c>
      <c r="U31">
        <f t="shared" si="1"/>
        <v>20</v>
      </c>
      <c r="V31">
        <f t="shared" si="1"/>
        <v>20</v>
      </c>
      <c r="W31">
        <f t="shared" si="1"/>
        <v>20</v>
      </c>
    </row>
    <row r="32" spans="1:24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F32" t="s">
        <v>49</v>
      </c>
      <c r="G32" t="s">
        <v>17</v>
      </c>
      <c r="J32" t="s">
        <v>30</v>
      </c>
      <c r="L32" t="s">
        <v>54</v>
      </c>
      <c r="M32">
        <f>1/0.070235</f>
        <v>14.237915569160673</v>
      </c>
      <c r="N32">
        <f t="shared" si="1"/>
        <v>14.237915569160673</v>
      </c>
      <c r="O32">
        <f t="shared" si="1"/>
        <v>14.237915569160673</v>
      </c>
      <c r="P32">
        <f t="shared" si="1"/>
        <v>14.237915569160673</v>
      </c>
      <c r="Q32">
        <f t="shared" si="1"/>
        <v>14.237915569160673</v>
      </c>
      <c r="R32">
        <f t="shared" si="1"/>
        <v>14.237915569160673</v>
      </c>
      <c r="S32">
        <f t="shared" si="1"/>
        <v>14.237915569160673</v>
      </c>
      <c r="T32">
        <f t="shared" si="1"/>
        <v>14.237915569160673</v>
      </c>
      <c r="U32">
        <f t="shared" si="1"/>
        <v>14.237915569160673</v>
      </c>
      <c r="V32">
        <f t="shared" si="1"/>
        <v>14.237915569160673</v>
      </c>
      <c r="W32">
        <f t="shared" si="1"/>
        <v>14.237915569160673</v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47</v>
      </c>
      <c r="F33" t="s">
        <v>55</v>
      </c>
      <c r="G33" t="s">
        <v>6</v>
      </c>
    </row>
    <row r="34" spans="1:23" x14ac:dyDescent="0.25">
      <c r="A34" t="s">
        <v>46</v>
      </c>
      <c r="B34" t="s">
        <v>5</v>
      </c>
      <c r="C34" t="s">
        <v>15</v>
      </c>
      <c r="D34" t="s">
        <v>16</v>
      </c>
      <c r="E34" t="s">
        <v>47</v>
      </c>
      <c r="F34" t="s">
        <v>55</v>
      </c>
      <c r="G34" t="s">
        <v>50</v>
      </c>
      <c r="L34" t="s">
        <v>51</v>
      </c>
      <c r="M34">
        <v>0</v>
      </c>
    </row>
    <row r="35" spans="1:23" x14ac:dyDescent="0.25">
      <c r="A35" t="s">
        <v>46</v>
      </c>
      <c r="B35" t="s">
        <v>5</v>
      </c>
      <c r="C35" t="s">
        <v>15</v>
      </c>
      <c r="D35" t="s">
        <v>16</v>
      </c>
      <c r="E35" t="s">
        <v>47</v>
      </c>
      <c r="F35" t="s">
        <v>55</v>
      </c>
      <c r="G35" t="s">
        <v>52</v>
      </c>
      <c r="L35" t="s">
        <v>53</v>
      </c>
      <c r="M35">
        <v>20</v>
      </c>
      <c r="N35">
        <f t="shared" ref="N35:W36" si="2">M35</f>
        <v>20</v>
      </c>
      <c r="O35">
        <f t="shared" si="2"/>
        <v>20</v>
      </c>
      <c r="P35">
        <f t="shared" si="2"/>
        <v>20</v>
      </c>
      <c r="Q35">
        <f t="shared" si="2"/>
        <v>20</v>
      </c>
      <c r="R35">
        <f t="shared" si="2"/>
        <v>20</v>
      </c>
      <c r="S35">
        <f t="shared" si="2"/>
        <v>20</v>
      </c>
      <c r="T35">
        <f t="shared" si="2"/>
        <v>20</v>
      </c>
      <c r="U35">
        <f t="shared" si="2"/>
        <v>20</v>
      </c>
      <c r="V35">
        <f t="shared" si="2"/>
        <v>20</v>
      </c>
      <c r="W35">
        <f t="shared" si="2"/>
        <v>20</v>
      </c>
    </row>
    <row r="36" spans="1:23" x14ac:dyDescent="0.25">
      <c r="A36" t="s">
        <v>46</v>
      </c>
      <c r="B36" t="s">
        <v>5</v>
      </c>
      <c r="C36" t="s">
        <v>15</v>
      </c>
      <c r="D36" t="s">
        <v>16</v>
      </c>
      <c r="E36" t="s">
        <v>47</v>
      </c>
      <c r="F36" t="s">
        <v>55</v>
      </c>
      <c r="G36" t="s">
        <v>17</v>
      </c>
      <c r="J36" t="s">
        <v>31</v>
      </c>
      <c r="L36" t="s">
        <v>54</v>
      </c>
      <c r="M36">
        <f>M32</f>
        <v>14.237915569160673</v>
      </c>
      <c r="N36">
        <f t="shared" si="2"/>
        <v>14.237915569160673</v>
      </c>
      <c r="O36">
        <f t="shared" si="2"/>
        <v>14.237915569160673</v>
      </c>
      <c r="P36">
        <f t="shared" si="2"/>
        <v>14.237915569160673</v>
      </c>
      <c r="Q36">
        <f t="shared" si="2"/>
        <v>14.237915569160673</v>
      </c>
      <c r="R36">
        <f t="shared" si="2"/>
        <v>14.237915569160673</v>
      </c>
      <c r="S36">
        <f t="shared" si="2"/>
        <v>14.237915569160673</v>
      </c>
      <c r="T36">
        <f t="shared" si="2"/>
        <v>14.237915569160673</v>
      </c>
      <c r="U36">
        <f t="shared" si="2"/>
        <v>14.237915569160673</v>
      </c>
      <c r="V36">
        <f t="shared" si="2"/>
        <v>14.237915569160673</v>
      </c>
      <c r="W36">
        <f t="shared" si="2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2024-11-11T22:57:22Z</dcterms:created>
  <dcterms:modified xsi:type="dcterms:W3CDTF">2024-11-11T22:57:23Z</dcterms:modified>
</cp:coreProperties>
</file>