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8F1B2030-9622-4B83-A152-ED678306587F}" xr6:coauthVersionLast="47" xr6:coauthVersionMax="47" xr10:uidLastSave="{00000000-0000-0000-0000-000000000000}"/>
  <bookViews>
    <workbookView xWindow="-120" yWindow="-120" windowWidth="29040" windowHeight="15720" xr2:uid="{07E7C01F-DCF9-4AA4-92FA-7ED4365BA4EE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67" i="1" l="1"/>
  <c r="P567" i="1" s="1"/>
  <c r="Q567" i="1" s="1"/>
  <c r="R567" i="1" s="1"/>
  <c r="S567" i="1" s="1"/>
  <c r="T567" i="1" s="1"/>
  <c r="U567" i="1" s="1"/>
  <c r="V567" i="1" s="1"/>
  <c r="W567" i="1" s="1"/>
  <c r="N567" i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V563" i="1"/>
  <c r="W563" i="1" s="1"/>
  <c r="P563" i="1"/>
  <c r="Q563" i="1" s="1"/>
  <c r="R563" i="1" s="1"/>
  <c r="S563" i="1" s="1"/>
  <c r="T563" i="1" s="1"/>
  <c r="U563" i="1" s="1"/>
  <c r="O563" i="1"/>
  <c r="N563" i="1"/>
  <c r="P561" i="1"/>
  <c r="Q561" i="1" s="1"/>
  <c r="R561" i="1" s="1"/>
  <c r="S561" i="1" s="1"/>
  <c r="T561" i="1" s="1"/>
  <c r="U561" i="1" s="1"/>
  <c r="V561" i="1" s="1"/>
  <c r="W561" i="1" s="1"/>
  <c r="O561" i="1"/>
  <c r="N561" i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P557" i="1"/>
  <c r="Q557" i="1" s="1"/>
  <c r="R557" i="1" s="1"/>
  <c r="S557" i="1" s="1"/>
  <c r="T557" i="1" s="1"/>
  <c r="U557" i="1" s="1"/>
  <c r="V557" i="1" s="1"/>
  <c r="W557" i="1" s="1"/>
  <c r="N557" i="1"/>
  <c r="O557" i="1" s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P551" i="1"/>
  <c r="Q551" i="1" s="1"/>
  <c r="R551" i="1" s="1"/>
  <c r="S551" i="1" s="1"/>
  <c r="T551" i="1" s="1"/>
  <c r="U551" i="1" s="1"/>
  <c r="V551" i="1" s="1"/>
  <c r="W551" i="1" s="1"/>
  <c r="O551" i="1"/>
  <c r="N551" i="1"/>
  <c r="P549" i="1"/>
  <c r="Q549" i="1" s="1"/>
  <c r="R549" i="1" s="1"/>
  <c r="S549" i="1" s="1"/>
  <c r="T549" i="1" s="1"/>
  <c r="U549" i="1" s="1"/>
  <c r="V549" i="1" s="1"/>
  <c r="W549" i="1" s="1"/>
  <c r="O549" i="1"/>
  <c r="N549" i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P544" i="1"/>
  <c r="Q544" i="1" s="1"/>
  <c r="R544" i="1" s="1"/>
  <c r="S544" i="1" s="1"/>
  <c r="T544" i="1" s="1"/>
  <c r="U544" i="1" s="1"/>
  <c r="V544" i="1" s="1"/>
  <c r="W544" i="1" s="1"/>
  <c r="N544" i="1"/>
  <c r="O544" i="1" s="1"/>
  <c r="O542" i="1"/>
  <c r="P542" i="1" s="1"/>
  <c r="Q542" i="1" s="1"/>
  <c r="R542" i="1" s="1"/>
  <c r="S542" i="1" s="1"/>
  <c r="T542" i="1" s="1"/>
  <c r="U542" i="1" s="1"/>
  <c r="V542" i="1" s="1"/>
  <c r="W542" i="1" s="1"/>
  <c r="N542" i="1"/>
  <c r="R541" i="1"/>
  <c r="S541" i="1" s="1"/>
  <c r="T541" i="1" s="1"/>
  <c r="U541" i="1" s="1"/>
  <c r="V541" i="1" s="1"/>
  <c r="W541" i="1" s="1"/>
  <c r="N541" i="1"/>
  <c r="O541" i="1" s="1"/>
  <c r="P541" i="1" s="1"/>
  <c r="Q541" i="1" s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P538" i="1"/>
  <c r="Q538" i="1" s="1"/>
  <c r="R538" i="1" s="1"/>
  <c r="S538" i="1" s="1"/>
  <c r="T538" i="1" s="1"/>
  <c r="U538" i="1" s="1"/>
  <c r="V538" i="1" s="1"/>
  <c r="W538" i="1" s="1"/>
  <c r="O538" i="1"/>
  <c r="N538" i="1"/>
  <c r="R536" i="1"/>
  <c r="S536" i="1" s="1"/>
  <c r="T536" i="1" s="1"/>
  <c r="U536" i="1" s="1"/>
  <c r="V536" i="1" s="1"/>
  <c r="W536" i="1" s="1"/>
  <c r="P536" i="1"/>
  <c r="Q536" i="1" s="1"/>
  <c r="O536" i="1"/>
  <c r="N536" i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R529" i="1"/>
  <c r="S529" i="1" s="1"/>
  <c r="T529" i="1" s="1"/>
  <c r="U529" i="1" s="1"/>
  <c r="V529" i="1" s="1"/>
  <c r="W529" i="1" s="1"/>
  <c r="N529" i="1"/>
  <c r="O529" i="1" s="1"/>
  <c r="P529" i="1" s="1"/>
  <c r="Q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V526" i="1"/>
  <c r="W526" i="1" s="1"/>
  <c r="P526" i="1"/>
  <c r="Q526" i="1" s="1"/>
  <c r="R526" i="1" s="1"/>
  <c r="S526" i="1" s="1"/>
  <c r="T526" i="1" s="1"/>
  <c r="U526" i="1" s="1"/>
  <c r="O526" i="1"/>
  <c r="N526" i="1"/>
  <c r="R525" i="1"/>
  <c r="S525" i="1" s="1"/>
  <c r="T525" i="1" s="1"/>
  <c r="U525" i="1" s="1"/>
  <c r="V525" i="1" s="1"/>
  <c r="W525" i="1" s="1"/>
  <c r="P525" i="1"/>
  <c r="Q525" i="1" s="1"/>
  <c r="O525" i="1"/>
  <c r="N525" i="1"/>
  <c r="N524" i="1"/>
  <c r="O524" i="1" s="1"/>
  <c r="P524" i="1" s="1"/>
  <c r="Q524" i="1" s="1"/>
  <c r="R524" i="1" s="1"/>
  <c r="S524" i="1" s="1"/>
  <c r="T524" i="1" s="1"/>
  <c r="U524" i="1" s="1"/>
  <c r="V524" i="1" s="1"/>
  <c r="W524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V513" i="1"/>
  <c r="W513" i="1" s="1"/>
  <c r="P513" i="1"/>
  <c r="Q513" i="1" s="1"/>
  <c r="R513" i="1" s="1"/>
  <c r="S513" i="1" s="1"/>
  <c r="T513" i="1" s="1"/>
  <c r="U513" i="1" s="1"/>
  <c r="O513" i="1"/>
  <c r="N513" i="1"/>
  <c r="P512" i="1"/>
  <c r="Q512" i="1" s="1"/>
  <c r="R512" i="1" s="1"/>
  <c r="S512" i="1" s="1"/>
  <c r="T512" i="1" s="1"/>
  <c r="U512" i="1" s="1"/>
  <c r="V512" i="1" s="1"/>
  <c r="W512" i="1" s="1"/>
  <c r="O512" i="1"/>
  <c r="N512" i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P507" i="1"/>
  <c r="Q507" i="1" s="1"/>
  <c r="R507" i="1" s="1"/>
  <c r="S507" i="1" s="1"/>
  <c r="T507" i="1" s="1"/>
  <c r="U507" i="1" s="1"/>
  <c r="V507" i="1" s="1"/>
  <c r="W507" i="1" s="1"/>
  <c r="N507" i="1"/>
  <c r="O507" i="1" s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P502" i="1"/>
  <c r="Q502" i="1" s="1"/>
  <c r="R502" i="1" s="1"/>
  <c r="S502" i="1" s="1"/>
  <c r="T502" i="1" s="1"/>
  <c r="U502" i="1" s="1"/>
  <c r="V502" i="1" s="1"/>
  <c r="W502" i="1" s="1"/>
  <c r="O502" i="1"/>
  <c r="N502" i="1"/>
  <c r="P501" i="1"/>
  <c r="Q501" i="1" s="1"/>
  <c r="R501" i="1" s="1"/>
  <c r="S501" i="1" s="1"/>
  <c r="T501" i="1" s="1"/>
  <c r="U501" i="1" s="1"/>
  <c r="V501" i="1" s="1"/>
  <c r="W501" i="1" s="1"/>
  <c r="O501" i="1"/>
  <c r="N501" i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P497" i="1"/>
  <c r="Q497" i="1" s="1"/>
  <c r="R497" i="1" s="1"/>
  <c r="S497" i="1" s="1"/>
  <c r="T497" i="1" s="1"/>
  <c r="U497" i="1" s="1"/>
  <c r="V497" i="1" s="1"/>
  <c r="W497" i="1" s="1"/>
  <c r="N497" i="1"/>
  <c r="O497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Q493" i="1"/>
  <c r="R493" i="1" s="1"/>
  <c r="S493" i="1" s="1"/>
  <c r="T493" i="1" s="1"/>
  <c r="U493" i="1" s="1"/>
  <c r="V493" i="1" s="1"/>
  <c r="W493" i="1" s="1"/>
  <c r="N493" i="1"/>
  <c r="O493" i="1" s="1"/>
  <c r="P493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P490" i="1"/>
  <c r="Q490" i="1" s="1"/>
  <c r="R490" i="1" s="1"/>
  <c r="S490" i="1" s="1"/>
  <c r="T490" i="1" s="1"/>
  <c r="U490" i="1" s="1"/>
  <c r="V490" i="1" s="1"/>
  <c r="W490" i="1" s="1"/>
  <c r="O490" i="1"/>
  <c r="N490" i="1"/>
  <c r="P489" i="1"/>
  <c r="Q489" i="1" s="1"/>
  <c r="R489" i="1" s="1"/>
  <c r="S489" i="1" s="1"/>
  <c r="T489" i="1" s="1"/>
  <c r="U489" i="1" s="1"/>
  <c r="V489" i="1" s="1"/>
  <c r="W489" i="1" s="1"/>
  <c r="O489" i="1"/>
  <c r="N489" i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P484" i="1"/>
  <c r="Q484" i="1" s="1"/>
  <c r="R484" i="1" s="1"/>
  <c r="S484" i="1" s="1"/>
  <c r="T484" i="1" s="1"/>
  <c r="U484" i="1" s="1"/>
  <c r="V484" i="1" s="1"/>
  <c r="W484" i="1" s="1"/>
  <c r="N484" i="1"/>
  <c r="O484" i="1" s="1"/>
  <c r="O482" i="1"/>
  <c r="P482" i="1" s="1"/>
  <c r="Q482" i="1" s="1"/>
  <c r="R482" i="1" s="1"/>
  <c r="S482" i="1" s="1"/>
  <c r="T482" i="1" s="1"/>
  <c r="U482" i="1" s="1"/>
  <c r="V482" i="1" s="1"/>
  <c r="W482" i="1" s="1"/>
  <c r="N482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U478" i="1"/>
  <c r="V478" i="1" s="1"/>
  <c r="W478" i="1" s="1"/>
  <c r="P478" i="1"/>
  <c r="Q478" i="1" s="1"/>
  <c r="R478" i="1" s="1"/>
  <c r="S478" i="1" s="1"/>
  <c r="T478" i="1" s="1"/>
  <c r="O478" i="1"/>
  <c r="N478" i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Q476" i="1"/>
  <c r="R476" i="1" s="1"/>
  <c r="S476" i="1" s="1"/>
  <c r="T476" i="1" s="1"/>
  <c r="U476" i="1" s="1"/>
  <c r="V476" i="1" s="1"/>
  <c r="W476" i="1" s="1"/>
  <c r="N476" i="1"/>
  <c r="O476" i="1" s="1"/>
  <c r="P476" i="1" s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Q472" i="1"/>
  <c r="R472" i="1" s="1"/>
  <c r="S472" i="1" s="1"/>
  <c r="T472" i="1" s="1"/>
  <c r="U472" i="1" s="1"/>
  <c r="V472" i="1" s="1"/>
  <c r="W472" i="1" s="1"/>
  <c r="O472" i="1"/>
  <c r="P472" i="1" s="1"/>
  <c r="N472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P466" i="1"/>
  <c r="Q466" i="1" s="1"/>
  <c r="R466" i="1" s="1"/>
  <c r="S466" i="1" s="1"/>
  <c r="T466" i="1" s="1"/>
  <c r="U466" i="1" s="1"/>
  <c r="V466" i="1" s="1"/>
  <c r="W466" i="1" s="1"/>
  <c r="O466" i="1"/>
  <c r="N466" i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P461" i="1"/>
  <c r="Q461" i="1" s="1"/>
  <c r="R461" i="1" s="1"/>
  <c r="S461" i="1" s="1"/>
  <c r="T461" i="1" s="1"/>
  <c r="U461" i="1" s="1"/>
  <c r="V461" i="1" s="1"/>
  <c r="W461" i="1" s="1"/>
  <c r="N461" i="1"/>
  <c r="O461" i="1" s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S457" i="1"/>
  <c r="T457" i="1" s="1"/>
  <c r="U457" i="1" s="1"/>
  <c r="V457" i="1" s="1"/>
  <c r="W457" i="1" s="1"/>
  <c r="N457" i="1"/>
  <c r="O457" i="1" s="1"/>
  <c r="P457" i="1" s="1"/>
  <c r="Q457" i="1" s="1"/>
  <c r="R457" i="1" s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P451" i="1"/>
  <c r="Q451" i="1" s="1"/>
  <c r="R451" i="1" s="1"/>
  <c r="S451" i="1" s="1"/>
  <c r="T451" i="1" s="1"/>
  <c r="U451" i="1" s="1"/>
  <c r="V451" i="1" s="1"/>
  <c r="W451" i="1" s="1"/>
  <c r="N451" i="1"/>
  <c r="O451" i="1" s="1"/>
  <c r="P449" i="1"/>
  <c r="Q449" i="1" s="1"/>
  <c r="R449" i="1" s="1"/>
  <c r="S449" i="1" s="1"/>
  <c r="T449" i="1" s="1"/>
  <c r="U449" i="1" s="1"/>
  <c r="V449" i="1" s="1"/>
  <c r="W449" i="1" s="1"/>
  <c r="N449" i="1"/>
  <c r="O449" i="1" s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P447" i="1"/>
  <c r="Q447" i="1" s="1"/>
  <c r="R447" i="1" s="1"/>
  <c r="S447" i="1" s="1"/>
  <c r="T447" i="1" s="1"/>
  <c r="U447" i="1" s="1"/>
  <c r="V447" i="1" s="1"/>
  <c r="W447" i="1" s="1"/>
  <c r="N447" i="1"/>
  <c r="O447" i="1" s="1"/>
  <c r="S445" i="1"/>
  <c r="T445" i="1" s="1"/>
  <c r="U445" i="1" s="1"/>
  <c r="V445" i="1" s="1"/>
  <c r="W445" i="1" s="1"/>
  <c r="N445" i="1"/>
  <c r="O445" i="1" s="1"/>
  <c r="P445" i="1" s="1"/>
  <c r="Q445" i="1" s="1"/>
  <c r="R445" i="1" s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S440" i="1"/>
  <c r="T440" i="1" s="1"/>
  <c r="U440" i="1" s="1"/>
  <c r="V440" i="1" s="1"/>
  <c r="W440" i="1" s="1"/>
  <c r="N440" i="1"/>
  <c r="O440" i="1" s="1"/>
  <c r="P440" i="1" s="1"/>
  <c r="Q440" i="1" s="1"/>
  <c r="R440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Q435" i="1"/>
  <c r="R435" i="1" s="1"/>
  <c r="S435" i="1" s="1"/>
  <c r="T435" i="1" s="1"/>
  <c r="U435" i="1" s="1"/>
  <c r="V435" i="1" s="1"/>
  <c r="W435" i="1" s="1"/>
  <c r="O435" i="1"/>
  <c r="P435" i="1" s="1"/>
  <c r="N435" i="1"/>
  <c r="P433" i="1"/>
  <c r="Q433" i="1" s="1"/>
  <c r="R433" i="1" s="1"/>
  <c r="S433" i="1" s="1"/>
  <c r="T433" i="1" s="1"/>
  <c r="U433" i="1" s="1"/>
  <c r="V433" i="1" s="1"/>
  <c r="W433" i="1" s="1"/>
  <c r="N433" i="1"/>
  <c r="O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P431" i="1"/>
  <c r="Q431" i="1" s="1"/>
  <c r="R431" i="1" s="1"/>
  <c r="S431" i="1" s="1"/>
  <c r="T431" i="1" s="1"/>
  <c r="U431" i="1" s="1"/>
  <c r="V431" i="1" s="1"/>
  <c r="W431" i="1" s="1"/>
  <c r="O431" i="1"/>
  <c r="N431" i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V428" i="1"/>
  <c r="W428" i="1" s="1"/>
  <c r="Q428" i="1"/>
  <c r="R428" i="1" s="1"/>
  <c r="S428" i="1" s="1"/>
  <c r="T428" i="1" s="1"/>
  <c r="U428" i="1" s="1"/>
  <c r="N428" i="1"/>
  <c r="O428" i="1" s="1"/>
  <c r="P428" i="1" s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R424" i="1"/>
  <c r="S424" i="1" s="1"/>
  <c r="T424" i="1" s="1"/>
  <c r="U424" i="1" s="1"/>
  <c r="V424" i="1" s="1"/>
  <c r="W424" i="1" s="1"/>
  <c r="Q424" i="1"/>
  <c r="O424" i="1"/>
  <c r="P424" i="1" s="1"/>
  <c r="N424" i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N421" i="1"/>
  <c r="O421" i="1" s="1"/>
  <c r="P421" i="1" s="1"/>
  <c r="Q421" i="1" s="1"/>
  <c r="R421" i="1" s="1"/>
  <c r="S421" i="1" s="1"/>
  <c r="T421" i="1" s="1"/>
  <c r="U421" i="1" s="1"/>
  <c r="V421" i="1" s="1"/>
  <c r="W421" i="1" s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P416" i="1"/>
  <c r="Q416" i="1" s="1"/>
  <c r="R416" i="1" s="1"/>
  <c r="S416" i="1" s="1"/>
  <c r="T416" i="1" s="1"/>
  <c r="U416" i="1" s="1"/>
  <c r="V416" i="1" s="1"/>
  <c r="W416" i="1" s="1"/>
  <c r="N416" i="1"/>
  <c r="O416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P412" i="1"/>
  <c r="Q412" i="1" s="1"/>
  <c r="R412" i="1" s="1"/>
  <c r="S412" i="1" s="1"/>
  <c r="T412" i="1" s="1"/>
  <c r="U412" i="1" s="1"/>
  <c r="V412" i="1" s="1"/>
  <c r="W412" i="1" s="1"/>
  <c r="N412" i="1"/>
  <c r="O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V409" i="1"/>
  <c r="W409" i="1" s="1"/>
  <c r="O409" i="1"/>
  <c r="P409" i="1" s="1"/>
  <c r="Q409" i="1" s="1"/>
  <c r="R409" i="1" s="1"/>
  <c r="S409" i="1" s="1"/>
  <c r="T409" i="1" s="1"/>
  <c r="U409" i="1" s="1"/>
  <c r="N409" i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P400" i="1"/>
  <c r="Q400" i="1" s="1"/>
  <c r="R400" i="1" s="1"/>
  <c r="S400" i="1" s="1"/>
  <c r="T400" i="1" s="1"/>
  <c r="U400" i="1" s="1"/>
  <c r="V400" i="1" s="1"/>
  <c r="W400" i="1" s="1"/>
  <c r="N400" i="1"/>
  <c r="O400" i="1" s="1"/>
  <c r="M400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Q397" i="1"/>
  <c r="R397" i="1" s="1"/>
  <c r="S397" i="1" s="1"/>
  <c r="T397" i="1" s="1"/>
  <c r="U397" i="1" s="1"/>
  <c r="V397" i="1" s="1"/>
  <c r="W397" i="1" s="1"/>
  <c r="P397" i="1"/>
  <c r="N397" i="1"/>
  <c r="O397" i="1" s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M390" i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M388" i="1"/>
  <c r="M387" i="1"/>
  <c r="N387" i="1" s="1"/>
  <c r="O387" i="1" s="1"/>
  <c r="P387" i="1" s="1"/>
  <c r="Q387" i="1" s="1"/>
  <c r="R387" i="1" s="1"/>
  <c r="S387" i="1" s="1"/>
  <c r="T387" i="1" s="1"/>
  <c r="U387" i="1" s="1"/>
  <c r="V387" i="1" s="1"/>
  <c r="W387" i="1" s="1"/>
  <c r="Q385" i="1"/>
  <c r="R385" i="1" s="1"/>
  <c r="S385" i="1" s="1"/>
  <c r="T385" i="1" s="1"/>
  <c r="U385" i="1" s="1"/>
  <c r="V385" i="1" s="1"/>
  <c r="W385" i="1" s="1"/>
  <c r="P385" i="1"/>
  <c r="N385" i="1"/>
  <c r="O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Q383" i="1"/>
  <c r="R383" i="1" s="1"/>
  <c r="S383" i="1" s="1"/>
  <c r="T383" i="1" s="1"/>
  <c r="U383" i="1" s="1"/>
  <c r="V383" i="1" s="1"/>
  <c r="W383" i="1" s="1"/>
  <c r="P383" i="1"/>
  <c r="O383" i="1"/>
  <c r="N383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M378" i="1"/>
  <c r="V376" i="1"/>
  <c r="W376" i="1" s="1"/>
  <c r="S376" i="1"/>
  <c r="T376" i="1" s="1"/>
  <c r="U376" i="1" s="1"/>
  <c r="P376" i="1"/>
  <c r="Q376" i="1" s="1"/>
  <c r="R376" i="1" s="1"/>
  <c r="N376" i="1"/>
  <c r="O376" i="1" s="1"/>
  <c r="U375" i="1"/>
  <c r="V375" i="1" s="1"/>
  <c r="W375" i="1" s="1"/>
  <c r="O375" i="1"/>
  <c r="P375" i="1" s="1"/>
  <c r="Q375" i="1" s="1"/>
  <c r="R375" i="1" s="1"/>
  <c r="S375" i="1" s="1"/>
  <c r="T375" i="1" s="1"/>
  <c r="N375" i="1"/>
  <c r="P374" i="1"/>
  <c r="Q374" i="1" s="1"/>
  <c r="R374" i="1" s="1"/>
  <c r="S374" i="1" s="1"/>
  <c r="T374" i="1" s="1"/>
  <c r="U374" i="1" s="1"/>
  <c r="V374" i="1" s="1"/>
  <c r="W374" i="1" s="1"/>
  <c r="O374" i="1"/>
  <c r="N374" i="1"/>
  <c r="O372" i="1"/>
  <c r="P372" i="1" s="1"/>
  <c r="Q372" i="1" s="1"/>
  <c r="R372" i="1" s="1"/>
  <c r="S372" i="1" s="1"/>
  <c r="T372" i="1" s="1"/>
  <c r="U372" i="1" s="1"/>
  <c r="V372" i="1" s="1"/>
  <c r="W372" i="1" s="1"/>
  <c r="N372" i="1"/>
  <c r="M372" i="1"/>
  <c r="M381" i="1" s="1"/>
  <c r="N381" i="1" s="1"/>
  <c r="O381" i="1" s="1"/>
  <c r="P381" i="1" s="1"/>
  <c r="Q381" i="1" s="1"/>
  <c r="R381" i="1" s="1"/>
  <c r="S381" i="1" s="1"/>
  <c r="T381" i="1" s="1"/>
  <c r="U381" i="1" s="1"/>
  <c r="V381" i="1" s="1"/>
  <c r="W381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R370" i="1"/>
  <c r="S370" i="1" s="1"/>
  <c r="T370" i="1" s="1"/>
  <c r="U370" i="1" s="1"/>
  <c r="V370" i="1" s="1"/>
  <c r="W370" i="1" s="1"/>
  <c r="O370" i="1"/>
  <c r="P370" i="1" s="1"/>
  <c r="Q370" i="1" s="1"/>
  <c r="N370" i="1"/>
  <c r="M369" i="1"/>
  <c r="N369" i="1" s="1"/>
  <c r="O369" i="1" s="1"/>
  <c r="P369" i="1" s="1"/>
  <c r="Q369" i="1" s="1"/>
  <c r="R369" i="1" s="1"/>
  <c r="S369" i="1" s="1"/>
  <c r="T369" i="1" s="1"/>
  <c r="U369" i="1" s="1"/>
  <c r="V369" i="1" s="1"/>
  <c r="W369" i="1" s="1"/>
  <c r="S367" i="1"/>
  <c r="T367" i="1" s="1"/>
  <c r="U367" i="1" s="1"/>
  <c r="V367" i="1" s="1"/>
  <c r="W367" i="1" s="1"/>
  <c r="O367" i="1"/>
  <c r="P367" i="1" s="1"/>
  <c r="Q367" i="1" s="1"/>
  <c r="R367" i="1" s="1"/>
  <c r="N367" i="1"/>
  <c r="Q366" i="1"/>
  <c r="R366" i="1" s="1"/>
  <c r="S366" i="1" s="1"/>
  <c r="T366" i="1" s="1"/>
  <c r="U366" i="1" s="1"/>
  <c r="V366" i="1" s="1"/>
  <c r="W366" i="1" s="1"/>
  <c r="O366" i="1"/>
  <c r="P366" i="1" s="1"/>
  <c r="N366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M363" i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S361" i="1"/>
  <c r="T361" i="1" s="1"/>
  <c r="U361" i="1" s="1"/>
  <c r="V361" i="1" s="1"/>
  <c r="W361" i="1" s="1"/>
  <c r="P361" i="1"/>
  <c r="Q361" i="1" s="1"/>
  <c r="R361" i="1" s="1"/>
  <c r="O361" i="1"/>
  <c r="N361" i="1"/>
  <c r="M360" i="1"/>
  <c r="N360" i="1" s="1"/>
  <c r="O360" i="1" s="1"/>
  <c r="P360" i="1" s="1"/>
  <c r="Q360" i="1" s="1"/>
  <c r="R360" i="1" s="1"/>
  <c r="S360" i="1" s="1"/>
  <c r="T360" i="1" s="1"/>
  <c r="U360" i="1" s="1"/>
  <c r="V360" i="1" s="1"/>
  <c r="W360" i="1" s="1"/>
  <c r="U358" i="1"/>
  <c r="V358" i="1" s="1"/>
  <c r="W358" i="1" s="1"/>
  <c r="R358" i="1"/>
  <c r="S358" i="1" s="1"/>
  <c r="T358" i="1" s="1"/>
  <c r="Q358" i="1"/>
  <c r="P358" i="1"/>
  <c r="O358" i="1"/>
  <c r="N358" i="1"/>
  <c r="O357" i="1"/>
  <c r="P357" i="1" s="1"/>
  <c r="Q357" i="1" s="1"/>
  <c r="R357" i="1" s="1"/>
  <c r="S357" i="1" s="1"/>
  <c r="T357" i="1" s="1"/>
  <c r="U357" i="1" s="1"/>
  <c r="V357" i="1" s="1"/>
  <c r="W357" i="1" s="1"/>
  <c r="N357" i="1"/>
  <c r="Q356" i="1"/>
  <c r="R356" i="1" s="1"/>
  <c r="S356" i="1" s="1"/>
  <c r="T356" i="1" s="1"/>
  <c r="U356" i="1" s="1"/>
  <c r="V356" i="1" s="1"/>
  <c r="W356" i="1" s="1"/>
  <c r="O356" i="1"/>
  <c r="P356" i="1" s="1"/>
  <c r="N356" i="1"/>
  <c r="O354" i="1"/>
  <c r="P354" i="1" s="1"/>
  <c r="Q354" i="1" s="1"/>
  <c r="R354" i="1" s="1"/>
  <c r="S354" i="1" s="1"/>
  <c r="T354" i="1" s="1"/>
  <c r="U354" i="1" s="1"/>
  <c r="V354" i="1" s="1"/>
  <c r="W354" i="1" s="1"/>
  <c r="M354" i="1"/>
  <c r="N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M351" i="1"/>
  <c r="M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M345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M342" i="1"/>
  <c r="N342" i="1" s="1"/>
  <c r="O342" i="1" s="1"/>
  <c r="P342" i="1" s="1"/>
  <c r="Q342" i="1" s="1"/>
  <c r="R342" i="1" s="1"/>
  <c r="S342" i="1" s="1"/>
  <c r="T342" i="1" s="1"/>
  <c r="U342" i="1" s="1"/>
  <c r="V342" i="1" s="1"/>
  <c r="W342" i="1" s="1"/>
  <c r="R340" i="1"/>
  <c r="S340" i="1" s="1"/>
  <c r="T340" i="1" s="1"/>
  <c r="U340" i="1" s="1"/>
  <c r="V340" i="1" s="1"/>
  <c r="W340" i="1" s="1"/>
  <c r="N340" i="1"/>
  <c r="O340" i="1" s="1"/>
  <c r="P340" i="1" s="1"/>
  <c r="Q340" i="1" s="1"/>
  <c r="P339" i="1"/>
  <c r="Q339" i="1" s="1"/>
  <c r="R339" i="1" s="1"/>
  <c r="S339" i="1" s="1"/>
  <c r="T339" i="1" s="1"/>
  <c r="U339" i="1" s="1"/>
  <c r="V339" i="1" s="1"/>
  <c r="W339" i="1" s="1"/>
  <c r="O339" i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M336" i="1"/>
  <c r="P335" i="1"/>
  <c r="Q335" i="1" s="1"/>
  <c r="R335" i="1" s="1"/>
  <c r="S335" i="1" s="1"/>
  <c r="T335" i="1" s="1"/>
  <c r="U335" i="1" s="1"/>
  <c r="V335" i="1" s="1"/>
  <c r="W335" i="1" s="1"/>
  <c r="N335" i="1"/>
  <c r="O335" i="1" s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M333" i="1"/>
  <c r="N333" i="1" s="1"/>
  <c r="O333" i="1" s="1"/>
  <c r="P333" i="1" s="1"/>
  <c r="Q333" i="1" s="1"/>
  <c r="R333" i="1" s="1"/>
  <c r="S333" i="1" s="1"/>
  <c r="T333" i="1" s="1"/>
  <c r="U333" i="1" s="1"/>
  <c r="V333" i="1" s="1"/>
  <c r="W333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Q330" i="1"/>
  <c r="R330" i="1" s="1"/>
  <c r="S330" i="1" s="1"/>
  <c r="T330" i="1" s="1"/>
  <c r="U330" i="1" s="1"/>
  <c r="V330" i="1" s="1"/>
  <c r="W330" i="1" s="1"/>
  <c r="N330" i="1"/>
  <c r="O330" i="1" s="1"/>
  <c r="P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Q327" i="1"/>
  <c r="R327" i="1" s="1"/>
  <c r="S327" i="1" s="1"/>
  <c r="T327" i="1" s="1"/>
  <c r="U327" i="1" s="1"/>
  <c r="V327" i="1" s="1"/>
  <c r="W327" i="1" s="1"/>
  <c r="M327" i="1"/>
  <c r="N327" i="1" s="1"/>
  <c r="O327" i="1" s="1"/>
  <c r="P327" i="1" s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T325" i="1"/>
  <c r="U325" i="1" s="1"/>
  <c r="V325" i="1" s="1"/>
  <c r="W325" i="1" s="1"/>
  <c r="P325" i="1"/>
  <c r="Q325" i="1" s="1"/>
  <c r="R325" i="1" s="1"/>
  <c r="S325" i="1" s="1"/>
  <c r="N325" i="1"/>
  <c r="O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M324" i="1"/>
  <c r="M323" i="1"/>
  <c r="Q322" i="1"/>
  <c r="R322" i="1" s="1"/>
  <c r="S322" i="1" s="1"/>
  <c r="T322" i="1" s="1"/>
  <c r="U322" i="1" s="1"/>
  <c r="V322" i="1" s="1"/>
  <c r="W322" i="1" s="1"/>
  <c r="O322" i="1"/>
  <c r="P322" i="1" s="1"/>
  <c r="N322" i="1"/>
  <c r="P321" i="1"/>
  <c r="Q321" i="1" s="1"/>
  <c r="R321" i="1" s="1"/>
  <c r="S321" i="1" s="1"/>
  <c r="T321" i="1" s="1"/>
  <c r="U321" i="1" s="1"/>
  <c r="V321" i="1" s="1"/>
  <c r="W321" i="1" s="1"/>
  <c r="N321" i="1"/>
  <c r="O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P317" i="1"/>
  <c r="Q317" i="1" s="1"/>
  <c r="R317" i="1" s="1"/>
  <c r="S317" i="1" s="1"/>
  <c r="T317" i="1" s="1"/>
  <c r="U317" i="1" s="1"/>
  <c r="V317" i="1" s="1"/>
  <c r="W317" i="1" s="1"/>
  <c r="O317" i="1"/>
  <c r="N317" i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O311" i="1"/>
  <c r="P311" i="1" s="1"/>
  <c r="Q311" i="1" s="1"/>
  <c r="R311" i="1" s="1"/>
  <c r="S311" i="1" s="1"/>
  <c r="T311" i="1" s="1"/>
  <c r="U311" i="1" s="1"/>
  <c r="V311" i="1" s="1"/>
  <c r="W311" i="1" s="1"/>
  <c r="M311" i="1"/>
  <c r="N311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P308" i="1"/>
  <c r="Q308" i="1" s="1"/>
  <c r="R308" i="1" s="1"/>
  <c r="S308" i="1" s="1"/>
  <c r="T308" i="1" s="1"/>
  <c r="U308" i="1" s="1"/>
  <c r="V308" i="1" s="1"/>
  <c r="W308" i="1" s="1"/>
  <c r="O308" i="1"/>
  <c r="N308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P304" i="1"/>
  <c r="Q304" i="1" s="1"/>
  <c r="R304" i="1" s="1"/>
  <c r="S304" i="1" s="1"/>
  <c r="T304" i="1" s="1"/>
  <c r="U304" i="1" s="1"/>
  <c r="V304" i="1" s="1"/>
  <c r="W304" i="1" s="1"/>
  <c r="N304" i="1"/>
  <c r="O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P302" i="1"/>
  <c r="Q302" i="1" s="1"/>
  <c r="R302" i="1" s="1"/>
  <c r="S302" i="1" s="1"/>
  <c r="T302" i="1" s="1"/>
  <c r="U302" i="1" s="1"/>
  <c r="V302" i="1" s="1"/>
  <c r="W302" i="1" s="1"/>
  <c r="M302" i="1"/>
  <c r="N302" i="1" s="1"/>
  <c r="O302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P298" i="1"/>
  <c r="Q298" i="1" s="1"/>
  <c r="R298" i="1" s="1"/>
  <c r="S298" i="1" s="1"/>
  <c r="T298" i="1" s="1"/>
  <c r="U298" i="1" s="1"/>
  <c r="V298" i="1" s="1"/>
  <c r="W298" i="1" s="1"/>
  <c r="N298" i="1"/>
  <c r="O298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M293" i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P291" i="1"/>
  <c r="Q291" i="1" s="1"/>
  <c r="R291" i="1" s="1"/>
  <c r="S291" i="1" s="1"/>
  <c r="T291" i="1" s="1"/>
  <c r="U291" i="1" s="1"/>
  <c r="V291" i="1" s="1"/>
  <c r="W291" i="1" s="1"/>
  <c r="N291" i="1"/>
  <c r="O291" i="1" s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M287" i="1"/>
  <c r="P286" i="1"/>
  <c r="Q286" i="1" s="1"/>
  <c r="R286" i="1" s="1"/>
  <c r="S286" i="1" s="1"/>
  <c r="T286" i="1" s="1"/>
  <c r="U286" i="1" s="1"/>
  <c r="V286" i="1" s="1"/>
  <c r="W286" i="1" s="1"/>
  <c r="N286" i="1"/>
  <c r="O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O284" i="1"/>
  <c r="P284" i="1" s="1"/>
  <c r="Q284" i="1" s="1"/>
  <c r="R284" i="1" s="1"/>
  <c r="S284" i="1" s="1"/>
  <c r="T284" i="1" s="1"/>
  <c r="U284" i="1" s="1"/>
  <c r="V284" i="1" s="1"/>
  <c r="W284" i="1" s="1"/>
  <c r="M284" i="1"/>
  <c r="N284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O281" i="1"/>
  <c r="P281" i="1" s="1"/>
  <c r="Q281" i="1" s="1"/>
  <c r="R281" i="1" s="1"/>
  <c r="S281" i="1" s="1"/>
  <c r="T281" i="1" s="1"/>
  <c r="U281" i="1" s="1"/>
  <c r="V281" i="1" s="1"/>
  <c r="W281" i="1" s="1"/>
  <c r="N281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M278" i="1"/>
  <c r="N278" i="1" s="1"/>
  <c r="O278" i="1" s="1"/>
  <c r="P278" i="1" s="1"/>
  <c r="Q278" i="1" s="1"/>
  <c r="R278" i="1" s="1"/>
  <c r="S278" i="1" s="1"/>
  <c r="T278" i="1" s="1"/>
  <c r="U278" i="1" s="1"/>
  <c r="V278" i="1" s="1"/>
  <c r="W278" i="1" s="1"/>
  <c r="T277" i="1"/>
  <c r="U277" i="1" s="1"/>
  <c r="V277" i="1" s="1"/>
  <c r="W277" i="1" s="1"/>
  <c r="O277" i="1"/>
  <c r="P277" i="1" s="1"/>
  <c r="Q277" i="1" s="1"/>
  <c r="R277" i="1" s="1"/>
  <c r="S277" i="1" s="1"/>
  <c r="N277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M275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M269" i="1"/>
  <c r="N269" i="1" s="1"/>
  <c r="O269" i="1" s="1"/>
  <c r="P269" i="1" s="1"/>
  <c r="Q269" i="1" s="1"/>
  <c r="R269" i="1" s="1"/>
  <c r="S269" i="1" s="1"/>
  <c r="T269" i="1" s="1"/>
  <c r="U269" i="1" s="1"/>
  <c r="V269" i="1" s="1"/>
  <c r="W269" i="1" s="1"/>
  <c r="W268" i="1"/>
  <c r="O268" i="1"/>
  <c r="P268" i="1" s="1"/>
  <c r="Q268" i="1" s="1"/>
  <c r="R268" i="1" s="1"/>
  <c r="S268" i="1" s="1"/>
  <c r="T268" i="1" s="1"/>
  <c r="U268" i="1" s="1"/>
  <c r="V268" i="1" s="1"/>
  <c r="N268" i="1"/>
  <c r="Q267" i="1"/>
  <c r="R267" i="1" s="1"/>
  <c r="S267" i="1" s="1"/>
  <c r="T267" i="1" s="1"/>
  <c r="U267" i="1" s="1"/>
  <c r="V267" i="1" s="1"/>
  <c r="W267" i="1" s="1"/>
  <c r="N267" i="1"/>
  <c r="O267" i="1" s="1"/>
  <c r="P267" i="1" s="1"/>
  <c r="M266" i="1"/>
  <c r="N266" i="1" s="1"/>
  <c r="O266" i="1" s="1"/>
  <c r="P266" i="1" s="1"/>
  <c r="Q266" i="1" s="1"/>
  <c r="R266" i="1" s="1"/>
  <c r="S266" i="1" s="1"/>
  <c r="T266" i="1" s="1"/>
  <c r="U266" i="1" s="1"/>
  <c r="V266" i="1" s="1"/>
  <c r="W266" i="1" s="1"/>
  <c r="M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P263" i="1"/>
  <c r="Q263" i="1" s="1"/>
  <c r="R263" i="1" s="1"/>
  <c r="S263" i="1" s="1"/>
  <c r="T263" i="1" s="1"/>
  <c r="U263" i="1" s="1"/>
  <c r="V263" i="1" s="1"/>
  <c r="W263" i="1" s="1"/>
  <c r="O263" i="1"/>
  <c r="N263" i="1"/>
  <c r="P262" i="1"/>
  <c r="Q262" i="1" s="1"/>
  <c r="R262" i="1" s="1"/>
  <c r="S262" i="1" s="1"/>
  <c r="T262" i="1" s="1"/>
  <c r="U262" i="1" s="1"/>
  <c r="V262" i="1" s="1"/>
  <c r="W262" i="1" s="1"/>
  <c r="N262" i="1"/>
  <c r="O262" i="1" s="1"/>
  <c r="Q260" i="1"/>
  <c r="R260" i="1" s="1"/>
  <c r="S260" i="1" s="1"/>
  <c r="T260" i="1" s="1"/>
  <c r="U260" i="1" s="1"/>
  <c r="V260" i="1" s="1"/>
  <c r="W260" i="1" s="1"/>
  <c r="O260" i="1"/>
  <c r="P260" i="1" s="1"/>
  <c r="N260" i="1"/>
  <c r="Q259" i="1"/>
  <c r="R259" i="1" s="1"/>
  <c r="S259" i="1" s="1"/>
  <c r="T259" i="1" s="1"/>
  <c r="U259" i="1" s="1"/>
  <c r="V259" i="1" s="1"/>
  <c r="W259" i="1" s="1"/>
  <c r="P259" i="1"/>
  <c r="N259" i="1"/>
  <c r="O259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W253" i="1"/>
  <c r="N253" i="1"/>
  <c r="O253" i="1" s="1"/>
  <c r="P253" i="1" s="1"/>
  <c r="Q253" i="1" s="1"/>
  <c r="R253" i="1" s="1"/>
  <c r="S253" i="1" s="1"/>
  <c r="T253" i="1" s="1"/>
  <c r="U253" i="1" s="1"/>
  <c r="V253" i="1" s="1"/>
  <c r="M252" i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P250" i="1"/>
  <c r="Q250" i="1" s="1"/>
  <c r="R250" i="1" s="1"/>
  <c r="S250" i="1" s="1"/>
  <c r="T250" i="1" s="1"/>
  <c r="U250" i="1" s="1"/>
  <c r="V250" i="1" s="1"/>
  <c r="W250" i="1" s="1"/>
  <c r="O250" i="1"/>
  <c r="N250" i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S248" i="1"/>
  <c r="T248" i="1" s="1"/>
  <c r="U248" i="1" s="1"/>
  <c r="V248" i="1" s="1"/>
  <c r="W248" i="1" s="1"/>
  <c r="N248" i="1"/>
  <c r="O248" i="1" s="1"/>
  <c r="P248" i="1" s="1"/>
  <c r="Q248" i="1" s="1"/>
  <c r="R248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M241" i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U238" i="1"/>
  <c r="V238" i="1" s="1"/>
  <c r="W238" i="1" s="1"/>
  <c r="P238" i="1"/>
  <c r="Q238" i="1" s="1"/>
  <c r="R238" i="1" s="1"/>
  <c r="S238" i="1" s="1"/>
  <c r="T238" i="1" s="1"/>
  <c r="O238" i="1"/>
  <c r="N238" i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V232" i="1"/>
  <c r="W232" i="1" s="1"/>
  <c r="Q232" i="1"/>
  <c r="R232" i="1" s="1"/>
  <c r="S232" i="1" s="1"/>
  <c r="T232" i="1" s="1"/>
  <c r="U232" i="1" s="1"/>
  <c r="P232" i="1"/>
  <c r="O232" i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M231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M222" i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Q220" i="1"/>
  <c r="R220" i="1" s="1"/>
  <c r="S220" i="1" s="1"/>
  <c r="T220" i="1" s="1"/>
  <c r="U220" i="1" s="1"/>
  <c r="V220" i="1" s="1"/>
  <c r="W220" i="1" s="1"/>
  <c r="N220" i="1"/>
  <c r="O220" i="1" s="1"/>
  <c r="P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T214" i="1"/>
  <c r="U214" i="1" s="1"/>
  <c r="V214" i="1" s="1"/>
  <c r="W214" i="1" s="1"/>
  <c r="Q214" i="1"/>
  <c r="R214" i="1" s="1"/>
  <c r="S214" i="1" s="1"/>
  <c r="P214" i="1"/>
  <c r="N214" i="1"/>
  <c r="O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T212" i="1"/>
  <c r="U212" i="1" s="1"/>
  <c r="V212" i="1" s="1"/>
  <c r="W212" i="1" s="1"/>
  <c r="Q212" i="1"/>
  <c r="R212" i="1" s="1"/>
  <c r="S212" i="1" s="1"/>
  <c r="M212" i="1"/>
  <c r="N212" i="1" s="1"/>
  <c r="O212" i="1" s="1"/>
  <c r="P212" i="1" s="1"/>
  <c r="U210" i="1"/>
  <c r="V210" i="1" s="1"/>
  <c r="W210" i="1" s="1"/>
  <c r="O210" i="1"/>
  <c r="P210" i="1" s="1"/>
  <c r="Q210" i="1" s="1"/>
  <c r="R210" i="1" s="1"/>
  <c r="S210" i="1" s="1"/>
  <c r="T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M203" i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P200" i="1"/>
  <c r="Q200" i="1" s="1"/>
  <c r="R200" i="1" s="1"/>
  <c r="S200" i="1" s="1"/>
  <c r="T200" i="1" s="1"/>
  <c r="U200" i="1" s="1"/>
  <c r="V200" i="1" s="1"/>
  <c r="W200" i="1" s="1"/>
  <c r="N200" i="1"/>
  <c r="O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Q197" i="1"/>
  <c r="R197" i="1" s="1"/>
  <c r="S197" i="1" s="1"/>
  <c r="T197" i="1" s="1"/>
  <c r="U197" i="1" s="1"/>
  <c r="V197" i="1" s="1"/>
  <c r="W197" i="1" s="1"/>
  <c r="O197" i="1"/>
  <c r="P197" i="1" s="1"/>
  <c r="N197" i="1"/>
  <c r="M197" i="1"/>
  <c r="P196" i="1"/>
  <c r="Q196" i="1" s="1"/>
  <c r="R196" i="1" s="1"/>
  <c r="S196" i="1" s="1"/>
  <c r="T196" i="1" s="1"/>
  <c r="U196" i="1" s="1"/>
  <c r="V196" i="1" s="1"/>
  <c r="W196" i="1" s="1"/>
  <c r="N196" i="1"/>
  <c r="O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M195" i="1"/>
  <c r="M194" i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U192" i="1"/>
  <c r="V192" i="1" s="1"/>
  <c r="W192" i="1" s="1"/>
  <c r="N192" i="1"/>
  <c r="O192" i="1" s="1"/>
  <c r="P192" i="1" s="1"/>
  <c r="Q192" i="1" s="1"/>
  <c r="R192" i="1" s="1"/>
  <c r="S192" i="1" s="1"/>
  <c r="T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M188" i="1"/>
  <c r="R187" i="1"/>
  <c r="S187" i="1" s="1"/>
  <c r="T187" i="1" s="1"/>
  <c r="U187" i="1" s="1"/>
  <c r="V187" i="1" s="1"/>
  <c r="W187" i="1" s="1"/>
  <c r="Q187" i="1"/>
  <c r="O187" i="1"/>
  <c r="P187" i="1" s="1"/>
  <c r="N187" i="1"/>
  <c r="Q186" i="1"/>
  <c r="R186" i="1" s="1"/>
  <c r="S186" i="1" s="1"/>
  <c r="T186" i="1" s="1"/>
  <c r="U186" i="1" s="1"/>
  <c r="V186" i="1" s="1"/>
  <c r="W186" i="1" s="1"/>
  <c r="P186" i="1"/>
  <c r="O186" i="1"/>
  <c r="N186" i="1"/>
  <c r="M185" i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M179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P177" i="1"/>
  <c r="Q177" i="1" s="1"/>
  <c r="R177" i="1" s="1"/>
  <c r="S177" i="1" s="1"/>
  <c r="T177" i="1" s="1"/>
  <c r="U177" i="1" s="1"/>
  <c r="V177" i="1" s="1"/>
  <c r="W177" i="1" s="1"/>
  <c r="O177" i="1"/>
  <c r="N177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M175" i="1"/>
  <c r="N175" i="1" s="1"/>
  <c r="O175" i="1" s="1"/>
  <c r="P175" i="1" s="1"/>
  <c r="Q175" i="1" s="1"/>
  <c r="R175" i="1" s="1"/>
  <c r="S175" i="1" s="1"/>
  <c r="T175" i="1" s="1"/>
  <c r="U175" i="1" s="1"/>
  <c r="V175" i="1" s="1"/>
  <c r="W175" i="1" s="1"/>
  <c r="M174" i="1"/>
  <c r="Q173" i="1"/>
  <c r="R173" i="1" s="1"/>
  <c r="S173" i="1" s="1"/>
  <c r="T173" i="1" s="1"/>
  <c r="U173" i="1" s="1"/>
  <c r="V173" i="1" s="1"/>
  <c r="W173" i="1" s="1"/>
  <c r="P173" i="1"/>
  <c r="O173" i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S169" i="1"/>
  <c r="T169" i="1" s="1"/>
  <c r="U169" i="1" s="1"/>
  <c r="V169" i="1" s="1"/>
  <c r="W169" i="1" s="1"/>
  <c r="R169" i="1"/>
  <c r="P169" i="1"/>
  <c r="Q169" i="1" s="1"/>
  <c r="N169" i="1"/>
  <c r="O169" i="1" s="1"/>
  <c r="Q168" i="1"/>
  <c r="R168" i="1" s="1"/>
  <c r="S168" i="1" s="1"/>
  <c r="T168" i="1" s="1"/>
  <c r="U168" i="1" s="1"/>
  <c r="V168" i="1" s="1"/>
  <c r="W168" i="1" s="1"/>
  <c r="P168" i="1"/>
  <c r="O168" i="1"/>
  <c r="N168" i="1"/>
  <c r="Q167" i="1"/>
  <c r="R167" i="1" s="1"/>
  <c r="S167" i="1" s="1"/>
  <c r="T167" i="1" s="1"/>
  <c r="U167" i="1" s="1"/>
  <c r="V167" i="1" s="1"/>
  <c r="W167" i="1" s="1"/>
  <c r="O167" i="1"/>
  <c r="P167" i="1" s="1"/>
  <c r="N167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M163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M160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M149" i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P145" i="1"/>
  <c r="Q145" i="1" s="1"/>
  <c r="R145" i="1" s="1"/>
  <c r="S145" i="1" s="1"/>
  <c r="T145" i="1" s="1"/>
  <c r="U145" i="1" s="1"/>
  <c r="V145" i="1" s="1"/>
  <c r="W145" i="1" s="1"/>
  <c r="O145" i="1"/>
  <c r="N145" i="1"/>
  <c r="Q141" i="1"/>
  <c r="R141" i="1" s="1"/>
  <c r="S141" i="1" s="1"/>
  <c r="T141" i="1" s="1"/>
  <c r="U141" i="1" s="1"/>
  <c r="V141" i="1" s="1"/>
  <c r="W141" i="1" s="1"/>
  <c r="P141" i="1"/>
  <c r="O141" i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M139" i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P137" i="1"/>
  <c r="Q137" i="1" s="1"/>
  <c r="R137" i="1" s="1"/>
  <c r="S137" i="1" s="1"/>
  <c r="T137" i="1" s="1"/>
  <c r="U137" i="1" s="1"/>
  <c r="V137" i="1" s="1"/>
  <c r="W137" i="1" s="1"/>
  <c r="O137" i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M130" i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P127" i="1"/>
  <c r="Q127" i="1" s="1"/>
  <c r="R127" i="1" s="1"/>
  <c r="S127" i="1" s="1"/>
  <c r="T127" i="1" s="1"/>
  <c r="U127" i="1" s="1"/>
  <c r="V127" i="1" s="1"/>
  <c r="W127" i="1" s="1"/>
  <c r="O127" i="1"/>
  <c r="N127" i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M124" i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Q120" i="1"/>
  <c r="R120" i="1" s="1"/>
  <c r="S120" i="1" s="1"/>
  <c r="T120" i="1" s="1"/>
  <c r="U120" i="1" s="1"/>
  <c r="V120" i="1" s="1"/>
  <c r="W120" i="1" s="1"/>
  <c r="P120" i="1"/>
  <c r="O120" i="1"/>
  <c r="N120" i="1"/>
  <c r="M120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P117" i="1"/>
  <c r="Q117" i="1" s="1"/>
  <c r="R117" i="1" s="1"/>
  <c r="S117" i="1" s="1"/>
  <c r="T117" i="1" s="1"/>
  <c r="U117" i="1" s="1"/>
  <c r="V117" i="1" s="1"/>
  <c r="W117" i="1" s="1"/>
  <c r="O117" i="1"/>
  <c r="N117" i="1"/>
  <c r="P116" i="1"/>
  <c r="Q116" i="1" s="1"/>
  <c r="R116" i="1" s="1"/>
  <c r="S116" i="1" s="1"/>
  <c r="T116" i="1" s="1"/>
  <c r="U116" i="1" s="1"/>
  <c r="V116" i="1" s="1"/>
  <c r="W116" i="1" s="1"/>
  <c r="N116" i="1"/>
  <c r="O116" i="1" s="1"/>
  <c r="R113" i="1"/>
  <c r="S113" i="1" s="1"/>
  <c r="T113" i="1" s="1"/>
  <c r="U113" i="1" s="1"/>
  <c r="V113" i="1" s="1"/>
  <c r="W113" i="1" s="1"/>
  <c r="Q113" i="1"/>
  <c r="O113" i="1"/>
  <c r="P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W111" i="1"/>
  <c r="M111" i="1"/>
  <c r="N111" i="1" s="1"/>
  <c r="O111" i="1" s="1"/>
  <c r="P111" i="1" s="1"/>
  <c r="Q111" i="1" s="1"/>
  <c r="R111" i="1" s="1"/>
  <c r="S111" i="1" s="1"/>
  <c r="T111" i="1" s="1"/>
  <c r="U111" i="1" s="1"/>
  <c r="V111" i="1" s="1"/>
  <c r="M110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U107" i="1"/>
  <c r="V107" i="1" s="1"/>
  <c r="W107" i="1" s="1"/>
  <c r="N107" i="1"/>
  <c r="O107" i="1" s="1"/>
  <c r="P107" i="1" s="1"/>
  <c r="Q107" i="1" s="1"/>
  <c r="R107" i="1" s="1"/>
  <c r="S107" i="1" s="1"/>
  <c r="T107" i="1" s="1"/>
  <c r="M105" i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M102" i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P100" i="1"/>
  <c r="Q100" i="1" s="1"/>
  <c r="R100" i="1" s="1"/>
  <c r="S100" i="1" s="1"/>
  <c r="T100" i="1" s="1"/>
  <c r="U100" i="1" s="1"/>
  <c r="V100" i="1" s="1"/>
  <c r="W100" i="1" s="1"/>
  <c r="O100" i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R96" i="1"/>
  <c r="S96" i="1" s="1"/>
  <c r="T96" i="1" s="1"/>
  <c r="U96" i="1" s="1"/>
  <c r="V96" i="1" s="1"/>
  <c r="W96" i="1" s="1"/>
  <c r="M96" i="1"/>
  <c r="N96" i="1" s="1"/>
  <c r="O96" i="1" s="1"/>
  <c r="P96" i="1" s="1"/>
  <c r="Q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3" i="1"/>
  <c r="O91" i="1"/>
  <c r="P91" i="1" s="1"/>
  <c r="Q91" i="1" s="1"/>
  <c r="R91" i="1" s="1"/>
  <c r="S91" i="1" s="1"/>
  <c r="T91" i="1" s="1"/>
  <c r="U91" i="1" s="1"/>
  <c r="V91" i="1" s="1"/>
  <c r="W91" i="1" s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M87" i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M85" i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U84" i="1"/>
  <c r="V84" i="1" s="1"/>
  <c r="W84" i="1" s="1"/>
  <c r="N84" i="1"/>
  <c r="O84" i="1" s="1"/>
  <c r="P84" i="1" s="1"/>
  <c r="Q84" i="1" s="1"/>
  <c r="R84" i="1" s="1"/>
  <c r="S84" i="1" s="1"/>
  <c r="T84" i="1" s="1"/>
  <c r="M84" i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P80" i="1"/>
  <c r="Q80" i="1" s="1"/>
  <c r="R80" i="1" s="1"/>
  <c r="S80" i="1" s="1"/>
  <c r="T80" i="1" s="1"/>
  <c r="U80" i="1" s="1"/>
  <c r="V80" i="1" s="1"/>
  <c r="W80" i="1" s="1"/>
  <c r="N80" i="1"/>
  <c r="O80" i="1" s="1"/>
  <c r="M78" i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M76" i="1"/>
  <c r="N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M75" i="1"/>
  <c r="M74" i="1"/>
  <c r="O73" i="1"/>
  <c r="P73" i="1" s="1"/>
  <c r="Q73" i="1" s="1"/>
  <c r="R73" i="1" s="1"/>
  <c r="S73" i="1" s="1"/>
  <c r="T73" i="1" s="1"/>
  <c r="U73" i="1" s="1"/>
  <c r="V73" i="1" s="1"/>
  <c r="W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M69" i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M67" i="1"/>
  <c r="M94" i="1" s="1"/>
  <c r="M66" i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R62" i="1"/>
  <c r="S62" i="1" s="1"/>
  <c r="T62" i="1" s="1"/>
  <c r="U62" i="1" s="1"/>
  <c r="V62" i="1" s="1"/>
  <c r="W62" i="1" s="1"/>
  <c r="P62" i="1"/>
  <c r="Q62" i="1" s="1"/>
  <c r="O62" i="1"/>
  <c r="N62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60" i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M57" i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P55" i="1"/>
  <c r="Q55" i="1" s="1"/>
  <c r="R55" i="1" s="1"/>
  <c r="S55" i="1" s="1"/>
  <c r="T55" i="1" s="1"/>
  <c r="U55" i="1" s="1"/>
  <c r="V55" i="1" s="1"/>
  <c r="W55" i="1" s="1"/>
  <c r="O55" i="1"/>
  <c r="N55" i="1"/>
  <c r="P54" i="1"/>
  <c r="Q54" i="1" s="1"/>
  <c r="R54" i="1" s="1"/>
  <c r="S54" i="1" s="1"/>
  <c r="T54" i="1" s="1"/>
  <c r="U54" i="1" s="1"/>
  <c r="V54" i="1" s="1"/>
  <c r="W54" i="1" s="1"/>
  <c r="N54" i="1"/>
  <c r="O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T51" i="1"/>
  <c r="U51" i="1" s="1"/>
  <c r="V51" i="1" s="1"/>
  <c r="W51" i="1" s="1"/>
  <c r="N51" i="1"/>
  <c r="O51" i="1" s="1"/>
  <c r="P51" i="1" s="1"/>
  <c r="Q51" i="1" s="1"/>
  <c r="R51" i="1" s="1"/>
  <c r="S51" i="1" s="1"/>
  <c r="M51" i="1"/>
  <c r="O50" i="1"/>
  <c r="P50" i="1" s="1"/>
  <c r="Q50" i="1" s="1"/>
  <c r="R50" i="1" s="1"/>
  <c r="S50" i="1" s="1"/>
  <c r="T50" i="1" s="1"/>
  <c r="U50" i="1" s="1"/>
  <c r="V50" i="1" s="1"/>
  <c r="W50" i="1" s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M48" i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7" i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S44" i="1"/>
  <c r="T44" i="1" s="1"/>
  <c r="U44" i="1" s="1"/>
  <c r="V44" i="1" s="1"/>
  <c r="W44" i="1" s="1"/>
  <c r="N44" i="1"/>
  <c r="O44" i="1" s="1"/>
  <c r="P44" i="1" s="1"/>
  <c r="Q44" i="1" s="1"/>
  <c r="R44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W41" i="1"/>
  <c r="N41" i="1"/>
  <c r="O41" i="1" s="1"/>
  <c r="P41" i="1" s="1"/>
  <c r="Q41" i="1" s="1"/>
  <c r="R41" i="1" s="1"/>
  <c r="S41" i="1" s="1"/>
  <c r="T41" i="1" s="1"/>
  <c r="U41" i="1" s="1"/>
  <c r="V41" i="1" s="1"/>
  <c r="O40" i="1"/>
  <c r="P40" i="1" s="1"/>
  <c r="Q40" i="1" s="1"/>
  <c r="R40" i="1" s="1"/>
  <c r="S40" i="1" s="1"/>
  <c r="T40" i="1" s="1"/>
  <c r="U40" i="1" s="1"/>
  <c r="V40" i="1" s="1"/>
  <c r="W40" i="1" s="1"/>
  <c r="N40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R28" i="1"/>
  <c r="S28" i="1" s="1"/>
  <c r="T28" i="1" s="1"/>
  <c r="U28" i="1" s="1"/>
  <c r="V28" i="1" s="1"/>
  <c r="W28" i="1" s="1"/>
  <c r="O28" i="1"/>
  <c r="P28" i="1" s="1"/>
  <c r="Q28" i="1" s="1"/>
  <c r="N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M103" i="1" l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M114" i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M154" i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225" i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M255" i="1"/>
  <c r="M234" i="1"/>
  <c r="M206" i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M215" i="1"/>
  <c r="M244" i="1"/>
  <c r="M246" i="1"/>
  <c r="N246" i="1" s="1"/>
  <c r="O246" i="1" s="1"/>
  <c r="P246" i="1" s="1"/>
  <c r="Q246" i="1" s="1"/>
  <c r="R246" i="1" s="1"/>
  <c r="S246" i="1" s="1"/>
  <c r="T246" i="1" s="1"/>
  <c r="U246" i="1" s="1"/>
  <c r="V246" i="1" s="1"/>
  <c r="W246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M142" i="1"/>
  <c r="M152" i="1"/>
  <c r="M133" i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314" i="1"/>
  <c r="N314" i="1" s="1"/>
  <c r="O314" i="1" s="1"/>
  <c r="P314" i="1" s="1"/>
  <c r="Q314" i="1" s="1"/>
  <c r="R314" i="1" s="1"/>
  <c r="S314" i="1" s="1"/>
  <c r="T314" i="1" s="1"/>
  <c r="U314" i="1" s="1"/>
  <c r="V314" i="1" s="1"/>
  <c r="W314" i="1" s="1"/>
  <c r="M305" i="1"/>
  <c r="N305" i="1" s="1"/>
  <c r="O305" i="1" s="1"/>
  <c r="P305" i="1" s="1"/>
  <c r="Q305" i="1" s="1"/>
  <c r="R305" i="1" s="1"/>
  <c r="S305" i="1" s="1"/>
  <c r="T305" i="1" s="1"/>
  <c r="U305" i="1" s="1"/>
  <c r="V305" i="1" s="1"/>
  <c r="W305" i="1" s="1"/>
  <c r="M296" i="1"/>
  <c r="N296" i="1" s="1"/>
  <c r="O296" i="1" s="1"/>
  <c r="P296" i="1" s="1"/>
  <c r="Q296" i="1" s="1"/>
  <c r="R296" i="1" s="1"/>
  <c r="S296" i="1" s="1"/>
  <c r="T296" i="1" s="1"/>
  <c r="U296" i="1" s="1"/>
  <c r="V296" i="1" s="1"/>
  <c r="W296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N152" i="1" l="1"/>
  <c r="O152" i="1" s="1"/>
  <c r="P152" i="1" s="1"/>
  <c r="Q152" i="1" s="1"/>
  <c r="R152" i="1" s="1"/>
  <c r="S152" i="1" s="1"/>
  <c r="T152" i="1" s="1"/>
  <c r="U152" i="1" s="1"/>
  <c r="V152" i="1" s="1"/>
  <c r="W152" i="1" s="1"/>
  <c r="M153" i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M143" i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245" i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M216" i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M235" i="1"/>
  <c r="N235" i="1" s="1"/>
  <c r="O235" i="1" s="1"/>
  <c r="P235" i="1" s="1"/>
  <c r="Q235" i="1" s="1"/>
  <c r="R235" i="1" s="1"/>
  <c r="S235" i="1" s="1"/>
  <c r="T235" i="1" s="1"/>
  <c r="U235" i="1" s="1"/>
  <c r="V235" i="1" s="1"/>
  <c r="W235" i="1" s="1"/>
  <c r="M256" i="1"/>
  <c r="N256" i="1" s="1"/>
  <c r="O256" i="1" s="1"/>
  <c r="P256" i="1" s="1"/>
  <c r="Q256" i="1" s="1"/>
  <c r="R256" i="1" s="1"/>
  <c r="S256" i="1" s="1"/>
  <c r="T256" i="1" s="1"/>
  <c r="U256" i="1" s="1"/>
  <c r="V256" i="1" s="1"/>
  <c r="W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<sst xmlns="http://schemas.openxmlformats.org/spreadsheetml/2006/main" count="4540" uniqueCount="164">
  <si>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</si>
  <si>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</si>
  <si>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</si>
  <si>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</si>
  <si>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</si>
  <si>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</si>
  <si>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</si>
  <si>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</si>
  <si>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</si>
  <si>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</si>
  <si>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</si>
  <si>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</si>
  <si>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</si>
  <si>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</si>
  <si>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</si>
  <si>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</si>
  <si>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Transportation Freight</t>
  </si>
  <si>
    <t>Service requested</t>
  </si>
  <si>
    <t>CIMS.CAN.BC.Transportation Freight</t>
  </si>
  <si>
    <t>k*tkm</t>
  </si>
  <si>
    <t>Service provided</t>
  </si>
  <si>
    <t>Competition type</t>
  </si>
  <si>
    <t>Price multiplier</t>
  </si>
  <si>
    <t>CIMS.CAN.BC.Biodiesel</t>
  </si>
  <si>
    <t>AFDC 2023</t>
  </si>
  <si>
    <t>CIMS.Generic Fuels.Biogas</t>
  </si>
  <si>
    <t>JCIMS</t>
  </si>
  <si>
    <t>CIMS.Generic Fuels.Black Liquor</t>
  </si>
  <si>
    <t>CIMS.Generic Fuels.Coal</t>
  </si>
  <si>
    <t>CIMS.Generic Fuels.Coke</t>
  </si>
  <si>
    <t>CIMS.Generic Fuels.Diesel</t>
  </si>
  <si>
    <t>CER</t>
  </si>
  <si>
    <t>CIMS.CAN.BC.Electricity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</si>
  <si>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</si>
  <si>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</si>
  <si>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</si>
  <si>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</si>
  <si>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</si>
  <si>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</si>
  <si>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</si>
  <si>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</si>
  <si>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</si>
  <si>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</si>
  <si>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</si>
  <si>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</si>
  <si>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</si>
  <si>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CIMS.CAN.BC.Transportation Freight.Freight</t>
  </si>
  <si>
    <t>CIMS.CAN.BC.Transportation Freight.Off Road</t>
  </si>
  <si>
    <t>Retrofit_existing_max</t>
  </si>
  <si>
    <t>%</t>
  </si>
  <si>
    <t>TODO: Remove once retrofit bug is fixed.</t>
  </si>
  <si>
    <t>Freight</t>
  </si>
  <si>
    <t>Fixed Ratio</t>
  </si>
  <si>
    <t>CIMS.CAN.BC.Transportation Freight.Freight.Land</t>
  </si>
  <si>
    <t>CIMS.CAN.BC.Transportation Freight.Freight.Marine</t>
  </si>
  <si>
    <t>CIMS.CAN.BC.Transportation Freight.Freight.Air</t>
  </si>
  <si>
    <t>Land</t>
  </si>
  <si>
    <t>CIMS.CAN.BC.Transportation Freight.Freight.Land.Light Medium</t>
  </si>
  <si>
    <t>CIMS.CAN.BC.Transportation Freight.Freight.Land.Heavy</t>
  </si>
  <si>
    <t>Light Medium</t>
  </si>
  <si>
    <t>Tech Compete</t>
  </si>
  <si>
    <t>Discount rate_financial</t>
  </si>
  <si>
    <t>Discount rate_retrofit</t>
  </si>
  <si>
    <t>Heterogeneity</t>
  </si>
  <si>
    <t>Diesel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</si>
  <si>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</si>
  <si>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</si>
  <si>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</si>
  <si>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</si>
  <si>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</si>
  <si>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</si>
  <si>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</si>
  <si>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NR CAN  &amp;Transportation Research Board &amp; National Research Council</t>
  </si>
  <si>
    <t>TODO: Update with avg tkm from Freight calcs</t>
  </si>
  <si>
    <t>FCC</t>
  </si>
  <si>
    <t>Moultak et al. 2017 &amp; Navius</t>
  </si>
  <si>
    <t>$</t>
  </si>
  <si>
    <t>FOM</t>
  </si>
  <si>
    <t>Ray Barton, Hammond, den Boer (2013), Navius</t>
  </si>
  <si>
    <t>CIMS.CAN.BC.Transportation Freight.Diesel Blend</t>
  </si>
  <si>
    <t>GJ</t>
  </si>
  <si>
    <t>Diesel Standard</t>
  </si>
  <si>
    <t>Diesel Efficient</t>
  </si>
  <si>
    <t>Moultak et al., Navius, den boer</t>
  </si>
  <si>
    <t>Hammond Thesis</t>
  </si>
  <si>
    <t>Gasoline Existing</t>
  </si>
  <si>
    <t>moultak, meszler, and navius</t>
  </si>
  <si>
    <t>CIMS.CAN.BC.Transportation Freight.Gasoline Blend</t>
  </si>
  <si>
    <t>Gasoline Standard</t>
  </si>
  <si>
    <t>Gasoline Efficient</t>
  </si>
  <si>
    <t xml:space="preserve">Moultak et al., Navius, &amp; Meszler et al. </t>
  </si>
  <si>
    <t>E85</t>
  </si>
  <si>
    <t>CIMS.CAN.BC.Transportation Freight.Flex Blend</t>
  </si>
  <si>
    <t>Propane</t>
  </si>
  <si>
    <t>Fulton &amp; Miller; Moultak et al</t>
  </si>
  <si>
    <t>Hydrogen</t>
  </si>
  <si>
    <t xml:space="preserve">den boer et al. &amp; Moultak et al. &amp; Navius Research </t>
  </si>
  <si>
    <t>CIMS.CAN.BC.Transportation Freight.FCEV Infrastructure</t>
  </si>
  <si>
    <t>Biodiesel</t>
  </si>
  <si>
    <t>Moultak et al., Navius, Meszler</t>
  </si>
  <si>
    <t>Electric</t>
  </si>
  <si>
    <t>CIMS.CAN.BC.Transportation Freight.EV Infrastructure</t>
  </si>
  <si>
    <t>Plug-in Hybrid</t>
  </si>
  <si>
    <t>Heavy</t>
  </si>
  <si>
    <t>Trucks</t>
  </si>
  <si>
    <t>CIMS.CAN.BC.Transportation Freight.Freight.Land.Heavy.Trucks</t>
  </si>
  <si>
    <t>Rail</t>
  </si>
  <si>
    <t>CIMS.CAN.BC.Transportation Freight.Freight.Land.Heavy.Rail</t>
  </si>
  <si>
    <t>Moultak, den Boer, Navius, Fulton &amp; Miller (2015)</t>
  </si>
  <si>
    <t>Capital recovery</t>
  </si>
  <si>
    <t>Moultak, den Boer, Navius, Fulton &amp; Miller (2015) &amp; Meszler</t>
  </si>
  <si>
    <t>Natural Gas</t>
  </si>
  <si>
    <t>Fulton &amp; Miller, Moultak et al., Navius</t>
  </si>
  <si>
    <t>Ray Barton, Hammond, Navius</t>
  </si>
  <si>
    <t xml:space="preserve">Fulton &amp; Miller &amp; den Boer et al. </t>
  </si>
  <si>
    <t xml:space="preserve">den Boer et al. &amp; Navius Research </t>
  </si>
  <si>
    <t>den boer et al. &amp; Moultak et al. &amp; US Department of Energy (2020)</t>
  </si>
  <si>
    <t>Catenary</t>
  </si>
  <si>
    <t>CIMS.CAN.BC.Transportation Freight.Catenary Infrastructure</t>
  </si>
  <si>
    <t>World Wide Rails &amp; Train Conductor HQ</t>
  </si>
  <si>
    <t>Globe &amp; Mail</t>
  </si>
  <si>
    <t>Argonne National Laboratory</t>
  </si>
  <si>
    <t>Train Conductor HQ</t>
  </si>
  <si>
    <t>Marine</t>
  </si>
  <si>
    <t>Fuel Oil Existing</t>
  </si>
  <si>
    <t>Fuel Oil Standard</t>
  </si>
  <si>
    <t>Fuel Oil Efficient</t>
  </si>
  <si>
    <t>Air</t>
  </si>
  <si>
    <t>Domestic</t>
  </si>
  <si>
    <t>Off Road</t>
  </si>
  <si>
    <t>Diesel Std</t>
  </si>
  <si>
    <t>Diesel Medium Efficiency</t>
  </si>
  <si>
    <t>Diesel High Efficiency</t>
  </si>
  <si>
    <t>EV Infrastructure</t>
  </si>
  <si>
    <t>CIMS.CAN.BC.Transportation Freight.EV Infrastructure.Depot Stations</t>
  </si>
  <si>
    <t>CIMS.CAN.BC.Transportation Freight.EV Infrastructure.Rapid Charging Stations</t>
  </si>
  <si>
    <t>Depot Stations</t>
  </si>
  <si>
    <t>Station</t>
  </si>
  <si>
    <t>Johnson et al. 2020</t>
  </si>
  <si>
    <t>Hall &amp; Lustey, Navius, Johnson et al. (2020</t>
  </si>
  <si>
    <t>den boer et al. Johnson et al</t>
  </si>
  <si>
    <t>Rapid Charging Stations</t>
  </si>
  <si>
    <t>Johnson et al</t>
  </si>
  <si>
    <t>Hall &amp;Lutsey, Johnson et al</t>
  </si>
  <si>
    <t>FCEV Infrastructure</t>
  </si>
  <si>
    <t>Low Capacity Station</t>
  </si>
  <si>
    <t>Melaina et al. (2012)</t>
  </si>
  <si>
    <t>IEA (2019)</t>
  </si>
  <si>
    <t>Weinert et al. (2007)</t>
  </si>
  <si>
    <t>High Capacity Station</t>
  </si>
  <si>
    <t>Catenary Infrastructure</t>
  </si>
  <si>
    <t>Catenary Road</t>
  </si>
  <si>
    <t>Oak Ridge National Laboratory (Private Coorespondance)</t>
  </si>
  <si>
    <t xml:space="preserve">den Boer et al. ; Moultak et al. </t>
  </si>
  <si>
    <t>Diesel Blend</t>
  </si>
  <si>
    <t>Diesel</t>
  </si>
  <si>
    <t>Renewable Diesel</t>
  </si>
  <si>
    <t>CIMS.Generic Fuels.Renewable Diesel</t>
  </si>
  <si>
    <t>Gasoline Blend</t>
  </si>
  <si>
    <t>Gasoline</t>
  </si>
  <si>
    <t>Ethanol</t>
  </si>
  <si>
    <t>Renewable Gasoline</t>
  </si>
  <si>
    <t>CIMS.Generic Fuels.Renewable Gasoline</t>
  </si>
  <si>
    <t>Flex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</si>
</sst>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CIMS_Trasportation%20Freight_activity%20and%20energy%20inputs.xlsx" TargetMode="External"/><Relationship Id="rId1" Type="http://schemas.openxmlformats.org/officeDocument/2006/relationships/externalLinkPath" Target="file:///N:\CIMS\Sources\Sectors\19%20-%20Transportation%20freight\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Sectors\19%20-%20Transportation%20freight\Mariah%20model\Freight%20Data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Freight_acti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Freight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FreightService requestedCIMS.CAN.CAN.Transportation Freight.Freight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FreightService requestedCIMS.CAN.CAN.Transportation Freight.Off Road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Freight.FreightService requestedCIMS.CAN.CAN.Transportation Freight.Freight.Land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Freight.FreightService requestedCIMS.CAN.CAN.Transportation Freight.Freight.Marine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Freight.FreightService requestedCIMS.CAN.CAN.Transportation Freight.Freight.Air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Freight.Freight.LandService requestedCIMS.CAN.CAN.Transportation Freight.Freight.Land.Light Medium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Freight.Freight.LandService requestedCIMS.CAN.CAN.Transportation Freight.Freight.Land.Heavy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Freight.Freight.Land.HeavyTrucksMarket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Freight.Freight.Land.HeavyRailMarket share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Freight.Freight.Land.Light MediumOutput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Freight.Freight.Land.Light MediumDiesel ExistingService requestedCIMS.CAN.CAN.Transportation Freight.Diesel Blend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Freight.Freight.Land.Light MediumDiesel StandardService requestedCIMS.CAN.CAN.Transportation Freight.Diesel Blend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Freight.Freight.Land.Light MediumDiesel EfficientService requestedCIMS.CAN.CAN.Transportation Freight.Diesel Blend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Freight.Freight.Land.Light MediumGasoline ExistingService requestedCIMS.CAN.CAN.Transportation Freight.Gasoline Blend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Freight.Freight.Land.Light MediumGasoline StandardService requestedCIMS.CAN.CAN.Transportation Freight.Gasoline Blend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Freight.Freight.Land.Light MediumGasoline EfficientService requestedCIMS.CAN.CAN.Transportation Freight.Gasoline Blend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Freight.Freight.Land.Light MediumDiesel ExistingMarket share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Freight.Freight.Land.Light MediumGasoline ExistingMarket share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Freight.Freight.Land.Light MediumPropaneMarket share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Freight.Freight.Land.Heavy.TrucksOutput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Freight.Freight.Land.Heavy.TrucksDiesel ExistingService requestedCIMS.CAN.CAN.Transportation Freight.Diesel Blend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Freight.Freight.Land.Heavy.TrucksDiesel StandardService requestedCIMS.CAN.CAN.Transportation Freight.Diesel Blend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Freight.Freight.Land.Heavy.TrucksDiesel EfficientService requestedCIMS.CAN.CAN.Transportation Freight.Diesel Blend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Freight.Freight.Land.Heavy.TrucksDiesel ExistingMarket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Freight.Freight.Land.Heavy.RailDiesel ExistingService requestedCIMS.Generic Fuels.Diesel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Freight.Freight.Land.Heavy.RailDiesel StandardService requestedCIMS.Generic Fuels.Diesel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Freight.Freight.Land.Heavy.RailDiesel EfficientService requestedCIMS.Generic Fuels.Diesel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Freight.Freight.Land.Heavy.RailDiesel ExistingMarket share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Freight.Freight.MarineDiesel ExistingService requestedCIMS.Generic Fuels.Diesel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Freight.Freight.MarineDiesel StandardService requestedCIMS.Generic Fuels.Diesel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Freight.Freight.MarineDiesel EfficientService requestedCIMS.Generic Fuels.Diesel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Freight.Freight.MarineFuel Oil ExistingService requestedCIMS.Generic Fuels.Fuel Oil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Freight.Freight.MarineFuel Oil StandardService requestedCIMS.Generic Fuels.Fuel Oil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Freight.Freight.MarineFuel Oil EfficientService requestedCIMS.Generic Fuels.Fuel Oil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Freight.Freight.MarineDiesel ExistingMarket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Freight.Freight.MarineFuel Oil ExistingMarket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A53" t="str">
            <v>CIMS.CAN.BC.Transportation Freight.Freight.Land.Light MediumDiesel ExistingService requestedCIMS.CAN.BC.Transportation Freight.Diesel Blend</v>
          </cell>
          <cell r="H53">
            <v>8.019236191841717</v>
          </cell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CIMS.CAN.BC.Transportation Freight.Freight.Land.Light MediumDiesel StandardService requestedCIMS.CAN.BC.Transportation Freight.Diesel Blend</v>
          </cell>
          <cell r="H54">
            <v>6.8816861885125507</v>
          </cell>
          <cell r="I54"/>
          <cell r="J54"/>
          <cell r="K54"/>
          <cell r="L54"/>
          <cell r="M54"/>
          <cell r="N54"/>
          <cell r="O54"/>
          <cell r="P54"/>
          <cell r="Q54"/>
          <cell r="R54"/>
        </row>
        <row r="55">
          <cell r="A55" t="str">
            <v>CIMS.CAN.BC.Transportation Freight.Freight.Land.Light MediumDiesel EfficientService requestedCIMS.CAN.BC.Transportation Freight.Diesel Blend</v>
          </cell>
          <cell r="H55">
            <v>6.0311066209151019</v>
          </cell>
          <cell r="I55"/>
          <cell r="J55"/>
          <cell r="K55"/>
          <cell r="L55"/>
          <cell r="M55"/>
          <cell r="N55"/>
          <cell r="O55"/>
          <cell r="P55"/>
          <cell r="Q55"/>
          <cell r="R55"/>
        </row>
        <row r="56">
          <cell r="A56" t="str">
            <v>CIMS.CAN.BC.Transportation Freight.Freight.Land.Light MediumGasoline ExistingService requestedCIMS.CAN.BC.Transportation Freight.Gasoline Blend</v>
          </cell>
          <cell r="H56">
            <v>8.019236191841717</v>
          </cell>
          <cell r="I56"/>
          <cell r="J56"/>
          <cell r="K56"/>
          <cell r="L56"/>
          <cell r="M56"/>
          <cell r="N56"/>
          <cell r="O56"/>
          <cell r="P56"/>
          <cell r="Q56"/>
          <cell r="R56"/>
        </row>
        <row r="57">
          <cell r="A57" t="str">
            <v>CIMS.CAN.BC.Transportation Freight.Freight.Land.Light MediumGasoline StandardService requestedCIMS.CAN.BC.Transportation Freight.Gasoline Blend</v>
          </cell>
          <cell r="H57">
            <v>6.8816861885125507</v>
          </cell>
          <cell r="I57"/>
          <cell r="J57"/>
          <cell r="K57"/>
          <cell r="L57"/>
          <cell r="M57"/>
          <cell r="N57"/>
          <cell r="O57"/>
          <cell r="P57"/>
          <cell r="Q57"/>
          <cell r="R57"/>
        </row>
        <row r="58">
          <cell r="A58" t="str">
            <v>CIMS.CAN.BC.Transportation Freight.Freight.Land.Light MediumGasoline EfficientService requestedCIMS.CAN.BC.Transportation Freight.Gasoline Blend</v>
          </cell>
          <cell r="H58">
            <v>6.0311066209151019</v>
          </cell>
          <cell r="I58"/>
          <cell r="J58"/>
          <cell r="K58"/>
          <cell r="L58"/>
          <cell r="M58"/>
          <cell r="N58"/>
          <cell r="O58"/>
          <cell r="P58"/>
          <cell r="Q58"/>
          <cell r="R58"/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  <cell r="I59"/>
          <cell r="J59"/>
          <cell r="K59"/>
          <cell r="L59"/>
          <cell r="M59"/>
          <cell r="N59"/>
          <cell r="O59"/>
          <cell r="P59"/>
          <cell r="Q59"/>
          <cell r="R59"/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  <cell r="I60"/>
          <cell r="J60"/>
          <cell r="K60"/>
          <cell r="L60"/>
          <cell r="M60"/>
          <cell r="N60"/>
          <cell r="O60"/>
          <cell r="P60"/>
          <cell r="Q60"/>
          <cell r="R60"/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  <cell r="I61"/>
          <cell r="J61"/>
          <cell r="K61"/>
          <cell r="L61"/>
          <cell r="M61"/>
          <cell r="N61"/>
          <cell r="O61"/>
          <cell r="P61"/>
          <cell r="Q61"/>
          <cell r="R61"/>
        </row>
        <row r="62">
          <cell r="A62" t="str">
            <v>CIMS.CAN.BC.Transportation Freight.Freight.Land.Heavy.TrucksOutput</v>
          </cell>
          <cell r="H62">
            <v>593.0729841188803</v>
          </cell>
          <cell r="I62"/>
          <cell r="J62"/>
          <cell r="K62"/>
          <cell r="L62"/>
          <cell r="M62"/>
          <cell r="N62"/>
          <cell r="O62"/>
          <cell r="P62"/>
          <cell r="Q62"/>
          <cell r="R62"/>
        </row>
        <row r="63">
          <cell r="A63" t="str">
            <v>CIMS.CAN.BC.Transportation Freight.Freight.Land.Heavy.TrucksDiesel ExistingService requestedCIMS.CAN.BC.Transportation Freight.Diesel Blend</v>
          </cell>
          <cell r="H63">
            <v>2.0308199896894732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Freight.Freight.Land.Heavy.TrucksDiesel StandardService requestedCIMS.CAN.BC.Transportation Freight.Diesel Blend</v>
          </cell>
          <cell r="H64">
            <v>1.9435644333557149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Freight.Freight.Land.Heavy.TrucksDiesel EfficientService requestedCIMS.CAN.BC.Transportation Freight.Diesel Blend</v>
          </cell>
          <cell r="H65">
            <v>2.183603520961229</v>
          </cell>
          <cell r="I65"/>
          <cell r="J65"/>
          <cell r="K65"/>
          <cell r="L65"/>
          <cell r="M65"/>
          <cell r="N65"/>
          <cell r="O65"/>
          <cell r="P65"/>
          <cell r="Q65"/>
          <cell r="R65"/>
        </row>
        <row r="66">
          <cell r="A66" t="str">
            <v>CIMS.CAN.BC.Transportation Freight.Freight.Land.Heavy.TrucksDiesel ExistingMarket share</v>
          </cell>
          <cell r="H66">
            <v>1</v>
          </cell>
          <cell r="I66"/>
          <cell r="J66"/>
          <cell r="K66"/>
          <cell r="L66"/>
          <cell r="M66"/>
          <cell r="N66"/>
          <cell r="O66"/>
          <cell r="P66"/>
          <cell r="Q66"/>
          <cell r="R66"/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  <cell r="I67"/>
          <cell r="J67"/>
          <cell r="K67"/>
          <cell r="L67"/>
          <cell r="M67"/>
          <cell r="N67"/>
          <cell r="O67"/>
          <cell r="P67"/>
          <cell r="Q67"/>
          <cell r="R67"/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Freight.Freight.Land.Heavy.RailDiesel ExistingMarket share</v>
          </cell>
          <cell r="H70">
            <v>1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Freight.Freight.MarineDiesel ExistingMarket share</v>
          </cell>
          <cell r="H77">
            <v>0.43000898472596583</v>
          </cell>
          <cell r="I77"/>
          <cell r="J77"/>
          <cell r="K77"/>
          <cell r="L77"/>
          <cell r="M77"/>
          <cell r="N77"/>
          <cell r="O77"/>
          <cell r="P77"/>
          <cell r="Q77"/>
          <cell r="R77"/>
        </row>
        <row r="78">
          <cell r="A78" t="str">
            <v>CIMS.CAN.BC.Transportation Freight.Freight.MarineFuel Oil ExistingMarket share</v>
          </cell>
          <cell r="H78">
            <v>0.56999101527403417</v>
          </cell>
          <cell r="I78"/>
          <cell r="J78"/>
          <cell r="K78"/>
          <cell r="L78"/>
          <cell r="M78"/>
          <cell r="N78"/>
          <cell r="O78"/>
          <cell r="P78"/>
          <cell r="Q78"/>
          <cell r="R78"/>
        </row>
        <row r="79">
          <cell r="H79"/>
          <cell r="I79"/>
          <cell r="J79"/>
          <cell r="K79"/>
          <cell r="L79"/>
          <cell r="M79"/>
          <cell r="N79"/>
          <cell r="O79"/>
          <cell r="P79"/>
          <cell r="Q79"/>
          <cell r="R79"/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  <cell r="I90"/>
          <cell r="J90"/>
          <cell r="K90"/>
          <cell r="L90"/>
          <cell r="M90"/>
          <cell r="N90"/>
          <cell r="O90"/>
          <cell r="P90"/>
          <cell r="Q90"/>
          <cell r="R90"/>
        </row>
        <row r="91">
          <cell r="A91" t="str">
            <v>CIMS.CAN.AB.Transportation Freight.Freight.Land.Light MediumDiesel ExistingService requestedCIMS.CAN.AB.Transportation Freight.Diesel Blend</v>
          </cell>
          <cell r="H91">
            <v>8.6223422340221401</v>
          </cell>
          <cell r="I91"/>
          <cell r="J91"/>
          <cell r="K91"/>
          <cell r="L91"/>
          <cell r="M91"/>
          <cell r="N91"/>
          <cell r="O91"/>
          <cell r="P91"/>
          <cell r="Q91"/>
          <cell r="R91"/>
        </row>
        <row r="92">
          <cell r="A92" t="str">
            <v>CIMS.CAN.AB.Transportation Freight.Freight.Land.Light MediumDiesel StandardService requestedCIMS.CAN.AB.Transportation Freight.Diesel Blend</v>
          </cell>
          <cell r="H92">
            <v>7.0653018970308352</v>
          </cell>
          <cell r="I92"/>
          <cell r="J92"/>
          <cell r="K92"/>
          <cell r="L92"/>
          <cell r="M92"/>
          <cell r="N92"/>
          <cell r="O92"/>
          <cell r="P92"/>
          <cell r="Q92"/>
          <cell r="R92"/>
        </row>
        <row r="93">
          <cell r="A93" t="str">
            <v>CIMS.CAN.AB.Transportation Freight.Freight.Land.Light MediumDiesel EfficientService requestedCIMS.CAN.AB.Transportation Freight.Diesel Blend</v>
          </cell>
          <cell r="H93">
            <v>6.2192525424846519</v>
          </cell>
          <cell r="I93"/>
          <cell r="J93"/>
          <cell r="K93"/>
          <cell r="L93"/>
          <cell r="M93"/>
          <cell r="N93"/>
          <cell r="O93"/>
          <cell r="P93"/>
          <cell r="Q93"/>
          <cell r="R93"/>
        </row>
        <row r="94">
          <cell r="A94" t="str">
            <v>CIMS.CAN.AB.Transportation Freight.Freight.Land.Light MediumGasoline ExistingService requestedCIMS.CAN.AB.Transportation Freight.Gasoline Blend</v>
          </cell>
          <cell r="H94">
            <v>8.6223422340221401</v>
          </cell>
          <cell r="I94"/>
          <cell r="J94"/>
          <cell r="K94"/>
          <cell r="L94"/>
          <cell r="M94"/>
          <cell r="N94"/>
          <cell r="O94"/>
          <cell r="P94"/>
          <cell r="Q94"/>
          <cell r="R94"/>
        </row>
        <row r="95">
          <cell r="A95" t="str">
            <v>CIMS.CAN.AB.Transportation Freight.Freight.Land.Light MediumGasoline StandardService requestedCIMS.CAN.AB.Transportation Freight.Gasoline Blend</v>
          </cell>
          <cell r="H95">
            <v>7.0653018970308352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CIMS.CAN.AB.Transportation Freight.Freight.Land.Light MediumGasoline EfficientService requestedCIMS.CAN.AB.Transportation Freight.Gasoline Blend</v>
          </cell>
          <cell r="H96">
            <v>6.2192525424846519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  <cell r="I97"/>
          <cell r="J97"/>
          <cell r="K97"/>
          <cell r="L97"/>
          <cell r="M97"/>
          <cell r="N97"/>
          <cell r="O97"/>
          <cell r="P97"/>
          <cell r="Q97"/>
          <cell r="R97"/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  <cell r="I98"/>
          <cell r="J98"/>
          <cell r="K98"/>
          <cell r="L98"/>
          <cell r="M98"/>
          <cell r="N98"/>
          <cell r="O98"/>
          <cell r="P98"/>
          <cell r="Q98"/>
          <cell r="R98"/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  <cell r="I99"/>
          <cell r="J99"/>
          <cell r="K99"/>
          <cell r="L99"/>
          <cell r="M99"/>
          <cell r="N99"/>
          <cell r="O99"/>
          <cell r="P99"/>
          <cell r="Q99"/>
          <cell r="R99"/>
        </row>
        <row r="100">
          <cell r="A100" t="str">
            <v>CIMS.CAN.AB.Transportation Freight.Freight.Land.Heavy.TrucksOutput</v>
          </cell>
          <cell r="H100">
            <v>593.0729841188803</v>
          </cell>
          <cell r="I100"/>
          <cell r="J100"/>
          <cell r="K100"/>
          <cell r="L100"/>
          <cell r="M100"/>
          <cell r="N100"/>
          <cell r="O100"/>
          <cell r="P100"/>
          <cell r="Q100"/>
          <cell r="R100"/>
        </row>
        <row r="101">
          <cell r="A101" t="str">
            <v>CIMS.CAN.AB.Transportation Freight.Freight.Land.Heavy.TrucksDiesel ExistingService requestedCIMS.CAN.AB.Transportation Freight.Diesel Blend</v>
          </cell>
          <cell r="H101">
            <v>2.0377366213852599</v>
          </cell>
          <cell r="I101"/>
          <cell r="J101"/>
          <cell r="K101"/>
          <cell r="L101"/>
          <cell r="M101"/>
          <cell r="N101"/>
          <cell r="O101"/>
          <cell r="P101"/>
          <cell r="Q101"/>
          <cell r="R101"/>
        </row>
        <row r="102">
          <cell r="A102" t="str">
            <v>CIMS.CAN.AB.Transportation Freight.Freight.Land.Heavy.TrucksDiesel StandardService requestedCIMS.CAN.AB.Transportation Freight.Diesel Blend</v>
          </cell>
          <cell r="H102">
            <v>1.9079173907713354</v>
          </cell>
          <cell r="I102"/>
          <cell r="J102"/>
          <cell r="K102"/>
          <cell r="L102"/>
          <cell r="M102"/>
          <cell r="N102"/>
          <cell r="O102"/>
          <cell r="P102"/>
          <cell r="Q102"/>
          <cell r="R102"/>
        </row>
        <row r="103">
          <cell r="A103" t="str">
            <v>CIMS.CAN.AB.Transportation Freight.Freight.Land.Heavy.TrucksDiesel EfficientService requestedCIMS.CAN.AB.Transportation Freight.Diesel Blend</v>
          </cell>
          <cell r="H103">
            <v>1.641053540549702</v>
          </cell>
          <cell r="I103"/>
          <cell r="J103"/>
          <cell r="K103"/>
          <cell r="L103"/>
          <cell r="M103"/>
          <cell r="N103"/>
          <cell r="O103"/>
          <cell r="P103"/>
          <cell r="Q103"/>
          <cell r="R103"/>
        </row>
        <row r="104">
          <cell r="A104" t="str">
            <v>CIMS.CAN.AB.Transportation Freight.Freight.Land.Heavy.TrucksDiesel ExistingMarket share</v>
          </cell>
          <cell r="H104">
            <v>1</v>
          </cell>
          <cell r="I104"/>
          <cell r="J104"/>
          <cell r="K104"/>
          <cell r="L104"/>
          <cell r="M104"/>
          <cell r="N104"/>
          <cell r="O104"/>
          <cell r="P104"/>
          <cell r="Q104"/>
          <cell r="R104"/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  <cell r="I106"/>
          <cell r="J106"/>
          <cell r="K106"/>
          <cell r="L106"/>
          <cell r="M106"/>
          <cell r="N106"/>
          <cell r="O106"/>
          <cell r="P106"/>
          <cell r="Q106"/>
          <cell r="R106"/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  <cell r="I107"/>
          <cell r="J107"/>
          <cell r="K107"/>
          <cell r="L107"/>
          <cell r="M107"/>
          <cell r="N107"/>
          <cell r="O107"/>
          <cell r="P107"/>
          <cell r="Q107"/>
          <cell r="R107"/>
        </row>
        <row r="108">
          <cell r="A108" t="str">
            <v>CIMS.CAN.AB.Transportation Freight.Freight.Land.Heavy.RailDiesel ExistingMarket share</v>
          </cell>
          <cell r="H108">
            <v>1</v>
          </cell>
          <cell r="I108"/>
          <cell r="J108"/>
          <cell r="K108"/>
          <cell r="L108"/>
          <cell r="M108"/>
          <cell r="N108"/>
          <cell r="O108"/>
          <cell r="P108"/>
          <cell r="Q108"/>
          <cell r="R108"/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  <cell r="I109"/>
          <cell r="J109"/>
          <cell r="K109"/>
          <cell r="L109"/>
          <cell r="M109"/>
          <cell r="N109"/>
          <cell r="O109"/>
          <cell r="P109"/>
          <cell r="Q109"/>
          <cell r="R109"/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  <cell r="I110"/>
          <cell r="J110"/>
          <cell r="K110"/>
          <cell r="L110"/>
          <cell r="M110"/>
          <cell r="N110"/>
          <cell r="O110"/>
          <cell r="P110"/>
          <cell r="Q110"/>
          <cell r="R110"/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  <cell r="I111"/>
          <cell r="J111"/>
          <cell r="K111"/>
          <cell r="L111"/>
          <cell r="M111"/>
          <cell r="N111"/>
          <cell r="O111"/>
          <cell r="P111"/>
          <cell r="Q111"/>
          <cell r="R111"/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  <cell r="I112"/>
          <cell r="J112"/>
          <cell r="K112"/>
          <cell r="L112"/>
          <cell r="M112"/>
          <cell r="N112"/>
          <cell r="O112"/>
          <cell r="P112"/>
          <cell r="Q112"/>
          <cell r="R112"/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  <cell r="I113"/>
          <cell r="J113"/>
          <cell r="K113"/>
          <cell r="L113"/>
          <cell r="M113"/>
          <cell r="N113"/>
          <cell r="O113"/>
          <cell r="P113"/>
          <cell r="Q113"/>
          <cell r="R113"/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  <cell r="I114"/>
          <cell r="J114"/>
          <cell r="K114"/>
          <cell r="L114"/>
          <cell r="M114"/>
          <cell r="N114"/>
          <cell r="O114"/>
          <cell r="P114"/>
          <cell r="Q114"/>
          <cell r="R114"/>
        </row>
        <row r="115">
          <cell r="A115" t="str">
            <v>CIMS.CAN.AB.Transportation Freight.Freight.MarineDiesel ExistingMarket share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Freight.Freight.MarineFuel Oil ExistingMarket share</v>
          </cell>
          <cell r="H116">
            <v>0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H117"/>
          <cell r="I117"/>
          <cell r="J117"/>
          <cell r="K117"/>
          <cell r="L117"/>
          <cell r="M117"/>
          <cell r="N117"/>
          <cell r="O117"/>
          <cell r="P117"/>
          <cell r="Q117"/>
          <cell r="R117"/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CIMS.CAN.SK.Transportation Freight.Freight.Land.Light MediumDiesel ExistingService requestedCIMS.CAN.SK.Transportation Freight.Diesel Blend</v>
          </cell>
          <cell r="H129">
            <v>8.5488916100355254</v>
          </cell>
          <cell r="I129"/>
          <cell r="J129"/>
          <cell r="K129"/>
          <cell r="L129"/>
          <cell r="M129"/>
          <cell r="N129"/>
          <cell r="O129"/>
          <cell r="P129"/>
          <cell r="Q129"/>
          <cell r="R129"/>
        </row>
        <row r="130">
          <cell r="A130" t="str">
            <v>CIMS.CAN.SK.Transportation Freight.Freight.Land.Light MediumDiesel StandardService requestedCIMS.CAN.SK.Transportation Freight.Diesel Blend</v>
          </cell>
          <cell r="H130">
            <v>7.1103891639367713</v>
          </cell>
          <cell r="I130"/>
          <cell r="J130"/>
          <cell r="K130"/>
          <cell r="L130"/>
          <cell r="M130"/>
          <cell r="N130"/>
          <cell r="O130"/>
          <cell r="P130"/>
          <cell r="Q130"/>
          <cell r="R130"/>
        </row>
        <row r="131">
          <cell r="A131" t="str">
            <v>CIMS.CAN.SK.Transportation Freight.Freight.Land.Light MediumDiesel EfficientService requestedCIMS.CAN.SK.Transportation Freight.Diesel Blend</v>
          </cell>
          <cell r="H131">
            <v>6.2582605494079866</v>
          </cell>
          <cell r="I131"/>
          <cell r="J131"/>
          <cell r="K131"/>
          <cell r="L131"/>
          <cell r="M131"/>
          <cell r="N131"/>
          <cell r="O131"/>
          <cell r="P131"/>
          <cell r="Q131"/>
          <cell r="R131"/>
        </row>
        <row r="132">
          <cell r="A132" t="str">
            <v>CIMS.CAN.SK.Transportation Freight.Freight.Land.Light MediumGasoline ExistingService requestedCIMS.CAN.SK.Transportation Freight.Gasoline Blend</v>
          </cell>
          <cell r="H132">
            <v>8.5488916100355254</v>
          </cell>
          <cell r="I132"/>
          <cell r="J132"/>
          <cell r="K132"/>
          <cell r="L132"/>
          <cell r="M132"/>
          <cell r="N132"/>
          <cell r="O132"/>
          <cell r="P132"/>
          <cell r="Q132"/>
          <cell r="R132"/>
        </row>
        <row r="133">
          <cell r="A133" t="str">
            <v>CIMS.CAN.SK.Transportation Freight.Freight.Land.Light MediumGasoline StandardService requestedCIMS.CAN.SK.Transportation Freight.Gasoline Blend</v>
          </cell>
          <cell r="H133">
            <v>7.1103891639367713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CIMS.CAN.SK.Transportation Freight.Freight.Land.Light MediumGasoline EfficientService requestedCIMS.CAN.SK.Transportation Freight.Gasoline Blend</v>
          </cell>
          <cell r="H134">
            <v>6.2582605494079866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CIMS.CAN.SK.Transportation Freight.Freight.Land.Heavy.TrucksOutput</v>
          </cell>
          <cell r="H138">
            <v>593.0729841188803</v>
          </cell>
          <cell r="I138"/>
          <cell r="J138"/>
          <cell r="K138"/>
          <cell r="L138"/>
          <cell r="M138"/>
          <cell r="N138"/>
          <cell r="O138"/>
          <cell r="P138"/>
          <cell r="Q138"/>
          <cell r="R138"/>
        </row>
        <row r="139">
          <cell r="A139" t="str">
            <v>CIMS.CAN.SK.Transportation Freight.Freight.Land.Heavy.TrucksDiesel ExistingService requestedCIMS.CAN.SK.Transportation Freight.Diesel Blend</v>
          </cell>
          <cell r="H139">
            <v>2.1345690347791928</v>
          </cell>
          <cell r="I139"/>
          <cell r="J139"/>
          <cell r="K139"/>
          <cell r="L139"/>
          <cell r="M139"/>
          <cell r="N139"/>
          <cell r="O139"/>
          <cell r="P139"/>
          <cell r="Q139"/>
          <cell r="R139"/>
        </row>
        <row r="140">
          <cell r="A140" t="str">
            <v>CIMS.CAN.SK.Transportation Freight.Freight.Land.Heavy.TrucksDiesel StandardService requestedCIMS.CAN.SK.Transportation Freight.Diesel Blend</v>
          </cell>
          <cell r="H140">
            <v>2.0627428109281043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CIMS.CAN.SK.Transportation Freight.Freight.Land.Heavy.TrucksDiesel EfficientService requestedCIMS.CAN.SK.Transportation Freight.Diesel Blend</v>
          </cell>
          <cell r="H141">
            <v>1.7937367788379064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CIMS.CAN.SK.Transportation Freight.Freight.Land.Heavy.TrucksDiesel ExistingMarket share</v>
          </cell>
          <cell r="H142">
            <v>1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CIMS.CAN.SK.Transportation Freight.Freight.Land.Heavy.RailDiesel ExistingMarket share</v>
          </cell>
          <cell r="H146">
            <v>1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  <cell r="I152"/>
          <cell r="J152"/>
          <cell r="K152"/>
          <cell r="L152"/>
          <cell r="M152"/>
          <cell r="N152"/>
          <cell r="O152"/>
          <cell r="P152"/>
          <cell r="Q152"/>
          <cell r="R152"/>
        </row>
        <row r="153">
          <cell r="A153" t="str">
            <v>CIMS.CAN.SK.Transportation Freight.Freight.MarineDiesel ExistingMarket share</v>
          </cell>
          <cell r="H153">
            <v>0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CIMS.CAN.SK.Transportation Freight.Freight.MarineFuel Oil ExistingMarket share</v>
          </cell>
          <cell r="H154">
            <v>0</v>
          </cell>
          <cell r="I154"/>
          <cell r="J154"/>
          <cell r="K154"/>
          <cell r="L154"/>
          <cell r="M154"/>
          <cell r="N154"/>
          <cell r="O154"/>
          <cell r="P154"/>
          <cell r="Q154"/>
          <cell r="R154"/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CIMS.CAN.MB.Transportation Freight.Freight.Land.Light MediumDiesel ExistingService requestedCIMS.CAN.MB.Transportation Freight.Diesel Blend</v>
          </cell>
          <cell r="H167">
            <v>8.5382870951329082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CIMS.CAN.MB.Transportation Freight.Freight.Land.Light MediumDiesel StandardService requestedCIMS.CAN.MB.Transportation Freight.Diesel Blend</v>
          </cell>
          <cell r="H168">
            <v>7.5766441909188904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CIMS.CAN.MB.Transportation Freight.Freight.Land.Light MediumDiesel EfficientService requestedCIMS.CAN.MB.Transportation Freight.Diesel Blend</v>
          </cell>
          <cell r="H169">
            <v>6.8711703080040545</v>
          </cell>
          <cell r="I169"/>
          <cell r="J169"/>
          <cell r="K169"/>
          <cell r="L169"/>
          <cell r="M169"/>
          <cell r="N169"/>
          <cell r="O169"/>
          <cell r="P169"/>
          <cell r="Q169"/>
          <cell r="R169"/>
        </row>
        <row r="170">
          <cell r="A170" t="str">
            <v>CIMS.CAN.MB.Transportation Freight.Freight.Land.Light MediumGasoline ExistingService requestedCIMS.CAN.MB.Transportation Freight.Gasoline Blend</v>
          </cell>
          <cell r="H170">
            <v>8.5382870951329082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CIMS.CAN.MB.Transportation Freight.Freight.Land.Light MediumGasoline StandardService requestedCIMS.CAN.MB.Transportation Freight.Gasoline Blend</v>
          </cell>
          <cell r="H171">
            <v>7.5766441909188904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CIMS.CAN.MB.Transportation Freight.Freight.Land.Light MediumGasoline EfficientService requestedCIMS.CAN.MB.Transportation Freight.Gasoline Blend</v>
          </cell>
          <cell r="H172">
            <v>6.8711703080040545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CIMS.CAN.MB.Transportation Freight.Freight.Land.Heavy.TrucksOutput</v>
          </cell>
          <cell r="H176">
            <v>593.0729841188803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CIMS.CAN.MB.Transportation Freight.Freight.Land.Heavy.TrucksDiesel ExistingService requestedCIMS.CAN.MB.Transportation Freight.Diesel Blend</v>
          </cell>
          <cell r="H177">
            <v>1.994640909171794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CIMS.CAN.MB.Transportation Freight.Freight.Land.Heavy.TrucksDiesel StandardService requestedCIMS.CAN.MB.Transportation Freight.Diesel Blend</v>
          </cell>
          <cell r="H178">
            <v>1.8116170456501537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CIMS.CAN.MB.Transportation Freight.Freight.Land.Heavy.TrucksDiesel EfficientService requestedCIMS.CAN.MB.Transportation Freight.Diesel Blend</v>
          </cell>
          <cell r="H179">
            <v>1.4976944895366098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CIMS.CAN.MB.Transportation Freight.Freight.Land.Heavy.TrucksDiesel ExistingMarket share</v>
          </cell>
          <cell r="H180">
            <v>1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  <cell r="I181"/>
          <cell r="J181"/>
          <cell r="K181"/>
          <cell r="L181"/>
          <cell r="M181"/>
          <cell r="N181"/>
          <cell r="O181"/>
          <cell r="P181"/>
          <cell r="Q181"/>
          <cell r="R181"/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  <cell r="I182"/>
          <cell r="J182"/>
          <cell r="K182"/>
          <cell r="L182"/>
          <cell r="M182"/>
          <cell r="N182"/>
          <cell r="O182"/>
          <cell r="P182"/>
          <cell r="Q182"/>
          <cell r="R182"/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CIMS.CAN.MB.Transportation Freight.Freight.Land.Heavy.RailDiesel ExistingMarket share</v>
          </cell>
          <cell r="H184">
            <v>1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CIMS.CAN.MB.Transportation Freight.Freight.MarineDiesel ExistingMarket share</v>
          </cell>
          <cell r="H191">
            <v>1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CIMS.CAN.MB.Transportation Freight.Freight.MarineFuel Oil ExistingMarket share</v>
          </cell>
          <cell r="H192">
            <v>0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H193"/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  <cell r="I204"/>
          <cell r="J204"/>
          <cell r="K204"/>
          <cell r="L204"/>
          <cell r="M204"/>
          <cell r="N204"/>
          <cell r="O204"/>
          <cell r="P204"/>
          <cell r="Q204"/>
          <cell r="R204"/>
        </row>
        <row r="205">
          <cell r="A205" t="str">
            <v>CIMS.CAN.ON.Transportation Freight.Freight.Land.Light MediumDiesel ExistingService requestedCIMS.CAN.ON.Transportation Freight.Diesel Blend</v>
          </cell>
          <cell r="H205">
            <v>7.6359591167700938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CIMS.CAN.ON.Transportation Freight.Freight.Land.Light MediumDiesel StandardService requestedCIMS.CAN.ON.Transportation Freight.Diesel Blend</v>
          </cell>
          <cell r="H206">
            <v>6.6517474819567797</v>
          </cell>
          <cell r="I206"/>
          <cell r="J206"/>
          <cell r="K206"/>
          <cell r="L206"/>
          <cell r="M206"/>
          <cell r="N206"/>
          <cell r="O206"/>
          <cell r="P206"/>
          <cell r="Q206"/>
          <cell r="R206"/>
        </row>
        <row r="207">
          <cell r="A207" t="str">
            <v>CIMS.CAN.ON.Transportation Freight.Freight.Land.Light MediumDiesel EfficientService requestedCIMS.CAN.ON.Transportation Freight.Diesel Blend</v>
          </cell>
          <cell r="H207">
            <v>5.8923938012378754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CIMS.CAN.ON.Transportation Freight.Freight.Land.Light MediumGasoline ExistingService requestedCIMS.CAN.ON.Transportation Freight.Gasoline Blend</v>
          </cell>
          <cell r="H208">
            <v>7.6359591167700938</v>
          </cell>
          <cell r="I208"/>
          <cell r="J208"/>
          <cell r="K208"/>
          <cell r="L208"/>
          <cell r="M208"/>
          <cell r="N208"/>
          <cell r="O208"/>
          <cell r="P208"/>
          <cell r="Q208"/>
          <cell r="R208"/>
        </row>
        <row r="209">
          <cell r="A209" t="str">
            <v>CIMS.CAN.ON.Transportation Freight.Freight.Land.Light MediumGasoline StandardService requestedCIMS.CAN.ON.Transportation Freight.Gasoline Blend</v>
          </cell>
          <cell r="H209">
            <v>6.6517474819567797</v>
          </cell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CIMS.CAN.ON.Transportation Freight.Freight.Land.Light MediumGasoline EfficientService requestedCIMS.CAN.ON.Transportation Freight.Gasoline Blend</v>
          </cell>
          <cell r="H210">
            <v>5.8923938012378754</v>
          </cell>
          <cell r="I210"/>
          <cell r="J210"/>
          <cell r="K210"/>
          <cell r="L210"/>
          <cell r="M210"/>
          <cell r="N210"/>
          <cell r="O210"/>
          <cell r="P210"/>
          <cell r="Q210"/>
          <cell r="R210"/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  <cell r="I211"/>
          <cell r="J211"/>
          <cell r="K211"/>
          <cell r="L211"/>
          <cell r="M211"/>
          <cell r="N211"/>
          <cell r="O211"/>
          <cell r="P211"/>
          <cell r="Q211"/>
          <cell r="R211"/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  <cell r="I212"/>
          <cell r="J212"/>
          <cell r="K212"/>
          <cell r="L212"/>
          <cell r="M212"/>
          <cell r="N212"/>
          <cell r="O212"/>
          <cell r="P212"/>
          <cell r="Q212"/>
          <cell r="R212"/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  <cell r="I213"/>
          <cell r="J213"/>
          <cell r="K213"/>
          <cell r="L213"/>
          <cell r="M213"/>
          <cell r="N213"/>
          <cell r="O213"/>
          <cell r="P213"/>
          <cell r="Q213"/>
          <cell r="R213"/>
        </row>
        <row r="214">
          <cell r="A214" t="str">
            <v>CIMS.CAN.ON.Transportation Freight.Freight.Land.Heavy.TrucksOutput</v>
          </cell>
          <cell r="H214">
            <v>593.0729841188803</v>
          </cell>
          <cell r="I214"/>
          <cell r="J214"/>
          <cell r="K214"/>
          <cell r="L214"/>
          <cell r="M214"/>
          <cell r="N214"/>
          <cell r="O214"/>
          <cell r="P214"/>
          <cell r="Q214"/>
          <cell r="R214"/>
        </row>
        <row r="215">
          <cell r="A215" t="str">
            <v>CIMS.CAN.ON.Transportation Freight.Freight.Land.Heavy.TrucksDiesel ExistingService requestedCIMS.CAN.ON.Transportation Freight.Diesel Blend</v>
          </cell>
          <cell r="H215">
            <v>1.9845319971340358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CIMS.CAN.ON.Transportation Freight.Freight.Land.Heavy.TrucksDiesel StandardService requestedCIMS.CAN.ON.Transportation Freight.Diesel Blend</v>
          </cell>
          <cell r="H216">
            <v>1.8493922833431926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CIMS.CAN.ON.Transportation Freight.Freight.Land.Heavy.TrucksDiesel EfficientService requestedCIMS.CAN.ON.Transportation Freight.Diesel Blend</v>
          </cell>
          <cell r="H217">
            <v>1.7243882844925731</v>
          </cell>
          <cell r="I217"/>
          <cell r="J217"/>
          <cell r="K217"/>
          <cell r="L217"/>
          <cell r="M217"/>
          <cell r="N217"/>
          <cell r="O217"/>
          <cell r="P217"/>
          <cell r="Q217"/>
          <cell r="R217"/>
        </row>
        <row r="218">
          <cell r="A218" t="str">
            <v>CIMS.CAN.ON.Transportation Freight.Freight.Land.Heavy.TrucksDiesel ExistingMarket share</v>
          </cell>
          <cell r="H218">
            <v>1</v>
          </cell>
          <cell r="I218"/>
          <cell r="J218"/>
          <cell r="K218"/>
          <cell r="L218"/>
          <cell r="M218"/>
          <cell r="N218"/>
          <cell r="O218"/>
          <cell r="P218"/>
          <cell r="Q218"/>
          <cell r="R218"/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CIMS.CAN.ON.Transportation Freight.Freight.Land.Heavy.RailDiesel ExistingMarket share</v>
          </cell>
          <cell r="H222">
            <v>1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CIMS.CAN.ON.Transportation Freight.Freight.MarineDiesel ExistingMarket share</v>
          </cell>
          <cell r="H229">
            <v>0.320114255347416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CIMS.CAN.ON.Transportation Freight.Freight.MarineFuel Oil ExistingMarket share</v>
          </cell>
          <cell r="H230">
            <v>0.679885744652584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H231"/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CIMS.CAN.QC.Transportation Freight.Freight.Land.Light MediumDiesel ExistingService requestedCIMS.CAN.QC.Transportation Freight.Diesel Blend</v>
          </cell>
          <cell r="H243">
            <v>7.9430402318427253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CIMS.CAN.QC.Transportation Freight.Freight.Land.Light MediumDiesel StandardService requestedCIMS.CAN.QC.Transportation Freight.Diesel Blend</v>
          </cell>
          <cell r="H244">
            <v>6.8809796882767236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CIMS.CAN.QC.Transportation Freight.Freight.Land.Light MediumDiesel EfficientService requestedCIMS.CAN.QC.Transportation Freight.Diesel Blend</v>
          </cell>
          <cell r="H245">
            <v>6.1072305266798308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CIMS.CAN.QC.Transportation Freight.Freight.Land.Light MediumGasoline ExistingService requestedCIMS.CAN.QC.Transportation Freight.Gasoline Blend</v>
          </cell>
          <cell r="H246">
            <v>7.9430402318427253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CIMS.CAN.QC.Transportation Freight.Freight.Land.Light MediumGasoline StandardService requestedCIMS.CAN.QC.Transportation Freight.Gasoline Blend</v>
          </cell>
          <cell r="H247">
            <v>6.8809796882767236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CIMS.CAN.QC.Transportation Freight.Freight.Land.Light MediumGasoline EfficientService requestedCIMS.CAN.QC.Transportation Freight.Gasoline Blend</v>
          </cell>
          <cell r="H248">
            <v>6.1072305266798308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  <cell r="I250"/>
          <cell r="J250"/>
          <cell r="K250"/>
          <cell r="L250"/>
          <cell r="M250"/>
          <cell r="N250"/>
          <cell r="O250"/>
          <cell r="P250"/>
          <cell r="Q250"/>
          <cell r="R250"/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CIMS.CAN.QC.Transportation Freight.Freight.Land.Heavy.TrucksOutput</v>
          </cell>
          <cell r="H252">
            <v>593.0729841188803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CIMS.CAN.QC.Transportation Freight.Freight.Land.Heavy.TrucksDiesel ExistingService requestedCIMS.CAN.QC.Transportation Freight.Diesel Blend</v>
          </cell>
          <cell r="H253">
            <v>2.0127304414706928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CIMS.CAN.QC.Transportation Freight.Freight.Land.Heavy.TrucksDiesel StandardService requestedCIMS.CAN.QC.Transportation Freight.Diesel Blend</v>
          </cell>
          <cell r="H254">
            <v>1.8616293636833567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CIMS.CAN.QC.Transportation Freight.Freight.Land.Heavy.TrucksDiesel EfficientService requestedCIMS.CAN.QC.Transportation Freight.Diesel Blend</v>
          </cell>
          <cell r="H255">
            <v>1.6317293349386413</v>
          </cell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CIMS.CAN.QC.Transportation Freight.Freight.Land.Heavy.TrucksDiesel ExistingMarket share</v>
          </cell>
          <cell r="H256">
            <v>1</v>
          </cell>
          <cell r="I256"/>
          <cell r="J256"/>
          <cell r="K256"/>
          <cell r="L256"/>
          <cell r="M256"/>
          <cell r="N256"/>
          <cell r="O256"/>
          <cell r="P256"/>
          <cell r="Q256"/>
          <cell r="R256"/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  <cell r="I258"/>
          <cell r="J258"/>
          <cell r="K258"/>
          <cell r="L258"/>
          <cell r="M258"/>
          <cell r="N258"/>
          <cell r="O258"/>
          <cell r="P258"/>
          <cell r="Q258"/>
          <cell r="R258"/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CIMS.CAN.QC.Transportation Freight.Freight.Land.Heavy.RailDiesel ExistingMarket share</v>
          </cell>
          <cell r="H260">
            <v>1</v>
          </cell>
          <cell r="I260"/>
          <cell r="J260"/>
          <cell r="K260"/>
          <cell r="L260"/>
          <cell r="M260"/>
          <cell r="N260"/>
          <cell r="O260"/>
          <cell r="P260"/>
          <cell r="Q260"/>
          <cell r="R260"/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  <cell r="I262"/>
          <cell r="J262"/>
          <cell r="K262"/>
          <cell r="L262"/>
          <cell r="M262"/>
          <cell r="N262"/>
          <cell r="O262"/>
          <cell r="P262"/>
          <cell r="Q262"/>
          <cell r="R262"/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  <cell r="I263"/>
          <cell r="J263"/>
          <cell r="K263"/>
          <cell r="L263"/>
          <cell r="M263"/>
          <cell r="N263"/>
          <cell r="O263"/>
          <cell r="P263"/>
          <cell r="Q263"/>
          <cell r="R263"/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  <cell r="I264"/>
          <cell r="J264"/>
          <cell r="K264"/>
          <cell r="L264"/>
          <cell r="M264"/>
          <cell r="N264"/>
          <cell r="O264"/>
          <cell r="P264"/>
          <cell r="Q264"/>
          <cell r="R264"/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CIMS.CAN.QC.Transportation Freight.Freight.MarineDiesel ExistingMarket share</v>
          </cell>
          <cell r="H267">
            <v>0.21970945035195447</v>
          </cell>
          <cell r="I267"/>
          <cell r="J267"/>
          <cell r="K267"/>
          <cell r="L267"/>
          <cell r="M267"/>
          <cell r="N267"/>
          <cell r="O267"/>
          <cell r="P267"/>
          <cell r="Q267"/>
          <cell r="R267"/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  <cell r="I268"/>
          <cell r="J268"/>
          <cell r="K268"/>
          <cell r="L268"/>
          <cell r="M268"/>
          <cell r="N268"/>
          <cell r="O268"/>
          <cell r="P268"/>
          <cell r="Q268"/>
          <cell r="R268"/>
        </row>
        <row r="269">
          <cell r="H269"/>
          <cell r="I269"/>
          <cell r="J269"/>
          <cell r="K269"/>
          <cell r="L269"/>
          <cell r="M269"/>
          <cell r="N269"/>
          <cell r="O269"/>
          <cell r="P269"/>
          <cell r="Q269"/>
          <cell r="R269"/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CIMS.CAN.NB.Transportation Freight.Freight.Land.Light MediumDiesel ExistingService requestedCIMS.CAN.NB.Transportation Freight.Diesel Blend</v>
          </cell>
          <cell r="H281">
            <v>8.1195803092215169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CIMS.CAN.NB.Transportation Freight.Freight.Land.Light MediumDiesel StandardService requestedCIMS.CAN.NB.Transportation Freight.Diesel Blend</v>
          </cell>
          <cell r="H282">
            <v>7.0310814258270113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CIMS.CAN.NB.Transportation Freight.Freight.Land.Light MediumDiesel EfficientService requestedCIMS.CAN.NB.Transportation Freight.Diesel Blend</v>
          </cell>
          <cell r="H283">
            <v>6.1680994665348425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CIMS.CAN.NB.Transportation Freight.Freight.Land.Light MediumGasoline ExistingService requestedCIMS.CAN.NB.Transportation Freight.Gasoline Blend</v>
          </cell>
          <cell r="H284">
            <v>8.1195803092215169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CIMS.CAN.NB.Transportation Freight.Freight.Land.Light MediumGasoline StandardService requestedCIMS.CAN.NB.Transportation Freight.Gasoline Blend</v>
          </cell>
          <cell r="H285">
            <v>7.0310814258270113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CIMS.CAN.NB.Transportation Freight.Freight.Land.Light MediumGasoline EfficientService requestedCIMS.CAN.NB.Transportation Freight.Gasoline Blend</v>
          </cell>
          <cell r="H286">
            <v>6.1680994665348425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  <cell r="I288"/>
          <cell r="J288"/>
          <cell r="K288"/>
          <cell r="L288"/>
          <cell r="M288"/>
          <cell r="N288"/>
          <cell r="O288"/>
          <cell r="P288"/>
          <cell r="Q288"/>
          <cell r="R288"/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CIMS.CAN.NB.Transportation Freight.Freight.Land.Heavy.TrucksOutput</v>
          </cell>
          <cell r="H290">
            <v>593.0729841188803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CIMS.CAN.NB.Transportation Freight.Freight.Land.Heavy.TrucksDiesel ExistingService requestedCIMS.CAN.NB.Transportation Freight.Diesel Blend</v>
          </cell>
          <cell r="H291">
            <v>2.0595505587850593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CIMS.CAN.NB.Transportation Freight.Freight.Land.Heavy.TrucksDiesel StandardService requestedCIMS.CAN.NB.Transportation Freight.Diesel Blend</v>
          </cell>
          <cell r="H292">
            <v>2.0084740691694587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CIMS.CAN.NB.Transportation Freight.Freight.Land.Heavy.TrucksDiesel EfficientService requestedCIMS.CAN.NB.Transportation Freight.Diesel Blend</v>
          </cell>
          <cell r="H293">
            <v>2.1573792905883802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CIMS.CAN.NB.Transportation Freight.Freight.Land.Heavy.TrucksDiesel ExistingMarket share</v>
          </cell>
          <cell r="H294">
            <v>1</v>
          </cell>
          <cell r="I294"/>
          <cell r="J294"/>
          <cell r="K294"/>
          <cell r="L294"/>
          <cell r="M294"/>
          <cell r="N294"/>
          <cell r="O294"/>
          <cell r="P294"/>
          <cell r="Q294"/>
          <cell r="R294"/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CIMS.CAN.NB.Transportation Freight.Freight.Land.Heavy.RailDiesel ExistingMarket share</v>
          </cell>
          <cell r="H298">
            <v>1</v>
          </cell>
          <cell r="I298"/>
          <cell r="J298"/>
          <cell r="K298"/>
          <cell r="L298"/>
          <cell r="M298"/>
          <cell r="N298"/>
          <cell r="O298"/>
          <cell r="P298"/>
          <cell r="Q298"/>
          <cell r="R298"/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  <cell r="I299"/>
          <cell r="J299"/>
          <cell r="K299"/>
          <cell r="L299"/>
          <cell r="M299"/>
          <cell r="N299"/>
          <cell r="O299"/>
          <cell r="P299"/>
          <cell r="Q299"/>
          <cell r="R299"/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  <cell r="I300"/>
          <cell r="J300"/>
          <cell r="K300"/>
          <cell r="L300"/>
          <cell r="M300"/>
          <cell r="N300"/>
          <cell r="O300"/>
          <cell r="P300"/>
          <cell r="Q300"/>
          <cell r="R300"/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  <cell r="I302"/>
          <cell r="J302"/>
          <cell r="K302"/>
          <cell r="L302"/>
          <cell r="M302"/>
          <cell r="N302"/>
          <cell r="O302"/>
          <cell r="P302"/>
          <cell r="Q302"/>
          <cell r="R302"/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CIMS.CAN.NB.Transportation Freight.Freight.MarineDiesel ExistingMarket share</v>
          </cell>
          <cell r="H305">
            <v>0.65799048418695771</v>
          </cell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  <cell r="I306"/>
          <cell r="J306"/>
          <cell r="K306"/>
          <cell r="L306"/>
          <cell r="M306"/>
          <cell r="N306"/>
          <cell r="O306"/>
          <cell r="P306"/>
          <cell r="Q306"/>
          <cell r="R306"/>
        </row>
        <row r="307">
          <cell r="H307"/>
          <cell r="I307"/>
          <cell r="J307"/>
          <cell r="K307"/>
          <cell r="L307"/>
          <cell r="M307"/>
          <cell r="N307"/>
          <cell r="O307"/>
          <cell r="P307"/>
          <cell r="Q307"/>
          <cell r="R307"/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  <cell r="I318"/>
          <cell r="J318"/>
          <cell r="K318"/>
          <cell r="L318"/>
          <cell r="M318"/>
          <cell r="N318"/>
          <cell r="O318"/>
          <cell r="P318"/>
          <cell r="Q318"/>
          <cell r="R318"/>
        </row>
        <row r="319">
          <cell r="A319" t="str">
            <v>CIMS.CAN.NS.Transportation Freight.Freight.Land.Light MediumDiesel ExistingService requestedCIMS.CAN.NS.Transportation Freight.Diesel Blend</v>
          </cell>
          <cell r="H319">
            <v>7.9705317909398925</v>
          </cell>
          <cell r="I319"/>
          <cell r="J319"/>
          <cell r="K319"/>
          <cell r="L319"/>
          <cell r="M319"/>
          <cell r="N319"/>
          <cell r="O319"/>
          <cell r="P319"/>
          <cell r="Q319"/>
          <cell r="R319"/>
        </row>
        <row r="320">
          <cell r="A320" t="str">
            <v>CIMS.CAN.NS.Transportation Freight.Freight.Land.Light MediumDiesel StandardService requestedCIMS.CAN.NS.Transportation Freight.Diesel Blend</v>
          </cell>
          <cell r="H320">
            <v>6.915448509779889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CIMS.CAN.NS.Transportation Freight.Freight.Land.Light MediumDiesel EfficientService requestedCIMS.CAN.NS.Transportation Freight.Diesel Blend</v>
          </cell>
          <cell r="H321">
            <v>6.0301381121546855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CIMS.CAN.NS.Transportation Freight.Freight.Land.Light MediumGasoline ExistingService requestedCIMS.CAN.NS.Transportation Freight.Gasoline Blend</v>
          </cell>
          <cell r="H322">
            <v>7.9705317909398925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CIMS.CAN.NS.Transportation Freight.Freight.Land.Light MediumGasoline StandardService requestedCIMS.CAN.NS.Transportation Freight.Gasoline Blend</v>
          </cell>
          <cell r="H323">
            <v>6.915448509779889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CIMS.CAN.NS.Transportation Freight.Freight.Land.Light MediumGasoline EfficientService requestedCIMS.CAN.NS.Transportation Freight.Gasoline Blend</v>
          </cell>
          <cell r="H324">
            <v>6.0301381121546855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CIMS.CAN.NS.Transportation Freight.Freight.Land.Heavy.TrucksOutput</v>
          </cell>
          <cell r="H328">
            <v>593.0729841188803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CIMS.CAN.NS.Transportation Freight.Freight.Land.Heavy.TrucksDiesel ExistingService requestedCIMS.CAN.NS.Transportation Freight.Diesel Blend</v>
          </cell>
          <cell r="H329">
            <v>2.0191149600199774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CIMS.CAN.NS.Transportation Freight.Freight.Land.Heavy.TrucksDiesel StandardService requestedCIMS.CAN.NS.Transportation Freight.Diesel Blend</v>
          </cell>
          <cell r="H330">
            <v>1.9063212752500402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CIMS.CAN.NS.Transportation Freight.Freight.Land.Heavy.TrucksDiesel EfficientService requestedCIMS.CAN.NS.Transportation Freight.Diesel Blend</v>
          </cell>
          <cell r="H331">
            <v>2.0268409796434876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CIMS.CAN.NS.Transportation Freight.Freight.Land.Heavy.TrucksDiesel ExistingMarket share</v>
          </cell>
          <cell r="H332">
            <v>1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CIMS.CAN.NS.Transportation Freight.Freight.Land.Heavy.RailDiesel ExistingMarket share</v>
          </cell>
          <cell r="H336">
            <v>1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  <cell r="I338"/>
          <cell r="J338"/>
          <cell r="K338"/>
          <cell r="L338"/>
          <cell r="M338"/>
          <cell r="N338"/>
          <cell r="O338"/>
          <cell r="P338"/>
          <cell r="Q338"/>
          <cell r="R338"/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  <cell r="I339"/>
          <cell r="J339"/>
          <cell r="K339"/>
          <cell r="L339"/>
          <cell r="M339"/>
          <cell r="N339"/>
          <cell r="O339"/>
          <cell r="P339"/>
          <cell r="Q339"/>
          <cell r="R339"/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CIMS.CAN.NS.Transportation Freight.Freight.MarineDiesel ExistingMarket share</v>
          </cell>
          <cell r="H343">
            <v>0.42581692713618829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H345"/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CIMS.CAN.PE.Transportation Freight.Freight.Land.Light MediumDiesel ExistingService requestedCIMS.CAN.PE.Transportation Freight.Diesel Blend</v>
          </cell>
          <cell r="H357">
            <v>8.0570296903768241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CIMS.CAN.PE.Transportation Freight.Freight.Land.Light MediumDiesel StandardService requestedCIMS.CAN.PE.Transportation Freight.Diesel Blend</v>
          </cell>
          <cell r="H358">
            <v>7.3266720465415904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CIMS.CAN.PE.Transportation Freight.Freight.Land.Light MediumDiesel EfficientService requestedCIMS.CAN.PE.Transportation Freight.Diesel Blend</v>
          </cell>
          <cell r="H359">
            <v>6.4431184864690598</v>
          </cell>
          <cell r="I359"/>
          <cell r="J359"/>
          <cell r="K359"/>
          <cell r="L359"/>
          <cell r="M359"/>
          <cell r="N359"/>
          <cell r="O359"/>
          <cell r="P359"/>
          <cell r="Q359"/>
          <cell r="R359"/>
        </row>
        <row r="360">
          <cell r="A360" t="str">
            <v>CIMS.CAN.PE.Transportation Freight.Freight.Land.Light MediumGasoline ExistingService requestedCIMS.CAN.PE.Transportation Freight.Gasoline Blend</v>
          </cell>
          <cell r="H360">
            <v>8.0570296903768241</v>
          </cell>
          <cell r="I360"/>
          <cell r="J360"/>
          <cell r="K360"/>
          <cell r="L360"/>
          <cell r="M360"/>
          <cell r="N360"/>
          <cell r="O360"/>
          <cell r="P360"/>
          <cell r="Q360"/>
          <cell r="R360"/>
        </row>
        <row r="361">
          <cell r="A361" t="str">
            <v>CIMS.CAN.PE.Transportation Freight.Freight.Land.Light MediumGasoline StandardService requestedCIMS.CAN.PE.Transportation Freight.Gasoline Blend</v>
          </cell>
          <cell r="H361">
            <v>7.3266720465415904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CIMS.CAN.PE.Transportation Freight.Freight.Land.Light MediumGasoline EfficientService requestedCIMS.CAN.PE.Transportation Freight.Gasoline Blend</v>
          </cell>
          <cell r="H362">
            <v>6.4431184864690598</v>
          </cell>
          <cell r="I362"/>
          <cell r="J362"/>
          <cell r="K362"/>
          <cell r="L362"/>
          <cell r="M362"/>
          <cell r="N362"/>
          <cell r="O362"/>
          <cell r="P362"/>
          <cell r="Q362"/>
          <cell r="R362"/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  <cell r="I364"/>
          <cell r="J364"/>
          <cell r="K364"/>
          <cell r="L364"/>
          <cell r="M364"/>
          <cell r="N364"/>
          <cell r="O364"/>
          <cell r="P364"/>
          <cell r="Q364"/>
          <cell r="R364"/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CIMS.CAN.PE.Transportation Freight.Freight.Land.Heavy.TrucksOutput</v>
          </cell>
          <cell r="H366">
            <v>593.0729841188803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CIMS.CAN.PE.Transportation Freight.Freight.Land.Heavy.TrucksDiesel ExistingService requestedCIMS.CAN.PE.Transportation Freight.Diesel Blend</v>
          </cell>
          <cell r="H367">
            <v>2.0542295163330739</v>
          </cell>
          <cell r="I367"/>
          <cell r="J367"/>
          <cell r="K367"/>
          <cell r="L367"/>
          <cell r="M367"/>
          <cell r="N367"/>
          <cell r="O367"/>
          <cell r="P367"/>
          <cell r="Q367"/>
          <cell r="R367"/>
        </row>
        <row r="368">
          <cell r="A368" t="str">
            <v>CIMS.CAN.PE.Transportation Freight.Freight.Land.Heavy.TrucksDiesel StandardService requestedCIMS.CAN.PE.Transportation Freight.Diesel Blend</v>
          </cell>
          <cell r="H368">
            <v>1.8520526342771686</v>
          </cell>
          <cell r="I368"/>
          <cell r="J368"/>
          <cell r="K368"/>
          <cell r="L368"/>
          <cell r="M368"/>
          <cell r="N368"/>
          <cell r="O368"/>
          <cell r="P368"/>
          <cell r="Q368"/>
          <cell r="R368"/>
        </row>
        <row r="369">
          <cell r="A369" t="str">
            <v>CIMS.CAN.PE.Transportation Freight.Freight.Land.Heavy.TrucksDiesel EfficientService requestedCIMS.CAN.PE.Transportation Freight.Diesel Blend</v>
          </cell>
          <cell r="H369">
            <v>2.0979370895726608</v>
          </cell>
          <cell r="I369"/>
          <cell r="J369"/>
          <cell r="K369"/>
          <cell r="L369"/>
          <cell r="M369"/>
          <cell r="N369"/>
          <cell r="O369"/>
          <cell r="P369"/>
          <cell r="Q369"/>
          <cell r="R369"/>
        </row>
        <row r="370">
          <cell r="A370" t="str">
            <v>CIMS.CAN.PE.Transportation Freight.Freight.Land.Heavy.TrucksDiesel ExistingMarket share</v>
          </cell>
          <cell r="H370">
            <v>1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CIMS.CAN.PE.Transportation Freight.Freight.Land.Heavy.RailDiesel ExistingMarket share</v>
          </cell>
          <cell r="H374">
            <v>0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  <cell r="I379"/>
          <cell r="J379"/>
          <cell r="K379"/>
          <cell r="L379"/>
          <cell r="M379"/>
          <cell r="N379"/>
          <cell r="O379"/>
          <cell r="P379"/>
          <cell r="Q379"/>
          <cell r="R379"/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CIMS.CAN.PE.Transportation Freight.Freight.MarineDiesel ExistingMarket share</v>
          </cell>
          <cell r="H381">
            <v>1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CIMS.CAN.PE.Transportation Freight.Freight.MarineFuel Oil ExistingMarket share</v>
          </cell>
          <cell r="H382">
            <v>0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H383"/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CIMS.CAN.NL.Transportation Freight.Freight.Land.Light MediumDiesel ExistingService requestedCIMS.CAN.NL.Transportation Freight.Diesel Blend</v>
          </cell>
          <cell r="H395">
            <v>8.4410433438787305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CIMS.CAN.NL.Transportation Freight.Freight.Land.Light MediumDiesel StandardService requestedCIMS.CAN.NL.Transportation Freight.Diesel Blend</v>
          </cell>
          <cell r="H396">
            <v>7.2374238252055925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CIMS.CAN.NL.Transportation Freight.Freight.Land.Light MediumDiesel EfficientService requestedCIMS.CAN.NL.Transportation Freight.Diesel Blend</v>
          </cell>
          <cell r="H397">
            <v>6.3902025956998889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CIMS.CAN.NL.Transportation Freight.Freight.Land.Light MediumGasoline ExistingService requestedCIMS.CAN.NL.Transportation Freight.Gasoline Blend</v>
          </cell>
          <cell r="H398">
            <v>8.4410433438787305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CIMS.CAN.NL.Transportation Freight.Freight.Land.Light MediumGasoline StandardService requestedCIMS.CAN.NL.Transportation Freight.Gasoline Blend</v>
          </cell>
          <cell r="H399">
            <v>7.2374238252055925</v>
          </cell>
          <cell r="I399"/>
          <cell r="J399"/>
          <cell r="K399"/>
          <cell r="L399"/>
          <cell r="M399"/>
          <cell r="N399"/>
          <cell r="O399"/>
          <cell r="P399"/>
          <cell r="Q399"/>
          <cell r="R399"/>
        </row>
        <row r="400">
          <cell r="A400" t="str">
            <v>CIMS.CAN.NL.Transportation Freight.Freight.Land.Light MediumGasoline EfficientService requestedCIMS.CAN.NL.Transportation Freight.Gasoline Blend</v>
          </cell>
          <cell r="H400">
            <v>6.3902025956998889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CIMS.CAN.NL.Transportation Freight.Freight.Land.Heavy.TrucksOutput</v>
          </cell>
          <cell r="H404">
            <v>593.0729841188803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CIMS.CAN.NL.Transportation Freight.Freight.Land.Heavy.TrucksDiesel ExistingService requestedCIMS.CAN.NL.Transportation Freight.Diesel Blend</v>
          </cell>
          <cell r="H405">
            <v>2.0664671040694418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CIMS.CAN.NL.Transportation Freight.Freight.Land.Heavy.TrucksDiesel StandardService requestedCIMS.CAN.NL.Transportation Freight.Diesel Blend</v>
          </cell>
          <cell r="H406">
            <v>1.9653783134608713</v>
          </cell>
          <cell r="I406"/>
          <cell r="J406"/>
          <cell r="K406"/>
          <cell r="L406"/>
          <cell r="M406"/>
          <cell r="N406"/>
          <cell r="O406"/>
          <cell r="P406"/>
          <cell r="Q406"/>
          <cell r="R406"/>
        </row>
        <row r="407">
          <cell r="A407" t="str">
            <v>CIMS.CAN.NL.Transportation Freight.Freight.Land.Heavy.TrucksDiesel EfficientService requestedCIMS.CAN.NL.Transportation Freight.Diesel Blend</v>
          </cell>
          <cell r="H407">
            <v>1.63580863591801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CIMS.CAN.NL.Transportation Freight.Freight.Land.Heavy.TrucksDiesel ExistingMarket share</v>
          </cell>
          <cell r="H408">
            <v>1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  <cell r="I411"/>
          <cell r="J411"/>
          <cell r="K411"/>
          <cell r="L411"/>
          <cell r="M411"/>
          <cell r="N411"/>
          <cell r="O411"/>
          <cell r="P411"/>
          <cell r="Q411"/>
          <cell r="R411"/>
        </row>
        <row r="412">
          <cell r="A412" t="str">
            <v>CIMS.CAN.NL.Transportation Freight.Freight.Land.Heavy.RailDiesel ExistingMarket share</v>
          </cell>
          <cell r="H412">
            <v>0</v>
          </cell>
          <cell r="I412"/>
          <cell r="J412"/>
          <cell r="K412"/>
          <cell r="L412"/>
          <cell r="M412"/>
          <cell r="N412"/>
          <cell r="O412"/>
          <cell r="P412"/>
          <cell r="Q412"/>
          <cell r="R412"/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  <cell r="I414"/>
          <cell r="J414"/>
          <cell r="K414"/>
          <cell r="L414"/>
          <cell r="M414"/>
          <cell r="N414"/>
          <cell r="O414"/>
          <cell r="P414"/>
          <cell r="Q414"/>
          <cell r="R414"/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  <cell r="I418"/>
          <cell r="J418"/>
          <cell r="K418"/>
          <cell r="L418"/>
          <cell r="M418"/>
          <cell r="N418"/>
          <cell r="O418"/>
          <cell r="P418"/>
          <cell r="Q418"/>
          <cell r="R418"/>
        </row>
        <row r="419">
          <cell r="A419" t="str">
            <v>CIMS.CAN.NL.Transportation Freight.Freight.MarineDiesel ExistingMarket share</v>
          </cell>
          <cell r="H419">
            <v>0.96367436305732479</v>
          </cell>
          <cell r="I419"/>
          <cell r="J419"/>
          <cell r="K419"/>
          <cell r="L419"/>
          <cell r="M419"/>
          <cell r="N419"/>
          <cell r="O419"/>
          <cell r="P419"/>
          <cell r="Q419"/>
          <cell r="R419"/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H421"/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CIMS.CAN.YT.Transportation Freight.Freight.Land.Light MediumDiesel ExistingService requestedCIMS.CAN.YT.Transportation Freight.Diesel Blend</v>
          </cell>
          <cell r="H433">
            <v>8.019236191841717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CIMS.CAN.YT.Transportation Freight.Freight.Land.Light MediumDiesel StandardService requestedCIMS.CAN.YT.Transportation Freight.Diesel Blend</v>
          </cell>
          <cell r="H434">
            <v>6.8816861885125507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CIMS.CAN.YT.Transportation Freight.Freight.Land.Light MediumDiesel EfficientService requestedCIMS.CAN.YT.Transportation Freight.Diesel Blend</v>
          </cell>
          <cell r="H435">
            <v>6.0311066209151019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CIMS.CAN.YT.Transportation Freight.Freight.Land.Light MediumGasoline ExistingService requestedCIMS.CAN.YT.Transportation Freight.Gasoline Blend</v>
          </cell>
          <cell r="H436">
            <v>8.019236191841717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CIMS.CAN.YT.Transportation Freight.Freight.Land.Light MediumGasoline StandardService requestedCIMS.CAN.YT.Transportation Freight.Gasoline Blend</v>
          </cell>
          <cell r="H437">
            <v>6.8816861885125507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CIMS.CAN.YT.Transportation Freight.Freight.Land.Light MediumGasoline EfficientService requestedCIMS.CAN.YT.Transportation Freight.Gasoline Blend</v>
          </cell>
          <cell r="H438">
            <v>6.0311066209151019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CIMS.CAN.YT.Transportation Freight.Freight.Land.Heavy.TrucksOutput</v>
          </cell>
          <cell r="H442">
            <v>593.0729841188803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CIMS.CAN.YT.Transportation Freight.Freight.Land.Heavy.TrucksDiesel ExistingService requestedCIMS.CAN.YT.Transportation Freight.Diesel Blend</v>
          </cell>
          <cell r="H443">
            <v>2.0308199896894732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CIMS.CAN.YT.Transportation Freight.Freight.Land.Heavy.TrucksDiesel StandardService requestedCIMS.CAN.YT.Transportation Freight.Diesel Blend</v>
          </cell>
          <cell r="H444">
            <v>1.9435644333557149</v>
          </cell>
          <cell r="I444"/>
          <cell r="J444"/>
          <cell r="K444"/>
          <cell r="L444"/>
          <cell r="M444"/>
          <cell r="N444"/>
          <cell r="O444"/>
          <cell r="P444"/>
          <cell r="Q444"/>
          <cell r="R444"/>
        </row>
        <row r="445">
          <cell r="A445" t="str">
            <v>CIMS.CAN.YT.Transportation Freight.Freight.Land.Heavy.TrucksDiesel EfficientService requestedCIMS.CAN.YT.Transportation Freight.Diesel Blend</v>
          </cell>
          <cell r="H445">
            <v>2.183603520961229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CIMS.CAN.YT.Transportation Freight.Freight.Land.Heavy.TrucksDiesel ExistingMarket share</v>
          </cell>
          <cell r="H446">
            <v>1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CIMS.CAN.YT.Transportation Freight.Freight.Land.Heavy.RailDiesel ExistingMarket share</v>
          </cell>
          <cell r="H450">
            <v>1</v>
          </cell>
          <cell r="I450"/>
          <cell r="J450"/>
          <cell r="K450"/>
          <cell r="L450"/>
          <cell r="M450"/>
          <cell r="N450"/>
          <cell r="O450"/>
          <cell r="P450"/>
          <cell r="Q450"/>
          <cell r="R450"/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CIMS.CAN.YT.Transportation Freight.Freight.MarineDiesel ExistingMarket share</v>
          </cell>
          <cell r="H457">
            <v>0.43000898472596588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  <cell r="I458"/>
          <cell r="J458"/>
          <cell r="K458"/>
          <cell r="L458"/>
          <cell r="M458"/>
          <cell r="N458"/>
          <cell r="O458"/>
          <cell r="P458"/>
          <cell r="Q458"/>
          <cell r="R458"/>
        </row>
        <row r="459">
          <cell r="H459"/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CIMS.CAN.NT.Transportation Freight.Freight.Land.Light MediumDiesel ExistingService requestedCIMS.CAN.NT.Transportation Freight.Diesel Blend</v>
          </cell>
          <cell r="H471">
            <v>8.019236191841717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CIMS.CAN.NT.Transportation Freight.Freight.Land.Light MediumDiesel StandardService requestedCIMS.CAN.NT.Transportation Freight.Diesel Blend</v>
          </cell>
          <cell r="H472">
            <v>6.8816861885125507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CIMS.CAN.NT.Transportation Freight.Freight.Land.Light MediumDiesel EfficientService requestedCIMS.CAN.NT.Transportation Freight.Diesel Blend</v>
          </cell>
          <cell r="H473">
            <v>6.0311066209151019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CIMS.CAN.NT.Transportation Freight.Freight.Land.Light MediumGasoline ExistingService requestedCIMS.CAN.NT.Transportation Freight.Gasoline Blend</v>
          </cell>
          <cell r="H474">
            <v>8.019236191841717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CIMS.CAN.NT.Transportation Freight.Freight.Land.Light MediumGasoline StandardService requestedCIMS.CAN.NT.Transportation Freight.Gasoline Blend</v>
          </cell>
          <cell r="H475">
            <v>6.8816861885125507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CIMS.CAN.NT.Transportation Freight.Freight.Land.Light MediumGasoline EfficientService requestedCIMS.CAN.NT.Transportation Freight.Gasoline Blend</v>
          </cell>
          <cell r="H476">
            <v>6.0311066209151019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CIMS.CAN.NT.Transportation Freight.Freight.Land.Heavy.TrucksOutput</v>
          </cell>
          <cell r="H480">
            <v>593.0729841188803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CIMS.CAN.NT.Transportation Freight.Freight.Land.Heavy.TrucksDiesel ExistingService requestedCIMS.CAN.NT.Transportation Freight.Diesel Blend</v>
          </cell>
          <cell r="H481">
            <v>2.0308199896894732</v>
          </cell>
          <cell r="I481"/>
          <cell r="J481"/>
          <cell r="K481"/>
          <cell r="L481"/>
          <cell r="M481"/>
          <cell r="N481"/>
          <cell r="O481"/>
          <cell r="P481"/>
          <cell r="Q481"/>
          <cell r="R481"/>
        </row>
        <row r="482">
          <cell r="A482" t="str">
            <v>CIMS.CAN.NT.Transportation Freight.Freight.Land.Heavy.TrucksDiesel StandardService requestedCIMS.CAN.NT.Transportation Freight.Diesel Blend</v>
          </cell>
          <cell r="H482">
            <v>1.9435644333557149</v>
          </cell>
          <cell r="I482"/>
          <cell r="J482"/>
          <cell r="K482"/>
          <cell r="L482"/>
          <cell r="M482"/>
          <cell r="N482"/>
          <cell r="O482"/>
          <cell r="P482"/>
          <cell r="Q482"/>
          <cell r="R482"/>
        </row>
        <row r="483">
          <cell r="A483" t="str">
            <v>CIMS.CAN.NT.Transportation Freight.Freight.Land.Heavy.TrucksDiesel EfficientService requestedCIMS.CAN.NT.Transportation Freight.Diesel Blend</v>
          </cell>
          <cell r="H483">
            <v>2.183603520961229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CIMS.CAN.NT.Transportation Freight.Freight.Land.Heavy.TrucksDiesel ExistingMarket share</v>
          </cell>
          <cell r="H484">
            <v>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CIMS.CAN.NT.Transportation Freight.Freight.Land.Heavy.RailDiesel ExistingMarket share</v>
          </cell>
          <cell r="H488">
            <v>1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  <cell r="I494"/>
          <cell r="J494"/>
          <cell r="K494"/>
          <cell r="L494"/>
          <cell r="M494"/>
          <cell r="N494"/>
          <cell r="O494"/>
          <cell r="P494"/>
          <cell r="Q494"/>
          <cell r="R494"/>
        </row>
        <row r="495">
          <cell r="A495" t="str">
            <v>CIMS.CAN.NT.Transportation Freight.Freight.MarineDiesel ExistingMarket share</v>
          </cell>
          <cell r="H495">
            <v>0.43000898472596588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H497"/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CIMS.CAN.NU.Transportation Freight.Freight.Land.Light MediumDiesel ExistingService requestedCIMS.CAN.NU.Transportation Freight.Diesel Blend</v>
          </cell>
          <cell r="H509">
            <v>8.019236191841717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CIMS.CAN.NU.Transportation Freight.Freight.Land.Light MediumDiesel StandardService requestedCIMS.CAN.NU.Transportation Freight.Diesel Blend</v>
          </cell>
          <cell r="H510">
            <v>6.8816861885125507</v>
          </cell>
          <cell r="I510"/>
          <cell r="J510"/>
          <cell r="K510"/>
          <cell r="L510"/>
          <cell r="M510"/>
          <cell r="N510"/>
          <cell r="O510"/>
          <cell r="P510"/>
          <cell r="Q510"/>
          <cell r="R510"/>
        </row>
        <row r="511">
          <cell r="A511" t="str">
            <v>CIMS.CAN.NU.Transportation Freight.Freight.Land.Light MediumDiesel EfficientService requestedCIMS.CAN.NU.Transportation Freight.Diesel Blend</v>
          </cell>
          <cell r="H511">
            <v>6.0311066209151019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CIMS.CAN.NU.Transportation Freight.Freight.Land.Light MediumGasoline ExistingService requestedCIMS.CAN.NU.Transportation Freight.Gasoline Blend</v>
          </cell>
          <cell r="H512">
            <v>8.019236191841717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CIMS.CAN.NU.Transportation Freight.Freight.Land.Light MediumGasoline StandardService requestedCIMS.CAN.NU.Transportation Freight.Gasoline Blend</v>
          </cell>
          <cell r="H513">
            <v>6.8816861885125507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CIMS.CAN.NU.Transportation Freight.Freight.Land.Light MediumGasoline EfficientService requestedCIMS.CAN.NU.Transportation Freight.Gasoline Blend</v>
          </cell>
          <cell r="H514">
            <v>6.0311066209151019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CIMS.CAN.NU.Transportation Freight.Freight.Land.Heavy.TrucksOutput</v>
          </cell>
          <cell r="H518">
            <v>593.0729841188803</v>
          </cell>
          <cell r="I518"/>
          <cell r="J518"/>
          <cell r="K518"/>
          <cell r="L518"/>
          <cell r="M518"/>
          <cell r="N518"/>
          <cell r="O518"/>
          <cell r="P518"/>
          <cell r="Q518"/>
          <cell r="R518"/>
        </row>
        <row r="519">
          <cell r="A519" t="str">
            <v>CIMS.CAN.NU.Transportation Freight.Freight.Land.Heavy.TrucksDiesel ExistingService requestedCIMS.CAN.NU.Transportation Freight.Diesel Blend</v>
          </cell>
          <cell r="H519">
            <v>2.0308199896894732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CIMS.CAN.NU.Transportation Freight.Freight.Land.Heavy.TrucksDiesel StandardService requestedCIMS.CAN.NU.Transportation Freight.Diesel Blend</v>
          </cell>
          <cell r="H520">
            <v>1.9435644333557149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CIMS.CAN.NU.Transportation Freight.Freight.Land.Heavy.TrucksDiesel EfficientService requestedCIMS.CAN.NU.Transportation Freight.Diesel Blend</v>
          </cell>
          <cell r="H521">
            <v>2.183603520961229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CIMS.CAN.NU.Transportation Freight.Freight.Land.Heavy.TrucksDiesel ExistingMarket share</v>
          </cell>
          <cell r="H522">
            <v>1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CIMS.CAN.NU.Transportation Freight.Freight.Land.Heavy.RailDiesel ExistingMarket share</v>
          </cell>
          <cell r="H526">
            <v>1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  <cell r="I529"/>
          <cell r="J529"/>
          <cell r="K529"/>
          <cell r="L529"/>
          <cell r="M529"/>
          <cell r="N529"/>
          <cell r="O529"/>
          <cell r="P529"/>
          <cell r="Q529"/>
          <cell r="R529"/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  <cell r="I530"/>
          <cell r="J530"/>
          <cell r="K530"/>
          <cell r="L530"/>
          <cell r="M530"/>
          <cell r="N530"/>
          <cell r="O530"/>
          <cell r="P530"/>
          <cell r="Q530"/>
          <cell r="R530"/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CIMS.CAN.NU.Transportation Freight.Freight.MarineDiesel ExistingMarket share</v>
          </cell>
          <cell r="H533">
            <v>0.43000898472596588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H535"/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CIMS.CAN.AT.Transportation Freight.Freight.Land.Light MediumDiesel ExistingService requestedCIMS.CAN.AT.Transportation Freight.Diesel Blend</v>
          </cell>
          <cell r="H547">
            <v>8.1210659058421335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CIMS.CAN.AT.Transportation Freight.Freight.Land.Light MediumDiesel StandardService requestedCIMS.CAN.AT.Transportation Freight.Diesel Blend</v>
          </cell>
          <cell r="H548">
            <v>7.0533985679297144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CIMS.CAN.AT.Transportation Freight.Freight.Land.Light MediumDiesel EfficientService requestedCIMS.CAN.AT.Transportation Freight.Diesel Blend</v>
          </cell>
          <cell r="H549">
            <v>6.1946530371319017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CIMS.CAN.AT.Transportation Freight.Freight.Land.Light MediumGasoline ExistingService requestedCIMS.CAN.AT.Transportation Freight.Gasoline Blend</v>
          </cell>
          <cell r="H550">
            <v>8.1210659058421335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CIMS.CAN.AT.Transportation Freight.Freight.Land.Light MediumGasoline StandardService requestedCIMS.CAN.AT.Transportation Freight.Gasoline Blend</v>
          </cell>
          <cell r="H551">
            <v>7.0533985679297144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CIMS.CAN.AT.Transportation Freight.Freight.Land.Light MediumGasoline EfficientService requestedCIMS.CAN.AT.Transportation Freight.Gasoline Blend</v>
          </cell>
          <cell r="H552">
            <v>6.1946530371319017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  <cell r="I554"/>
          <cell r="J554"/>
          <cell r="K554"/>
          <cell r="L554"/>
          <cell r="M554"/>
          <cell r="N554"/>
          <cell r="O554"/>
          <cell r="P554"/>
          <cell r="Q554"/>
          <cell r="R554"/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CIMS.CAN.AT.Transportation Freight.Freight.Land.Heavy.TrucksOutput</v>
          </cell>
          <cell r="H556">
            <v>593.0729841188803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CIMS.CAN.AT.Transportation Freight.Freight.Land.Heavy.TrucksDiesel ExistingService requestedCIMS.CAN.AT.Transportation Freight.Diesel Blend</v>
          </cell>
          <cell r="H557">
            <v>2.0471874903597902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CIMS.CAN.AT.Transportation Freight.Freight.Land.Heavy.TrucksDiesel StandardService requestedCIMS.CAN.AT.Transportation Freight.Diesel Blend</v>
          </cell>
          <cell r="H558">
            <v>1.9574420394582355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CIMS.CAN.AT.Transportation Freight.Freight.Land.Heavy.TrucksDiesel EfficientService requestedCIMS.CAN.AT.Transportation Freight.Diesel Blend</v>
          </cell>
          <cell r="H559">
            <v>1.9361931932657692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CIMS.CAN.AT.Transportation Freight.Freight.Land.Heavy.TrucksDiesel ExistingMarket share</v>
          </cell>
          <cell r="H560">
            <v>1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  <cell r="I562"/>
          <cell r="J562"/>
          <cell r="K562"/>
          <cell r="L562"/>
          <cell r="M562"/>
          <cell r="N562"/>
          <cell r="O562"/>
          <cell r="P562"/>
          <cell r="Q562"/>
          <cell r="R562"/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CIMS.CAN.AT.Transportation Freight.Freight.Land.Heavy.RailDiesel ExistingMarket share</v>
          </cell>
          <cell r="H564">
            <v>1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  <cell r="I567"/>
          <cell r="J567"/>
          <cell r="K567"/>
          <cell r="L567"/>
          <cell r="M567"/>
          <cell r="N567"/>
          <cell r="O567"/>
          <cell r="P567"/>
          <cell r="Q567"/>
          <cell r="R567"/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  <cell r="I568"/>
          <cell r="J568"/>
          <cell r="K568"/>
          <cell r="L568"/>
          <cell r="M568"/>
          <cell r="N568"/>
          <cell r="O568"/>
          <cell r="P568"/>
          <cell r="Q568"/>
          <cell r="R568"/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CIMS.CAN.AT.Transportation Freight.Freight.MarineDiesel ExistingMarket share</v>
          </cell>
          <cell r="H571">
            <v>0.6583388784707519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CIMS.CAN.AT.Transportation Freight.Freight.MarineFuel Oil ExistingMarket share</v>
          </cell>
          <cell r="H572">
            <v>0.3416611215292481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CIMS.CAN.TR.Transportation Freight.Freight.Land.Light MediumDiesel ExistingService requestedCIMS.CAN.TR.Transportation Freight.Diesel Blend</v>
          </cell>
          <cell r="H585">
            <v>8.019236191841717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CIMS.CAN.TR.Transportation Freight.Freight.Land.Light MediumDiesel StandardService requestedCIMS.CAN.TR.Transportation Freight.Diesel Blend</v>
          </cell>
          <cell r="H586">
            <v>6.8816861885125507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CIMS.CAN.TR.Transportation Freight.Freight.Land.Light MediumDiesel EfficientService requestedCIMS.CAN.TR.Transportation Freight.Diesel Blend</v>
          </cell>
          <cell r="H587">
            <v>6.0311066209151019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CIMS.CAN.TR.Transportation Freight.Freight.Land.Light MediumGasoline ExistingService requestedCIMS.CAN.TR.Transportation Freight.Gasoline Blend</v>
          </cell>
          <cell r="H588">
            <v>8.019236191841717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CIMS.CAN.TR.Transportation Freight.Freight.Land.Light MediumGasoline StandardService requestedCIMS.CAN.TR.Transportation Freight.Gasoline Blend</v>
          </cell>
          <cell r="H589">
            <v>6.8816861885125507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CIMS.CAN.TR.Transportation Freight.Freight.Land.Light MediumGasoline EfficientService requestedCIMS.CAN.TR.Transportation Freight.Gasoline Blend</v>
          </cell>
          <cell r="H590">
            <v>6.0311066209151019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CIMS.CAN.TR.Transportation Freight.Freight.Land.Heavy.TrucksOutput</v>
          </cell>
          <cell r="H594">
            <v>593.0729841188803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CIMS.CAN.TR.Transportation Freight.Freight.Land.Heavy.TrucksDiesel ExistingService requestedCIMS.CAN.TR.Transportation Freight.Diesel Blend</v>
          </cell>
          <cell r="H595">
            <v>2.0308199896894732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CIMS.CAN.TR.Transportation Freight.Freight.Land.Heavy.TrucksDiesel StandardService requestedCIMS.CAN.TR.Transportation Freight.Diesel Blend</v>
          </cell>
          <cell r="H596">
            <v>1.9435644333557149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CIMS.CAN.TR.Transportation Freight.Freight.Land.Heavy.TrucksDiesel EfficientService requestedCIMS.CAN.TR.Transportation Freight.Diesel Blend</v>
          </cell>
          <cell r="H597">
            <v>2.183603520961229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CIMS.CAN.TR.Transportation Freight.Freight.Land.Heavy.TrucksDiesel ExistingMarket share</v>
          </cell>
          <cell r="H598">
            <v>1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  <cell r="I599"/>
          <cell r="J599"/>
          <cell r="K599"/>
          <cell r="L599"/>
          <cell r="M599"/>
          <cell r="N599"/>
          <cell r="O599"/>
          <cell r="P599"/>
          <cell r="Q599"/>
          <cell r="R599"/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  <cell r="I600"/>
          <cell r="J600"/>
          <cell r="K600"/>
          <cell r="L600"/>
          <cell r="M600"/>
          <cell r="N600"/>
          <cell r="O600"/>
          <cell r="P600"/>
          <cell r="Q600"/>
          <cell r="R600"/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CIMS.CAN.TR.Transportation Freight.Freight.Land.Heavy.RailDiesel ExistingMarket share</v>
          </cell>
          <cell r="H602">
            <v>1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  <cell r="I606"/>
          <cell r="J606"/>
          <cell r="K606"/>
          <cell r="L606"/>
          <cell r="M606"/>
          <cell r="N606"/>
          <cell r="O606"/>
          <cell r="P606"/>
          <cell r="Q606"/>
          <cell r="R606"/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  <cell r="I607"/>
          <cell r="J607"/>
          <cell r="K607"/>
          <cell r="L607"/>
          <cell r="M607"/>
          <cell r="N607"/>
          <cell r="O607"/>
          <cell r="P607"/>
          <cell r="Q607"/>
          <cell r="R607"/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CIMS.CAN.TR.Transportation Freight.Freight.MarineDiesel ExistingMarket share</v>
          </cell>
          <cell r="H609">
            <v>0.43000898472596588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ght Medium"/>
      <sheetName val="Heavy"/>
      <sheetName val="Shell vs Other Costs"/>
      <sheetName val="Infrastructure"/>
      <sheetName val="Infra Services"/>
      <sheetName val="Fuel Efficiencies"/>
      <sheetName val="Emissions"/>
      <sheetName val="Marine"/>
      <sheetName val="Rail"/>
      <sheetName val="Fuel Prices"/>
      <sheetName val="Sheet2"/>
      <sheetName val="Carbon Price"/>
      <sheetName val="GHG stuff"/>
      <sheetName val="Prob Distrib Exploration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1.5</v>
          </cell>
        </row>
        <row r="7">
          <cell r="B7">
            <v>1.6</v>
          </cell>
        </row>
        <row r="8">
          <cell r="B8">
            <v>1.05</v>
          </cell>
        </row>
        <row r="9">
          <cell r="B9">
            <v>0.8</v>
          </cell>
        </row>
        <row r="10">
          <cell r="B10">
            <v>0.8640000000000001</v>
          </cell>
        </row>
        <row r="11">
          <cell r="B11">
            <v>0.30000000000000004</v>
          </cell>
        </row>
        <row r="12">
          <cell r="B12">
            <v>1.58</v>
          </cell>
        </row>
        <row r="14">
          <cell r="B14">
            <v>0.92</v>
          </cell>
        </row>
        <row r="17">
          <cell r="B17">
            <v>0.96</v>
          </cell>
        </row>
        <row r="18">
          <cell r="B18">
            <v>0.6</v>
          </cell>
        </row>
        <row r="19">
          <cell r="B19">
            <v>0.55000000000000004</v>
          </cell>
        </row>
        <row r="21">
          <cell r="B21">
            <v>0.44000000000000006</v>
          </cell>
        </row>
        <row r="22">
          <cell r="B22">
            <v>0.18400000000000002</v>
          </cell>
        </row>
        <row r="23">
          <cell r="B23">
            <v>0.95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4EC1-E289-4A4D-8D84-7B5A5FE7F790}">
  <dimension ref="A1:X567"/>
  <sheetViews>
    <sheetView tabSelected="1" workbookViewId="0">
      <selection sqref="A1:X56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INDEX([1]!freight_data,MATCH($A3&amp;$F3&amp;$G3&amp;$J3,[1]!freight_index,0),MATCH(M$2,[1]!freight_year,0))</f>
        <v>98119514.72617504</v>
      </c>
      <c r="N3">
        <f>INDEX([1]!freight_data,MATCH($A3&amp;$F3&amp;$G3&amp;$J3,[1]!freight_index,0),MATCH(N$2,[1]!freight_year,0))</f>
        <v>67466151.173472181</v>
      </c>
      <c r="O3">
        <f>INDEX([1]!freight_data,MATCH($A3&amp;$F3&amp;$G3&amp;$J3,[1]!freight_index,0),MATCH(O$2,[1]!freight_year,0))</f>
        <v>66021420.851382352</v>
      </c>
      <c r="P3">
        <f>INDEX([1]!freight_data,MATCH($A3&amp;$F3&amp;$G3&amp;$J3,[1]!freight_index,0),MATCH(P$2,[1]!freight_year,0))</f>
        <v>81811993.539459452</v>
      </c>
      <c r="Q3">
        <f>INDEX([1]!freight_data,MATCH($A3&amp;$F3&amp;$G3&amp;$J3,[1]!freight_index,0),MATCH(Q$2,[1]!freight_year,0))</f>
        <v>106497082.12051351</v>
      </c>
      <c r="R3">
        <f>INDEX([1]!freight_data,MATCH($A3&amp;$F3&amp;$G3&amp;$J3,[1]!freight_index,0),MATCH(R$2,[1]!freight_year,0))</f>
        <v>111295462.17287603</v>
      </c>
      <c r="S3">
        <f>INDEX([1]!freight_data,MATCH($A3&amp;$F3&amp;$G3&amp;$J3,[1]!freight_index,0),MATCH(S$2,[1]!freight_year,0))</f>
        <v>116338607.83210841</v>
      </c>
      <c r="T3">
        <f>INDEX([1]!freight_data,MATCH($A3&amp;$F3&amp;$G3&amp;$J3,[1]!freight_index,0),MATCH(T$2,[1]!freight_year,0))</f>
        <v>121639004.60407984</v>
      </c>
      <c r="U3">
        <f>INDEX([1]!freight_data,MATCH($A3&amp;$F3&amp;$G3&amp;$J3,[1]!freight_index,0),MATCH(U$2,[1]!freight_year,0))</f>
        <v>127209774.88093942</v>
      </c>
      <c r="V3">
        <f>INDEX([1]!freight_data,MATCH($A3&amp;$F3&amp;$G3&amp;$J3,[1]!freight_index,0),MATCH(V$2,[1]!freight_year,0))</f>
        <v>133064710.4287172</v>
      </c>
      <c r="W3">
        <f>INDEX([1]!freight_data,MATCH($A3&amp;$F3&amp;$G3&amp;$J3,[1]!freight_index,0),MATCH(W$2,[1]!freight_year,0))</f>
        <v>139218306.53211933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INDEX('[2]Average Retail Fuel Prices'!$S$55:$S$65,MATCH(M$2,'[2]Average Retail Fuel Prices'!$M$55:$M$65,0))</f>
        <v>2.2858949802949775</v>
      </c>
      <c r="N6">
        <f>INDEX('[2]Average Retail Fuel Prices'!$S$55:$S$65,MATCH(N$2,'[2]Average Retail Fuel Prices'!$M$55:$M$65,0))</f>
        <v>1.4376011396364483</v>
      </c>
      <c r="O6">
        <f>INDEX('[2]Average Retail Fuel Prices'!$S$55:$S$65,MATCH(O$2,'[2]Average Retail Fuel Prices'!$M$55:$M$65,0))</f>
        <v>1.2160322470725196</v>
      </c>
      <c r="P6">
        <f>INDEX('[2]Average Retail Fuel Prices'!$S$55:$S$65,MATCH(P$2,'[2]Average Retail Fuel Prices'!$M$55:$M$65,0))</f>
        <v>1.2151310423764019</v>
      </c>
      <c r="Q6">
        <f>INDEX('[2]Average Retail Fuel Prices'!$S$55:$S$65,MATCH(Q$2,'[2]Average Retail Fuel Prices'!$M$55:$M$65,0))</f>
        <v>1.0818215223735035</v>
      </c>
      <c r="R6">
        <f>INDEX('[2]Average Retail Fuel Prices'!$S$55:$S$65,MATCH(R$2,'[2]Average Retail Fuel Prices'!$M$55:$M$65,0))</f>
        <v>1.0477762517350229</v>
      </c>
      <c r="S6">
        <f>INDEX('[2]Average Retail Fuel Prices'!$S$55:$S$65,MATCH(S$2,'[2]Average Retail Fuel Prices'!$M$55:$M$65,0))</f>
        <v>1.0477762517350229</v>
      </c>
      <c r="T6">
        <f>INDEX('[2]Average Retail Fuel Prices'!$S$55:$S$65,MATCH(T$2,'[2]Average Retail Fuel Prices'!$M$55:$M$65,0))</f>
        <v>1.0477762517350229</v>
      </c>
      <c r="U6">
        <f>INDEX('[2]Average Retail Fuel Prices'!$S$55:$S$65,MATCH(U$2,'[2]Average Retail Fuel Prices'!$M$55:$M$65,0))</f>
        <v>1.0477762517350229</v>
      </c>
      <c r="V6">
        <f>INDEX('[2]Average Retail Fuel Prices'!$S$55:$S$65,MATCH(V$2,'[2]Average Retail Fuel Prices'!$M$55:$M$65,0))</f>
        <v>1.0477762517350229</v>
      </c>
      <c r="W6">
        <f>INDEX('[2]Average Retail Fuel Prices'!$S$55:$S$65,MATCH(W$2,'[2]Average Retail Fuel Prices'!$M$55:$M$65,0))</f>
        <v>1.0477762517350229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26</v>
      </c>
      <c r="M7">
        <f>IFERROR(INDEX([3]!FuelMult_JCIMS,MATCH($C7&amp;$D7&amp;$J7,[3]!FuelMult_JCIMS_Index,0),MATCH(M$2,$M$2:$W$2,0)),1)</f>
        <v>1</v>
      </c>
      <c r="N7">
        <f>IFERROR(INDEX([3]!FuelMult_JCIMS,MATCH($C7&amp;$D7&amp;$J7,[3]!FuelMult_JCIMS_Index,0),MATCH(N$2,$M$2:$W$2,0)),1)</f>
        <v>1</v>
      </c>
      <c r="O7">
        <f>IFERROR(INDEX([3]!FuelMult_JCIMS,MATCH($C7&amp;$D7&amp;$J7,[3]!FuelMult_JCIMS_Index,0),MATCH(O$2,$M$2:$W$2,0)),1)</f>
        <v>1</v>
      </c>
      <c r="P7">
        <f>IFERROR(INDEX([3]!FuelMult_JCIMS,MATCH($C7&amp;$D7&amp;$J7,[3]!FuelMult_JCIMS_Index,0),MATCH(P$2,$M$2:$W$2,0)),1)</f>
        <v>1</v>
      </c>
      <c r="Q7">
        <f>IFERROR(INDEX([3]!FuelMult_JCIMS,MATCH($C7&amp;$D7&amp;$J7,[3]!FuelMult_JCIMS_Index,0),MATCH(Q$2,$M$2:$W$2,0)),1)</f>
        <v>1</v>
      </c>
      <c r="R7">
        <f>IFERROR(INDEX([3]!FuelMult_JCIMS,MATCH($C7&amp;$D7&amp;$J7,[3]!FuelMult_JCIMS_Index,0),MATCH(R$2,$M$2:$W$2,0)),1)</f>
        <v>1</v>
      </c>
      <c r="S7">
        <f>IFERROR(INDEX([3]!FuelMult_JCIMS,MATCH($C7&amp;$D7&amp;$J7,[3]!FuelMult_JCIMS_Index,0),MATCH(S$2,$M$2:$W$2,0)),1)</f>
        <v>1</v>
      </c>
      <c r="T7">
        <f>IFERROR(INDEX([3]!FuelMult_JCIMS,MATCH($C7&amp;$D7&amp;$J7,[3]!FuelMult_JCIMS_Index,0),MATCH(T$2,$M$2:$W$2,0)),1)</f>
        <v>1</v>
      </c>
      <c r="U7">
        <f>IFERROR(INDEX([3]!FuelMult_JCIMS,MATCH($C7&amp;$D7&amp;$J7,[3]!FuelMult_JCIMS_Index,0),MATCH(U$2,$M$2:$W$2,0)),1)</f>
        <v>1</v>
      </c>
      <c r="V7">
        <f>IFERROR(INDEX([3]!FuelMult_JCIMS,MATCH($C7&amp;$D7&amp;$J7,[3]!FuelMult_JCIMS_Index,0),MATCH(V$2,$M$2:$W$2,0)),1)</f>
        <v>1</v>
      </c>
      <c r="W7">
        <f>IFERROR(INDEX([3]!FuelMult_JCIMS,MATCH($C7&amp;$D7&amp;$J7,[3]!FuelMult_JCIMS_Index,0),MATCH(W$2,$M$2:$W$2,0)),1)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26</v>
      </c>
      <c r="M8">
        <f>IFERROR(INDEX([3]!FuelMult_JCIMS,MATCH($C8&amp;$D8&amp;$J8,[3]!FuelMult_JCIMS_Index,0),MATCH(M$2,$M$2:$W$2,0)),1)</f>
        <v>1</v>
      </c>
      <c r="N8">
        <f>IFERROR(INDEX([3]!FuelMult_JCIMS,MATCH($C8&amp;$D8&amp;$J8,[3]!FuelMult_JCIMS_Index,0),MATCH(N$2,$M$2:$W$2,0)),1)</f>
        <v>1</v>
      </c>
      <c r="O8">
        <f>IFERROR(INDEX([3]!FuelMult_JCIMS,MATCH($C8&amp;$D8&amp;$J8,[3]!FuelMult_JCIMS_Index,0),MATCH(O$2,$M$2:$W$2,0)),1)</f>
        <v>1</v>
      </c>
      <c r="P8">
        <f>IFERROR(INDEX([3]!FuelMult_JCIMS,MATCH($C8&amp;$D8&amp;$J8,[3]!FuelMult_JCIMS_Index,0),MATCH(P$2,$M$2:$W$2,0)),1)</f>
        <v>1</v>
      </c>
      <c r="Q8">
        <f>IFERROR(INDEX([3]!FuelMult_JCIMS,MATCH($C8&amp;$D8&amp;$J8,[3]!FuelMult_JCIMS_Index,0),MATCH(Q$2,$M$2:$W$2,0)),1)</f>
        <v>1</v>
      </c>
      <c r="R8">
        <f>IFERROR(INDEX([3]!FuelMult_JCIMS,MATCH($C8&amp;$D8&amp;$J8,[3]!FuelMult_JCIMS_Index,0),MATCH(R$2,$M$2:$W$2,0)),1)</f>
        <v>1</v>
      </c>
      <c r="S8">
        <f>IFERROR(INDEX([3]!FuelMult_JCIMS,MATCH($C8&amp;$D8&amp;$J8,[3]!FuelMult_JCIMS_Index,0),MATCH(S$2,$M$2:$W$2,0)),1)</f>
        <v>1</v>
      </c>
      <c r="T8">
        <f>IFERROR(INDEX([3]!FuelMult_JCIMS,MATCH($C8&amp;$D8&amp;$J8,[3]!FuelMult_JCIMS_Index,0),MATCH(T$2,$M$2:$W$2,0)),1)</f>
        <v>1</v>
      </c>
      <c r="U8">
        <f>IFERROR(INDEX([3]!FuelMult_JCIMS,MATCH($C8&amp;$D8&amp;$J8,[3]!FuelMult_JCIMS_Index,0),MATCH(U$2,$M$2:$W$2,0)),1)</f>
        <v>1</v>
      </c>
      <c r="V8">
        <f>IFERROR(INDEX([3]!FuelMult_JCIMS,MATCH($C8&amp;$D8&amp;$J8,[3]!FuelMult_JCIMS_Index,0),MATCH(V$2,$M$2:$W$2,0)),1)</f>
        <v>1</v>
      </c>
      <c r="W8">
        <f>IFERROR(INDEX([3]!FuelMult_JCIMS,MATCH($C8&amp;$D8&amp;$J8,[3]!FuelMult_JCIMS_Index,0),MATCH(W$2,$M$2:$W$2,0)),1)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26</v>
      </c>
      <c r="M9">
        <f>IFERROR(INDEX([3]!FuelMult_JCIMS,MATCH($C9&amp;$D9&amp;$J9,[3]!FuelMult_JCIMS_Index,0),MATCH(M$2,$M$2:$W$2,0)),1)</f>
        <v>1</v>
      </c>
      <c r="N9">
        <f>IFERROR(INDEX([3]!FuelMult_JCIMS,MATCH($C9&amp;$D9&amp;$J9,[3]!FuelMult_JCIMS_Index,0),MATCH(N$2,$M$2:$W$2,0)),1)</f>
        <v>1</v>
      </c>
      <c r="O9">
        <f>IFERROR(INDEX([3]!FuelMult_JCIMS,MATCH($C9&amp;$D9&amp;$J9,[3]!FuelMult_JCIMS_Index,0),MATCH(O$2,$M$2:$W$2,0)),1)</f>
        <v>1</v>
      </c>
      <c r="P9">
        <f>IFERROR(INDEX([3]!FuelMult_JCIMS,MATCH($C9&amp;$D9&amp;$J9,[3]!FuelMult_JCIMS_Index,0),MATCH(P$2,$M$2:$W$2,0)),1)</f>
        <v>1</v>
      </c>
      <c r="Q9">
        <f>IFERROR(INDEX([3]!FuelMult_JCIMS,MATCH($C9&amp;$D9&amp;$J9,[3]!FuelMult_JCIMS_Index,0),MATCH(Q$2,$M$2:$W$2,0)),1)</f>
        <v>1</v>
      </c>
      <c r="R9">
        <f>IFERROR(INDEX([3]!FuelMult_JCIMS,MATCH($C9&amp;$D9&amp;$J9,[3]!FuelMult_JCIMS_Index,0),MATCH(R$2,$M$2:$W$2,0)),1)</f>
        <v>1</v>
      </c>
      <c r="S9">
        <f>IFERROR(INDEX([3]!FuelMult_JCIMS,MATCH($C9&amp;$D9&amp;$J9,[3]!FuelMult_JCIMS_Index,0),MATCH(S$2,$M$2:$W$2,0)),1)</f>
        <v>1</v>
      </c>
      <c r="T9">
        <f>IFERROR(INDEX([3]!FuelMult_JCIMS,MATCH($C9&amp;$D9&amp;$J9,[3]!FuelMult_JCIMS_Index,0),MATCH(T$2,$M$2:$W$2,0)),1)</f>
        <v>1</v>
      </c>
      <c r="U9">
        <f>IFERROR(INDEX([3]!FuelMult_JCIMS,MATCH($C9&amp;$D9&amp;$J9,[3]!FuelMult_JCIMS_Index,0),MATCH(U$2,$M$2:$W$2,0)),1)</f>
        <v>1</v>
      </c>
      <c r="V9">
        <f>IFERROR(INDEX([3]!FuelMult_JCIMS,MATCH($C9&amp;$D9&amp;$J9,[3]!FuelMult_JCIMS_Index,0),MATCH(V$2,$M$2:$W$2,0)),1)</f>
        <v>1</v>
      </c>
      <c r="W9">
        <f>IFERROR(INDEX([3]!FuelMult_JCIMS,MATCH($C9&amp;$D9&amp;$J9,[3]!FuelMult_JCIMS_Index,0),MATCH(W$2,$M$2:$W$2,0)),1)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26</v>
      </c>
      <c r="M10">
        <f>IFERROR(INDEX([3]!FuelMult_JCIMS,MATCH($C10&amp;$D10&amp;$J10,[3]!FuelMult_JCIMS_Index,0),MATCH(M$2,$M$2:$W$2,0)),1)</f>
        <v>1</v>
      </c>
      <c r="N10">
        <f>IFERROR(INDEX([3]!FuelMult_JCIMS,MATCH($C10&amp;$D10&amp;$J10,[3]!FuelMult_JCIMS_Index,0),MATCH(N$2,$M$2:$W$2,0)),1)</f>
        <v>1</v>
      </c>
      <c r="O10">
        <f>IFERROR(INDEX([3]!FuelMult_JCIMS,MATCH($C10&amp;$D10&amp;$J10,[3]!FuelMult_JCIMS_Index,0),MATCH(O$2,$M$2:$W$2,0)),1)</f>
        <v>1</v>
      </c>
      <c r="P10">
        <f>IFERROR(INDEX([3]!FuelMult_JCIMS,MATCH($C10&amp;$D10&amp;$J10,[3]!FuelMult_JCIMS_Index,0),MATCH(P$2,$M$2:$W$2,0)),1)</f>
        <v>1</v>
      </c>
      <c r="Q10">
        <f>IFERROR(INDEX([3]!FuelMult_JCIMS,MATCH($C10&amp;$D10&amp;$J10,[3]!FuelMult_JCIMS_Index,0),MATCH(Q$2,$M$2:$W$2,0)),1)</f>
        <v>1</v>
      </c>
      <c r="R10">
        <f>IFERROR(INDEX([3]!FuelMult_JCIMS,MATCH($C10&amp;$D10&amp;$J10,[3]!FuelMult_JCIMS_Index,0),MATCH(R$2,$M$2:$W$2,0)),1)</f>
        <v>1</v>
      </c>
      <c r="S10">
        <f>IFERROR(INDEX([3]!FuelMult_JCIMS,MATCH($C10&amp;$D10&amp;$J10,[3]!FuelMult_JCIMS_Index,0),MATCH(S$2,$M$2:$W$2,0)),1)</f>
        <v>1</v>
      </c>
      <c r="T10">
        <f>IFERROR(INDEX([3]!FuelMult_JCIMS,MATCH($C10&amp;$D10&amp;$J10,[3]!FuelMult_JCIMS_Index,0),MATCH(T$2,$M$2:$W$2,0)),1)</f>
        <v>1</v>
      </c>
      <c r="U10">
        <f>IFERROR(INDEX([3]!FuelMult_JCIMS,MATCH($C10&amp;$D10&amp;$J10,[3]!FuelMult_JCIMS_Index,0),MATCH(U$2,$M$2:$W$2,0)),1)</f>
        <v>1</v>
      </c>
      <c r="V10">
        <f>IFERROR(INDEX([3]!FuelMult_JCIMS,MATCH($C10&amp;$D10&amp;$J10,[3]!FuelMult_JCIMS_Index,0),MATCH(V$2,$M$2:$W$2,0)),1)</f>
        <v>1</v>
      </c>
      <c r="W10">
        <f>IFERROR(INDEX([3]!FuelMult_JCIMS,MATCH($C10&amp;$D10&amp;$J10,[3]!FuelMult_JCIMS_Index,0),MATCH(W$2,$M$2:$W$2,0)),1)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31</v>
      </c>
      <c r="M11">
        <f>INDEX([3]!CER_prices,MATCH($C11&amp;INDEX([3]!sector_CER,MATCH($D11,[3]!sector_CIMS,0))&amp;$J11,[3]!CER_prices_index,0),MATCH(M$2,[3]!CER_year,0))/ROUND(INDEX([3]Prices!K$29:K$210,MATCH("CAN"&amp;"Transportation"&amp;$J11,[3]Prices!$CJ$29:$CJ$210,0)),2)</f>
        <v>1.0604187549332094</v>
      </c>
      <c r="N11">
        <f>INDEX([3]!CER_prices,MATCH($C11&amp;INDEX([3]!sector_CER,MATCH($D11,[3]!sector_CIMS,0))&amp;$J11,[3]!CER_prices_index,0),MATCH(N$2,[3]!CER_year,0))/ROUND(INDEX([3]Prices!L$29:L$210,MATCH("CAN"&amp;"Transportation"&amp;$J11,[3]Prices!$CJ$29:$CJ$210,0)),2)</f>
        <v>1.0555190738604325</v>
      </c>
      <c r="O11">
        <f>INDEX([3]!CER_prices,MATCH($C11&amp;INDEX([3]!sector_CER,MATCH($D11,[3]!sector_CIMS,0))&amp;$J11,[3]!CER_prices_index,0),MATCH(O$2,[3]!CER_year,0))/ROUND(INDEX([3]Prices!M$29:M$210,MATCH("CAN"&amp;"Transportation"&amp;$J11,[3]Prices!$CJ$29:$CJ$210,0)),2)</f>
        <v>1.0939573787387173</v>
      </c>
      <c r="P11">
        <f>INDEX([3]!CER_prices,MATCH($C11&amp;INDEX([3]!sector_CER,MATCH($D11,[3]!sector_CIMS,0))&amp;$J11,[3]!CER_prices_index,0),MATCH(P$2,[3]!CER_year,0))/ROUND(INDEX([3]Prices!N$29:N$210,MATCH("CAN"&amp;"Transportation"&amp;$J11,[3]Prices!$CJ$29:$CJ$210,0)),2)</f>
        <v>1.1153323359570948</v>
      </c>
      <c r="Q11">
        <f>INDEX([3]!CER_prices,MATCH($C11&amp;INDEX([3]!sector_CER,MATCH($D11,[3]!sector_CIMS,0))&amp;$J11,[3]!CER_prices_index,0),MATCH(Q$2,[3]!CER_year,0))/ROUND(INDEX([3]Prices!O$29:O$210,MATCH("CAN"&amp;"Transportation"&amp;$J11,[3]Prices!$CJ$29:$CJ$210,0)),2)</f>
        <v>1.0762945682949328</v>
      </c>
      <c r="R11">
        <f>INDEX([3]!CER_prices,MATCH($C11&amp;INDEX([3]!sector_CER,MATCH($D11,[3]!sector_CIMS,0))&amp;$J11,[3]!CER_prices_index,0),MATCH(R$2,[3]!CER_year,0))/ROUND(INDEX([3]Prices!P$29:P$210,MATCH("CAN"&amp;"Transportation"&amp;$J11,[3]Prices!$CJ$29:$CJ$210,0)),2)</f>
        <v>1.0518744482605902</v>
      </c>
      <c r="S11">
        <f>INDEX([3]!CER_prices,MATCH($C11&amp;INDEX([3]!sector_CER,MATCH($D11,[3]!sector_CIMS,0))&amp;$J11,[3]!CER_prices_index,0),MATCH(S$2,[3]!CER_year,0))/ROUND(INDEX([3]Prices!Q$29:Q$210,MATCH("CAN"&amp;"Transportation"&amp;$J11,[3]Prices!$CJ$29:$CJ$210,0)),2)</f>
        <v>1.0272916490220956</v>
      </c>
      <c r="T11">
        <f>INDEX([3]!CER_prices,MATCH($C11&amp;INDEX([3]!sector_CER,MATCH($D11,[3]!sector_CIMS,0))&amp;$J11,[3]!CER_prices_index,0),MATCH(T$2,[3]!CER_year,0))/ROUND(INDEX([3]Prices!R$29:R$210,MATCH("CAN"&amp;"Transportation"&amp;$J11,[3]Prices!$CJ$29:$CJ$210,0)),2)</f>
        <v>1.0236160634601819</v>
      </c>
      <c r="U11">
        <f>INDEX([3]!CER_prices,MATCH($C11&amp;INDEX([3]!sector_CER,MATCH($D11,[3]!sector_CIMS,0))&amp;$J11,[3]!CER_prices_index,0),MATCH(U$2,[3]!CER_year,0))/ROUND(INDEX([3]Prices!S$29:S$210,MATCH("CAN"&amp;"Transportation"&amp;$J11,[3]Prices!$CJ$29:$CJ$210,0)),2)</f>
        <v>1.0287955122019952</v>
      </c>
      <c r="V11">
        <f>INDEX([3]!CER_prices,MATCH($C11&amp;INDEX([3]!sector_CER,MATCH($D11,[3]!sector_CIMS,0))&amp;$J11,[3]!CER_prices_index,0),MATCH(V$2,[3]!CER_year,0))/ROUND(INDEX([3]Prices!T$29:T$210,MATCH("CAN"&amp;"Transportation"&amp;$J11,[3]Prices!$CJ$29:$CJ$210,0)),2)</f>
        <v>1.0342682876996498</v>
      </c>
      <c r="W11">
        <f>INDEX([3]!CER_prices,MATCH($C11&amp;INDEX([3]!sector_CER,MATCH($D11,[3]!sector_CIMS,0))&amp;$J11,[3]!CER_prices_index,0),MATCH(W$2,[3]!CER_year,0))/ROUND(INDEX([3]Prices!U$29:U$210,MATCH("CAN"&amp;"Transportation"&amp;$J11,[3]Prices!$CJ$29:$CJ$210,0)),2)</f>
        <v>1.0375900329400236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32</v>
      </c>
      <c r="K12" t="s">
        <v>31</v>
      </c>
      <c r="M12" cm="1">
        <f t="array" ref="M12">INDEX([3]!elec_price_mult,_xlfn.XMATCH($C12,[3]!region_CIMS),_xlfn.XMATCH(INDEX([3]!sector_CER_elec,MATCH($D12,[3]!sector_CIMS,0)),[3]!elec_price_mult_index))</f>
        <v>1.55</v>
      </c>
      <c r="N12" cm="1">
        <f t="array" ref="N12">INDEX([3]!elec_price_mult,_xlfn.XMATCH($C12,[3]!region_CIMS),_xlfn.XMATCH(INDEX([3]!sector_CER_elec,MATCH($D12,[3]!sector_CIMS,0)),[3]!elec_price_mult_index))</f>
        <v>1.55</v>
      </c>
      <c r="O12" cm="1">
        <f t="array" ref="O12">INDEX([3]!elec_price_mult,_xlfn.XMATCH($C12,[3]!region_CIMS),_xlfn.XMATCH(INDEX([3]!sector_CER_elec,MATCH($D12,[3]!sector_CIMS,0)),[3]!elec_price_mult_index))</f>
        <v>1.55</v>
      </c>
      <c r="P12" cm="1">
        <f t="array" ref="P12">INDEX([3]!elec_price_mult,_xlfn.XMATCH($C12,[3]!region_CIMS),_xlfn.XMATCH(INDEX([3]!sector_CER_elec,MATCH($D12,[3]!sector_CIMS,0)),[3]!elec_price_mult_index))</f>
        <v>1.55</v>
      </c>
      <c r="Q12" cm="1">
        <f t="array" ref="Q12">INDEX([3]!elec_price_mult,_xlfn.XMATCH($C12,[3]!region_CIMS),_xlfn.XMATCH(INDEX([3]!sector_CER_elec,MATCH($D12,[3]!sector_CIMS,0)),[3]!elec_price_mult_index))</f>
        <v>1.55</v>
      </c>
      <c r="R12" cm="1">
        <f t="array" ref="R12">INDEX([3]!elec_price_mult,_xlfn.XMATCH($C12,[3]!region_CIMS),_xlfn.XMATCH(INDEX([3]!sector_CER_elec,MATCH($D12,[3]!sector_CIMS,0)),[3]!elec_price_mult_index))</f>
        <v>1.55</v>
      </c>
      <c r="S12" cm="1">
        <f t="array" ref="S12">INDEX([3]!elec_price_mult,_xlfn.XMATCH($C12,[3]!region_CIMS),_xlfn.XMATCH(INDEX([3]!sector_CER_elec,MATCH($D12,[3]!sector_CIMS,0)),[3]!elec_price_mult_index))</f>
        <v>1.55</v>
      </c>
      <c r="T12" cm="1">
        <f t="array" ref="T12">INDEX([3]!elec_price_mult,_xlfn.XMATCH($C12,[3]!region_CIMS),_xlfn.XMATCH(INDEX([3]!sector_CER_elec,MATCH($D12,[3]!sector_CIMS,0)),[3]!elec_price_mult_index))</f>
        <v>1.55</v>
      </c>
      <c r="U12" cm="1">
        <f t="array" ref="U12">INDEX([3]!elec_price_mult,_xlfn.XMATCH($C12,[3]!region_CIMS),_xlfn.XMATCH(INDEX([3]!sector_CER_elec,MATCH($D12,[3]!sector_CIMS,0)),[3]!elec_price_mult_index))</f>
        <v>1.55</v>
      </c>
      <c r="V12" cm="1">
        <f t="array" ref="V12">INDEX([3]!elec_price_mult,_xlfn.XMATCH($C12,[3]!region_CIMS),_xlfn.XMATCH(INDEX([3]!sector_CER_elec,MATCH($D12,[3]!sector_CIMS,0)),[3]!elec_price_mult_index))</f>
        <v>1.55</v>
      </c>
      <c r="W12" cm="1">
        <f t="array" ref="W12">INDEX([3]!elec_price_mult,_xlfn.XMATCH($C12,[3]!region_CIMS),_xlfn.XMATCH(INDEX([3]!sector_CER_elec,MATCH($D12,[3]!sector_CIMS,0)),[3]!elec_price_mult_index))</f>
        <v>1.55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>INDEX('[2]Average Retail Fuel Prices'!$R$55:$R$65,MATCH(M$2,'[2]Average Retail Fuel Prices'!$M$55:$M$65,0))</f>
        <v>1.2785997452086666</v>
      </c>
      <c r="N13">
        <f>INDEX('[2]Average Retail Fuel Prices'!$R$55:$R$65,MATCH(N$2,'[2]Average Retail Fuel Prices'!$M$55:$M$65,0))</f>
        <v>1.238919976847864</v>
      </c>
      <c r="O13">
        <f>INDEX('[2]Average Retail Fuel Prices'!$R$55:$R$65,MATCH(O$2,'[2]Average Retail Fuel Prices'!$M$55:$M$65,0))</f>
        <v>1.3729716415059536</v>
      </c>
      <c r="P13">
        <f>INDEX('[2]Average Retail Fuel Prices'!$R$55:$R$65,MATCH(P$2,'[2]Average Retail Fuel Prices'!$M$55:$M$65,0))</f>
        <v>1.2859238871803724</v>
      </c>
      <c r="Q13">
        <f>INDEX('[2]Average Retail Fuel Prices'!$R$55:$R$65,MATCH(Q$2,'[2]Average Retail Fuel Prices'!$M$55:$M$65,0))</f>
        <v>1.1601701373605187</v>
      </c>
      <c r="R13">
        <f>INDEX('[2]Average Retail Fuel Prices'!$R$55:$R$65,MATCH(R$2,'[2]Average Retail Fuel Prices'!$M$55:$M$65,0))</f>
        <v>1.1177300501657574</v>
      </c>
      <c r="S13">
        <f>INDEX('[2]Average Retail Fuel Prices'!$R$55:$R$65,MATCH(S$2,'[2]Average Retail Fuel Prices'!$M$55:$M$65,0))</f>
        <v>1.1177300501657574</v>
      </c>
      <c r="T13">
        <f>INDEX('[2]Average Retail Fuel Prices'!$R$55:$R$65,MATCH(T$2,'[2]Average Retail Fuel Prices'!$M$55:$M$65,0))</f>
        <v>1.1177300501657574</v>
      </c>
      <c r="U13">
        <f>INDEX('[2]Average Retail Fuel Prices'!$R$55:$R$65,MATCH(U$2,'[2]Average Retail Fuel Prices'!$M$55:$M$65,0))</f>
        <v>1.1177300501657574</v>
      </c>
      <c r="V13">
        <f>INDEX('[2]Average Retail Fuel Prices'!$R$55:$R$65,MATCH(V$2,'[2]Average Retail Fuel Prices'!$M$55:$M$65,0))</f>
        <v>1.1177300501657574</v>
      </c>
      <c r="W13">
        <f>INDEX('[2]Average Retail Fuel Prices'!$R$55:$R$65,MATCH(W$2,'[2]Average Retail Fuel Prices'!$M$55:$M$65,0))</f>
        <v>1.1177300501657574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26</v>
      </c>
      <c r="M14">
        <f>IFERROR(INDEX([3]!FuelMult_JCIMS,MATCH($C14&amp;$D14&amp;$J14,[3]!FuelMult_JCIMS_Index,0),MATCH(M$2,$M$2:$W$2,0)),1)</f>
        <v>0.35518452032235703</v>
      </c>
      <c r="N14">
        <f>IFERROR(INDEX([3]!FuelMult_JCIMS,MATCH($C14&amp;$D14&amp;$J14,[3]!FuelMult_JCIMS_Index,0),MATCH(N$2,$M$2:$W$2,0)),1)</f>
        <v>0.43377105511052705</v>
      </c>
      <c r="O14">
        <f>IFERROR(INDEX([3]!FuelMult_JCIMS,MATCH($C14&amp;$D14&amp;$J14,[3]!FuelMult_JCIMS_Index,0),MATCH(O$2,$M$2:$W$2,0)),1)</f>
        <v>0.56347429897489532</v>
      </c>
      <c r="P14">
        <f>IFERROR(INDEX([3]!FuelMult_JCIMS,MATCH($C14&amp;$D14&amp;$J14,[3]!FuelMult_JCIMS_Index,0),MATCH(P$2,$M$2:$W$2,0)),1)</f>
        <v>0.62551292724763308</v>
      </c>
      <c r="Q14">
        <f>IFERROR(INDEX([3]!FuelMult_JCIMS,MATCH($C14&amp;$D14&amp;$J14,[3]!FuelMult_JCIMS_Index,0),MATCH(Q$2,$M$2:$W$2,0)),1)</f>
        <v>0.69448302292319086</v>
      </c>
      <c r="R14">
        <f>IFERROR(INDEX([3]!FuelMult_JCIMS,MATCH($C14&amp;$D14&amp;$J14,[3]!FuelMult_JCIMS_Index,0),MATCH(R$2,$M$2:$W$2,0)),1)</f>
        <v>0.73475773591852311</v>
      </c>
      <c r="S14">
        <f>IFERROR(INDEX([3]!FuelMult_JCIMS,MATCH($C14&amp;$D14&amp;$J14,[3]!FuelMult_JCIMS_Index,0),MATCH(S$2,$M$2:$W$2,0)),1)</f>
        <v>0.76249851069790731</v>
      </c>
      <c r="T14">
        <f>IFERROR(INDEX([3]!FuelMult_JCIMS,MATCH($C14&amp;$D14&amp;$J14,[3]!FuelMult_JCIMS_Index,0),MATCH(T$2,$M$2:$W$2,0)),1)</f>
        <v>0.80208602323569411</v>
      </c>
      <c r="U14">
        <f>IFERROR(INDEX([3]!FuelMult_JCIMS,MATCH($C14&amp;$D14&amp;$J14,[3]!FuelMult_JCIMS_Index,0),MATCH(U$2,$M$2:$W$2,0)),1)</f>
        <v>0.83462108593231787</v>
      </c>
      <c r="V14">
        <f>IFERROR(INDEX([3]!FuelMult_JCIMS,MATCH($C14&amp;$D14&amp;$J14,[3]!FuelMult_JCIMS_Index,0),MATCH(V$2,$M$2:$W$2,0)),1)</f>
        <v>0.83974330920338269</v>
      </c>
      <c r="W14">
        <f>IFERROR(INDEX([3]!FuelMult_JCIMS,MATCH($C14&amp;$D14&amp;$J14,[3]!FuelMult_JCIMS_Index,0),MATCH(W$2,$M$2:$W$2,0)),1)</f>
        <v>0.84986809152114351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31</v>
      </c>
      <c r="M15">
        <f>INDEX([3]!CER_prices,MATCH($C15&amp;INDEX([3]!sector_CER,MATCH($D15,[3]!sector_CIMS,0))&amp;$J15,[3]!CER_prices_index,0),MATCH(M$2,[3]!CER_year,0))/ROUND(INDEX([3]Prices!K$29:K$210,MATCH("CAN"&amp;"Transportation"&amp;$J15,[3]Prices!$CJ$29:$CJ$210,0)),2)</f>
        <v>1.0424981089287093</v>
      </c>
      <c r="N15">
        <f>INDEX([3]!CER_prices,MATCH($C15&amp;INDEX([3]!sector_CER,MATCH($D15,[3]!sector_CIMS,0))&amp;$J15,[3]!CER_prices_index,0),MATCH(N$2,[3]!CER_year,0))/ROUND(INDEX([3]Prices!L$29:L$210,MATCH("CAN"&amp;"Transportation"&amp;$J15,[3]Prices!$CJ$29:$CJ$210,0)),2)</f>
        <v>1.0528237897392541</v>
      </c>
      <c r="O15">
        <f>INDEX([3]!CER_prices,MATCH($C15&amp;INDEX([3]!sector_CER,MATCH($D15,[3]!sector_CIMS,0))&amp;$J15,[3]!CER_prices_index,0),MATCH(O$2,[3]!CER_year,0))/ROUND(INDEX([3]Prices!M$29:M$210,MATCH("CAN"&amp;"Transportation"&amp;$J15,[3]Prices!$CJ$29:$CJ$210,0)),2)</f>
        <v>1.0798063964144018</v>
      </c>
      <c r="P15">
        <f>INDEX([3]!CER_prices,MATCH($C15&amp;INDEX([3]!sector_CER,MATCH($D15,[3]!sector_CIMS,0))&amp;$J15,[3]!CER_prices_index,0),MATCH(P$2,[3]!CER_year,0))/ROUND(INDEX([3]Prices!N$29:N$210,MATCH("CAN"&amp;"Transportation"&amp;$J15,[3]Prices!$CJ$29:$CJ$210,0)),2)</f>
        <v>1.1198803873991181</v>
      </c>
      <c r="Q15">
        <f>INDEX([3]!CER_prices,MATCH($C15&amp;INDEX([3]!sector_CER,MATCH($D15,[3]!sector_CIMS,0))&amp;$J15,[3]!CER_prices_index,0),MATCH(Q$2,[3]!CER_year,0))/ROUND(INDEX([3]Prices!O$29:O$210,MATCH("CAN"&amp;"Transportation"&amp;$J15,[3]Prices!$CJ$29:$CJ$210,0)),2)</f>
        <v>1.1349471668468156</v>
      </c>
      <c r="R15">
        <f>INDEX([3]!CER_prices,MATCH($C15&amp;INDEX([3]!sector_CER,MATCH($D15,[3]!sector_CIMS,0))&amp;$J15,[3]!CER_prices_index,0),MATCH(R$2,[3]!CER_year,0))/ROUND(INDEX([3]Prices!P$29:P$210,MATCH("CAN"&amp;"Transportation"&amp;$J15,[3]Prices!$CJ$29:$CJ$210,0)),2)</f>
        <v>1.1071602012269692</v>
      </c>
      <c r="S15">
        <f>INDEX([3]!CER_prices,MATCH($C15&amp;INDEX([3]!sector_CER,MATCH($D15,[3]!sector_CIMS,0))&amp;$J15,[3]!CER_prices_index,0),MATCH(S$2,[3]!CER_year,0))/ROUND(INDEX([3]Prices!Q$29:Q$210,MATCH("CAN"&amp;"Transportation"&amp;$J15,[3]Prices!$CJ$29:$CJ$210,0)),2)</f>
        <v>1.107461641489041</v>
      </c>
      <c r="T15">
        <f>INDEX([3]!CER_prices,MATCH($C15&amp;INDEX([3]!sector_CER,MATCH($D15,[3]!sector_CIMS,0))&amp;$J15,[3]!CER_prices_index,0),MATCH(T$2,[3]!CER_year,0))/ROUND(INDEX([3]Prices!R$29:R$210,MATCH("CAN"&amp;"Transportation"&amp;$J15,[3]Prices!$CJ$29:$CJ$210,0)),2)</f>
        <v>1.1074798306591924</v>
      </c>
      <c r="U15">
        <f>INDEX([3]!CER_prices,MATCH($C15&amp;INDEX([3]!sector_CER,MATCH($D15,[3]!sector_CIMS,0))&amp;$J15,[3]!CER_prices_index,0),MATCH(U$2,[3]!CER_year,0))/ROUND(INDEX([3]Prices!S$29:S$210,MATCH("CAN"&amp;"Transportation"&amp;$J15,[3]Prices!$CJ$29:$CJ$210,0)),2)</f>
        <v>1.1084258823361552</v>
      </c>
      <c r="V15">
        <f>INDEX([3]!CER_prices,MATCH($C15&amp;INDEX([3]!sector_CER,MATCH($D15,[3]!sector_CIMS,0))&amp;$J15,[3]!CER_prices_index,0),MATCH(V$2,[3]!CER_year,0))/ROUND(INDEX([3]Prices!T$29:T$210,MATCH("CAN"&amp;"Transportation"&amp;$J15,[3]Prices!$CJ$29:$CJ$210,0)),2)</f>
        <v>1.110253511848948</v>
      </c>
      <c r="W15">
        <f>INDEX([3]!CER_prices,MATCH($C15&amp;INDEX([3]!sector_CER,MATCH($D15,[3]!sector_CIMS,0))&amp;$J15,[3]!CER_prices_index,0),MATCH(W$2,[3]!CER_year,0))/ROUND(INDEX([3]Prices!U$29:U$210,MATCH("CAN"&amp;"Transportation"&amp;$J15,[3]Prices!$CJ$29:$CJ$210,0)),2)</f>
        <v>1.1113485975535526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26</v>
      </c>
      <c r="M16">
        <f>IFERROR(INDEX([3]!FuelMult_JCIMS,MATCH($C16&amp;$D16&amp;$J16,[3]!FuelMult_JCIMS_Index,0),MATCH(M$2,$M$2:$W$2,0)),1)</f>
        <v>1</v>
      </c>
      <c r="N16">
        <f>IFERROR(INDEX([3]!FuelMult_JCIMS,MATCH($C16&amp;$D16&amp;$J16,[3]!FuelMult_JCIMS_Index,0),MATCH(N$2,$M$2:$W$2,0)),1)</f>
        <v>1</v>
      </c>
      <c r="O16">
        <f>IFERROR(INDEX([3]!FuelMult_JCIMS,MATCH($C16&amp;$D16&amp;$J16,[3]!FuelMult_JCIMS_Index,0),MATCH(O$2,$M$2:$W$2,0)),1)</f>
        <v>1</v>
      </c>
      <c r="P16">
        <f>IFERROR(INDEX([3]!FuelMult_JCIMS,MATCH($C16&amp;$D16&amp;$J16,[3]!FuelMult_JCIMS_Index,0),MATCH(P$2,$M$2:$W$2,0)),1)</f>
        <v>1</v>
      </c>
      <c r="Q16">
        <f>IFERROR(INDEX([3]!FuelMult_JCIMS,MATCH($C16&amp;$D16&amp;$J16,[3]!FuelMult_JCIMS_Index,0),MATCH(Q$2,$M$2:$W$2,0)),1)</f>
        <v>1</v>
      </c>
      <c r="R16">
        <f>IFERROR(INDEX([3]!FuelMult_JCIMS,MATCH($C16&amp;$D16&amp;$J16,[3]!FuelMult_JCIMS_Index,0),MATCH(R$2,$M$2:$W$2,0)),1)</f>
        <v>1</v>
      </c>
      <c r="S16">
        <f>IFERROR(INDEX([3]!FuelMult_JCIMS,MATCH($C16&amp;$D16&amp;$J16,[3]!FuelMult_JCIMS_Index,0),MATCH(S$2,$M$2:$W$2,0)),1)</f>
        <v>1</v>
      </c>
      <c r="T16">
        <f>IFERROR(INDEX([3]!FuelMult_JCIMS,MATCH($C16&amp;$D16&amp;$J16,[3]!FuelMult_JCIMS_Index,0),MATCH(T$2,$M$2:$W$2,0)),1)</f>
        <v>1</v>
      </c>
      <c r="U16">
        <f>IFERROR(INDEX([3]!FuelMult_JCIMS,MATCH($C16&amp;$D16&amp;$J16,[3]!FuelMult_JCIMS_Index,0),MATCH(U$2,$M$2:$W$2,0)),1)</f>
        <v>1</v>
      </c>
      <c r="V16">
        <f>IFERROR(INDEX([3]!FuelMult_JCIMS,MATCH($C16&amp;$D16&amp;$J16,[3]!FuelMult_JCIMS_Index,0),MATCH(V$2,$M$2:$W$2,0)),1)</f>
        <v>1</v>
      </c>
      <c r="W16">
        <f>IFERROR(INDEX([3]!FuelMult_JCIMS,MATCH($C16&amp;$D16&amp;$J16,[3]!FuelMult_JCIMS_Index,0),MATCH(W$2,$M$2:$W$2,0)),1)</f>
        <v>1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26</v>
      </c>
      <c r="M17">
        <f>IFERROR(INDEX([3]!FuelMult_JCIMS,MATCH($C17&amp;$D17&amp;$J17,[3]!FuelMult_JCIMS_Index,0),MATCH(M$2,$M$2:$W$2,0)),1)</f>
        <v>0.91985582098093932</v>
      </c>
      <c r="N17">
        <f>IFERROR(INDEX([3]!FuelMult_JCIMS,MATCH($C17&amp;$D17&amp;$J17,[3]!FuelMult_JCIMS_Index,0),MATCH(N$2,$M$2:$W$2,0)),1)</f>
        <v>0.97397537887021135</v>
      </c>
      <c r="O17">
        <f>IFERROR(INDEX([3]!FuelMult_JCIMS,MATCH($C17&amp;$D17&amp;$J17,[3]!FuelMult_JCIMS_Index,0),MATCH(O$2,$M$2:$W$2,0)),1)</f>
        <v>0.96679004299690507</v>
      </c>
      <c r="P17">
        <f>IFERROR(INDEX([3]!FuelMult_JCIMS,MATCH($C17&amp;$D17&amp;$J17,[3]!FuelMult_JCIMS_Index,0),MATCH(P$2,$M$2:$W$2,0)),1)</f>
        <v>1.0218330982556427</v>
      </c>
      <c r="Q17">
        <f>IFERROR(INDEX([3]!FuelMult_JCIMS,MATCH($C17&amp;$D17&amp;$J17,[3]!FuelMult_JCIMS_Index,0),MATCH(Q$2,$M$2:$W$2,0)),1)</f>
        <v>1.0406042173502377</v>
      </c>
      <c r="R17">
        <f>IFERROR(INDEX([3]!FuelMult_JCIMS,MATCH($C17&amp;$D17&amp;$J17,[3]!FuelMult_JCIMS_Index,0),MATCH(R$2,$M$2:$W$2,0)),1)</f>
        <v>1.0311259367792449</v>
      </c>
      <c r="S17">
        <f>IFERROR(INDEX([3]!FuelMult_JCIMS,MATCH($C17&amp;$D17&amp;$J17,[3]!FuelMult_JCIMS_Index,0),MATCH(S$2,$M$2:$W$2,0)),1)</f>
        <v>1.0245657223492666</v>
      </c>
      <c r="T17">
        <f>IFERROR(INDEX([3]!FuelMult_JCIMS,MATCH($C17&amp;$D17&amp;$J17,[3]!FuelMult_JCIMS_Index,0),MATCH(T$2,$M$2:$W$2,0)),1)</f>
        <v>1.0205045488825417</v>
      </c>
      <c r="U17">
        <f>IFERROR(INDEX([3]!FuelMult_JCIMS,MATCH($C17&amp;$D17&amp;$J17,[3]!FuelMult_JCIMS_Index,0),MATCH(U$2,$M$2:$W$2,0)),1)</f>
        <v>1.0180963441512536</v>
      </c>
      <c r="V17">
        <f>IFERROR(INDEX([3]!FuelMult_JCIMS,MATCH($C17&amp;$D17&amp;$J17,[3]!FuelMult_JCIMS_Index,0),MATCH(V$2,$M$2:$W$2,0)),1)</f>
        <v>1.0180963441512536</v>
      </c>
      <c r="W17">
        <f>IFERROR(INDEX([3]!FuelMult_JCIMS,MATCH($C17&amp;$D17&amp;$J17,[3]!FuelMult_JCIMS_Index,0),MATCH(W$2,$M$2:$W$2,0)),1)</f>
        <v>1.0180963441512536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26</v>
      </c>
      <c r="M18">
        <f>IFERROR(INDEX([3]!FuelMult_JCIMS,MATCH($C18&amp;$D18&amp;$J18,[3]!FuelMult_JCIMS_Index,0),MATCH(M$2,$M$2:$W$2,0)),1)</f>
        <v>1</v>
      </c>
      <c r="N18">
        <f>IFERROR(INDEX([3]!FuelMult_JCIMS,MATCH($C18&amp;$D18&amp;$J18,[3]!FuelMult_JCIMS_Index,0),MATCH(N$2,$M$2:$W$2,0)),1)</f>
        <v>1</v>
      </c>
      <c r="O18">
        <f>IFERROR(INDEX([3]!FuelMult_JCIMS,MATCH($C18&amp;$D18&amp;$J18,[3]!FuelMult_JCIMS_Index,0),MATCH(O$2,$M$2:$W$2,0)),1)</f>
        <v>1</v>
      </c>
      <c r="P18">
        <f>IFERROR(INDEX([3]!FuelMult_JCIMS,MATCH($C18&amp;$D18&amp;$J18,[3]!FuelMult_JCIMS_Index,0),MATCH(P$2,$M$2:$W$2,0)),1)</f>
        <v>1</v>
      </c>
      <c r="Q18">
        <f>IFERROR(INDEX([3]!FuelMult_JCIMS,MATCH($C18&amp;$D18&amp;$J18,[3]!FuelMult_JCIMS_Index,0),MATCH(Q$2,$M$2:$W$2,0)),1)</f>
        <v>1</v>
      </c>
      <c r="R18">
        <f>IFERROR(INDEX([3]!FuelMult_JCIMS,MATCH($C18&amp;$D18&amp;$J18,[3]!FuelMult_JCIMS_Index,0),MATCH(R$2,$M$2:$W$2,0)),1)</f>
        <v>1</v>
      </c>
      <c r="S18">
        <f>IFERROR(INDEX([3]!FuelMult_JCIMS,MATCH($C18&amp;$D18&amp;$J18,[3]!FuelMult_JCIMS_Index,0),MATCH(S$2,$M$2:$W$2,0)),1)</f>
        <v>1</v>
      </c>
      <c r="T18">
        <f>IFERROR(INDEX([3]!FuelMult_JCIMS,MATCH($C18&amp;$D18&amp;$J18,[3]!FuelMult_JCIMS_Index,0),MATCH(T$2,$M$2:$W$2,0)),1)</f>
        <v>1</v>
      </c>
      <c r="U18">
        <f>IFERROR(INDEX([3]!FuelMult_JCIMS,MATCH($C18&amp;$D18&amp;$J18,[3]!FuelMult_JCIMS_Index,0),MATCH(U$2,$M$2:$W$2,0)),1)</f>
        <v>1</v>
      </c>
      <c r="V18">
        <f>IFERROR(INDEX([3]!FuelMult_JCIMS,MATCH($C18&amp;$D18&amp;$J18,[3]!FuelMult_JCIMS_Index,0),MATCH(V$2,$M$2:$W$2,0)),1)</f>
        <v>1</v>
      </c>
      <c r="W18">
        <f>IFERROR(INDEX([3]!FuelMult_JCIMS,MATCH($C18&amp;$D18&amp;$J18,[3]!FuelMult_JCIMS_Index,0),MATCH(W$2,$M$2:$W$2,0)),1)</f>
        <v>1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24</v>
      </c>
      <c r="M19">
        <f>INDEX('[2]Average Retail Fuel Prices'!$P$55:$P$65,MATCH(M$2,'[2]Average Retail Fuel Prices'!$M$55:$M$65,0))</f>
        <v>0.99996986622793715</v>
      </c>
      <c r="N19">
        <f>INDEX('[2]Average Retail Fuel Prices'!$P$55:$P$65,MATCH(N$2,'[2]Average Retail Fuel Prices'!$M$55:$M$65,0))</f>
        <v>1.5577327299461254</v>
      </c>
      <c r="O19">
        <f>INDEX('[2]Average Retail Fuel Prices'!$P$55:$P$65,MATCH(O$2,'[2]Average Retail Fuel Prices'!$M$55:$M$65,0))</f>
        <v>3.9983959237592002</v>
      </c>
      <c r="P19">
        <f>INDEX('[2]Average Retail Fuel Prices'!$P$55:$P$65,MATCH(P$2,'[2]Average Retail Fuel Prices'!$M$55:$M$65,0))</f>
        <v>8.9540854396621761</v>
      </c>
      <c r="Q19">
        <f>INDEX('[2]Average Retail Fuel Prices'!$P$55:$P$65,MATCH(Q$2,'[2]Average Retail Fuel Prices'!$M$55:$M$65,0))</f>
        <v>16.759294206454047</v>
      </c>
      <c r="R19">
        <f>INDEX('[2]Average Retail Fuel Prices'!$P$55:$P$65,MATCH(R$2,'[2]Average Retail Fuel Prices'!$M$55:$M$65,0))</f>
        <v>10.577882204604229</v>
      </c>
      <c r="S19">
        <f>INDEX('[2]Average Retail Fuel Prices'!$P$55:$P$65,MATCH(S$2,'[2]Average Retail Fuel Prices'!$M$55:$M$65,0))</f>
        <v>10.577882204604229</v>
      </c>
      <c r="T19">
        <f>INDEX('[2]Average Retail Fuel Prices'!$P$55:$P$65,MATCH(T$2,'[2]Average Retail Fuel Prices'!$M$55:$M$65,0))</f>
        <v>10.577882204604229</v>
      </c>
      <c r="U19">
        <f>INDEX('[2]Average Retail Fuel Prices'!$P$55:$P$65,MATCH(U$2,'[2]Average Retail Fuel Prices'!$M$55:$M$65,0))</f>
        <v>10.577882204604229</v>
      </c>
      <c r="V19">
        <f>INDEX('[2]Average Retail Fuel Prices'!$P$55:$P$65,MATCH(V$2,'[2]Average Retail Fuel Prices'!$M$55:$M$65,0))</f>
        <v>10.577882204604229</v>
      </c>
      <c r="W19">
        <f>INDEX('[2]Average Retail Fuel Prices'!$P$55:$P$65,MATCH(W$2,'[2]Average Retail Fuel Prices'!$M$55:$M$65,0))</f>
        <v>10.577882204604229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26</v>
      </c>
      <c r="M20">
        <f>IFERROR(INDEX([3]!FuelMult_JCIMS,MATCH($C20&amp;$D20&amp;$J20,[3]!FuelMult_JCIMS_Index,0),MATCH(M$2,$M$2:$W$2,0)),1)</f>
        <v>1</v>
      </c>
      <c r="N20">
        <f>IFERROR(INDEX([3]!FuelMult_JCIMS,MATCH($C20&amp;$D20&amp;$J20,[3]!FuelMult_JCIMS_Index,0),MATCH(N$2,$M$2:$W$2,0)),1)</f>
        <v>1</v>
      </c>
      <c r="O20">
        <f>IFERROR(INDEX([3]!FuelMult_JCIMS,MATCH($C20&amp;$D20&amp;$J20,[3]!FuelMult_JCIMS_Index,0),MATCH(O$2,$M$2:$W$2,0)),1)</f>
        <v>1</v>
      </c>
      <c r="P20">
        <f>IFERROR(INDEX([3]!FuelMult_JCIMS,MATCH($C20&amp;$D20&amp;$J20,[3]!FuelMult_JCIMS_Index,0),MATCH(P$2,$M$2:$W$2,0)),1)</f>
        <v>1</v>
      </c>
      <c r="Q20">
        <f>IFERROR(INDEX([3]!FuelMult_JCIMS,MATCH($C20&amp;$D20&amp;$J20,[3]!FuelMult_JCIMS_Index,0),MATCH(Q$2,$M$2:$W$2,0)),1)</f>
        <v>1</v>
      </c>
      <c r="R20">
        <f>IFERROR(INDEX([3]!FuelMult_JCIMS,MATCH($C20&amp;$D20&amp;$J20,[3]!FuelMult_JCIMS_Index,0),MATCH(R$2,$M$2:$W$2,0)),1)</f>
        <v>1</v>
      </c>
      <c r="S20">
        <f>IFERROR(INDEX([3]!FuelMult_JCIMS,MATCH($C20&amp;$D20&amp;$J20,[3]!FuelMult_JCIMS_Index,0),MATCH(S$2,$M$2:$W$2,0)),1)</f>
        <v>1</v>
      </c>
      <c r="T20">
        <f>IFERROR(INDEX([3]!FuelMult_JCIMS,MATCH($C20&amp;$D20&amp;$J20,[3]!FuelMult_JCIMS_Index,0),MATCH(T$2,$M$2:$W$2,0)),1)</f>
        <v>1</v>
      </c>
      <c r="U20">
        <f>IFERROR(INDEX([3]!FuelMult_JCIMS,MATCH($C20&amp;$D20&amp;$J20,[3]!FuelMult_JCIMS_Index,0),MATCH(U$2,$M$2:$W$2,0)),1)</f>
        <v>1</v>
      </c>
      <c r="V20">
        <f>IFERROR(INDEX([3]!FuelMult_JCIMS,MATCH($C20&amp;$D20&amp;$J20,[3]!FuelMult_JCIMS_Index,0),MATCH(V$2,$M$2:$W$2,0)),1)</f>
        <v>1</v>
      </c>
      <c r="W20">
        <f>IFERROR(INDEX([3]!FuelMult_JCIMS,MATCH($C20&amp;$D20&amp;$J20,[3]!FuelMult_JCIMS_Index,0),MATCH(W$2,$M$2:$W$2,0)),1)</f>
        <v>1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26</v>
      </c>
      <c r="M21">
        <f>IFERROR(INDEX([3]!FuelMult_JCIMS,MATCH($C21&amp;$D21&amp;$J21,[3]!FuelMult_JCIMS_Index,0),MATCH(M$2,$M$2:$W$2,0)),1)</f>
        <v>1</v>
      </c>
      <c r="N21">
        <f>IFERROR(INDEX([3]!FuelMult_JCIMS,MATCH($C21&amp;$D21&amp;$J21,[3]!FuelMult_JCIMS_Index,0),MATCH(N$2,$M$2:$W$2,0)),1)</f>
        <v>1</v>
      </c>
      <c r="O21">
        <f>IFERROR(INDEX([3]!FuelMult_JCIMS,MATCH($C21&amp;$D21&amp;$J21,[3]!FuelMult_JCIMS_Index,0),MATCH(O$2,$M$2:$W$2,0)),1)</f>
        <v>1</v>
      </c>
      <c r="P21">
        <f>IFERROR(INDEX([3]!FuelMult_JCIMS,MATCH($C21&amp;$D21&amp;$J21,[3]!FuelMult_JCIMS_Index,0),MATCH(P$2,$M$2:$W$2,0)),1)</f>
        <v>1</v>
      </c>
      <c r="Q21">
        <f>IFERROR(INDEX([3]!FuelMult_JCIMS,MATCH($C21&amp;$D21&amp;$J21,[3]!FuelMult_JCIMS_Index,0),MATCH(Q$2,$M$2:$W$2,0)),1)</f>
        <v>1</v>
      </c>
      <c r="R21">
        <f>IFERROR(INDEX([3]!FuelMult_JCIMS,MATCH($C21&amp;$D21&amp;$J21,[3]!FuelMult_JCIMS_Index,0),MATCH(R$2,$M$2:$W$2,0)),1)</f>
        <v>1</v>
      </c>
      <c r="S21">
        <f>IFERROR(INDEX([3]!FuelMult_JCIMS,MATCH($C21&amp;$D21&amp;$J21,[3]!FuelMult_JCIMS_Index,0),MATCH(S$2,$M$2:$W$2,0)),1)</f>
        <v>1</v>
      </c>
      <c r="T21">
        <f>IFERROR(INDEX([3]!FuelMult_JCIMS,MATCH($C21&amp;$D21&amp;$J21,[3]!FuelMult_JCIMS_Index,0),MATCH(T$2,$M$2:$W$2,0)),1)</f>
        <v>1</v>
      </c>
      <c r="U21">
        <f>IFERROR(INDEX([3]!FuelMult_JCIMS,MATCH($C21&amp;$D21&amp;$J21,[3]!FuelMult_JCIMS_Index,0),MATCH(U$2,$M$2:$W$2,0)),1)</f>
        <v>1</v>
      </c>
      <c r="V21">
        <f>IFERROR(INDEX([3]!FuelMult_JCIMS,MATCH($C21&amp;$D21&amp;$J21,[3]!FuelMult_JCIMS_Index,0),MATCH(V$2,$M$2:$W$2,0)),1)</f>
        <v>1</v>
      </c>
      <c r="W21">
        <f>IFERROR(INDEX([3]!FuelMult_JCIMS,MATCH($C21&amp;$D21&amp;$J21,[3]!FuelMult_JCIMS_Index,0),MATCH(W$2,$M$2:$W$2,0)),1)</f>
        <v>1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26</v>
      </c>
      <c r="M22">
        <f>IFERROR(INDEX([3]!FuelMult_JCIMS,MATCH($C22&amp;$D22&amp;$J22,[3]!FuelMult_JCIMS_Index,0),MATCH(M$2,$M$2:$W$2,0)),1)</f>
        <v>1</v>
      </c>
      <c r="N22">
        <f>IFERROR(INDEX([3]!FuelMult_JCIMS,MATCH($C22&amp;$D22&amp;$J22,[3]!FuelMult_JCIMS_Index,0),MATCH(N$2,$M$2:$W$2,0)),1)</f>
        <v>1</v>
      </c>
      <c r="O22">
        <f>IFERROR(INDEX([3]!FuelMult_JCIMS,MATCH($C22&amp;$D22&amp;$J22,[3]!FuelMult_JCIMS_Index,0),MATCH(O$2,$M$2:$W$2,0)),1)</f>
        <v>1</v>
      </c>
      <c r="P22">
        <f>IFERROR(INDEX([3]!FuelMult_JCIMS,MATCH($C22&amp;$D22&amp;$J22,[3]!FuelMult_JCIMS_Index,0),MATCH(P$2,$M$2:$W$2,0)),1)</f>
        <v>1</v>
      </c>
      <c r="Q22">
        <f>IFERROR(INDEX([3]!FuelMult_JCIMS,MATCH($C22&amp;$D22&amp;$J22,[3]!FuelMult_JCIMS_Index,0),MATCH(Q$2,$M$2:$W$2,0)),1)</f>
        <v>1</v>
      </c>
      <c r="R22">
        <f>IFERROR(INDEX([3]!FuelMult_JCIMS,MATCH($C22&amp;$D22&amp;$J22,[3]!FuelMult_JCIMS_Index,0),MATCH(R$2,$M$2:$W$2,0)),1)</f>
        <v>1</v>
      </c>
      <c r="S22">
        <f>IFERROR(INDEX([3]!FuelMult_JCIMS,MATCH($C22&amp;$D22&amp;$J22,[3]!FuelMult_JCIMS_Index,0),MATCH(S$2,$M$2:$W$2,0)),1)</f>
        <v>1</v>
      </c>
      <c r="T22">
        <f>IFERROR(INDEX([3]!FuelMult_JCIMS,MATCH($C22&amp;$D22&amp;$J22,[3]!FuelMult_JCIMS_Index,0),MATCH(T$2,$M$2:$W$2,0)),1)</f>
        <v>1</v>
      </c>
      <c r="U22">
        <f>IFERROR(INDEX([3]!FuelMult_JCIMS,MATCH($C22&amp;$D22&amp;$J22,[3]!FuelMult_JCIMS_Index,0),MATCH(U$2,$M$2:$W$2,0)),1)</f>
        <v>1</v>
      </c>
      <c r="V22">
        <f>IFERROR(INDEX([3]!FuelMult_JCIMS,MATCH($C22&amp;$D22&amp;$J22,[3]!FuelMult_JCIMS_Index,0),MATCH(V$2,$M$2:$W$2,0)),1)</f>
        <v>1</v>
      </c>
      <c r="W22">
        <f>IFERROR(INDEX([3]!FuelMult_JCIMS,MATCH($C22&amp;$D22&amp;$J22,[3]!FuelMult_JCIMS_Index,0),MATCH(W$2,$M$2:$W$2,0)),1)</f>
        <v>1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26</v>
      </c>
      <c r="M23">
        <f>IFERROR(INDEX([3]!FuelMult_JCIMS,MATCH($C23&amp;$D23&amp;$J23,[3]!FuelMult_JCIMS_Index,0),MATCH(M$2,$M$2:$W$2,0)),1)</f>
        <v>1</v>
      </c>
      <c r="N23">
        <f>IFERROR(INDEX([3]!FuelMult_JCIMS,MATCH($C23&amp;$D23&amp;$J23,[3]!FuelMult_JCIMS_Index,0),MATCH(N$2,$M$2:$W$2,0)),1)</f>
        <v>1</v>
      </c>
      <c r="O23">
        <f>IFERROR(INDEX([3]!FuelMult_JCIMS,MATCH($C23&amp;$D23&amp;$J23,[3]!FuelMult_JCIMS_Index,0),MATCH(O$2,$M$2:$W$2,0)),1)</f>
        <v>1</v>
      </c>
      <c r="P23">
        <f>IFERROR(INDEX([3]!FuelMult_JCIMS,MATCH($C23&amp;$D23&amp;$J23,[3]!FuelMult_JCIMS_Index,0),MATCH(P$2,$M$2:$W$2,0)),1)</f>
        <v>1</v>
      </c>
      <c r="Q23">
        <f>IFERROR(INDEX([3]!FuelMult_JCIMS,MATCH($C23&amp;$D23&amp;$J23,[3]!FuelMult_JCIMS_Index,0),MATCH(Q$2,$M$2:$W$2,0)),1)</f>
        <v>1</v>
      </c>
      <c r="R23">
        <f>IFERROR(INDEX([3]!FuelMult_JCIMS,MATCH($C23&amp;$D23&amp;$J23,[3]!FuelMult_JCIMS_Index,0),MATCH(R$2,$M$2:$W$2,0)),1)</f>
        <v>1</v>
      </c>
      <c r="S23">
        <f>IFERROR(INDEX([3]!FuelMult_JCIMS,MATCH($C23&amp;$D23&amp;$J23,[3]!FuelMult_JCIMS_Index,0),MATCH(S$2,$M$2:$W$2,0)),1)</f>
        <v>1</v>
      </c>
      <c r="T23">
        <f>IFERROR(INDEX([3]!FuelMult_JCIMS,MATCH($C23&amp;$D23&amp;$J23,[3]!FuelMult_JCIMS_Index,0),MATCH(T$2,$M$2:$W$2,0)),1)</f>
        <v>1</v>
      </c>
      <c r="U23">
        <f>IFERROR(INDEX([3]!FuelMult_JCIMS,MATCH($C23&amp;$D23&amp;$J23,[3]!FuelMult_JCIMS_Index,0),MATCH(U$2,$M$2:$W$2,0)),1)</f>
        <v>1</v>
      </c>
      <c r="V23">
        <f>IFERROR(INDEX([3]!FuelMult_JCIMS,MATCH($C23&amp;$D23&amp;$J23,[3]!FuelMult_JCIMS_Index,0),MATCH(V$2,$M$2:$W$2,0)),1)</f>
        <v>1</v>
      </c>
      <c r="W23">
        <f>IFERROR(INDEX([3]!FuelMult_JCIMS,MATCH($C23&amp;$D23&amp;$J23,[3]!FuelMult_JCIMS_Index,0),MATCH(W$2,$M$2:$W$2,0)),1)</f>
        <v>1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26</v>
      </c>
      <c r="M24">
        <f>IFERROR(INDEX([3]!FuelMult_JCIMS,MATCH($C24&amp;$D24&amp;$J24,[3]!FuelMult_JCIMS_Index,0),MATCH(M$2,$M$2:$W$2,0)),1)</f>
        <v>1</v>
      </c>
      <c r="N24">
        <f>IFERROR(INDEX([3]!FuelMult_JCIMS,MATCH($C24&amp;$D24&amp;$J24,[3]!FuelMult_JCIMS_Index,0),MATCH(N$2,$M$2:$W$2,0)),1)</f>
        <v>1</v>
      </c>
      <c r="O24">
        <f>IFERROR(INDEX([3]!FuelMult_JCIMS,MATCH($C24&amp;$D24&amp;$J24,[3]!FuelMult_JCIMS_Index,0),MATCH(O$2,$M$2:$W$2,0)),1)</f>
        <v>1</v>
      </c>
      <c r="P24">
        <f>IFERROR(INDEX([3]!FuelMult_JCIMS,MATCH($C24&amp;$D24&amp;$J24,[3]!FuelMult_JCIMS_Index,0),MATCH(P$2,$M$2:$W$2,0)),1)</f>
        <v>1</v>
      </c>
      <c r="Q24">
        <f>IFERROR(INDEX([3]!FuelMult_JCIMS,MATCH($C24&amp;$D24&amp;$J24,[3]!FuelMult_JCIMS_Index,0),MATCH(Q$2,$M$2:$W$2,0)),1)</f>
        <v>1</v>
      </c>
      <c r="R24">
        <f>IFERROR(INDEX([3]!FuelMult_JCIMS,MATCH($C24&amp;$D24&amp;$J24,[3]!FuelMult_JCIMS_Index,0),MATCH(R$2,$M$2:$W$2,0)),1)</f>
        <v>1</v>
      </c>
      <c r="S24">
        <f>IFERROR(INDEX([3]!FuelMult_JCIMS,MATCH($C24&amp;$D24&amp;$J24,[3]!FuelMult_JCIMS_Index,0),MATCH(S$2,$M$2:$W$2,0)),1)</f>
        <v>1</v>
      </c>
      <c r="T24">
        <f>IFERROR(INDEX([3]!FuelMult_JCIMS,MATCH($C24&amp;$D24&amp;$J24,[3]!FuelMult_JCIMS_Index,0),MATCH(T$2,$M$2:$W$2,0)),1)</f>
        <v>1</v>
      </c>
      <c r="U24">
        <f>IFERROR(INDEX([3]!FuelMult_JCIMS,MATCH($C24&amp;$D24&amp;$J24,[3]!FuelMult_JCIMS_Index,0),MATCH(U$2,$M$2:$W$2,0)),1)</f>
        <v>1</v>
      </c>
      <c r="V24">
        <f>IFERROR(INDEX([3]!FuelMult_JCIMS,MATCH($C24&amp;$D24&amp;$J24,[3]!FuelMult_JCIMS_Index,0),MATCH(V$2,$M$2:$W$2,0)),1)</f>
        <v>1</v>
      </c>
      <c r="W24">
        <f>IFERROR(INDEX([3]!FuelMult_JCIMS,MATCH($C24&amp;$D24&amp;$J24,[3]!FuelMult_JCIMS_Index,0),MATCH(W$2,$M$2:$W$2,0)),1)</f>
        <v>1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26</v>
      </c>
      <c r="M25">
        <f>IFERROR(INDEX([3]!FuelMult_JCIMS,MATCH($C25&amp;$D25&amp;$J25,[3]!FuelMult_JCIMS_Index,0),MATCH(M$2,$M$2:$W$2,0)),1)</f>
        <v>1</v>
      </c>
      <c r="N25">
        <f>IFERROR(INDEX([3]!FuelMult_JCIMS,MATCH($C25&amp;$D25&amp;$J25,[3]!FuelMult_JCIMS_Index,0),MATCH(N$2,$M$2:$W$2,0)),1)</f>
        <v>1</v>
      </c>
      <c r="O25">
        <f>IFERROR(INDEX([3]!FuelMult_JCIMS,MATCH($C25&amp;$D25&amp;$J25,[3]!FuelMult_JCIMS_Index,0),MATCH(O$2,$M$2:$W$2,0)),1)</f>
        <v>1</v>
      </c>
      <c r="P25">
        <f>IFERROR(INDEX([3]!FuelMult_JCIMS,MATCH($C25&amp;$D25&amp;$J25,[3]!FuelMult_JCIMS_Index,0),MATCH(P$2,$M$2:$W$2,0)),1)</f>
        <v>1</v>
      </c>
      <c r="Q25">
        <f>IFERROR(INDEX([3]!FuelMult_JCIMS,MATCH($C25&amp;$D25&amp;$J25,[3]!FuelMult_JCIMS_Index,0),MATCH(Q$2,$M$2:$W$2,0)),1)</f>
        <v>1</v>
      </c>
      <c r="R25">
        <f>IFERROR(INDEX([3]!FuelMult_JCIMS,MATCH($C25&amp;$D25&amp;$J25,[3]!FuelMult_JCIMS_Index,0),MATCH(R$2,$M$2:$W$2,0)),1)</f>
        <v>1</v>
      </c>
      <c r="S25">
        <f>IFERROR(INDEX([3]!FuelMult_JCIMS,MATCH($C25&amp;$D25&amp;$J25,[3]!FuelMult_JCIMS_Index,0),MATCH(S$2,$M$2:$W$2,0)),1)</f>
        <v>1</v>
      </c>
      <c r="T25">
        <f>IFERROR(INDEX([3]!FuelMult_JCIMS,MATCH($C25&amp;$D25&amp;$J25,[3]!FuelMult_JCIMS_Index,0),MATCH(T$2,$M$2:$W$2,0)),1)</f>
        <v>1</v>
      </c>
      <c r="U25">
        <f>IFERROR(INDEX([3]!FuelMult_JCIMS,MATCH($C25&amp;$D25&amp;$J25,[3]!FuelMult_JCIMS_Index,0),MATCH(U$2,$M$2:$W$2,0)),1)</f>
        <v>1</v>
      </c>
      <c r="V25">
        <f>IFERROR(INDEX([3]!FuelMult_JCIMS,MATCH($C25&amp;$D25&amp;$J25,[3]!FuelMult_JCIMS_Index,0),MATCH(V$2,$M$2:$W$2,0)),1)</f>
        <v>1</v>
      </c>
      <c r="W25">
        <f>IFERROR(INDEX([3]!FuelMult_JCIMS,MATCH($C25&amp;$D25&amp;$J25,[3]!FuelMult_JCIMS_Index,0),MATCH(W$2,$M$2:$W$2,0)),1)</f>
        <v>1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f>INDEX([1]!freight_data,MATCH($A26&amp;$F26&amp;$G26&amp;$J26,[1]!freight_index,0),MATCH(M$2,[1]!freight_year,0))</f>
        <v>1</v>
      </c>
      <c r="N26">
        <f>INDEX([1]!freight_data,MATCH($A26&amp;$F26&amp;$G26&amp;$J26,[1]!freight_index,0),MATCH(N$2,[1]!freight_year,0))</f>
        <v>1</v>
      </c>
      <c r="O26">
        <f>INDEX([1]!freight_data,MATCH($A26&amp;$F26&amp;$G26&amp;$J26,[1]!freight_index,0),MATCH(O$2,[1]!freight_year,0))</f>
        <v>1</v>
      </c>
      <c r="P26">
        <f>INDEX([1]!freight_data,MATCH($A26&amp;$F26&amp;$G26&amp;$J26,[1]!freight_index,0),MATCH(P$2,[1]!freight_year,0))</f>
        <v>1</v>
      </c>
      <c r="Q26">
        <f>INDEX([1]!freight_data,MATCH($A26&amp;$F26&amp;$G26&amp;$J26,[1]!freight_index,0),MATCH(Q$2,[1]!freight_year,0))</f>
        <v>1</v>
      </c>
      <c r="R26">
        <f>INDEX([1]!freight_data,MATCH($A26&amp;$F26&amp;$G26&amp;$J26,[1]!freight_index,0),MATCH(R$2,[1]!freight_year,0))</f>
        <v>1</v>
      </c>
      <c r="S26">
        <f>INDEX([1]!freight_data,MATCH($A26&amp;$F26&amp;$G26&amp;$J26,[1]!freight_index,0),MATCH(S$2,[1]!freight_year,0))</f>
        <v>1</v>
      </c>
      <c r="T26">
        <f>INDEX([1]!freight_data,MATCH($A26&amp;$F26&amp;$G26&amp;$J26,[1]!freight_index,0),MATCH(T$2,[1]!freight_year,0))</f>
        <v>1</v>
      </c>
      <c r="U26">
        <f>INDEX([1]!freight_data,MATCH($A26&amp;$F26&amp;$G26&amp;$J26,[1]!freight_index,0),MATCH(U$2,[1]!freight_year,0))</f>
        <v>1</v>
      </c>
      <c r="V26">
        <f>INDEX([1]!freight_data,MATCH($A26&amp;$F26&amp;$G26&amp;$J26,[1]!freight_index,0),MATCH(V$2,[1]!freight_year,0))</f>
        <v>1</v>
      </c>
      <c r="W26">
        <f>INDEX([1]!freight_data,MATCH($A26&amp;$F26&amp;$G26&amp;$J26,[1]!freight_index,0),MATCH(W$2,[1]!freight_year,0))</f>
        <v>1</v>
      </c>
    </row>
    <row r="27" spans="1:24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19</v>
      </c>
      <c r="M27">
        <f>INDEX([1]!freight_data,MATCH($A27&amp;$F27&amp;$G27&amp;$J27,[1]!freight_index,0),MATCH(M$2,[1]!freight_year,0))</f>
        <v>0.11</v>
      </c>
      <c r="N27">
        <f>INDEX([1]!freight_data,MATCH($A27&amp;$F27&amp;$G27&amp;$J27,[1]!freight_index,0),MATCH(N$2,[1]!freight_year,0))</f>
        <v>0.11</v>
      </c>
      <c r="O27">
        <f>INDEX([1]!freight_data,MATCH($A27&amp;$F27&amp;$G27&amp;$J27,[1]!freight_index,0),MATCH(O$2,[1]!freight_year,0))</f>
        <v>0.11</v>
      </c>
      <c r="P27">
        <f>INDEX([1]!freight_data,MATCH($A27&amp;$F27&amp;$G27&amp;$J27,[1]!freight_index,0),MATCH(P$2,[1]!freight_year,0))</f>
        <v>0.11</v>
      </c>
      <c r="Q27">
        <f>INDEX([1]!freight_data,MATCH($A27&amp;$F27&amp;$G27&amp;$J27,[1]!freight_index,0),MATCH(Q$2,[1]!freight_year,0))</f>
        <v>0.11</v>
      </c>
      <c r="R27">
        <f>INDEX([1]!freight_data,MATCH($A27&amp;$F27&amp;$G27&amp;$J27,[1]!freight_index,0),MATCH(R$2,[1]!freight_year,0))</f>
        <v>0.11</v>
      </c>
      <c r="S27">
        <f>INDEX([1]!freight_data,MATCH($A27&amp;$F27&amp;$G27&amp;$J27,[1]!freight_index,0),MATCH(S$2,[1]!freight_year,0))</f>
        <v>0.11</v>
      </c>
      <c r="T27">
        <f>INDEX([1]!freight_data,MATCH($A27&amp;$F27&amp;$G27&amp;$J27,[1]!freight_index,0),MATCH(T$2,[1]!freight_year,0))</f>
        <v>0.11</v>
      </c>
      <c r="U27">
        <f>INDEX([1]!freight_data,MATCH($A27&amp;$F27&amp;$G27&amp;$J27,[1]!freight_index,0),MATCH(U$2,[1]!freight_year,0))</f>
        <v>0.11</v>
      </c>
      <c r="V27">
        <f>INDEX([1]!freight_data,MATCH($A27&amp;$F27&amp;$G27&amp;$J27,[1]!freight_index,0),MATCH(V$2,[1]!freight_year,0))</f>
        <v>0.11</v>
      </c>
      <c r="W27">
        <f>INDEX([1]!freight_data,MATCH($A27&amp;$F27&amp;$G27&amp;$J27,[1]!freight_index,0),MATCH(W$2,[1]!freight_year,0))</f>
        <v>0.11</v>
      </c>
    </row>
    <row r="28" spans="1:24" x14ac:dyDescent="0.25">
      <c r="A28" t="s">
        <v>18</v>
      </c>
      <c r="B28" t="s">
        <v>4</v>
      </c>
      <c r="C28" t="s">
        <v>15</v>
      </c>
      <c r="D28" t="s">
        <v>16</v>
      </c>
      <c r="G28" t="s">
        <v>48</v>
      </c>
      <c r="L28" t="s">
        <v>49</v>
      </c>
      <c r="M28">
        <v>0</v>
      </c>
      <c r="N28">
        <f t="shared" ref="N28:W28" si="0">M28</f>
        <v>0</v>
      </c>
      <c r="O28">
        <f t="shared" si="0"/>
        <v>0</v>
      </c>
      <c r="P28">
        <f t="shared" si="0"/>
        <v>0</v>
      </c>
      <c r="Q28">
        <f t="shared" si="0"/>
        <v>0</v>
      </c>
      <c r="R28">
        <f t="shared" si="0"/>
        <v>0</v>
      </c>
      <c r="S28">
        <f t="shared" si="0"/>
        <v>0</v>
      </c>
      <c r="T28">
        <f t="shared" si="0"/>
        <v>0</v>
      </c>
      <c r="U28">
        <f t="shared" si="0"/>
        <v>0</v>
      </c>
      <c r="V28">
        <f t="shared" si="0"/>
        <v>0</v>
      </c>
      <c r="W28">
        <f t="shared" si="0"/>
        <v>0</v>
      </c>
      <c r="X28" t="s">
        <v>50</v>
      </c>
    </row>
    <row r="29" spans="1:24" x14ac:dyDescent="0.25">
      <c r="A29" t="s">
        <v>46</v>
      </c>
      <c r="B29" t="s">
        <v>5</v>
      </c>
      <c r="C29" t="s">
        <v>15</v>
      </c>
      <c r="D29" t="s">
        <v>16</v>
      </c>
      <c r="E29" t="s">
        <v>51</v>
      </c>
      <c r="G29" t="s">
        <v>20</v>
      </c>
      <c r="L29" t="s">
        <v>19</v>
      </c>
    </row>
    <row r="30" spans="1:24" x14ac:dyDescent="0.25">
      <c r="A30" t="s">
        <v>46</v>
      </c>
      <c r="B30" t="s">
        <v>5</v>
      </c>
      <c r="C30" t="s">
        <v>15</v>
      </c>
      <c r="D30" t="s">
        <v>16</v>
      </c>
      <c r="E30" t="s">
        <v>51</v>
      </c>
      <c r="G30" t="s">
        <v>21</v>
      </c>
      <c r="H30" t="s">
        <v>52</v>
      </c>
    </row>
    <row r="31" spans="1:24" x14ac:dyDescent="0.25">
      <c r="A31" t="s">
        <v>46</v>
      </c>
      <c r="B31" t="s">
        <v>5</v>
      </c>
      <c r="C31" t="s">
        <v>15</v>
      </c>
      <c r="D31" t="s">
        <v>16</v>
      </c>
      <c r="E31" t="s">
        <v>51</v>
      </c>
      <c r="G31" t="s">
        <v>17</v>
      </c>
      <c r="J31" t="s">
        <v>53</v>
      </c>
      <c r="L31" t="s">
        <v>19</v>
      </c>
      <c r="M31">
        <f>INDEX([1]!freight_data,MATCH($A31&amp;$F31&amp;$G31&amp;$J31,[1]!freight_index,0),MATCH(M$2,[1]!freight_year,0))</f>
        <v>0.89775927882437556</v>
      </c>
      <c r="N31">
        <f>INDEX([1]!freight_data,MATCH($A31&amp;$F31&amp;$G31&amp;$J31,[1]!freight_index,0),MATCH(N$2,[1]!freight_year,0))</f>
        <v>0.84902128957226441</v>
      </c>
      <c r="O31">
        <f>INDEX([1]!freight_data,MATCH($A31&amp;$F31&amp;$G31&amp;$J31,[1]!freight_index,0),MATCH(O$2,[1]!freight_year,0))</f>
        <v>0.80028330032015327</v>
      </c>
      <c r="P31">
        <f>INDEX([1]!freight_data,MATCH($A31&amp;$F31&amp;$G31&amp;$J31,[1]!freight_index,0),MATCH(P$2,[1]!freight_year,0))</f>
        <v>0.84851577862422256</v>
      </c>
      <c r="Q31">
        <f>INDEX([1]!freight_data,MATCH($A31&amp;$F31&amp;$G31&amp;$J31,[1]!freight_index,0),MATCH(Q$2,[1]!freight_year,0))</f>
        <v>0.88171888469551052</v>
      </c>
      <c r="R31">
        <f>INDEX([1]!freight_data,MATCH($A31&amp;$F31&amp;$G31&amp;$J31,[1]!freight_index,0),MATCH(R$2,[1]!freight_year,0))</f>
        <v>0.88674196741849165</v>
      </c>
      <c r="S31">
        <f>INDEX([1]!freight_data,MATCH($A31&amp;$F31&amp;$G31&amp;$J31,[1]!freight_index,0),MATCH(S$2,[1]!freight_year,0))</f>
        <v>0.8915746808768793</v>
      </c>
      <c r="T31">
        <f>INDEX([1]!freight_data,MATCH($A31&amp;$F31&amp;$G31&amp;$J31,[1]!freight_index,0),MATCH(T$2,[1]!freight_year,0))</f>
        <v>0.8962220001989234</v>
      </c>
      <c r="U31">
        <f>INDEX([1]!freight_data,MATCH($A31&amp;$F31&amp;$G31&amp;$J31,[1]!freight_index,0),MATCH(U$2,[1]!freight_year,0))</f>
        <v>0.90068896737960957</v>
      </c>
      <c r="V31">
        <f>INDEX([1]!freight_data,MATCH($A31&amp;$F31&amp;$G31&amp;$J31,[1]!freight_index,0),MATCH(V$2,[1]!freight_year,0))</f>
        <v>0.90498066973952762</v>
      </c>
      <c r="W31">
        <f>INDEX([1]!freight_data,MATCH($A31&amp;$F31&amp;$G31&amp;$J31,[1]!freight_index,0),MATCH(W$2,[1]!freight_year,0))</f>
        <v>0.90910222000985619</v>
      </c>
    </row>
    <row r="32" spans="1:24" x14ac:dyDescent="0.25">
      <c r="A32" t="s">
        <v>46</v>
      </c>
      <c r="B32" t="s">
        <v>5</v>
      </c>
      <c r="C32" t="s">
        <v>15</v>
      </c>
      <c r="D32" t="s">
        <v>16</v>
      </c>
      <c r="E32" t="s">
        <v>51</v>
      </c>
      <c r="G32" t="s">
        <v>17</v>
      </c>
      <c r="J32" t="s">
        <v>54</v>
      </c>
      <c r="L32" t="s">
        <v>19</v>
      </c>
      <c r="M32">
        <f>INDEX([1]!freight_data,MATCH($A32&amp;$F32&amp;$G32&amp;$J32,[1]!freight_index,0),MATCH(M$2,[1]!freight_year,0))</f>
        <v>0.10080759863381322</v>
      </c>
      <c r="N32">
        <f>INDEX([1]!freight_data,MATCH($A32&amp;$F32&amp;$G32&amp;$J32,[1]!freight_index,0),MATCH(N$2,[1]!freight_year,0))</f>
        <v>0.14923552464001463</v>
      </c>
      <c r="O32">
        <f>INDEX([1]!freight_data,MATCH($A32&amp;$F32&amp;$G32&amp;$J32,[1]!freight_index,0),MATCH(O$2,[1]!freight_year,0))</f>
        <v>0.19766345064621604</v>
      </c>
      <c r="P32">
        <f>INDEX([1]!freight_data,MATCH($A32&amp;$F32&amp;$G32&amp;$J32,[1]!freight_index,0),MATCH(P$2,[1]!freight_year,0))</f>
        <v>0.15040612067186809</v>
      </c>
      <c r="Q32">
        <f>INDEX([1]!freight_data,MATCH($A32&amp;$F32&amp;$G32&amp;$J32,[1]!freight_index,0),MATCH(Q$2,[1]!freight_year,0))</f>
        <v>0.11671433130767911</v>
      </c>
      <c r="R32">
        <f>INDEX([1]!freight_data,MATCH($A32&amp;$F32&amp;$G32&amp;$J32,[1]!freight_index,0),MATCH(R$2,[1]!freight_year,0))</f>
        <v>0.11168232274023471</v>
      </c>
      <c r="S32">
        <f>INDEX([1]!freight_data,MATCH($A32&amp;$F32&amp;$G32&amp;$J32,[1]!freight_index,0),MATCH(S$2,[1]!freight_year,0))</f>
        <v>0.10684102171699041</v>
      </c>
      <c r="T32">
        <f>INDEX([1]!freight_data,MATCH($A32&amp;$F32&amp;$G32&amp;$J32,[1]!freight_index,0),MATCH(T$2,[1]!freight_year,0))</f>
        <v>0.10218544426906485</v>
      </c>
      <c r="U32">
        <f>INDEX([1]!freight_data,MATCH($A32&amp;$F32&amp;$G32&amp;$J32,[1]!freight_index,0),MATCH(U$2,[1]!freight_year,0))</f>
        <v>9.7710539442021627E-2</v>
      </c>
      <c r="V32">
        <f>INDEX([1]!freight_data,MATCH($A32&amp;$F32&amp;$G32&amp;$J32,[1]!freight_index,0),MATCH(V$2,[1]!freight_year,0))</f>
        <v>9.3411210875278136E-2</v>
      </c>
      <c r="W32">
        <f>INDEX([1]!freight_data,MATCH($A32&amp;$F32&amp;$G32&amp;$J32,[1]!freight_index,0),MATCH(W$2,[1]!freight_year,0))</f>
        <v>8.9282336752509156E-2</v>
      </c>
    </row>
    <row r="33" spans="1:24" x14ac:dyDescent="0.25">
      <c r="A33" t="s">
        <v>46</v>
      </c>
      <c r="B33" t="s">
        <v>5</v>
      </c>
      <c r="C33" t="s">
        <v>15</v>
      </c>
      <c r="D33" t="s">
        <v>16</v>
      </c>
      <c r="E33" t="s">
        <v>51</v>
      </c>
      <c r="G33" t="s">
        <v>17</v>
      </c>
      <c r="J33" t="s">
        <v>55</v>
      </c>
      <c r="L33" t="s">
        <v>19</v>
      </c>
      <c r="M33">
        <f>INDEX([1]!freight_data,MATCH($A33&amp;$F33&amp;$G33&amp;$J33,[1]!freight_index,0),MATCH(M$2,[1]!freight_year,0))</f>
        <v>1.4331225418111224E-3</v>
      </c>
      <c r="N33">
        <f>INDEX([1]!freight_data,MATCH($A33&amp;$F33&amp;$G33&amp;$J33,[1]!freight_index,0),MATCH(N$2,[1]!freight_year,0))</f>
        <v>1.7443333201037101E-3</v>
      </c>
      <c r="O33">
        <f>INDEX([1]!freight_data,MATCH($A33&amp;$F33&amp;$G33&amp;$J33,[1]!freight_index,0),MATCH(O$2,[1]!freight_year,0))</f>
        <v>2.0532490336305931E-3</v>
      </c>
      <c r="P33">
        <f>INDEX([1]!freight_data,MATCH($A33&amp;$F33&amp;$G33&amp;$J33,[1]!freight_index,0),MATCH(P$2,[1]!freight_year,0))</f>
        <v>1.0781007039093646E-3</v>
      </c>
      <c r="Q33">
        <f>INDEX([1]!freight_data,MATCH($A33&amp;$F33&amp;$G33&amp;$J33,[1]!freight_index,0),MATCH(Q$2,[1]!freight_year,0))</f>
        <v>1.5667839968103929E-3</v>
      </c>
      <c r="R33">
        <f>INDEX([1]!freight_data,MATCH($A33&amp;$F33&amp;$G33&amp;$J33,[1]!freight_index,0),MATCH(R$2,[1]!freight_year,0))</f>
        <v>1.5757098412735517E-3</v>
      </c>
      <c r="S33">
        <f>INDEX([1]!freight_data,MATCH($A33&amp;$F33&amp;$G33&amp;$J33,[1]!freight_index,0),MATCH(S$2,[1]!freight_year,0))</f>
        <v>1.5842974061303335E-3</v>
      </c>
      <c r="T33">
        <f>INDEX([1]!freight_data,MATCH($A33&amp;$F33&amp;$G33&amp;$J33,[1]!freight_index,0),MATCH(T$2,[1]!freight_year,0))</f>
        <v>1.5925555320117596E-3</v>
      </c>
      <c r="U33">
        <f>INDEX([1]!freight_data,MATCH($A33&amp;$F33&amp;$G33&amp;$J33,[1]!freight_index,0),MATCH(U$2,[1]!freight_year,0))</f>
        <v>1.6004931783687312E-3</v>
      </c>
      <c r="V33">
        <f>INDEX([1]!freight_data,MATCH($A33&amp;$F33&amp;$G33&amp;$J33,[1]!freight_index,0),MATCH(V$2,[1]!freight_year,0))</f>
        <v>1.6081193851941809E-3</v>
      </c>
      <c r="W33">
        <f>INDEX([1]!freight_data,MATCH($A33&amp;$F33&amp;$G33&amp;$J33,[1]!freight_index,0),MATCH(W$2,[1]!freight_year,0))</f>
        <v>1.615443237634781E-3</v>
      </c>
    </row>
    <row r="34" spans="1:24" x14ac:dyDescent="0.25">
      <c r="A34" t="s">
        <v>53</v>
      </c>
      <c r="B34" t="s">
        <v>5</v>
      </c>
      <c r="C34" t="s">
        <v>15</v>
      </c>
      <c r="D34" t="s">
        <v>16</v>
      </c>
      <c r="E34" t="s">
        <v>56</v>
      </c>
      <c r="G34" t="s">
        <v>20</v>
      </c>
      <c r="L34" t="s">
        <v>19</v>
      </c>
    </row>
    <row r="35" spans="1:24" x14ac:dyDescent="0.25">
      <c r="A35" t="s">
        <v>53</v>
      </c>
      <c r="B35" t="s">
        <v>5</v>
      </c>
      <c r="C35" t="s">
        <v>15</v>
      </c>
      <c r="D35" t="s">
        <v>16</v>
      </c>
      <c r="E35" t="s">
        <v>56</v>
      </c>
      <c r="G35" t="s">
        <v>21</v>
      </c>
      <c r="H35" t="s">
        <v>52</v>
      </c>
    </row>
    <row r="36" spans="1:24" x14ac:dyDescent="0.25">
      <c r="A36" t="s">
        <v>53</v>
      </c>
      <c r="B36" t="s">
        <v>5</v>
      </c>
      <c r="C36" t="s">
        <v>15</v>
      </c>
      <c r="D36" t="s">
        <v>16</v>
      </c>
      <c r="E36" t="s">
        <v>56</v>
      </c>
      <c r="G36" t="s">
        <v>17</v>
      </c>
      <c r="J36" t="s">
        <v>57</v>
      </c>
      <c r="L36" t="s">
        <v>19</v>
      </c>
      <c r="M36">
        <f>INDEX([1]!freight_data,MATCH($A36&amp;$F36&amp;$G36&amp;$J36,[1]!freight_index,0),MATCH(M$2,[1]!freight_year,0))</f>
        <v>6.7634150738779292E-2</v>
      </c>
      <c r="N36">
        <f>INDEX([1]!freight_data,MATCH($A36&amp;$F36&amp;$G36&amp;$J36,[1]!freight_index,0),MATCH(N$2,[1]!freight_year,0))</f>
        <v>0.17516889128144456</v>
      </c>
      <c r="O36">
        <f>INDEX([1]!freight_data,MATCH($A36&amp;$F36&amp;$G36&amp;$J36,[1]!freight_index,0),MATCH(O$2,[1]!freight_year,0))</f>
        <v>0.23767630475184021</v>
      </c>
      <c r="P36">
        <f>INDEX([1]!freight_data,MATCH($A36&amp;$F36&amp;$G36&amp;$J36,[1]!freight_index,0),MATCH(P$2,[1]!freight_year,0))</f>
        <v>0.19211032913809117</v>
      </c>
      <c r="Q36">
        <f>INDEX([1]!freight_data,MATCH($A36&amp;$F36&amp;$G36&amp;$J36,[1]!freight_index,0),MATCH(Q$2,[1]!freight_year,0))</f>
        <v>0.16794236691306152</v>
      </c>
      <c r="R36">
        <f>INDEX([1]!freight_data,MATCH($A36&amp;$F36&amp;$G36&amp;$J36,[1]!freight_index,0),MATCH(R$2,[1]!freight_year,0))</f>
        <v>0.16794236691306158</v>
      </c>
      <c r="S36">
        <f>INDEX([1]!freight_data,MATCH($A36&amp;$F36&amp;$G36&amp;$J36,[1]!freight_index,0),MATCH(S$2,[1]!freight_year,0))</f>
        <v>0.16794236691306158</v>
      </c>
      <c r="T36">
        <f>INDEX([1]!freight_data,MATCH($A36&amp;$F36&amp;$G36&amp;$J36,[1]!freight_index,0),MATCH(T$2,[1]!freight_year,0))</f>
        <v>0.16794236691306158</v>
      </c>
      <c r="U36">
        <f>INDEX([1]!freight_data,MATCH($A36&amp;$F36&amp;$G36&amp;$J36,[1]!freight_index,0),MATCH(U$2,[1]!freight_year,0))</f>
        <v>0.16794236691306155</v>
      </c>
      <c r="V36">
        <f>INDEX([1]!freight_data,MATCH($A36&amp;$F36&amp;$G36&amp;$J36,[1]!freight_index,0),MATCH(V$2,[1]!freight_year,0))</f>
        <v>0.16794236691306155</v>
      </c>
      <c r="W36">
        <f>INDEX([1]!freight_data,MATCH($A36&amp;$F36&amp;$G36&amp;$J36,[1]!freight_index,0),MATCH(W$2,[1]!freight_year,0))</f>
        <v>0.16794236691306155</v>
      </c>
    </row>
    <row r="37" spans="1:24" x14ac:dyDescent="0.25">
      <c r="A37" t="s">
        <v>53</v>
      </c>
      <c r="B37" t="s">
        <v>5</v>
      </c>
      <c r="C37" t="s">
        <v>15</v>
      </c>
      <c r="D37" t="s">
        <v>16</v>
      </c>
      <c r="E37" t="s">
        <v>56</v>
      </c>
      <c r="G37" t="s">
        <v>17</v>
      </c>
      <c r="J37" t="s">
        <v>58</v>
      </c>
      <c r="L37" t="s">
        <v>19</v>
      </c>
      <c r="M37">
        <f>INDEX([1]!freight_data,MATCH($A37&amp;$F37&amp;$G37&amp;$J37,[1]!freight_index,0),MATCH(M$2,[1]!freight_year,0))</f>
        <v>0.93236584926122057</v>
      </c>
      <c r="N37">
        <f>INDEX([1]!freight_data,MATCH($A37&amp;$F37&amp;$G37&amp;$J37,[1]!freight_index,0),MATCH(N$2,[1]!freight_year,0))</f>
        <v>0.82483110871855536</v>
      </c>
      <c r="O37">
        <f>INDEX([1]!freight_data,MATCH($A37&amp;$F37&amp;$G37&amp;$J37,[1]!freight_index,0),MATCH(O$2,[1]!freight_year,0))</f>
        <v>0.76232369524816002</v>
      </c>
      <c r="P37">
        <f>INDEX([1]!freight_data,MATCH($A37&amp;$F37&amp;$G37&amp;$J37,[1]!freight_index,0),MATCH(P$2,[1]!freight_year,0))</f>
        <v>0.80788967086190877</v>
      </c>
      <c r="Q37">
        <f>INDEX([1]!freight_data,MATCH($A37&amp;$F37&amp;$G37&amp;$J37,[1]!freight_index,0),MATCH(Q$2,[1]!freight_year,0))</f>
        <v>0.83205763308693825</v>
      </c>
      <c r="R37">
        <f>INDEX([1]!freight_data,MATCH($A37&amp;$F37&amp;$G37&amp;$J37,[1]!freight_index,0),MATCH(R$2,[1]!freight_year,0))</f>
        <v>0.83205763308693848</v>
      </c>
      <c r="S37">
        <f>INDEX([1]!freight_data,MATCH($A37&amp;$F37&amp;$G37&amp;$J37,[1]!freight_index,0),MATCH(S$2,[1]!freight_year,0))</f>
        <v>0.83205763308693848</v>
      </c>
      <c r="T37">
        <f>INDEX([1]!freight_data,MATCH($A37&amp;$F37&amp;$G37&amp;$J37,[1]!freight_index,0),MATCH(T$2,[1]!freight_year,0))</f>
        <v>0.83205763308693848</v>
      </c>
      <c r="U37">
        <f>INDEX([1]!freight_data,MATCH($A37&amp;$F37&amp;$G37&amp;$J37,[1]!freight_index,0),MATCH(U$2,[1]!freight_year,0))</f>
        <v>0.83205763308693836</v>
      </c>
      <c r="V37">
        <f>INDEX([1]!freight_data,MATCH($A37&amp;$F37&amp;$G37&amp;$J37,[1]!freight_index,0),MATCH(V$2,[1]!freight_year,0))</f>
        <v>0.83205763308693836</v>
      </c>
      <c r="W37">
        <f>INDEX([1]!freight_data,MATCH($A37&amp;$F37&amp;$G37&amp;$J37,[1]!freight_index,0),MATCH(W$2,[1]!freight_year,0))</f>
        <v>0.83205763308693848</v>
      </c>
    </row>
    <row r="38" spans="1:24" x14ac:dyDescent="0.25">
      <c r="A38" t="s">
        <v>57</v>
      </c>
      <c r="B38" t="s">
        <v>5</v>
      </c>
      <c r="C38" t="s">
        <v>15</v>
      </c>
      <c r="D38" t="s">
        <v>16</v>
      </c>
      <c r="E38" t="s">
        <v>59</v>
      </c>
      <c r="G38" t="s">
        <v>20</v>
      </c>
      <c r="L38" t="s">
        <v>19</v>
      </c>
    </row>
    <row r="39" spans="1:24" x14ac:dyDescent="0.25">
      <c r="A39" t="s">
        <v>57</v>
      </c>
      <c r="B39" t="s">
        <v>5</v>
      </c>
      <c r="C39" t="s">
        <v>15</v>
      </c>
      <c r="D39" t="s">
        <v>16</v>
      </c>
      <c r="E39" t="s">
        <v>59</v>
      </c>
      <c r="G39" t="s">
        <v>21</v>
      </c>
      <c r="H39" t="s">
        <v>60</v>
      </c>
    </row>
    <row r="40" spans="1:24" x14ac:dyDescent="0.25">
      <c r="A40" t="s">
        <v>57</v>
      </c>
      <c r="B40" t="s">
        <v>5</v>
      </c>
      <c r="C40" t="s">
        <v>15</v>
      </c>
      <c r="D40" t="s">
        <v>16</v>
      </c>
      <c r="E40" t="s">
        <v>59</v>
      </c>
      <c r="G40" t="s">
        <v>61</v>
      </c>
      <c r="L40" t="s">
        <v>49</v>
      </c>
      <c r="M40">
        <v>0.25</v>
      </c>
      <c r="N40">
        <f t="shared" ref="N40:W42" si="1">M40</f>
        <v>0.25</v>
      </c>
      <c r="O40">
        <f t="shared" si="1"/>
        <v>0.25</v>
      </c>
      <c r="P40">
        <f t="shared" si="1"/>
        <v>0.25</v>
      </c>
      <c r="Q40">
        <f t="shared" si="1"/>
        <v>0.25</v>
      </c>
      <c r="R40">
        <f t="shared" si="1"/>
        <v>0.25</v>
      </c>
      <c r="S40">
        <f t="shared" si="1"/>
        <v>0.25</v>
      </c>
      <c r="T40">
        <f t="shared" si="1"/>
        <v>0.25</v>
      </c>
      <c r="U40">
        <f t="shared" si="1"/>
        <v>0.25</v>
      </c>
      <c r="V40">
        <f t="shared" si="1"/>
        <v>0.25</v>
      </c>
      <c r="W40">
        <f t="shared" si="1"/>
        <v>0.25</v>
      </c>
    </row>
    <row r="41" spans="1:24" x14ac:dyDescent="0.25">
      <c r="A41" t="s">
        <v>57</v>
      </c>
      <c r="B41" t="s">
        <v>5</v>
      </c>
      <c r="C41" t="s">
        <v>15</v>
      </c>
      <c r="D41" t="s">
        <v>16</v>
      </c>
      <c r="E41" t="s">
        <v>59</v>
      </c>
      <c r="G41" t="s">
        <v>62</v>
      </c>
      <c r="L41" t="s">
        <v>49</v>
      </c>
      <c r="M41">
        <v>0.65</v>
      </c>
      <c r="N41">
        <f t="shared" si="1"/>
        <v>0.65</v>
      </c>
      <c r="O41">
        <f t="shared" si="1"/>
        <v>0.65</v>
      </c>
      <c r="P41">
        <f t="shared" si="1"/>
        <v>0.65</v>
      </c>
      <c r="Q41">
        <f t="shared" si="1"/>
        <v>0.65</v>
      </c>
      <c r="R41">
        <f t="shared" si="1"/>
        <v>0.65</v>
      </c>
      <c r="S41">
        <f t="shared" si="1"/>
        <v>0.65</v>
      </c>
      <c r="T41">
        <f t="shared" si="1"/>
        <v>0.65</v>
      </c>
      <c r="U41">
        <f t="shared" si="1"/>
        <v>0.65</v>
      </c>
      <c r="V41">
        <f t="shared" si="1"/>
        <v>0.65</v>
      </c>
      <c r="W41">
        <f t="shared" si="1"/>
        <v>0.65</v>
      </c>
    </row>
    <row r="42" spans="1:24" x14ac:dyDescent="0.25">
      <c r="A42" t="s">
        <v>57</v>
      </c>
      <c r="B42" t="s">
        <v>5</v>
      </c>
      <c r="C42" t="s">
        <v>15</v>
      </c>
      <c r="D42" t="s">
        <v>16</v>
      </c>
      <c r="E42" t="s">
        <v>59</v>
      </c>
      <c r="G42" t="s">
        <v>63</v>
      </c>
      <c r="M42">
        <v>15</v>
      </c>
      <c r="N42">
        <f t="shared" si="1"/>
        <v>15</v>
      </c>
      <c r="O42">
        <f t="shared" si="1"/>
        <v>15</v>
      </c>
      <c r="P42">
        <f t="shared" si="1"/>
        <v>15</v>
      </c>
      <c r="Q42">
        <f t="shared" si="1"/>
        <v>15</v>
      </c>
      <c r="R42">
        <f t="shared" si="1"/>
        <v>15</v>
      </c>
      <c r="S42">
        <f t="shared" si="1"/>
        <v>15</v>
      </c>
      <c r="T42">
        <f t="shared" si="1"/>
        <v>15</v>
      </c>
      <c r="U42">
        <f t="shared" si="1"/>
        <v>15</v>
      </c>
      <c r="V42">
        <f t="shared" si="1"/>
        <v>15</v>
      </c>
      <c r="W42">
        <f t="shared" si="1"/>
        <v>15</v>
      </c>
    </row>
    <row r="43" spans="1:24" x14ac:dyDescent="0.25">
      <c r="A43" t="s">
        <v>57</v>
      </c>
      <c r="B43" t="s">
        <v>5</v>
      </c>
      <c r="C43" t="s">
        <v>15</v>
      </c>
      <c r="D43" t="s">
        <v>16</v>
      </c>
      <c r="E43" t="s">
        <v>59</v>
      </c>
      <c r="F43" t="s">
        <v>64</v>
      </c>
      <c r="G43" t="s">
        <v>6</v>
      </c>
    </row>
    <row r="44" spans="1:24" x14ac:dyDescent="0.25">
      <c r="A44" t="s">
        <v>57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65</v>
      </c>
      <c r="L44" t="s">
        <v>66</v>
      </c>
      <c r="M44">
        <v>1990</v>
      </c>
      <c r="N44">
        <f t="shared" ref="N44:W46" si="2">M44</f>
        <v>1990</v>
      </c>
      <c r="O44">
        <f t="shared" si="2"/>
        <v>1990</v>
      </c>
      <c r="P44">
        <f t="shared" si="2"/>
        <v>1990</v>
      </c>
      <c r="Q44">
        <f t="shared" si="2"/>
        <v>1990</v>
      </c>
      <c r="R44">
        <f t="shared" si="2"/>
        <v>1990</v>
      </c>
      <c r="S44">
        <f t="shared" si="2"/>
        <v>1990</v>
      </c>
      <c r="T44">
        <f t="shared" si="2"/>
        <v>1990</v>
      </c>
      <c r="U44">
        <f t="shared" si="2"/>
        <v>1990</v>
      </c>
      <c r="V44">
        <f t="shared" si="2"/>
        <v>1990</v>
      </c>
      <c r="W44">
        <f t="shared" si="2"/>
        <v>1990</v>
      </c>
    </row>
    <row r="45" spans="1:24" x14ac:dyDescent="0.25">
      <c r="A45" t="s">
        <v>57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67</v>
      </c>
      <c r="L45" t="s">
        <v>66</v>
      </c>
      <c r="M45">
        <v>2001</v>
      </c>
      <c r="N45">
        <f t="shared" si="2"/>
        <v>2001</v>
      </c>
      <c r="O45">
        <f t="shared" si="2"/>
        <v>2001</v>
      </c>
      <c r="P45">
        <f t="shared" si="2"/>
        <v>2001</v>
      </c>
      <c r="Q45">
        <f t="shared" si="2"/>
        <v>2001</v>
      </c>
      <c r="R45">
        <f t="shared" si="2"/>
        <v>2001</v>
      </c>
      <c r="S45">
        <f t="shared" si="2"/>
        <v>2001</v>
      </c>
      <c r="T45">
        <f t="shared" si="2"/>
        <v>2001</v>
      </c>
      <c r="U45">
        <f t="shared" si="2"/>
        <v>2001</v>
      </c>
      <c r="V45">
        <f t="shared" si="2"/>
        <v>2001</v>
      </c>
      <c r="W45">
        <f t="shared" si="2"/>
        <v>2001</v>
      </c>
    </row>
    <row r="46" spans="1:24" x14ac:dyDescent="0.25">
      <c r="A46" t="s">
        <v>57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68</v>
      </c>
      <c r="L46" t="s">
        <v>69</v>
      </c>
      <c r="M46">
        <v>16</v>
      </c>
      <c r="N46">
        <f t="shared" si="2"/>
        <v>16</v>
      </c>
      <c r="O46">
        <f t="shared" si="2"/>
        <v>16</v>
      </c>
      <c r="P46">
        <f t="shared" si="2"/>
        <v>16</v>
      </c>
      <c r="Q46">
        <f t="shared" si="2"/>
        <v>16</v>
      </c>
      <c r="R46">
        <f t="shared" si="2"/>
        <v>16</v>
      </c>
      <c r="S46">
        <f t="shared" si="2"/>
        <v>16</v>
      </c>
      <c r="T46">
        <f t="shared" si="2"/>
        <v>16</v>
      </c>
      <c r="U46">
        <f t="shared" si="2"/>
        <v>16</v>
      </c>
      <c r="V46">
        <f t="shared" si="2"/>
        <v>16</v>
      </c>
      <c r="W46">
        <f t="shared" si="2"/>
        <v>16</v>
      </c>
    </row>
    <row r="47" spans="1:24" x14ac:dyDescent="0.25">
      <c r="A47" t="s">
        <v>57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70</v>
      </c>
      <c r="L47" t="s">
        <v>49</v>
      </c>
      <c r="M47">
        <f>INDEX([1]!freight_data,MATCH($A47&amp;$F47&amp;$G47&amp;$J47,[1]!freight_index,0),MATCH(M$2,[1]!freight_year,0))</f>
        <v>0.26462412975784894</v>
      </c>
    </row>
    <row r="48" spans="1:24" x14ac:dyDescent="0.25">
      <c r="A48" t="s">
        <v>57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71</v>
      </c>
      <c r="K48" t="s">
        <v>72</v>
      </c>
      <c r="L48" t="s">
        <v>19</v>
      </c>
      <c r="M48">
        <f>INDEX([1]!freight_data,MATCH($A48&amp;$G48,[1]!freight_index,0),MATCH(M$2,[1]!freight_year,0))</f>
        <v>18.062280800253905</v>
      </c>
      <c r="N48">
        <f t="shared" ref="N48:W51" si="3">M48</f>
        <v>18.062280800253905</v>
      </c>
      <c r="O48">
        <f t="shared" si="3"/>
        <v>18.062280800253905</v>
      </c>
      <c r="P48">
        <f t="shared" si="3"/>
        <v>18.062280800253905</v>
      </c>
      <c r="Q48">
        <f t="shared" si="3"/>
        <v>18.062280800253905</v>
      </c>
      <c r="R48">
        <f t="shared" si="3"/>
        <v>18.062280800253905</v>
      </c>
      <c r="S48">
        <f t="shared" si="3"/>
        <v>18.062280800253905</v>
      </c>
      <c r="T48">
        <f t="shared" si="3"/>
        <v>18.062280800253905</v>
      </c>
      <c r="U48">
        <f t="shared" si="3"/>
        <v>18.062280800253905</v>
      </c>
      <c r="V48">
        <f t="shared" si="3"/>
        <v>18.062280800253905</v>
      </c>
      <c r="W48">
        <f t="shared" si="3"/>
        <v>18.062280800253905</v>
      </c>
      <c r="X48" t="s">
        <v>73</v>
      </c>
    </row>
    <row r="49" spans="1:23" x14ac:dyDescent="0.25">
      <c r="A49" t="s">
        <v>57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74</v>
      </c>
      <c r="K49" t="s">
        <v>75</v>
      </c>
      <c r="L49" t="s">
        <v>76</v>
      </c>
      <c r="M49">
        <v>86358</v>
      </c>
      <c r="N49">
        <f t="shared" si="3"/>
        <v>86358</v>
      </c>
      <c r="O49">
        <f t="shared" si="3"/>
        <v>86358</v>
      </c>
      <c r="P49">
        <f t="shared" si="3"/>
        <v>86358</v>
      </c>
      <c r="Q49">
        <f t="shared" si="3"/>
        <v>86358</v>
      </c>
      <c r="R49">
        <f t="shared" si="3"/>
        <v>86358</v>
      </c>
      <c r="S49">
        <f t="shared" si="3"/>
        <v>86358</v>
      </c>
      <c r="T49">
        <f t="shared" si="3"/>
        <v>86358</v>
      </c>
      <c r="U49">
        <f t="shared" si="3"/>
        <v>86358</v>
      </c>
      <c r="V49">
        <f t="shared" si="3"/>
        <v>86358</v>
      </c>
      <c r="W49">
        <f t="shared" si="3"/>
        <v>86358</v>
      </c>
    </row>
    <row r="50" spans="1:23" x14ac:dyDescent="0.25">
      <c r="A50" t="s">
        <v>57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77</v>
      </c>
      <c r="K50" t="s">
        <v>78</v>
      </c>
      <c r="L50" t="s">
        <v>76</v>
      </c>
      <c r="M50">
        <v>8450</v>
      </c>
      <c r="N50">
        <f t="shared" si="3"/>
        <v>8450</v>
      </c>
      <c r="O50">
        <f t="shared" si="3"/>
        <v>8450</v>
      </c>
      <c r="P50">
        <f t="shared" si="3"/>
        <v>8450</v>
      </c>
      <c r="Q50">
        <f t="shared" si="3"/>
        <v>8450</v>
      </c>
      <c r="R50">
        <f t="shared" si="3"/>
        <v>8450</v>
      </c>
      <c r="S50">
        <f t="shared" si="3"/>
        <v>8450</v>
      </c>
      <c r="T50">
        <f t="shared" si="3"/>
        <v>8450</v>
      </c>
      <c r="U50">
        <f t="shared" si="3"/>
        <v>8450</v>
      </c>
      <c r="V50">
        <f t="shared" si="3"/>
        <v>8450</v>
      </c>
      <c r="W50">
        <f t="shared" si="3"/>
        <v>8450</v>
      </c>
    </row>
    <row r="51" spans="1:23" x14ac:dyDescent="0.25">
      <c r="A51" t="s">
        <v>57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17</v>
      </c>
      <c r="J51" t="s">
        <v>79</v>
      </c>
      <c r="L51" t="s">
        <v>80</v>
      </c>
      <c r="M51">
        <f>INDEX([1]!freight_data,MATCH($A51&amp;$F51&amp;$G51&amp;$J51,[1]!freight_index,0),MATCH(M$2,[1]!freight_year,0))</f>
        <v>8.019236191841717</v>
      </c>
      <c r="N51">
        <f t="shared" si="3"/>
        <v>8.019236191841717</v>
      </c>
      <c r="O51">
        <f t="shared" si="3"/>
        <v>8.019236191841717</v>
      </c>
      <c r="P51">
        <f t="shared" si="3"/>
        <v>8.019236191841717</v>
      </c>
      <c r="Q51">
        <f t="shared" si="3"/>
        <v>8.019236191841717</v>
      </c>
      <c r="R51">
        <f t="shared" si="3"/>
        <v>8.019236191841717</v>
      </c>
      <c r="S51">
        <f t="shared" si="3"/>
        <v>8.019236191841717</v>
      </c>
      <c r="T51">
        <f t="shared" si="3"/>
        <v>8.019236191841717</v>
      </c>
      <c r="U51">
        <f t="shared" si="3"/>
        <v>8.019236191841717</v>
      </c>
      <c r="V51">
        <f t="shared" si="3"/>
        <v>8.019236191841717</v>
      </c>
      <c r="W51">
        <f t="shared" si="3"/>
        <v>8.019236191841717</v>
      </c>
    </row>
    <row r="52" spans="1:23" x14ac:dyDescent="0.25">
      <c r="A52" t="s">
        <v>57</v>
      </c>
      <c r="B52" t="s">
        <v>5</v>
      </c>
      <c r="C52" t="s">
        <v>15</v>
      </c>
      <c r="D52" t="s">
        <v>16</v>
      </c>
      <c r="E52" t="s">
        <v>59</v>
      </c>
      <c r="F52" t="s">
        <v>81</v>
      </c>
      <c r="G52" t="s">
        <v>6</v>
      </c>
    </row>
    <row r="53" spans="1:23" x14ac:dyDescent="0.25">
      <c r="A53" t="s">
        <v>57</v>
      </c>
      <c r="B53" t="s">
        <v>5</v>
      </c>
      <c r="C53" t="s">
        <v>15</v>
      </c>
      <c r="D53" t="s">
        <v>16</v>
      </c>
      <c r="E53" t="s">
        <v>59</v>
      </c>
      <c r="F53" t="s">
        <v>81</v>
      </c>
      <c r="G53" t="s">
        <v>65</v>
      </c>
      <c r="L53" t="s">
        <v>66</v>
      </c>
      <c r="M53">
        <v>2000</v>
      </c>
      <c r="N53">
        <f t="shared" ref="N53:W55" si="4">M53</f>
        <v>2000</v>
      </c>
      <c r="O53">
        <f t="shared" si="4"/>
        <v>2000</v>
      </c>
      <c r="P53">
        <f t="shared" si="4"/>
        <v>2000</v>
      </c>
      <c r="Q53">
        <f t="shared" si="4"/>
        <v>2000</v>
      </c>
      <c r="R53">
        <f t="shared" si="4"/>
        <v>2000</v>
      </c>
      <c r="S53">
        <f t="shared" si="4"/>
        <v>2000</v>
      </c>
      <c r="T53">
        <f t="shared" si="4"/>
        <v>2000</v>
      </c>
      <c r="U53">
        <f t="shared" si="4"/>
        <v>2000</v>
      </c>
      <c r="V53">
        <f t="shared" si="4"/>
        <v>2000</v>
      </c>
      <c r="W53">
        <f t="shared" si="4"/>
        <v>2000</v>
      </c>
    </row>
    <row r="54" spans="1:23" x14ac:dyDescent="0.25">
      <c r="A54" t="s">
        <v>57</v>
      </c>
      <c r="B54" t="s">
        <v>5</v>
      </c>
      <c r="C54" t="s">
        <v>15</v>
      </c>
      <c r="D54" t="s">
        <v>16</v>
      </c>
      <c r="E54" t="s">
        <v>59</v>
      </c>
      <c r="F54" t="s">
        <v>81</v>
      </c>
      <c r="G54" t="s">
        <v>67</v>
      </c>
      <c r="L54" t="s">
        <v>66</v>
      </c>
      <c r="M54">
        <v>2101</v>
      </c>
      <c r="N54">
        <f t="shared" si="4"/>
        <v>2101</v>
      </c>
      <c r="O54">
        <f t="shared" si="4"/>
        <v>2101</v>
      </c>
      <c r="P54">
        <f t="shared" si="4"/>
        <v>2101</v>
      </c>
      <c r="Q54">
        <f t="shared" si="4"/>
        <v>2101</v>
      </c>
      <c r="R54">
        <f t="shared" si="4"/>
        <v>2101</v>
      </c>
      <c r="S54">
        <f t="shared" si="4"/>
        <v>2101</v>
      </c>
      <c r="T54">
        <f t="shared" si="4"/>
        <v>2101</v>
      </c>
      <c r="U54">
        <f t="shared" si="4"/>
        <v>2101</v>
      </c>
      <c r="V54">
        <f t="shared" si="4"/>
        <v>2101</v>
      </c>
      <c r="W54">
        <f t="shared" si="4"/>
        <v>2101</v>
      </c>
    </row>
    <row r="55" spans="1:23" x14ac:dyDescent="0.25">
      <c r="A55" t="s">
        <v>57</v>
      </c>
      <c r="B55" t="s">
        <v>5</v>
      </c>
      <c r="C55" t="s">
        <v>15</v>
      </c>
      <c r="D55" t="s">
        <v>16</v>
      </c>
      <c r="E55" t="s">
        <v>59</v>
      </c>
      <c r="F55" t="s">
        <v>81</v>
      </c>
      <c r="G55" t="s">
        <v>68</v>
      </c>
      <c r="L55" t="s">
        <v>69</v>
      </c>
      <c r="M55">
        <v>16</v>
      </c>
      <c r="N55">
        <f t="shared" si="4"/>
        <v>16</v>
      </c>
      <c r="O55">
        <f t="shared" si="4"/>
        <v>16</v>
      </c>
      <c r="P55">
        <f t="shared" si="4"/>
        <v>16</v>
      </c>
      <c r="Q55">
        <f t="shared" si="4"/>
        <v>16</v>
      </c>
      <c r="R55">
        <f t="shared" si="4"/>
        <v>16</v>
      </c>
      <c r="S55">
        <f t="shared" si="4"/>
        <v>16</v>
      </c>
      <c r="T55">
        <f t="shared" si="4"/>
        <v>16</v>
      </c>
      <c r="U55">
        <f t="shared" si="4"/>
        <v>16</v>
      </c>
      <c r="V55">
        <f t="shared" si="4"/>
        <v>16</v>
      </c>
      <c r="W55">
        <f t="shared" si="4"/>
        <v>16</v>
      </c>
    </row>
    <row r="56" spans="1:23" x14ac:dyDescent="0.25">
      <c r="A56" t="s">
        <v>57</v>
      </c>
      <c r="B56" t="s">
        <v>5</v>
      </c>
      <c r="C56" t="s">
        <v>15</v>
      </c>
      <c r="D56" t="s">
        <v>16</v>
      </c>
      <c r="E56" t="s">
        <v>59</v>
      </c>
      <c r="F56" t="s">
        <v>81</v>
      </c>
      <c r="G56" t="s">
        <v>70</v>
      </c>
      <c r="L56" t="s">
        <v>49</v>
      </c>
      <c r="M56">
        <v>0</v>
      </c>
    </row>
    <row r="57" spans="1:23" x14ac:dyDescent="0.25">
      <c r="A57" t="s">
        <v>57</v>
      </c>
      <c r="B57" t="s">
        <v>5</v>
      </c>
      <c r="C57" t="s">
        <v>15</v>
      </c>
      <c r="D57" t="s">
        <v>16</v>
      </c>
      <c r="E57" t="s">
        <v>59</v>
      </c>
      <c r="F57" t="s">
        <v>81</v>
      </c>
      <c r="G57" t="s">
        <v>71</v>
      </c>
      <c r="K57" t="s">
        <v>72</v>
      </c>
      <c r="L57" t="s">
        <v>19</v>
      </c>
      <c r="M57">
        <f>INDEX([1]!freight_data,MATCH($A57&amp;$G57,[1]!freight_index,0),MATCH(M$2,[1]!freight_year,0))</f>
        <v>18.062280800253905</v>
      </c>
      <c r="N57">
        <f t="shared" ref="N57:W60" si="5">M57</f>
        <v>18.062280800253905</v>
      </c>
      <c r="O57">
        <f t="shared" si="5"/>
        <v>18.062280800253905</v>
      </c>
      <c r="P57">
        <f t="shared" si="5"/>
        <v>18.062280800253905</v>
      </c>
      <c r="Q57">
        <f t="shared" si="5"/>
        <v>18.062280800253905</v>
      </c>
      <c r="R57">
        <f t="shared" si="5"/>
        <v>18.062280800253905</v>
      </c>
      <c r="S57">
        <f t="shared" si="5"/>
        <v>18.062280800253905</v>
      </c>
      <c r="T57">
        <f t="shared" si="5"/>
        <v>18.062280800253905</v>
      </c>
      <c r="U57">
        <f t="shared" si="5"/>
        <v>18.062280800253905</v>
      </c>
      <c r="V57">
        <f t="shared" si="5"/>
        <v>18.062280800253905</v>
      </c>
      <c r="W57">
        <f t="shared" si="5"/>
        <v>18.062280800253905</v>
      </c>
    </row>
    <row r="58" spans="1:23" x14ac:dyDescent="0.25">
      <c r="A58" t="s">
        <v>57</v>
      </c>
      <c r="B58" t="s">
        <v>5</v>
      </c>
      <c r="C58" t="s">
        <v>15</v>
      </c>
      <c r="D58" t="s">
        <v>16</v>
      </c>
      <c r="E58" t="s">
        <v>59</v>
      </c>
      <c r="F58" t="s">
        <v>81</v>
      </c>
      <c r="G58" t="s">
        <v>74</v>
      </c>
      <c r="K58" t="s">
        <v>75</v>
      </c>
      <c r="L58" t="s">
        <v>76</v>
      </c>
      <c r="M58">
        <v>86358</v>
      </c>
      <c r="N58">
        <f t="shared" si="5"/>
        <v>86358</v>
      </c>
      <c r="O58">
        <f t="shared" si="5"/>
        <v>86358</v>
      </c>
      <c r="P58">
        <f t="shared" si="5"/>
        <v>86358</v>
      </c>
      <c r="Q58">
        <f t="shared" si="5"/>
        <v>86358</v>
      </c>
      <c r="R58">
        <f t="shared" si="5"/>
        <v>86358</v>
      </c>
      <c r="S58">
        <f t="shared" si="5"/>
        <v>86358</v>
      </c>
      <c r="T58">
        <f t="shared" si="5"/>
        <v>86358</v>
      </c>
      <c r="U58">
        <f t="shared" si="5"/>
        <v>86358</v>
      </c>
      <c r="V58">
        <f t="shared" si="5"/>
        <v>86358</v>
      </c>
      <c r="W58">
        <f t="shared" si="5"/>
        <v>86358</v>
      </c>
    </row>
    <row r="59" spans="1:23" x14ac:dyDescent="0.25">
      <c r="A59" t="s">
        <v>57</v>
      </c>
      <c r="B59" t="s">
        <v>5</v>
      </c>
      <c r="C59" t="s">
        <v>15</v>
      </c>
      <c r="D59" t="s">
        <v>16</v>
      </c>
      <c r="E59" t="s">
        <v>59</v>
      </c>
      <c r="F59" t="s">
        <v>81</v>
      </c>
      <c r="G59" t="s">
        <v>77</v>
      </c>
      <c r="K59" t="s">
        <v>78</v>
      </c>
      <c r="L59" t="s">
        <v>76</v>
      </c>
      <c r="M59">
        <v>8450</v>
      </c>
      <c r="N59">
        <f t="shared" si="5"/>
        <v>8450</v>
      </c>
      <c r="O59">
        <f t="shared" si="5"/>
        <v>8450</v>
      </c>
      <c r="P59">
        <f t="shared" si="5"/>
        <v>8450</v>
      </c>
      <c r="Q59">
        <f t="shared" si="5"/>
        <v>8450</v>
      </c>
      <c r="R59">
        <f t="shared" si="5"/>
        <v>8450</v>
      </c>
      <c r="S59">
        <f t="shared" si="5"/>
        <v>8450</v>
      </c>
      <c r="T59">
        <f t="shared" si="5"/>
        <v>8450</v>
      </c>
      <c r="U59">
        <f t="shared" si="5"/>
        <v>8450</v>
      </c>
      <c r="V59">
        <f t="shared" si="5"/>
        <v>8450</v>
      </c>
      <c r="W59">
        <f t="shared" si="5"/>
        <v>8450</v>
      </c>
    </row>
    <row r="60" spans="1:23" x14ac:dyDescent="0.25">
      <c r="A60" t="s">
        <v>57</v>
      </c>
      <c r="B60" t="s">
        <v>5</v>
      </c>
      <c r="C60" t="s">
        <v>15</v>
      </c>
      <c r="D60" t="s">
        <v>16</v>
      </c>
      <c r="E60" t="s">
        <v>59</v>
      </c>
      <c r="F60" t="s">
        <v>81</v>
      </c>
      <c r="G60" t="s">
        <v>17</v>
      </c>
      <c r="J60" t="s">
        <v>79</v>
      </c>
      <c r="L60" t="s">
        <v>80</v>
      </c>
      <c r="M60">
        <f>INDEX([1]!freight_data,MATCH($A60&amp;$F60&amp;$G60&amp;$J60,[1]!freight_index,0),MATCH(M$2,[1]!freight_year,0))</f>
        <v>6.8816861885125507</v>
      </c>
      <c r="N60">
        <f t="shared" si="5"/>
        <v>6.8816861885125507</v>
      </c>
      <c r="O60">
        <f t="shared" si="5"/>
        <v>6.8816861885125507</v>
      </c>
      <c r="P60">
        <f t="shared" si="5"/>
        <v>6.8816861885125507</v>
      </c>
      <c r="Q60">
        <f t="shared" si="5"/>
        <v>6.8816861885125507</v>
      </c>
      <c r="R60">
        <f t="shared" si="5"/>
        <v>6.8816861885125507</v>
      </c>
      <c r="S60">
        <f t="shared" si="5"/>
        <v>6.8816861885125507</v>
      </c>
      <c r="T60">
        <f t="shared" si="5"/>
        <v>6.8816861885125507</v>
      </c>
      <c r="U60">
        <f t="shared" si="5"/>
        <v>6.8816861885125507</v>
      </c>
      <c r="V60">
        <f t="shared" si="5"/>
        <v>6.8816861885125507</v>
      </c>
      <c r="W60">
        <f t="shared" si="5"/>
        <v>6.8816861885125507</v>
      </c>
    </row>
    <row r="61" spans="1:23" x14ac:dyDescent="0.25">
      <c r="A61" t="s">
        <v>57</v>
      </c>
      <c r="B61" t="s">
        <v>5</v>
      </c>
      <c r="C61" t="s">
        <v>15</v>
      </c>
      <c r="D61" t="s">
        <v>16</v>
      </c>
      <c r="E61" t="s">
        <v>59</v>
      </c>
      <c r="F61" t="s">
        <v>82</v>
      </c>
      <c r="G61" t="s">
        <v>6</v>
      </c>
    </row>
    <row r="62" spans="1:23" x14ac:dyDescent="0.25">
      <c r="A62" t="s">
        <v>57</v>
      </c>
      <c r="B62" t="s">
        <v>5</v>
      </c>
      <c r="C62" t="s">
        <v>15</v>
      </c>
      <c r="D62" t="s">
        <v>16</v>
      </c>
      <c r="E62" t="s">
        <v>59</v>
      </c>
      <c r="F62" t="s">
        <v>82</v>
      </c>
      <c r="G62" t="s">
        <v>65</v>
      </c>
      <c r="L62" t="s">
        <v>66</v>
      </c>
      <c r="M62">
        <v>2020</v>
      </c>
      <c r="N62">
        <f t="shared" ref="N62:W64" si="6">M62</f>
        <v>2020</v>
      </c>
      <c r="O62">
        <f t="shared" si="6"/>
        <v>2020</v>
      </c>
      <c r="P62">
        <f t="shared" si="6"/>
        <v>2020</v>
      </c>
      <c r="Q62">
        <f t="shared" si="6"/>
        <v>2020</v>
      </c>
      <c r="R62">
        <f t="shared" si="6"/>
        <v>2020</v>
      </c>
      <c r="S62">
        <f t="shared" si="6"/>
        <v>2020</v>
      </c>
      <c r="T62">
        <f t="shared" si="6"/>
        <v>2020</v>
      </c>
      <c r="U62">
        <f t="shared" si="6"/>
        <v>2020</v>
      </c>
      <c r="V62">
        <f t="shared" si="6"/>
        <v>2020</v>
      </c>
      <c r="W62">
        <f t="shared" si="6"/>
        <v>2020</v>
      </c>
    </row>
    <row r="63" spans="1:23" x14ac:dyDescent="0.25">
      <c r="A63" t="s">
        <v>57</v>
      </c>
      <c r="B63" t="s">
        <v>5</v>
      </c>
      <c r="C63" t="s">
        <v>15</v>
      </c>
      <c r="D63" t="s">
        <v>16</v>
      </c>
      <c r="E63" t="s">
        <v>59</v>
      </c>
      <c r="F63" t="s">
        <v>82</v>
      </c>
      <c r="G63" t="s">
        <v>67</v>
      </c>
      <c r="L63" t="s">
        <v>66</v>
      </c>
      <c r="M63">
        <v>2101</v>
      </c>
      <c r="N63">
        <f t="shared" si="6"/>
        <v>2101</v>
      </c>
      <c r="O63">
        <f t="shared" si="6"/>
        <v>2101</v>
      </c>
      <c r="P63">
        <f t="shared" si="6"/>
        <v>2101</v>
      </c>
      <c r="Q63">
        <f t="shared" si="6"/>
        <v>2101</v>
      </c>
      <c r="R63">
        <f t="shared" si="6"/>
        <v>2101</v>
      </c>
      <c r="S63">
        <f t="shared" si="6"/>
        <v>2101</v>
      </c>
      <c r="T63">
        <f t="shared" si="6"/>
        <v>2101</v>
      </c>
      <c r="U63">
        <f t="shared" si="6"/>
        <v>2101</v>
      </c>
      <c r="V63">
        <f t="shared" si="6"/>
        <v>2101</v>
      </c>
      <c r="W63">
        <f t="shared" si="6"/>
        <v>2101</v>
      </c>
    </row>
    <row r="64" spans="1:23" x14ac:dyDescent="0.25">
      <c r="A64" t="s">
        <v>57</v>
      </c>
      <c r="B64" t="s">
        <v>5</v>
      </c>
      <c r="C64" t="s">
        <v>15</v>
      </c>
      <c r="D64" t="s">
        <v>16</v>
      </c>
      <c r="E64" t="s">
        <v>59</v>
      </c>
      <c r="F64" t="s">
        <v>82</v>
      </c>
      <c r="G64" t="s">
        <v>68</v>
      </c>
      <c r="L64" t="s">
        <v>69</v>
      </c>
      <c r="M64">
        <v>16</v>
      </c>
      <c r="N64">
        <f t="shared" si="6"/>
        <v>16</v>
      </c>
      <c r="O64">
        <f t="shared" si="6"/>
        <v>16</v>
      </c>
      <c r="P64">
        <f t="shared" si="6"/>
        <v>16</v>
      </c>
      <c r="Q64">
        <f t="shared" si="6"/>
        <v>16</v>
      </c>
      <c r="R64">
        <f t="shared" si="6"/>
        <v>16</v>
      </c>
      <c r="S64">
        <f t="shared" si="6"/>
        <v>16</v>
      </c>
      <c r="T64">
        <f t="shared" si="6"/>
        <v>16</v>
      </c>
      <c r="U64">
        <f t="shared" si="6"/>
        <v>16</v>
      </c>
      <c r="V64">
        <f t="shared" si="6"/>
        <v>16</v>
      </c>
      <c r="W64">
        <f t="shared" si="6"/>
        <v>16</v>
      </c>
    </row>
    <row r="65" spans="1:23" x14ac:dyDescent="0.25">
      <c r="A65" t="s">
        <v>57</v>
      </c>
      <c r="B65" t="s">
        <v>5</v>
      </c>
      <c r="C65" t="s">
        <v>15</v>
      </c>
      <c r="D65" t="s">
        <v>16</v>
      </c>
      <c r="E65" t="s">
        <v>59</v>
      </c>
      <c r="F65" t="s">
        <v>82</v>
      </c>
      <c r="G65" t="s">
        <v>70</v>
      </c>
      <c r="L65" t="s">
        <v>49</v>
      </c>
      <c r="M65">
        <v>0</v>
      </c>
    </row>
    <row r="66" spans="1:23" x14ac:dyDescent="0.25">
      <c r="A66" t="s">
        <v>57</v>
      </c>
      <c r="B66" t="s">
        <v>5</v>
      </c>
      <c r="C66" t="s">
        <v>15</v>
      </c>
      <c r="D66" t="s">
        <v>16</v>
      </c>
      <c r="E66" t="s">
        <v>59</v>
      </c>
      <c r="F66" t="s">
        <v>82</v>
      </c>
      <c r="G66" t="s">
        <v>71</v>
      </c>
      <c r="K66" t="s">
        <v>72</v>
      </c>
      <c r="L66" t="s">
        <v>19</v>
      </c>
      <c r="M66">
        <f>INDEX([1]!freight_data,MATCH($A66&amp;$G66,[1]!freight_index,0),MATCH(M$2,[1]!freight_year,0))</f>
        <v>18.062280800253905</v>
      </c>
      <c r="N66">
        <f t="shared" ref="N66:W69" si="7">M66</f>
        <v>18.062280800253905</v>
      </c>
      <c r="O66">
        <f t="shared" si="7"/>
        <v>18.062280800253905</v>
      </c>
      <c r="P66">
        <f t="shared" si="7"/>
        <v>18.062280800253905</v>
      </c>
      <c r="Q66">
        <f t="shared" si="7"/>
        <v>18.062280800253905</v>
      </c>
      <c r="R66">
        <f t="shared" si="7"/>
        <v>18.062280800253905</v>
      </c>
      <c r="S66">
        <f t="shared" si="7"/>
        <v>18.062280800253905</v>
      </c>
      <c r="T66">
        <f t="shared" si="7"/>
        <v>18.062280800253905</v>
      </c>
      <c r="U66">
        <f t="shared" si="7"/>
        <v>18.062280800253905</v>
      </c>
      <c r="V66">
        <f t="shared" si="7"/>
        <v>18.062280800253905</v>
      </c>
      <c r="W66">
        <f t="shared" si="7"/>
        <v>18.062280800253905</v>
      </c>
    </row>
    <row r="67" spans="1:23" x14ac:dyDescent="0.25">
      <c r="A67" t="s">
        <v>57</v>
      </c>
      <c r="B67" t="s">
        <v>5</v>
      </c>
      <c r="C67" t="s">
        <v>15</v>
      </c>
      <c r="D67" t="s">
        <v>16</v>
      </c>
      <c r="E67" t="s">
        <v>59</v>
      </c>
      <c r="F67" t="s">
        <v>82</v>
      </c>
      <c r="G67" t="s">
        <v>74</v>
      </c>
      <c r="K67" t="s">
        <v>83</v>
      </c>
      <c r="L67" t="s">
        <v>76</v>
      </c>
      <c r="M67">
        <f>105882.95*1.5</f>
        <v>158824.42499999999</v>
      </c>
      <c r="N67">
        <f t="shared" si="7"/>
        <v>158824.42499999999</v>
      </c>
      <c r="O67">
        <f t="shared" si="7"/>
        <v>158824.42499999999</v>
      </c>
      <c r="P67">
        <f t="shared" si="7"/>
        <v>158824.42499999999</v>
      </c>
      <c r="Q67">
        <f t="shared" si="7"/>
        <v>158824.42499999999</v>
      </c>
      <c r="R67">
        <f t="shared" si="7"/>
        <v>158824.42499999999</v>
      </c>
      <c r="S67">
        <f t="shared" si="7"/>
        <v>158824.42499999999</v>
      </c>
      <c r="T67">
        <f t="shared" si="7"/>
        <v>158824.42499999999</v>
      </c>
      <c r="U67">
        <f t="shared" si="7"/>
        <v>158824.42499999999</v>
      </c>
      <c r="V67">
        <f t="shared" si="7"/>
        <v>158824.42499999999</v>
      </c>
      <c r="W67">
        <f t="shared" si="7"/>
        <v>158824.42499999999</v>
      </c>
    </row>
    <row r="68" spans="1:23" x14ac:dyDescent="0.25">
      <c r="A68" t="s">
        <v>57</v>
      </c>
      <c r="B68" t="s">
        <v>5</v>
      </c>
      <c r="C68" t="s">
        <v>15</v>
      </c>
      <c r="D68" t="s">
        <v>16</v>
      </c>
      <c r="E68" t="s">
        <v>59</v>
      </c>
      <c r="F68" t="s">
        <v>82</v>
      </c>
      <c r="G68" t="s">
        <v>77</v>
      </c>
      <c r="K68" t="s">
        <v>78</v>
      </c>
      <c r="L68" t="s">
        <v>76</v>
      </c>
      <c r="M68">
        <v>8450</v>
      </c>
      <c r="N68">
        <f t="shared" si="7"/>
        <v>8450</v>
      </c>
      <c r="O68">
        <f t="shared" si="7"/>
        <v>8450</v>
      </c>
      <c r="P68">
        <f t="shared" si="7"/>
        <v>8450</v>
      </c>
      <c r="Q68">
        <f t="shared" si="7"/>
        <v>8450</v>
      </c>
      <c r="R68">
        <f t="shared" si="7"/>
        <v>8450</v>
      </c>
      <c r="S68">
        <f t="shared" si="7"/>
        <v>8450</v>
      </c>
      <c r="T68">
        <f t="shared" si="7"/>
        <v>8450</v>
      </c>
      <c r="U68">
        <f t="shared" si="7"/>
        <v>8450</v>
      </c>
      <c r="V68">
        <f t="shared" si="7"/>
        <v>8450</v>
      </c>
      <c r="W68">
        <f t="shared" si="7"/>
        <v>8450</v>
      </c>
    </row>
    <row r="69" spans="1:23" x14ac:dyDescent="0.25">
      <c r="A69" t="s">
        <v>57</v>
      </c>
      <c r="B69" t="s">
        <v>5</v>
      </c>
      <c r="C69" t="s">
        <v>15</v>
      </c>
      <c r="D69" t="s">
        <v>16</v>
      </c>
      <c r="E69" t="s">
        <v>59</v>
      </c>
      <c r="F69" t="s">
        <v>82</v>
      </c>
      <c r="G69" t="s">
        <v>17</v>
      </c>
      <c r="J69" t="s">
        <v>79</v>
      </c>
      <c r="K69" t="s">
        <v>84</v>
      </c>
      <c r="L69" t="s">
        <v>80</v>
      </c>
      <c r="M69">
        <f>INDEX([1]!freight_data,MATCH($A69&amp;$F69&amp;$G69&amp;$J69,[1]!freight_index,0),MATCH(M$2,[1]!freight_year,0))</f>
        <v>6.0311066209151019</v>
      </c>
      <c r="N69">
        <f t="shared" si="7"/>
        <v>6.0311066209151019</v>
      </c>
      <c r="O69">
        <f t="shared" si="7"/>
        <v>6.0311066209151019</v>
      </c>
      <c r="P69">
        <f t="shared" si="7"/>
        <v>6.0311066209151019</v>
      </c>
      <c r="Q69">
        <f t="shared" si="7"/>
        <v>6.0311066209151019</v>
      </c>
      <c r="R69">
        <f t="shared" si="7"/>
        <v>6.0311066209151019</v>
      </c>
      <c r="S69">
        <f t="shared" si="7"/>
        <v>6.0311066209151019</v>
      </c>
      <c r="T69">
        <f t="shared" si="7"/>
        <v>6.0311066209151019</v>
      </c>
      <c r="U69">
        <f t="shared" si="7"/>
        <v>6.0311066209151019</v>
      </c>
      <c r="V69">
        <f t="shared" si="7"/>
        <v>6.0311066209151019</v>
      </c>
      <c r="W69">
        <f t="shared" si="7"/>
        <v>6.0311066209151019</v>
      </c>
    </row>
    <row r="70" spans="1:23" x14ac:dyDescent="0.25">
      <c r="A70" t="s">
        <v>57</v>
      </c>
      <c r="B70" t="s">
        <v>5</v>
      </c>
      <c r="C70" t="s">
        <v>15</v>
      </c>
      <c r="D70" t="s">
        <v>16</v>
      </c>
      <c r="E70" t="s">
        <v>59</v>
      </c>
      <c r="F70" t="s">
        <v>85</v>
      </c>
      <c r="G70" t="s">
        <v>6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59</v>
      </c>
      <c r="F71" t="s">
        <v>85</v>
      </c>
      <c r="G71" t="s">
        <v>65</v>
      </c>
      <c r="L71" t="s">
        <v>66</v>
      </c>
      <c r="M71">
        <v>1990</v>
      </c>
      <c r="N71">
        <f t="shared" ref="N71:W73" si="8">M71</f>
        <v>1990</v>
      </c>
      <c r="O71">
        <f t="shared" si="8"/>
        <v>1990</v>
      </c>
      <c r="P71">
        <f t="shared" si="8"/>
        <v>1990</v>
      </c>
      <c r="Q71">
        <f t="shared" si="8"/>
        <v>1990</v>
      </c>
      <c r="R71">
        <f t="shared" si="8"/>
        <v>1990</v>
      </c>
      <c r="S71">
        <f t="shared" si="8"/>
        <v>1990</v>
      </c>
      <c r="T71">
        <f t="shared" si="8"/>
        <v>1990</v>
      </c>
      <c r="U71">
        <f t="shared" si="8"/>
        <v>1990</v>
      </c>
      <c r="V71">
        <f t="shared" si="8"/>
        <v>1990</v>
      </c>
      <c r="W71">
        <f t="shared" si="8"/>
        <v>1990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59</v>
      </c>
      <c r="F72" t="s">
        <v>85</v>
      </c>
      <c r="G72" t="s">
        <v>67</v>
      </c>
      <c r="L72" t="s">
        <v>66</v>
      </c>
      <c r="M72">
        <v>2001</v>
      </c>
      <c r="N72">
        <f t="shared" si="8"/>
        <v>2001</v>
      </c>
      <c r="O72">
        <f t="shared" si="8"/>
        <v>2001</v>
      </c>
      <c r="P72">
        <f t="shared" si="8"/>
        <v>2001</v>
      </c>
      <c r="Q72">
        <f t="shared" si="8"/>
        <v>2001</v>
      </c>
      <c r="R72">
        <f t="shared" si="8"/>
        <v>2001</v>
      </c>
      <c r="S72">
        <f t="shared" si="8"/>
        <v>2001</v>
      </c>
      <c r="T72">
        <f t="shared" si="8"/>
        <v>2001</v>
      </c>
      <c r="U72">
        <f t="shared" si="8"/>
        <v>2001</v>
      </c>
      <c r="V72">
        <f t="shared" si="8"/>
        <v>2001</v>
      </c>
      <c r="W72">
        <f t="shared" si="8"/>
        <v>2001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59</v>
      </c>
      <c r="F73" t="s">
        <v>85</v>
      </c>
      <c r="G73" t="s">
        <v>68</v>
      </c>
      <c r="L73" t="s">
        <v>69</v>
      </c>
      <c r="M73">
        <v>16</v>
      </c>
      <c r="N73">
        <f t="shared" si="8"/>
        <v>16</v>
      </c>
      <c r="O73">
        <f t="shared" si="8"/>
        <v>16</v>
      </c>
      <c r="P73">
        <f t="shared" si="8"/>
        <v>16</v>
      </c>
      <c r="Q73">
        <f t="shared" si="8"/>
        <v>16</v>
      </c>
      <c r="R73">
        <f t="shared" si="8"/>
        <v>16</v>
      </c>
      <c r="S73">
        <f t="shared" si="8"/>
        <v>16</v>
      </c>
      <c r="T73">
        <f t="shared" si="8"/>
        <v>16</v>
      </c>
      <c r="U73">
        <f t="shared" si="8"/>
        <v>16</v>
      </c>
      <c r="V73">
        <f t="shared" si="8"/>
        <v>16</v>
      </c>
      <c r="W73">
        <f t="shared" si="8"/>
        <v>16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59</v>
      </c>
      <c r="F74" t="s">
        <v>85</v>
      </c>
      <c r="G74" t="s">
        <v>70</v>
      </c>
      <c r="L74" t="s">
        <v>49</v>
      </c>
      <c r="M74">
        <f>INDEX([1]!freight_data,MATCH($A74&amp;$F74&amp;$G74&amp;$J74,[1]!freight_index,0),MATCH(M$2,[1]!freight_year,0))</f>
        <v>0.68695966244995621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59</v>
      </c>
      <c r="F75" t="s">
        <v>85</v>
      </c>
      <c r="G75" t="s">
        <v>71</v>
      </c>
      <c r="K75" t="s">
        <v>72</v>
      </c>
      <c r="L75" t="s">
        <v>19</v>
      </c>
      <c r="M75">
        <f>INDEX([1]!freight_data,MATCH($A75&amp;$G75,[1]!freight_index,0),MATCH(M$2,[1]!freight_year,0))</f>
        <v>18.062280800253905</v>
      </c>
      <c r="N75">
        <f t="shared" ref="N75:W78" si="9">M75</f>
        <v>18.062280800253905</v>
      </c>
      <c r="O75">
        <f t="shared" si="9"/>
        <v>18.062280800253905</v>
      </c>
      <c r="P75">
        <f t="shared" si="9"/>
        <v>18.062280800253905</v>
      </c>
      <c r="Q75">
        <f t="shared" si="9"/>
        <v>18.062280800253905</v>
      </c>
      <c r="R75">
        <f t="shared" si="9"/>
        <v>18.062280800253905</v>
      </c>
      <c r="S75">
        <f t="shared" si="9"/>
        <v>18.062280800253905</v>
      </c>
      <c r="T75">
        <f t="shared" si="9"/>
        <v>18.062280800253905</v>
      </c>
      <c r="U75">
        <f t="shared" si="9"/>
        <v>18.062280800253905</v>
      </c>
      <c r="V75">
        <f t="shared" si="9"/>
        <v>18.062280800253905</v>
      </c>
      <c r="W75">
        <f t="shared" si="9"/>
        <v>18.062280800253905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59</v>
      </c>
      <c r="F76" t="s">
        <v>85</v>
      </c>
      <c r="G76" t="s">
        <v>74</v>
      </c>
      <c r="K76" t="s">
        <v>86</v>
      </c>
      <c r="L76" t="s">
        <v>76</v>
      </c>
      <c r="M76">
        <f>M49*0.6</f>
        <v>51814.799999999996</v>
      </c>
      <c r="N76">
        <f t="shared" si="9"/>
        <v>51814.799999999996</v>
      </c>
      <c r="O76">
        <f t="shared" si="9"/>
        <v>51814.799999999996</v>
      </c>
      <c r="P76">
        <f t="shared" si="9"/>
        <v>51814.799999999996</v>
      </c>
      <c r="Q76">
        <f t="shared" si="9"/>
        <v>51814.799999999996</v>
      </c>
      <c r="R76">
        <f t="shared" si="9"/>
        <v>51814.799999999996</v>
      </c>
      <c r="S76">
        <f t="shared" si="9"/>
        <v>51814.799999999996</v>
      </c>
      <c r="T76">
        <f t="shared" si="9"/>
        <v>51814.799999999996</v>
      </c>
      <c r="U76">
        <f t="shared" si="9"/>
        <v>51814.799999999996</v>
      </c>
      <c r="V76">
        <f t="shared" si="9"/>
        <v>51814.799999999996</v>
      </c>
      <c r="W76">
        <f t="shared" si="9"/>
        <v>51814.799999999996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59</v>
      </c>
      <c r="F77" t="s">
        <v>85</v>
      </c>
      <c r="G77" t="s">
        <v>77</v>
      </c>
      <c r="K77" t="s">
        <v>78</v>
      </c>
      <c r="L77" t="s">
        <v>76</v>
      </c>
      <c r="M77">
        <v>8450</v>
      </c>
      <c r="N77">
        <f t="shared" si="9"/>
        <v>8450</v>
      </c>
      <c r="O77">
        <f t="shared" si="9"/>
        <v>8450</v>
      </c>
      <c r="P77">
        <f t="shared" si="9"/>
        <v>8450</v>
      </c>
      <c r="Q77">
        <f t="shared" si="9"/>
        <v>8450</v>
      </c>
      <c r="R77">
        <f t="shared" si="9"/>
        <v>8450</v>
      </c>
      <c r="S77">
        <f t="shared" si="9"/>
        <v>8450</v>
      </c>
      <c r="T77">
        <f t="shared" si="9"/>
        <v>8450</v>
      </c>
      <c r="U77">
        <f t="shared" si="9"/>
        <v>8450</v>
      </c>
      <c r="V77">
        <f t="shared" si="9"/>
        <v>8450</v>
      </c>
      <c r="W77">
        <f t="shared" si="9"/>
        <v>8450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59</v>
      </c>
      <c r="F78" t="s">
        <v>85</v>
      </c>
      <c r="G78" t="s">
        <v>17</v>
      </c>
      <c r="J78" t="s">
        <v>87</v>
      </c>
      <c r="K78" t="s">
        <v>84</v>
      </c>
      <c r="L78" t="s">
        <v>80</v>
      </c>
      <c r="M78">
        <f>INDEX([1]!freight_data,MATCH($A78&amp;$F78&amp;$G78&amp;$J78,[1]!freight_index,0),MATCH(M$2,[1]!freight_year,0))</f>
        <v>8.019236191841717</v>
      </c>
      <c r="N78">
        <f t="shared" si="9"/>
        <v>8.019236191841717</v>
      </c>
      <c r="O78">
        <f t="shared" si="9"/>
        <v>8.019236191841717</v>
      </c>
      <c r="P78">
        <f t="shared" si="9"/>
        <v>8.019236191841717</v>
      </c>
      <c r="Q78">
        <f t="shared" si="9"/>
        <v>8.019236191841717</v>
      </c>
      <c r="R78">
        <f t="shared" si="9"/>
        <v>8.019236191841717</v>
      </c>
      <c r="S78">
        <f t="shared" si="9"/>
        <v>8.019236191841717</v>
      </c>
      <c r="T78">
        <f t="shared" si="9"/>
        <v>8.019236191841717</v>
      </c>
      <c r="U78">
        <f t="shared" si="9"/>
        <v>8.019236191841717</v>
      </c>
      <c r="V78">
        <f t="shared" si="9"/>
        <v>8.019236191841717</v>
      </c>
      <c r="W78">
        <f t="shared" si="9"/>
        <v>8.019236191841717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59</v>
      </c>
      <c r="F79" t="s">
        <v>88</v>
      </c>
      <c r="G79" t="s">
        <v>6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59</v>
      </c>
      <c r="F80" t="s">
        <v>88</v>
      </c>
      <c r="G80" t="s">
        <v>65</v>
      </c>
      <c r="L80" t="s">
        <v>66</v>
      </c>
      <c r="M80">
        <v>2000</v>
      </c>
      <c r="N80">
        <f t="shared" ref="N80:W82" si="10">M80</f>
        <v>2000</v>
      </c>
      <c r="O80">
        <f t="shared" si="10"/>
        <v>2000</v>
      </c>
      <c r="P80">
        <f t="shared" si="10"/>
        <v>2000</v>
      </c>
      <c r="Q80">
        <f t="shared" si="10"/>
        <v>2000</v>
      </c>
      <c r="R80">
        <f t="shared" si="10"/>
        <v>2000</v>
      </c>
      <c r="S80">
        <f t="shared" si="10"/>
        <v>2000</v>
      </c>
      <c r="T80">
        <f t="shared" si="10"/>
        <v>2000</v>
      </c>
      <c r="U80">
        <f t="shared" si="10"/>
        <v>2000</v>
      </c>
      <c r="V80">
        <f t="shared" si="10"/>
        <v>2000</v>
      </c>
      <c r="W80">
        <f t="shared" si="10"/>
        <v>2000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59</v>
      </c>
      <c r="F81" t="s">
        <v>88</v>
      </c>
      <c r="G81" t="s">
        <v>67</v>
      </c>
      <c r="L81" t="s">
        <v>66</v>
      </c>
      <c r="M81">
        <v>2101</v>
      </c>
      <c r="N81">
        <f t="shared" si="10"/>
        <v>2101</v>
      </c>
      <c r="O81">
        <f t="shared" si="10"/>
        <v>2101</v>
      </c>
      <c r="P81">
        <f t="shared" si="10"/>
        <v>2101</v>
      </c>
      <c r="Q81">
        <f t="shared" si="10"/>
        <v>2101</v>
      </c>
      <c r="R81">
        <f t="shared" si="10"/>
        <v>2101</v>
      </c>
      <c r="S81">
        <f t="shared" si="10"/>
        <v>2101</v>
      </c>
      <c r="T81">
        <f t="shared" si="10"/>
        <v>2101</v>
      </c>
      <c r="U81">
        <f t="shared" si="10"/>
        <v>2101</v>
      </c>
      <c r="V81">
        <f t="shared" si="10"/>
        <v>2101</v>
      </c>
      <c r="W81">
        <f t="shared" si="10"/>
        <v>2101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59</v>
      </c>
      <c r="F82" t="s">
        <v>88</v>
      </c>
      <c r="G82" t="s">
        <v>68</v>
      </c>
      <c r="L82" t="s">
        <v>69</v>
      </c>
      <c r="M82">
        <v>16</v>
      </c>
      <c r="N82">
        <f t="shared" si="10"/>
        <v>16</v>
      </c>
      <c r="O82">
        <f t="shared" si="10"/>
        <v>16</v>
      </c>
      <c r="P82">
        <f t="shared" si="10"/>
        <v>16</v>
      </c>
      <c r="Q82">
        <f t="shared" si="10"/>
        <v>16</v>
      </c>
      <c r="R82">
        <f t="shared" si="10"/>
        <v>16</v>
      </c>
      <c r="S82">
        <f t="shared" si="10"/>
        <v>16</v>
      </c>
      <c r="T82">
        <f t="shared" si="10"/>
        <v>16</v>
      </c>
      <c r="U82">
        <f t="shared" si="10"/>
        <v>16</v>
      </c>
      <c r="V82">
        <f t="shared" si="10"/>
        <v>16</v>
      </c>
      <c r="W82">
        <f t="shared" si="10"/>
        <v>16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59</v>
      </c>
      <c r="F83" t="s">
        <v>88</v>
      </c>
      <c r="G83" t="s">
        <v>70</v>
      </c>
      <c r="L83" t="s">
        <v>49</v>
      </c>
      <c r="M83">
        <v>0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59</v>
      </c>
      <c r="F84" t="s">
        <v>88</v>
      </c>
      <c r="G84" t="s">
        <v>71</v>
      </c>
      <c r="K84" t="s">
        <v>72</v>
      </c>
      <c r="L84" t="s">
        <v>19</v>
      </c>
      <c r="M84">
        <f>INDEX([1]!freight_data,MATCH($A84&amp;$G84,[1]!freight_index,0),MATCH(M$2,[1]!freight_year,0))</f>
        <v>18.062280800253905</v>
      </c>
      <c r="N84">
        <f t="shared" ref="N84:W87" si="11">M84</f>
        <v>18.062280800253905</v>
      </c>
      <c r="O84">
        <f t="shared" si="11"/>
        <v>18.062280800253905</v>
      </c>
      <c r="P84">
        <f t="shared" si="11"/>
        <v>18.062280800253905</v>
      </c>
      <c r="Q84">
        <f t="shared" si="11"/>
        <v>18.062280800253905</v>
      </c>
      <c r="R84">
        <f t="shared" si="11"/>
        <v>18.062280800253905</v>
      </c>
      <c r="S84">
        <f t="shared" si="11"/>
        <v>18.062280800253905</v>
      </c>
      <c r="T84">
        <f t="shared" si="11"/>
        <v>18.062280800253905</v>
      </c>
      <c r="U84">
        <f t="shared" si="11"/>
        <v>18.062280800253905</v>
      </c>
      <c r="V84">
        <f t="shared" si="11"/>
        <v>18.062280800253905</v>
      </c>
      <c r="W84">
        <f t="shared" si="11"/>
        <v>18.062280800253905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59</v>
      </c>
      <c r="F85" t="s">
        <v>88</v>
      </c>
      <c r="G85" t="s">
        <v>74</v>
      </c>
      <c r="K85" t="s">
        <v>86</v>
      </c>
      <c r="L85" t="s">
        <v>76</v>
      </c>
      <c r="M85">
        <f>M58*0.6</f>
        <v>51814.799999999996</v>
      </c>
      <c r="N85">
        <f t="shared" si="11"/>
        <v>51814.799999999996</v>
      </c>
      <c r="O85">
        <f t="shared" si="11"/>
        <v>51814.799999999996</v>
      </c>
      <c r="P85">
        <f t="shared" si="11"/>
        <v>51814.799999999996</v>
      </c>
      <c r="Q85">
        <f t="shared" si="11"/>
        <v>51814.799999999996</v>
      </c>
      <c r="R85">
        <f t="shared" si="11"/>
        <v>51814.799999999996</v>
      </c>
      <c r="S85">
        <f t="shared" si="11"/>
        <v>51814.799999999996</v>
      </c>
      <c r="T85">
        <f t="shared" si="11"/>
        <v>51814.799999999996</v>
      </c>
      <c r="U85">
        <f t="shared" si="11"/>
        <v>51814.799999999996</v>
      </c>
      <c r="V85">
        <f t="shared" si="11"/>
        <v>51814.799999999996</v>
      </c>
      <c r="W85">
        <f t="shared" si="11"/>
        <v>51814.799999999996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59</v>
      </c>
      <c r="F86" t="s">
        <v>88</v>
      </c>
      <c r="G86" t="s">
        <v>77</v>
      </c>
      <c r="K86" t="s">
        <v>78</v>
      </c>
      <c r="L86" t="s">
        <v>76</v>
      </c>
      <c r="M86">
        <v>8450</v>
      </c>
      <c r="N86">
        <f t="shared" si="11"/>
        <v>8450</v>
      </c>
      <c r="O86">
        <f t="shared" si="11"/>
        <v>8450</v>
      </c>
      <c r="P86">
        <f t="shared" si="11"/>
        <v>8450</v>
      </c>
      <c r="Q86">
        <f t="shared" si="11"/>
        <v>8450</v>
      </c>
      <c r="R86">
        <f t="shared" si="11"/>
        <v>8450</v>
      </c>
      <c r="S86">
        <f t="shared" si="11"/>
        <v>8450</v>
      </c>
      <c r="T86">
        <f t="shared" si="11"/>
        <v>8450</v>
      </c>
      <c r="U86">
        <f t="shared" si="11"/>
        <v>8450</v>
      </c>
      <c r="V86">
        <f t="shared" si="11"/>
        <v>8450</v>
      </c>
      <c r="W86">
        <f t="shared" si="11"/>
        <v>8450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59</v>
      </c>
      <c r="F87" t="s">
        <v>88</v>
      </c>
      <c r="G87" t="s">
        <v>17</v>
      </c>
      <c r="J87" t="s">
        <v>87</v>
      </c>
      <c r="K87" t="s">
        <v>84</v>
      </c>
      <c r="L87" t="s">
        <v>80</v>
      </c>
      <c r="M87">
        <f>INDEX([1]!freight_data,MATCH($A87&amp;$F87&amp;$G87&amp;$J87,[1]!freight_index,0),MATCH(M$2,[1]!freight_year,0))</f>
        <v>6.8816861885125507</v>
      </c>
      <c r="N87">
        <f t="shared" si="11"/>
        <v>6.8816861885125507</v>
      </c>
      <c r="O87">
        <f t="shared" si="11"/>
        <v>6.8816861885125507</v>
      </c>
      <c r="P87">
        <f t="shared" si="11"/>
        <v>6.8816861885125507</v>
      </c>
      <c r="Q87">
        <f t="shared" si="11"/>
        <v>6.8816861885125507</v>
      </c>
      <c r="R87">
        <f t="shared" si="11"/>
        <v>6.8816861885125507</v>
      </c>
      <c r="S87">
        <f t="shared" si="11"/>
        <v>6.8816861885125507</v>
      </c>
      <c r="T87">
        <f t="shared" si="11"/>
        <v>6.8816861885125507</v>
      </c>
      <c r="U87">
        <f t="shared" si="11"/>
        <v>6.8816861885125507</v>
      </c>
      <c r="V87">
        <f t="shared" si="11"/>
        <v>6.8816861885125507</v>
      </c>
      <c r="W87">
        <f t="shared" si="11"/>
        <v>6.8816861885125507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59</v>
      </c>
      <c r="F88" t="s">
        <v>89</v>
      </c>
      <c r="G88" t="s">
        <v>6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59</v>
      </c>
      <c r="F89" t="s">
        <v>89</v>
      </c>
      <c r="G89" t="s">
        <v>65</v>
      </c>
      <c r="L89" t="s">
        <v>66</v>
      </c>
      <c r="M89">
        <v>2020</v>
      </c>
      <c r="N89">
        <f t="shared" ref="N89:W91" si="12">M89</f>
        <v>2020</v>
      </c>
      <c r="O89">
        <f t="shared" si="12"/>
        <v>2020</v>
      </c>
      <c r="P89">
        <f t="shared" si="12"/>
        <v>2020</v>
      </c>
      <c r="Q89">
        <f t="shared" si="12"/>
        <v>2020</v>
      </c>
      <c r="R89">
        <f t="shared" si="12"/>
        <v>2020</v>
      </c>
      <c r="S89">
        <f t="shared" si="12"/>
        <v>2020</v>
      </c>
      <c r="T89">
        <f t="shared" si="12"/>
        <v>2020</v>
      </c>
      <c r="U89">
        <f t="shared" si="12"/>
        <v>2020</v>
      </c>
      <c r="V89">
        <f t="shared" si="12"/>
        <v>2020</v>
      </c>
      <c r="W89">
        <f t="shared" si="12"/>
        <v>2020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59</v>
      </c>
      <c r="F90" t="s">
        <v>89</v>
      </c>
      <c r="G90" t="s">
        <v>67</v>
      </c>
      <c r="L90" t="s">
        <v>66</v>
      </c>
      <c r="M90">
        <v>2101</v>
      </c>
      <c r="N90">
        <f t="shared" si="12"/>
        <v>2101</v>
      </c>
      <c r="O90">
        <f t="shared" si="12"/>
        <v>2101</v>
      </c>
      <c r="P90">
        <f t="shared" si="12"/>
        <v>2101</v>
      </c>
      <c r="Q90">
        <f t="shared" si="12"/>
        <v>2101</v>
      </c>
      <c r="R90">
        <f t="shared" si="12"/>
        <v>2101</v>
      </c>
      <c r="S90">
        <f t="shared" si="12"/>
        <v>2101</v>
      </c>
      <c r="T90">
        <f t="shared" si="12"/>
        <v>2101</v>
      </c>
      <c r="U90">
        <f t="shared" si="12"/>
        <v>2101</v>
      </c>
      <c r="V90">
        <f t="shared" si="12"/>
        <v>2101</v>
      </c>
      <c r="W90">
        <f t="shared" si="12"/>
        <v>2101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59</v>
      </c>
      <c r="F91" t="s">
        <v>89</v>
      </c>
      <c r="G91" t="s">
        <v>68</v>
      </c>
      <c r="L91" t="s">
        <v>69</v>
      </c>
      <c r="M91">
        <v>16</v>
      </c>
      <c r="N91">
        <f t="shared" si="12"/>
        <v>16</v>
      </c>
      <c r="O91">
        <f t="shared" si="12"/>
        <v>16</v>
      </c>
      <c r="P91">
        <f t="shared" si="12"/>
        <v>16</v>
      </c>
      <c r="Q91">
        <f t="shared" si="12"/>
        <v>16</v>
      </c>
      <c r="R91">
        <f t="shared" si="12"/>
        <v>16</v>
      </c>
      <c r="S91">
        <f t="shared" si="12"/>
        <v>16</v>
      </c>
      <c r="T91">
        <f t="shared" si="12"/>
        <v>16</v>
      </c>
      <c r="U91">
        <f t="shared" si="12"/>
        <v>16</v>
      </c>
      <c r="V91">
        <f t="shared" si="12"/>
        <v>16</v>
      </c>
      <c r="W91">
        <f t="shared" si="12"/>
        <v>16</v>
      </c>
    </row>
    <row r="92" spans="1:23" x14ac:dyDescent="0.25">
      <c r="A92" t="s">
        <v>57</v>
      </c>
      <c r="B92" t="s">
        <v>5</v>
      </c>
      <c r="C92" t="s">
        <v>15</v>
      </c>
      <c r="D92" t="s">
        <v>16</v>
      </c>
      <c r="E92" t="s">
        <v>59</v>
      </c>
      <c r="F92" t="s">
        <v>89</v>
      </c>
      <c r="G92" t="s">
        <v>70</v>
      </c>
      <c r="L92" t="s">
        <v>49</v>
      </c>
      <c r="M92">
        <v>0</v>
      </c>
    </row>
    <row r="93" spans="1:23" x14ac:dyDescent="0.25">
      <c r="A93" t="s">
        <v>57</v>
      </c>
      <c r="B93" t="s">
        <v>5</v>
      </c>
      <c r="C93" t="s">
        <v>15</v>
      </c>
      <c r="D93" t="s">
        <v>16</v>
      </c>
      <c r="E93" t="s">
        <v>59</v>
      </c>
      <c r="F93" t="s">
        <v>89</v>
      </c>
      <c r="G93" t="s">
        <v>71</v>
      </c>
      <c r="K93" t="s">
        <v>72</v>
      </c>
      <c r="L93" t="s">
        <v>19</v>
      </c>
      <c r="M93">
        <f>INDEX([1]!freight_data,MATCH($A93&amp;$G93,[1]!freight_index,0),MATCH(M$2,[1]!freight_year,0))</f>
        <v>18.062280800253905</v>
      </c>
      <c r="N93">
        <f t="shared" ref="N93:W96" si="13">M93</f>
        <v>18.062280800253905</v>
      </c>
      <c r="O93">
        <f t="shared" si="13"/>
        <v>18.062280800253905</v>
      </c>
      <c r="P93">
        <f t="shared" si="13"/>
        <v>18.062280800253905</v>
      </c>
      <c r="Q93">
        <f t="shared" si="13"/>
        <v>18.062280800253905</v>
      </c>
      <c r="R93">
        <f t="shared" si="13"/>
        <v>18.062280800253905</v>
      </c>
      <c r="S93">
        <f t="shared" si="13"/>
        <v>18.062280800253905</v>
      </c>
      <c r="T93">
        <f t="shared" si="13"/>
        <v>18.062280800253905</v>
      </c>
      <c r="U93">
        <f t="shared" si="13"/>
        <v>18.062280800253905</v>
      </c>
      <c r="V93">
        <f t="shared" si="13"/>
        <v>18.062280800253905</v>
      </c>
      <c r="W93">
        <f t="shared" si="13"/>
        <v>18.062280800253905</v>
      </c>
    </row>
    <row r="94" spans="1:23" x14ac:dyDescent="0.25">
      <c r="A94" t="s">
        <v>57</v>
      </c>
      <c r="B94" t="s">
        <v>5</v>
      </c>
      <c r="C94" t="s">
        <v>15</v>
      </c>
      <c r="D94" t="s">
        <v>16</v>
      </c>
      <c r="E94" t="s">
        <v>59</v>
      </c>
      <c r="F94" t="s">
        <v>89</v>
      </c>
      <c r="G94" t="s">
        <v>74</v>
      </c>
      <c r="K94" t="s">
        <v>90</v>
      </c>
      <c r="L94" t="s">
        <v>76</v>
      </c>
      <c r="M94">
        <f>M67*0.6</f>
        <v>95294.654999999984</v>
      </c>
      <c r="N94">
        <f t="shared" si="13"/>
        <v>95294.654999999984</v>
      </c>
      <c r="O94">
        <f t="shared" si="13"/>
        <v>95294.654999999984</v>
      </c>
      <c r="P94">
        <f t="shared" si="13"/>
        <v>95294.654999999984</v>
      </c>
      <c r="Q94">
        <f t="shared" si="13"/>
        <v>95294.654999999984</v>
      </c>
      <c r="R94">
        <f t="shared" si="13"/>
        <v>95294.654999999984</v>
      </c>
      <c r="S94">
        <f t="shared" si="13"/>
        <v>95294.654999999984</v>
      </c>
      <c r="T94">
        <f t="shared" si="13"/>
        <v>95294.654999999984</v>
      </c>
      <c r="U94">
        <f t="shared" si="13"/>
        <v>95294.654999999984</v>
      </c>
      <c r="V94">
        <f t="shared" si="13"/>
        <v>95294.654999999984</v>
      </c>
      <c r="W94">
        <f t="shared" si="13"/>
        <v>95294.654999999984</v>
      </c>
    </row>
    <row r="95" spans="1:23" x14ac:dyDescent="0.25">
      <c r="A95" t="s">
        <v>57</v>
      </c>
      <c r="B95" t="s">
        <v>5</v>
      </c>
      <c r="C95" t="s">
        <v>15</v>
      </c>
      <c r="D95" t="s">
        <v>16</v>
      </c>
      <c r="E95" t="s">
        <v>59</v>
      </c>
      <c r="F95" t="s">
        <v>89</v>
      </c>
      <c r="G95" t="s">
        <v>77</v>
      </c>
      <c r="K95" t="s">
        <v>78</v>
      </c>
      <c r="L95" t="s">
        <v>76</v>
      </c>
      <c r="M95">
        <v>8450</v>
      </c>
      <c r="N95">
        <f t="shared" si="13"/>
        <v>8450</v>
      </c>
      <c r="O95">
        <f t="shared" si="13"/>
        <v>8450</v>
      </c>
      <c r="P95">
        <f t="shared" si="13"/>
        <v>8450</v>
      </c>
      <c r="Q95">
        <f t="shared" si="13"/>
        <v>8450</v>
      </c>
      <c r="R95">
        <f t="shared" si="13"/>
        <v>8450</v>
      </c>
      <c r="S95">
        <f t="shared" si="13"/>
        <v>8450</v>
      </c>
      <c r="T95">
        <f t="shared" si="13"/>
        <v>8450</v>
      </c>
      <c r="U95">
        <f t="shared" si="13"/>
        <v>8450</v>
      </c>
      <c r="V95">
        <f t="shared" si="13"/>
        <v>8450</v>
      </c>
      <c r="W95">
        <f t="shared" si="13"/>
        <v>8450</v>
      </c>
    </row>
    <row r="96" spans="1:23" x14ac:dyDescent="0.25">
      <c r="A96" t="s">
        <v>57</v>
      </c>
      <c r="B96" t="s">
        <v>5</v>
      </c>
      <c r="C96" t="s">
        <v>15</v>
      </c>
      <c r="D96" t="s">
        <v>16</v>
      </c>
      <c r="E96" t="s">
        <v>59</v>
      </c>
      <c r="F96" t="s">
        <v>89</v>
      </c>
      <c r="G96" t="s">
        <v>17</v>
      </c>
      <c r="J96" t="s">
        <v>87</v>
      </c>
      <c r="K96" t="s">
        <v>84</v>
      </c>
      <c r="L96" t="s">
        <v>80</v>
      </c>
      <c r="M96">
        <f>INDEX([1]!freight_data,MATCH($A96&amp;$F96&amp;$G96&amp;$J96,[1]!freight_index,0),MATCH(M$2,[1]!freight_year,0))</f>
        <v>6.0311066209151019</v>
      </c>
      <c r="N96">
        <f t="shared" si="13"/>
        <v>6.0311066209151019</v>
      </c>
      <c r="O96">
        <f t="shared" si="13"/>
        <v>6.0311066209151019</v>
      </c>
      <c r="P96">
        <f t="shared" si="13"/>
        <v>6.0311066209151019</v>
      </c>
      <c r="Q96">
        <f t="shared" si="13"/>
        <v>6.0311066209151019</v>
      </c>
      <c r="R96">
        <f t="shared" si="13"/>
        <v>6.0311066209151019</v>
      </c>
      <c r="S96">
        <f t="shared" si="13"/>
        <v>6.0311066209151019</v>
      </c>
      <c r="T96">
        <f t="shared" si="13"/>
        <v>6.0311066209151019</v>
      </c>
      <c r="U96">
        <f t="shared" si="13"/>
        <v>6.0311066209151019</v>
      </c>
      <c r="V96">
        <f t="shared" si="13"/>
        <v>6.0311066209151019</v>
      </c>
      <c r="W96">
        <f t="shared" si="13"/>
        <v>6.0311066209151019</v>
      </c>
    </row>
    <row r="97" spans="1:23" x14ac:dyDescent="0.25">
      <c r="A97" t="s">
        <v>57</v>
      </c>
      <c r="B97" t="s">
        <v>5</v>
      </c>
      <c r="C97" t="s">
        <v>15</v>
      </c>
      <c r="D97" t="s">
        <v>16</v>
      </c>
      <c r="E97" t="s">
        <v>59</v>
      </c>
      <c r="F97" t="s">
        <v>91</v>
      </c>
      <c r="G97" t="s">
        <v>6</v>
      </c>
    </row>
    <row r="98" spans="1:23" x14ac:dyDescent="0.25">
      <c r="A98" t="s">
        <v>57</v>
      </c>
      <c r="B98" t="s">
        <v>5</v>
      </c>
      <c r="C98" t="s">
        <v>15</v>
      </c>
      <c r="D98" t="s">
        <v>16</v>
      </c>
      <c r="E98" t="s">
        <v>59</v>
      </c>
      <c r="F98" t="s">
        <v>91</v>
      </c>
      <c r="G98" t="s">
        <v>65</v>
      </c>
      <c r="L98" t="s">
        <v>66</v>
      </c>
      <c r="M98">
        <v>2020</v>
      </c>
      <c r="N98">
        <f t="shared" ref="N98:W100" si="14">M98</f>
        <v>2020</v>
      </c>
      <c r="O98">
        <f t="shared" si="14"/>
        <v>2020</v>
      </c>
      <c r="P98">
        <f t="shared" si="14"/>
        <v>2020</v>
      </c>
      <c r="Q98">
        <f t="shared" si="14"/>
        <v>2020</v>
      </c>
      <c r="R98">
        <f t="shared" si="14"/>
        <v>2020</v>
      </c>
      <c r="S98">
        <f t="shared" si="14"/>
        <v>2020</v>
      </c>
      <c r="T98">
        <f t="shared" si="14"/>
        <v>2020</v>
      </c>
      <c r="U98">
        <f t="shared" si="14"/>
        <v>2020</v>
      </c>
      <c r="V98">
        <f t="shared" si="14"/>
        <v>2020</v>
      </c>
      <c r="W98">
        <f t="shared" si="14"/>
        <v>2020</v>
      </c>
    </row>
    <row r="99" spans="1:23" x14ac:dyDescent="0.25">
      <c r="A99" t="s">
        <v>57</v>
      </c>
      <c r="B99" t="s">
        <v>5</v>
      </c>
      <c r="C99" t="s">
        <v>15</v>
      </c>
      <c r="D99" t="s">
        <v>16</v>
      </c>
      <c r="E99" t="s">
        <v>59</v>
      </c>
      <c r="F99" t="s">
        <v>91</v>
      </c>
      <c r="G99" t="s">
        <v>67</v>
      </c>
      <c r="L99" t="s">
        <v>66</v>
      </c>
      <c r="M99">
        <v>2101</v>
      </c>
      <c r="N99">
        <f t="shared" si="14"/>
        <v>2101</v>
      </c>
      <c r="O99">
        <f t="shared" si="14"/>
        <v>2101</v>
      </c>
      <c r="P99">
        <f t="shared" si="14"/>
        <v>2101</v>
      </c>
      <c r="Q99">
        <f t="shared" si="14"/>
        <v>2101</v>
      </c>
      <c r="R99">
        <f t="shared" si="14"/>
        <v>2101</v>
      </c>
      <c r="S99">
        <f t="shared" si="14"/>
        <v>2101</v>
      </c>
      <c r="T99">
        <f t="shared" si="14"/>
        <v>2101</v>
      </c>
      <c r="U99">
        <f t="shared" si="14"/>
        <v>2101</v>
      </c>
      <c r="V99">
        <f t="shared" si="14"/>
        <v>2101</v>
      </c>
      <c r="W99">
        <f t="shared" si="14"/>
        <v>2101</v>
      </c>
    </row>
    <row r="100" spans="1:23" x14ac:dyDescent="0.25">
      <c r="A100" t="s">
        <v>57</v>
      </c>
      <c r="B100" t="s">
        <v>5</v>
      </c>
      <c r="C100" t="s">
        <v>15</v>
      </c>
      <c r="D100" t="s">
        <v>16</v>
      </c>
      <c r="E100" t="s">
        <v>59</v>
      </c>
      <c r="F100" t="s">
        <v>91</v>
      </c>
      <c r="G100" t="s">
        <v>68</v>
      </c>
      <c r="L100" t="s">
        <v>69</v>
      </c>
      <c r="M100">
        <v>16</v>
      </c>
      <c r="N100">
        <f t="shared" si="14"/>
        <v>16</v>
      </c>
      <c r="O100">
        <f t="shared" si="14"/>
        <v>16</v>
      </c>
      <c r="P100">
        <f t="shared" si="14"/>
        <v>16</v>
      </c>
      <c r="Q100">
        <f t="shared" si="14"/>
        <v>16</v>
      </c>
      <c r="R100">
        <f t="shared" si="14"/>
        <v>16</v>
      </c>
      <c r="S100">
        <f t="shared" si="14"/>
        <v>16</v>
      </c>
      <c r="T100">
        <f t="shared" si="14"/>
        <v>16</v>
      </c>
      <c r="U100">
        <f t="shared" si="14"/>
        <v>16</v>
      </c>
      <c r="V100">
        <f t="shared" si="14"/>
        <v>16</v>
      </c>
      <c r="W100">
        <f t="shared" si="14"/>
        <v>16</v>
      </c>
    </row>
    <row r="101" spans="1:23" x14ac:dyDescent="0.25">
      <c r="A101" t="s">
        <v>57</v>
      </c>
      <c r="B101" t="s">
        <v>5</v>
      </c>
      <c r="C101" t="s">
        <v>15</v>
      </c>
      <c r="D101" t="s">
        <v>16</v>
      </c>
      <c r="E101" t="s">
        <v>59</v>
      </c>
      <c r="F101" t="s">
        <v>91</v>
      </c>
      <c r="G101" t="s">
        <v>70</v>
      </c>
      <c r="L101" t="s">
        <v>49</v>
      </c>
      <c r="M101">
        <v>0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59</v>
      </c>
      <c r="F102" t="s">
        <v>91</v>
      </c>
      <c r="G102" t="s">
        <v>71</v>
      </c>
      <c r="K102" t="s">
        <v>72</v>
      </c>
      <c r="L102" t="s">
        <v>19</v>
      </c>
      <c r="M102">
        <f>INDEX([1]!freight_data,MATCH($A102&amp;$G102,[1]!freight_index,0),MATCH(M$2,[1]!freight_year,0))</f>
        <v>18.062280800253905</v>
      </c>
      <c r="N102">
        <f t="shared" ref="N102:W105" si="15">M102</f>
        <v>18.062280800253905</v>
      </c>
      <c r="O102">
        <f t="shared" si="15"/>
        <v>18.062280800253905</v>
      </c>
      <c r="P102">
        <f t="shared" si="15"/>
        <v>18.062280800253905</v>
      </c>
      <c r="Q102">
        <f t="shared" si="15"/>
        <v>18.062280800253905</v>
      </c>
      <c r="R102">
        <f t="shared" si="15"/>
        <v>18.062280800253905</v>
      </c>
      <c r="S102">
        <f t="shared" si="15"/>
        <v>18.062280800253905</v>
      </c>
      <c r="T102">
        <f t="shared" si="15"/>
        <v>18.062280800253905</v>
      </c>
      <c r="U102">
        <f t="shared" si="15"/>
        <v>18.062280800253905</v>
      </c>
      <c r="V102">
        <f t="shared" si="15"/>
        <v>18.062280800253905</v>
      </c>
      <c r="W102">
        <f t="shared" si="15"/>
        <v>18.062280800253905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59</v>
      </c>
      <c r="F103" t="s">
        <v>91</v>
      </c>
      <c r="G103" t="s">
        <v>74</v>
      </c>
      <c r="K103" t="s">
        <v>90</v>
      </c>
      <c r="L103" t="s">
        <v>76</v>
      </c>
      <c r="M103">
        <f>M94</f>
        <v>95294.654999999984</v>
      </c>
      <c r="N103">
        <f t="shared" si="15"/>
        <v>95294.654999999984</v>
      </c>
      <c r="O103">
        <f t="shared" si="15"/>
        <v>95294.654999999984</v>
      </c>
      <c r="P103">
        <f t="shared" si="15"/>
        <v>95294.654999999984</v>
      </c>
      <c r="Q103">
        <f t="shared" si="15"/>
        <v>95294.654999999984</v>
      </c>
      <c r="R103">
        <f t="shared" si="15"/>
        <v>95294.654999999984</v>
      </c>
      <c r="S103">
        <f t="shared" si="15"/>
        <v>95294.654999999984</v>
      </c>
      <c r="T103">
        <f t="shared" si="15"/>
        <v>95294.654999999984</v>
      </c>
      <c r="U103">
        <f t="shared" si="15"/>
        <v>95294.654999999984</v>
      </c>
      <c r="V103">
        <f t="shared" si="15"/>
        <v>95294.654999999984</v>
      </c>
      <c r="W103">
        <f t="shared" si="15"/>
        <v>95294.654999999984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59</v>
      </c>
      <c r="F104" t="s">
        <v>91</v>
      </c>
      <c r="G104" t="s">
        <v>77</v>
      </c>
      <c r="K104" t="s">
        <v>78</v>
      </c>
      <c r="L104" t="s">
        <v>76</v>
      </c>
      <c r="M104">
        <v>8450</v>
      </c>
      <c r="N104">
        <f t="shared" si="15"/>
        <v>8450</v>
      </c>
      <c r="O104">
        <f t="shared" si="15"/>
        <v>8450</v>
      </c>
      <c r="P104">
        <f t="shared" si="15"/>
        <v>8450</v>
      </c>
      <c r="Q104">
        <f t="shared" si="15"/>
        <v>8450</v>
      </c>
      <c r="R104">
        <f t="shared" si="15"/>
        <v>8450</v>
      </c>
      <c r="S104">
        <f t="shared" si="15"/>
        <v>8450</v>
      </c>
      <c r="T104">
        <f t="shared" si="15"/>
        <v>8450</v>
      </c>
      <c r="U104">
        <f t="shared" si="15"/>
        <v>8450</v>
      </c>
      <c r="V104">
        <f t="shared" si="15"/>
        <v>8450</v>
      </c>
      <c r="W104">
        <f t="shared" si="15"/>
        <v>8450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59</v>
      </c>
      <c r="F105" t="s">
        <v>91</v>
      </c>
      <c r="G105" t="s">
        <v>17</v>
      </c>
      <c r="J105" t="s">
        <v>92</v>
      </c>
      <c r="K105" t="s">
        <v>84</v>
      </c>
      <c r="L105" t="s">
        <v>80</v>
      </c>
      <c r="M105">
        <f>M96</f>
        <v>6.0311066209151019</v>
      </c>
      <c r="N105">
        <f t="shared" si="15"/>
        <v>6.0311066209151019</v>
      </c>
      <c r="O105">
        <f t="shared" si="15"/>
        <v>6.0311066209151019</v>
      </c>
      <c r="P105">
        <f t="shared" si="15"/>
        <v>6.0311066209151019</v>
      </c>
      <c r="Q105">
        <f t="shared" si="15"/>
        <v>6.0311066209151019</v>
      </c>
      <c r="R105">
        <f t="shared" si="15"/>
        <v>6.0311066209151019</v>
      </c>
      <c r="S105">
        <f t="shared" si="15"/>
        <v>6.0311066209151019</v>
      </c>
      <c r="T105">
        <f t="shared" si="15"/>
        <v>6.0311066209151019</v>
      </c>
      <c r="U105">
        <f t="shared" si="15"/>
        <v>6.0311066209151019</v>
      </c>
      <c r="V105">
        <f t="shared" si="15"/>
        <v>6.0311066209151019</v>
      </c>
      <c r="W105">
        <f t="shared" si="15"/>
        <v>6.0311066209151019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59</v>
      </c>
      <c r="F106" t="s">
        <v>93</v>
      </c>
      <c r="G106" t="s">
        <v>6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59</v>
      </c>
      <c r="F107" t="s">
        <v>93</v>
      </c>
      <c r="G107" t="s">
        <v>65</v>
      </c>
      <c r="L107" t="s">
        <v>66</v>
      </c>
      <c r="M107">
        <v>2000</v>
      </c>
      <c r="N107">
        <f t="shared" ref="N107:W109" si="16">M107</f>
        <v>2000</v>
      </c>
      <c r="O107">
        <f t="shared" si="16"/>
        <v>2000</v>
      </c>
      <c r="P107">
        <f t="shared" si="16"/>
        <v>2000</v>
      </c>
      <c r="Q107">
        <f t="shared" si="16"/>
        <v>2000</v>
      </c>
      <c r="R107">
        <f t="shared" si="16"/>
        <v>2000</v>
      </c>
      <c r="S107">
        <f t="shared" si="16"/>
        <v>2000</v>
      </c>
      <c r="T107">
        <f t="shared" si="16"/>
        <v>2000</v>
      </c>
      <c r="U107">
        <f t="shared" si="16"/>
        <v>2000</v>
      </c>
      <c r="V107">
        <f t="shared" si="16"/>
        <v>2000</v>
      </c>
      <c r="W107">
        <f t="shared" si="16"/>
        <v>2000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59</v>
      </c>
      <c r="F108" t="s">
        <v>93</v>
      </c>
      <c r="G108" t="s">
        <v>67</v>
      </c>
      <c r="L108" t="s">
        <v>66</v>
      </c>
      <c r="M108">
        <v>2101</v>
      </c>
      <c r="N108">
        <f t="shared" si="16"/>
        <v>2101</v>
      </c>
      <c r="O108">
        <f t="shared" si="16"/>
        <v>2101</v>
      </c>
      <c r="P108">
        <f t="shared" si="16"/>
        <v>2101</v>
      </c>
      <c r="Q108">
        <f t="shared" si="16"/>
        <v>2101</v>
      </c>
      <c r="R108">
        <f t="shared" si="16"/>
        <v>2101</v>
      </c>
      <c r="S108">
        <f t="shared" si="16"/>
        <v>2101</v>
      </c>
      <c r="T108">
        <f t="shared" si="16"/>
        <v>2101</v>
      </c>
      <c r="U108">
        <f t="shared" si="16"/>
        <v>2101</v>
      </c>
      <c r="V108">
        <f t="shared" si="16"/>
        <v>2101</v>
      </c>
      <c r="W108">
        <f t="shared" si="16"/>
        <v>2101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59</v>
      </c>
      <c r="F109" t="s">
        <v>93</v>
      </c>
      <c r="G109" t="s">
        <v>68</v>
      </c>
      <c r="L109" t="s">
        <v>69</v>
      </c>
      <c r="M109">
        <v>16</v>
      </c>
      <c r="N109">
        <f t="shared" si="16"/>
        <v>16</v>
      </c>
      <c r="O109">
        <f t="shared" si="16"/>
        <v>16</v>
      </c>
      <c r="P109">
        <f t="shared" si="16"/>
        <v>16</v>
      </c>
      <c r="Q109">
        <f t="shared" si="16"/>
        <v>16</v>
      </c>
      <c r="R109">
        <f t="shared" si="16"/>
        <v>16</v>
      </c>
      <c r="S109">
        <f t="shared" si="16"/>
        <v>16</v>
      </c>
      <c r="T109">
        <f t="shared" si="16"/>
        <v>16</v>
      </c>
      <c r="U109">
        <f t="shared" si="16"/>
        <v>16</v>
      </c>
      <c r="V109">
        <f t="shared" si="16"/>
        <v>16</v>
      </c>
      <c r="W109">
        <f t="shared" si="16"/>
        <v>16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59</v>
      </c>
      <c r="F110" t="s">
        <v>93</v>
      </c>
      <c r="G110" t="s">
        <v>70</v>
      </c>
      <c r="L110" t="s">
        <v>49</v>
      </c>
      <c r="M110">
        <f>INDEX([1]!freight_data,MATCH($A110&amp;$F110&amp;$G110&amp;$J110,[1]!freight_index,0),MATCH(M$2,[1]!freight_year,0))</f>
        <v>4.8050630580920954E-2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59</v>
      </c>
      <c r="F111" t="s">
        <v>93</v>
      </c>
      <c r="G111" t="s">
        <v>71</v>
      </c>
      <c r="K111" t="s">
        <v>72</v>
      </c>
      <c r="L111" t="s">
        <v>19</v>
      </c>
      <c r="M111">
        <f>INDEX([1]!freight_data,MATCH($A111&amp;$G111,[1]!freight_index,0),MATCH(M$2,[1]!freight_year,0))</f>
        <v>18.062280800253905</v>
      </c>
      <c r="N111">
        <f t="shared" ref="N111:W114" si="17">M111</f>
        <v>18.062280800253905</v>
      </c>
      <c r="O111">
        <f t="shared" si="17"/>
        <v>18.062280800253905</v>
      </c>
      <c r="P111">
        <f t="shared" si="17"/>
        <v>18.062280800253905</v>
      </c>
      <c r="Q111">
        <f t="shared" si="17"/>
        <v>18.062280800253905</v>
      </c>
      <c r="R111">
        <f t="shared" si="17"/>
        <v>18.062280800253905</v>
      </c>
      <c r="S111">
        <f t="shared" si="17"/>
        <v>18.062280800253905</v>
      </c>
      <c r="T111">
        <f t="shared" si="17"/>
        <v>18.062280800253905</v>
      </c>
      <c r="U111">
        <f t="shared" si="17"/>
        <v>18.062280800253905</v>
      </c>
      <c r="V111">
        <f t="shared" si="17"/>
        <v>18.062280800253905</v>
      </c>
      <c r="W111">
        <f t="shared" si="17"/>
        <v>18.062280800253905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59</v>
      </c>
      <c r="F112" t="s">
        <v>93</v>
      </c>
      <c r="G112" t="s">
        <v>74</v>
      </c>
      <c r="K112" t="s">
        <v>94</v>
      </c>
      <c r="L112" t="s">
        <v>76</v>
      </c>
      <c r="M112">
        <v>126603</v>
      </c>
      <c r="N112">
        <f t="shared" si="17"/>
        <v>126603</v>
      </c>
      <c r="O112">
        <f t="shared" si="17"/>
        <v>126603</v>
      </c>
      <c r="P112">
        <f t="shared" si="17"/>
        <v>126603</v>
      </c>
      <c r="Q112">
        <f t="shared" si="17"/>
        <v>126603</v>
      </c>
      <c r="R112">
        <f t="shared" si="17"/>
        <v>126603</v>
      </c>
      <c r="S112">
        <f t="shared" si="17"/>
        <v>126603</v>
      </c>
      <c r="T112">
        <f t="shared" si="17"/>
        <v>126603</v>
      </c>
      <c r="U112">
        <f t="shared" si="17"/>
        <v>126603</v>
      </c>
      <c r="V112">
        <f t="shared" si="17"/>
        <v>126603</v>
      </c>
      <c r="W112">
        <f t="shared" si="17"/>
        <v>126603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59</v>
      </c>
      <c r="F113" t="s">
        <v>93</v>
      </c>
      <c r="G113" t="s">
        <v>77</v>
      </c>
      <c r="K113" t="s">
        <v>78</v>
      </c>
      <c r="L113" t="s">
        <v>76</v>
      </c>
      <c r="M113">
        <v>8450</v>
      </c>
      <c r="N113">
        <f t="shared" si="17"/>
        <v>8450</v>
      </c>
      <c r="O113">
        <f t="shared" si="17"/>
        <v>8450</v>
      </c>
      <c r="P113">
        <f t="shared" si="17"/>
        <v>8450</v>
      </c>
      <c r="Q113">
        <f t="shared" si="17"/>
        <v>8450</v>
      </c>
      <c r="R113">
        <f t="shared" si="17"/>
        <v>8450</v>
      </c>
      <c r="S113">
        <f t="shared" si="17"/>
        <v>8450</v>
      </c>
      <c r="T113">
        <f t="shared" si="17"/>
        <v>8450</v>
      </c>
      <c r="U113">
        <f t="shared" si="17"/>
        <v>8450</v>
      </c>
      <c r="V113">
        <f t="shared" si="17"/>
        <v>8450</v>
      </c>
      <c r="W113">
        <f t="shared" si="17"/>
        <v>8450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59</v>
      </c>
      <c r="F114" t="s">
        <v>93</v>
      </c>
      <c r="G114" t="s">
        <v>17</v>
      </c>
      <c r="J114" t="s">
        <v>41</v>
      </c>
      <c r="K114" t="s">
        <v>84</v>
      </c>
      <c r="L114" t="s">
        <v>80</v>
      </c>
      <c r="M114">
        <f>M60*'[4]Fuel Efficiencies'!$B$7/'[4]Fuel Efficiencies'!$B$3</f>
        <v>7.3404652677467217</v>
      </c>
      <c r="N114">
        <f t="shared" si="17"/>
        <v>7.3404652677467217</v>
      </c>
      <c r="O114">
        <f t="shared" si="17"/>
        <v>7.3404652677467217</v>
      </c>
      <c r="P114">
        <f t="shared" si="17"/>
        <v>7.3404652677467217</v>
      </c>
      <c r="Q114">
        <f t="shared" si="17"/>
        <v>7.3404652677467217</v>
      </c>
      <c r="R114">
        <f t="shared" si="17"/>
        <v>7.3404652677467217</v>
      </c>
      <c r="S114">
        <f t="shared" si="17"/>
        <v>7.3404652677467217</v>
      </c>
      <c r="T114">
        <f t="shared" si="17"/>
        <v>7.3404652677467217</v>
      </c>
      <c r="U114">
        <f t="shared" si="17"/>
        <v>7.3404652677467217</v>
      </c>
      <c r="V114">
        <f t="shared" si="17"/>
        <v>7.3404652677467217</v>
      </c>
      <c r="W114">
        <f t="shared" si="17"/>
        <v>7.3404652677467217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59</v>
      </c>
      <c r="F115" t="s">
        <v>95</v>
      </c>
      <c r="G115" t="s">
        <v>6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59</v>
      </c>
      <c r="F116" t="s">
        <v>95</v>
      </c>
      <c r="G116" t="s">
        <v>65</v>
      </c>
      <c r="L116" t="s">
        <v>66</v>
      </c>
      <c r="M116">
        <v>2020</v>
      </c>
      <c r="N116">
        <f t="shared" ref="N116:W118" si="18">M116</f>
        <v>2020</v>
      </c>
      <c r="O116">
        <f t="shared" si="18"/>
        <v>2020</v>
      </c>
      <c r="P116">
        <f t="shared" si="18"/>
        <v>2020</v>
      </c>
      <c r="Q116">
        <f t="shared" si="18"/>
        <v>2020</v>
      </c>
      <c r="R116">
        <f t="shared" si="18"/>
        <v>2020</v>
      </c>
      <c r="S116">
        <f t="shared" si="18"/>
        <v>2020</v>
      </c>
      <c r="T116">
        <f t="shared" si="18"/>
        <v>2020</v>
      </c>
      <c r="U116">
        <f t="shared" si="18"/>
        <v>2020</v>
      </c>
      <c r="V116">
        <f t="shared" si="18"/>
        <v>2020</v>
      </c>
      <c r="W116">
        <f t="shared" si="18"/>
        <v>2020</v>
      </c>
    </row>
    <row r="117" spans="1:23" x14ac:dyDescent="0.25">
      <c r="A117" t="s">
        <v>57</v>
      </c>
      <c r="B117" t="s">
        <v>5</v>
      </c>
      <c r="C117" t="s">
        <v>15</v>
      </c>
      <c r="D117" t="s">
        <v>16</v>
      </c>
      <c r="E117" t="s">
        <v>59</v>
      </c>
      <c r="F117" t="s">
        <v>95</v>
      </c>
      <c r="G117" t="s">
        <v>67</v>
      </c>
      <c r="L117" t="s">
        <v>66</v>
      </c>
      <c r="M117">
        <v>2101</v>
      </c>
      <c r="N117">
        <f t="shared" si="18"/>
        <v>2101</v>
      </c>
      <c r="O117">
        <f t="shared" si="18"/>
        <v>2101</v>
      </c>
      <c r="P117">
        <f t="shared" si="18"/>
        <v>2101</v>
      </c>
      <c r="Q117">
        <f t="shared" si="18"/>
        <v>2101</v>
      </c>
      <c r="R117">
        <f t="shared" si="18"/>
        <v>2101</v>
      </c>
      <c r="S117">
        <f t="shared" si="18"/>
        <v>2101</v>
      </c>
      <c r="T117">
        <f t="shared" si="18"/>
        <v>2101</v>
      </c>
      <c r="U117">
        <f t="shared" si="18"/>
        <v>2101</v>
      </c>
      <c r="V117">
        <f t="shared" si="18"/>
        <v>2101</v>
      </c>
      <c r="W117">
        <f t="shared" si="18"/>
        <v>2101</v>
      </c>
    </row>
    <row r="118" spans="1:23" x14ac:dyDescent="0.25">
      <c r="A118" t="s">
        <v>57</v>
      </c>
      <c r="B118" t="s">
        <v>5</v>
      </c>
      <c r="C118" t="s">
        <v>15</v>
      </c>
      <c r="D118" t="s">
        <v>16</v>
      </c>
      <c r="E118" t="s">
        <v>59</v>
      </c>
      <c r="F118" t="s">
        <v>95</v>
      </c>
      <c r="G118" t="s">
        <v>68</v>
      </c>
      <c r="L118" t="s">
        <v>69</v>
      </c>
      <c r="M118">
        <v>16</v>
      </c>
      <c r="N118">
        <f t="shared" si="18"/>
        <v>16</v>
      </c>
      <c r="O118">
        <f t="shared" si="18"/>
        <v>16</v>
      </c>
      <c r="P118">
        <f t="shared" si="18"/>
        <v>16</v>
      </c>
      <c r="Q118">
        <f t="shared" si="18"/>
        <v>16</v>
      </c>
      <c r="R118">
        <f t="shared" si="18"/>
        <v>16</v>
      </c>
      <c r="S118">
        <f t="shared" si="18"/>
        <v>16</v>
      </c>
      <c r="T118">
        <f t="shared" si="18"/>
        <v>16</v>
      </c>
      <c r="U118">
        <f t="shared" si="18"/>
        <v>16</v>
      </c>
      <c r="V118">
        <f t="shared" si="18"/>
        <v>16</v>
      </c>
      <c r="W118">
        <f t="shared" si="18"/>
        <v>16</v>
      </c>
    </row>
    <row r="119" spans="1:23" x14ac:dyDescent="0.25">
      <c r="A119" t="s">
        <v>57</v>
      </c>
      <c r="B119" t="s">
        <v>5</v>
      </c>
      <c r="C119" t="s">
        <v>15</v>
      </c>
      <c r="D119" t="s">
        <v>16</v>
      </c>
      <c r="E119" t="s">
        <v>59</v>
      </c>
      <c r="F119" t="s">
        <v>95</v>
      </c>
      <c r="G119" t="s">
        <v>70</v>
      </c>
      <c r="L119" t="s">
        <v>49</v>
      </c>
      <c r="M119">
        <v>0</v>
      </c>
    </row>
    <row r="120" spans="1:23" x14ac:dyDescent="0.25">
      <c r="A120" t="s">
        <v>57</v>
      </c>
      <c r="B120" t="s">
        <v>5</v>
      </c>
      <c r="C120" t="s">
        <v>15</v>
      </c>
      <c r="D120" t="s">
        <v>16</v>
      </c>
      <c r="E120" t="s">
        <v>59</v>
      </c>
      <c r="F120" t="s">
        <v>95</v>
      </c>
      <c r="G120" t="s">
        <v>71</v>
      </c>
      <c r="K120" t="s">
        <v>72</v>
      </c>
      <c r="L120" t="s">
        <v>19</v>
      </c>
      <c r="M120">
        <f>INDEX([1]!freight_data,MATCH($A120&amp;$G120,[1]!freight_index,0),MATCH(M$2,[1]!freight_year,0))</f>
        <v>18.062280800253905</v>
      </c>
      <c r="N120">
        <f t="shared" ref="N120:W124" si="19">M120</f>
        <v>18.062280800253905</v>
      </c>
      <c r="O120">
        <f t="shared" si="19"/>
        <v>18.062280800253905</v>
      </c>
      <c r="P120">
        <f t="shared" si="19"/>
        <v>18.062280800253905</v>
      </c>
      <c r="Q120">
        <f t="shared" si="19"/>
        <v>18.062280800253905</v>
      </c>
      <c r="R120">
        <f t="shared" si="19"/>
        <v>18.062280800253905</v>
      </c>
      <c r="S120">
        <f t="shared" si="19"/>
        <v>18.062280800253905</v>
      </c>
      <c r="T120">
        <f t="shared" si="19"/>
        <v>18.062280800253905</v>
      </c>
      <c r="U120">
        <f t="shared" si="19"/>
        <v>18.062280800253905</v>
      </c>
      <c r="V120">
        <f t="shared" si="19"/>
        <v>18.062280800253905</v>
      </c>
      <c r="W120">
        <f t="shared" si="19"/>
        <v>18.062280800253905</v>
      </c>
    </row>
    <row r="121" spans="1:23" x14ac:dyDescent="0.25">
      <c r="A121" t="s">
        <v>57</v>
      </c>
      <c r="B121" t="s">
        <v>5</v>
      </c>
      <c r="C121" t="s">
        <v>15</v>
      </c>
      <c r="D121" t="s">
        <v>16</v>
      </c>
      <c r="E121" t="s">
        <v>59</v>
      </c>
      <c r="F121" t="s">
        <v>95</v>
      </c>
      <c r="G121" t="s">
        <v>74</v>
      </c>
      <c r="K121" t="s">
        <v>96</v>
      </c>
      <c r="L121" t="s">
        <v>76</v>
      </c>
      <c r="M121">
        <v>300233</v>
      </c>
      <c r="N121">
        <f t="shared" si="19"/>
        <v>300233</v>
      </c>
      <c r="O121">
        <f t="shared" si="19"/>
        <v>300233</v>
      </c>
      <c r="P121">
        <f t="shared" si="19"/>
        <v>300233</v>
      </c>
      <c r="Q121">
        <f t="shared" si="19"/>
        <v>300233</v>
      </c>
      <c r="R121">
        <f t="shared" si="19"/>
        <v>300233</v>
      </c>
      <c r="S121">
        <f t="shared" si="19"/>
        <v>300233</v>
      </c>
      <c r="T121">
        <f t="shared" si="19"/>
        <v>300233</v>
      </c>
      <c r="U121">
        <f t="shared" si="19"/>
        <v>300233</v>
      </c>
      <c r="V121">
        <f t="shared" si="19"/>
        <v>300233</v>
      </c>
      <c r="W121">
        <f t="shared" si="19"/>
        <v>300233</v>
      </c>
    </row>
    <row r="122" spans="1:23" x14ac:dyDescent="0.25">
      <c r="A122" t="s">
        <v>57</v>
      </c>
      <c r="B122" t="s">
        <v>5</v>
      </c>
      <c r="C122" t="s">
        <v>15</v>
      </c>
      <c r="D122" t="s">
        <v>16</v>
      </c>
      <c r="E122" t="s">
        <v>59</v>
      </c>
      <c r="F122" t="s">
        <v>95</v>
      </c>
      <c r="G122" t="s">
        <v>77</v>
      </c>
      <c r="K122" t="s">
        <v>78</v>
      </c>
      <c r="L122" t="s">
        <v>76</v>
      </c>
      <c r="M122">
        <v>5600</v>
      </c>
      <c r="N122">
        <f t="shared" si="19"/>
        <v>5600</v>
      </c>
      <c r="O122">
        <f t="shared" si="19"/>
        <v>5600</v>
      </c>
      <c r="P122">
        <f t="shared" si="19"/>
        <v>5600</v>
      </c>
      <c r="Q122">
        <f t="shared" si="19"/>
        <v>5600</v>
      </c>
      <c r="R122">
        <f t="shared" si="19"/>
        <v>5600</v>
      </c>
      <c r="S122">
        <f t="shared" si="19"/>
        <v>5600</v>
      </c>
      <c r="T122">
        <f t="shared" si="19"/>
        <v>5600</v>
      </c>
      <c r="U122">
        <f t="shared" si="19"/>
        <v>5600</v>
      </c>
      <c r="V122">
        <f t="shared" si="19"/>
        <v>5600</v>
      </c>
      <c r="W122">
        <f t="shared" si="19"/>
        <v>5600</v>
      </c>
    </row>
    <row r="123" spans="1:23" x14ac:dyDescent="0.25">
      <c r="A123" t="s">
        <v>57</v>
      </c>
      <c r="B123" t="s">
        <v>5</v>
      </c>
      <c r="C123" t="s">
        <v>15</v>
      </c>
      <c r="D123" t="s">
        <v>16</v>
      </c>
      <c r="E123" t="s">
        <v>59</v>
      </c>
      <c r="F123" t="s">
        <v>95</v>
      </c>
      <c r="G123" t="s">
        <v>17</v>
      </c>
      <c r="J123" t="s">
        <v>36</v>
      </c>
      <c r="K123" t="s">
        <v>84</v>
      </c>
      <c r="L123" t="s">
        <v>80</v>
      </c>
      <c r="M123">
        <f>M60*'[4]Fuel Efficiencies'!$B$8/'[4]Fuel Efficiencies'!$B$3</f>
        <v>4.8171803319587854</v>
      </c>
      <c r="N123">
        <f t="shared" si="19"/>
        <v>4.8171803319587854</v>
      </c>
      <c r="O123">
        <f t="shared" si="19"/>
        <v>4.8171803319587854</v>
      </c>
      <c r="P123">
        <f t="shared" si="19"/>
        <v>4.8171803319587854</v>
      </c>
      <c r="Q123">
        <f t="shared" si="19"/>
        <v>4.8171803319587854</v>
      </c>
      <c r="R123">
        <f t="shared" si="19"/>
        <v>4.8171803319587854</v>
      </c>
      <c r="S123">
        <f t="shared" si="19"/>
        <v>4.8171803319587854</v>
      </c>
      <c r="T123">
        <f t="shared" si="19"/>
        <v>4.8171803319587854</v>
      </c>
      <c r="U123">
        <f t="shared" si="19"/>
        <v>4.8171803319587854</v>
      </c>
      <c r="V123">
        <f t="shared" si="19"/>
        <v>4.8171803319587854</v>
      </c>
      <c r="W123">
        <f t="shared" si="19"/>
        <v>4.8171803319587854</v>
      </c>
    </row>
    <row r="124" spans="1:23" x14ac:dyDescent="0.25">
      <c r="A124" t="s">
        <v>57</v>
      </c>
      <c r="B124" t="s">
        <v>5</v>
      </c>
      <c r="C124" t="s">
        <v>15</v>
      </c>
      <c r="D124" t="s">
        <v>16</v>
      </c>
      <c r="E124" t="s">
        <v>59</v>
      </c>
      <c r="F124" t="s">
        <v>95</v>
      </c>
      <c r="G124" t="s">
        <v>17</v>
      </c>
      <c r="J124" t="s">
        <v>97</v>
      </c>
      <c r="K124" t="s">
        <v>84</v>
      </c>
      <c r="L124" t="s">
        <v>80</v>
      </c>
      <c r="M124">
        <f>M123</f>
        <v>4.8171803319587854</v>
      </c>
      <c r="N124">
        <f t="shared" si="19"/>
        <v>4.8171803319587854</v>
      </c>
      <c r="O124">
        <f t="shared" si="19"/>
        <v>4.8171803319587854</v>
      </c>
      <c r="P124">
        <f t="shared" si="19"/>
        <v>4.8171803319587854</v>
      </c>
      <c r="Q124">
        <f t="shared" si="19"/>
        <v>4.8171803319587854</v>
      </c>
      <c r="R124">
        <f t="shared" si="19"/>
        <v>4.8171803319587854</v>
      </c>
      <c r="S124">
        <f t="shared" si="19"/>
        <v>4.8171803319587854</v>
      </c>
      <c r="T124">
        <f t="shared" si="19"/>
        <v>4.8171803319587854</v>
      </c>
      <c r="U124">
        <f t="shared" si="19"/>
        <v>4.8171803319587854</v>
      </c>
      <c r="V124">
        <f t="shared" si="19"/>
        <v>4.8171803319587854</v>
      </c>
      <c r="W124">
        <f t="shared" si="19"/>
        <v>4.8171803319587854</v>
      </c>
    </row>
    <row r="125" spans="1:23" x14ac:dyDescent="0.25">
      <c r="A125" t="s">
        <v>57</v>
      </c>
      <c r="B125" t="s">
        <v>5</v>
      </c>
      <c r="C125" t="s">
        <v>15</v>
      </c>
      <c r="D125" t="s">
        <v>16</v>
      </c>
      <c r="E125" t="s">
        <v>59</v>
      </c>
      <c r="F125" t="s">
        <v>98</v>
      </c>
      <c r="G125" t="s">
        <v>6</v>
      </c>
    </row>
    <row r="126" spans="1:23" x14ac:dyDescent="0.25">
      <c r="A126" t="s">
        <v>57</v>
      </c>
      <c r="B126" t="s">
        <v>5</v>
      </c>
      <c r="C126" t="s">
        <v>15</v>
      </c>
      <c r="D126" t="s">
        <v>16</v>
      </c>
      <c r="E126" t="s">
        <v>59</v>
      </c>
      <c r="F126" t="s">
        <v>98</v>
      </c>
      <c r="G126" t="s">
        <v>65</v>
      </c>
      <c r="L126" t="s">
        <v>66</v>
      </c>
      <c r="M126">
        <v>2020</v>
      </c>
      <c r="N126">
        <f t="shared" ref="N126:W128" si="20">M126</f>
        <v>2020</v>
      </c>
      <c r="O126">
        <f t="shared" si="20"/>
        <v>2020</v>
      </c>
      <c r="P126">
        <f t="shared" si="20"/>
        <v>2020</v>
      </c>
      <c r="Q126">
        <f t="shared" si="20"/>
        <v>2020</v>
      </c>
      <c r="R126">
        <f t="shared" si="20"/>
        <v>2020</v>
      </c>
      <c r="S126">
        <f t="shared" si="20"/>
        <v>2020</v>
      </c>
      <c r="T126">
        <f t="shared" si="20"/>
        <v>2020</v>
      </c>
      <c r="U126">
        <f t="shared" si="20"/>
        <v>2020</v>
      </c>
      <c r="V126">
        <f t="shared" si="20"/>
        <v>2020</v>
      </c>
      <c r="W126">
        <f t="shared" si="20"/>
        <v>2020</v>
      </c>
    </row>
    <row r="127" spans="1:23" x14ac:dyDescent="0.25">
      <c r="A127" t="s">
        <v>57</v>
      </c>
      <c r="B127" t="s">
        <v>5</v>
      </c>
      <c r="C127" t="s">
        <v>15</v>
      </c>
      <c r="D127" t="s">
        <v>16</v>
      </c>
      <c r="E127" t="s">
        <v>59</v>
      </c>
      <c r="F127" t="s">
        <v>98</v>
      </c>
      <c r="G127" t="s">
        <v>67</v>
      </c>
      <c r="L127" t="s">
        <v>66</v>
      </c>
      <c r="M127">
        <v>2101</v>
      </c>
      <c r="N127">
        <f t="shared" si="20"/>
        <v>2101</v>
      </c>
      <c r="O127">
        <f t="shared" si="20"/>
        <v>2101</v>
      </c>
      <c r="P127">
        <f t="shared" si="20"/>
        <v>2101</v>
      </c>
      <c r="Q127">
        <f t="shared" si="20"/>
        <v>2101</v>
      </c>
      <c r="R127">
        <f t="shared" si="20"/>
        <v>2101</v>
      </c>
      <c r="S127">
        <f t="shared" si="20"/>
        <v>2101</v>
      </c>
      <c r="T127">
        <f t="shared" si="20"/>
        <v>2101</v>
      </c>
      <c r="U127">
        <f t="shared" si="20"/>
        <v>2101</v>
      </c>
      <c r="V127">
        <f t="shared" si="20"/>
        <v>2101</v>
      </c>
      <c r="W127">
        <f t="shared" si="20"/>
        <v>2101</v>
      </c>
    </row>
    <row r="128" spans="1:23" x14ac:dyDescent="0.25">
      <c r="A128" t="s">
        <v>57</v>
      </c>
      <c r="B128" t="s">
        <v>5</v>
      </c>
      <c r="C128" t="s">
        <v>15</v>
      </c>
      <c r="D128" t="s">
        <v>16</v>
      </c>
      <c r="E128" t="s">
        <v>59</v>
      </c>
      <c r="F128" t="s">
        <v>98</v>
      </c>
      <c r="G128" t="s">
        <v>68</v>
      </c>
      <c r="L128" t="s">
        <v>69</v>
      </c>
      <c r="M128">
        <v>16</v>
      </c>
      <c r="N128">
        <f t="shared" si="20"/>
        <v>16</v>
      </c>
      <c r="O128">
        <f t="shared" si="20"/>
        <v>16</v>
      </c>
      <c r="P128">
        <f t="shared" si="20"/>
        <v>16</v>
      </c>
      <c r="Q128">
        <f t="shared" si="20"/>
        <v>16</v>
      </c>
      <c r="R128">
        <f t="shared" si="20"/>
        <v>16</v>
      </c>
      <c r="S128">
        <f t="shared" si="20"/>
        <v>16</v>
      </c>
      <c r="T128">
        <f t="shared" si="20"/>
        <v>16</v>
      </c>
      <c r="U128">
        <f t="shared" si="20"/>
        <v>16</v>
      </c>
      <c r="V128">
        <f t="shared" si="20"/>
        <v>16</v>
      </c>
      <c r="W128">
        <f t="shared" si="20"/>
        <v>16</v>
      </c>
    </row>
    <row r="129" spans="1:23" x14ac:dyDescent="0.25">
      <c r="A129" t="s">
        <v>57</v>
      </c>
      <c r="B129" t="s">
        <v>5</v>
      </c>
      <c r="C129" t="s">
        <v>15</v>
      </c>
      <c r="D129" t="s">
        <v>16</v>
      </c>
      <c r="E129" t="s">
        <v>59</v>
      </c>
      <c r="F129" t="s">
        <v>98</v>
      </c>
      <c r="G129" t="s">
        <v>70</v>
      </c>
      <c r="L129" t="s">
        <v>49</v>
      </c>
      <c r="M129">
        <v>0</v>
      </c>
    </row>
    <row r="130" spans="1:23" x14ac:dyDescent="0.25">
      <c r="A130" t="s">
        <v>57</v>
      </c>
      <c r="B130" t="s">
        <v>5</v>
      </c>
      <c r="C130" t="s">
        <v>15</v>
      </c>
      <c r="D130" t="s">
        <v>16</v>
      </c>
      <c r="E130" t="s">
        <v>59</v>
      </c>
      <c r="F130" t="s">
        <v>98</v>
      </c>
      <c r="G130" t="s">
        <v>71</v>
      </c>
      <c r="K130" t="s">
        <v>72</v>
      </c>
      <c r="L130" t="s">
        <v>19</v>
      </c>
      <c r="M130">
        <f>INDEX([1]!freight_data,MATCH($A130&amp;$G130,[1]!freight_index,0),MATCH(M$2,[1]!freight_year,0))</f>
        <v>18.062280800253905</v>
      </c>
      <c r="N130">
        <f t="shared" ref="N130:W133" si="21">M130</f>
        <v>18.062280800253905</v>
      </c>
      <c r="O130">
        <f t="shared" si="21"/>
        <v>18.062280800253905</v>
      </c>
      <c r="P130">
        <f t="shared" si="21"/>
        <v>18.062280800253905</v>
      </c>
      <c r="Q130">
        <f t="shared" si="21"/>
        <v>18.062280800253905</v>
      </c>
      <c r="R130">
        <f t="shared" si="21"/>
        <v>18.062280800253905</v>
      </c>
      <c r="S130">
        <f t="shared" si="21"/>
        <v>18.062280800253905</v>
      </c>
      <c r="T130">
        <f t="shared" si="21"/>
        <v>18.062280800253905</v>
      </c>
      <c r="U130">
        <f t="shared" si="21"/>
        <v>18.062280800253905</v>
      </c>
      <c r="V130">
        <f t="shared" si="21"/>
        <v>18.062280800253905</v>
      </c>
      <c r="W130">
        <f t="shared" si="21"/>
        <v>18.062280800253905</v>
      </c>
    </row>
    <row r="131" spans="1:23" x14ac:dyDescent="0.25">
      <c r="A131" t="s">
        <v>57</v>
      </c>
      <c r="B131" t="s">
        <v>5</v>
      </c>
      <c r="C131" t="s">
        <v>15</v>
      </c>
      <c r="D131" t="s">
        <v>16</v>
      </c>
      <c r="E131" t="s">
        <v>59</v>
      </c>
      <c r="F131" t="s">
        <v>98</v>
      </c>
      <c r="G131" t="s">
        <v>74</v>
      </c>
      <c r="K131" t="s">
        <v>99</v>
      </c>
      <c r="L131" t="s">
        <v>76</v>
      </c>
      <c r="M131">
        <v>115882.95</v>
      </c>
      <c r="N131">
        <f t="shared" si="21"/>
        <v>115882.95</v>
      </c>
      <c r="O131">
        <f t="shared" si="21"/>
        <v>115882.95</v>
      </c>
      <c r="P131">
        <f t="shared" si="21"/>
        <v>115882.95</v>
      </c>
      <c r="Q131">
        <f t="shared" si="21"/>
        <v>115882.95</v>
      </c>
      <c r="R131">
        <f t="shared" si="21"/>
        <v>115882.95</v>
      </c>
      <c r="S131">
        <f t="shared" si="21"/>
        <v>115882.95</v>
      </c>
      <c r="T131">
        <f t="shared" si="21"/>
        <v>115882.95</v>
      </c>
      <c r="U131">
        <f t="shared" si="21"/>
        <v>115882.95</v>
      </c>
      <c r="V131">
        <f t="shared" si="21"/>
        <v>115882.95</v>
      </c>
      <c r="W131">
        <f t="shared" si="21"/>
        <v>115882.95</v>
      </c>
    </row>
    <row r="132" spans="1:23" x14ac:dyDescent="0.25">
      <c r="A132" t="s">
        <v>57</v>
      </c>
      <c r="B132" t="s">
        <v>5</v>
      </c>
      <c r="C132" t="s">
        <v>15</v>
      </c>
      <c r="D132" t="s">
        <v>16</v>
      </c>
      <c r="E132" t="s">
        <v>59</v>
      </c>
      <c r="F132" t="s">
        <v>98</v>
      </c>
      <c r="G132" t="s">
        <v>77</v>
      </c>
      <c r="K132" t="s">
        <v>78</v>
      </c>
      <c r="L132" t="s">
        <v>76</v>
      </c>
      <c r="M132">
        <v>8450</v>
      </c>
      <c r="N132">
        <f t="shared" si="21"/>
        <v>8450</v>
      </c>
      <c r="O132">
        <f t="shared" si="21"/>
        <v>8450</v>
      </c>
      <c r="P132">
        <f t="shared" si="21"/>
        <v>8450</v>
      </c>
      <c r="Q132">
        <f t="shared" si="21"/>
        <v>8450</v>
      </c>
      <c r="R132">
        <f t="shared" si="21"/>
        <v>8450</v>
      </c>
      <c r="S132">
        <f t="shared" si="21"/>
        <v>8450</v>
      </c>
      <c r="T132">
        <f t="shared" si="21"/>
        <v>8450</v>
      </c>
      <c r="U132">
        <f t="shared" si="21"/>
        <v>8450</v>
      </c>
      <c r="V132">
        <f t="shared" si="21"/>
        <v>8450</v>
      </c>
      <c r="W132">
        <f t="shared" si="21"/>
        <v>8450</v>
      </c>
    </row>
    <row r="133" spans="1:23" x14ac:dyDescent="0.25">
      <c r="A133" t="s">
        <v>57</v>
      </c>
      <c r="B133" t="s">
        <v>5</v>
      </c>
      <c r="C133" t="s">
        <v>15</v>
      </c>
      <c r="D133" t="s">
        <v>16</v>
      </c>
      <c r="E133" t="s">
        <v>59</v>
      </c>
      <c r="F133" t="s">
        <v>98</v>
      </c>
      <c r="G133" t="s">
        <v>17</v>
      </c>
      <c r="J133" t="s">
        <v>23</v>
      </c>
      <c r="K133" t="s">
        <v>84</v>
      </c>
      <c r="L133" t="s">
        <v>80</v>
      </c>
      <c r="M133">
        <f>M60*'[4]Fuel Efficiencies'!$B$12/'[4]Fuel Efficiencies'!$B$3</f>
        <v>7.2487094518998871</v>
      </c>
      <c r="N133">
        <f t="shared" si="21"/>
        <v>7.2487094518998871</v>
      </c>
      <c r="O133">
        <f t="shared" si="21"/>
        <v>7.2487094518998871</v>
      </c>
      <c r="P133">
        <f t="shared" si="21"/>
        <v>7.2487094518998871</v>
      </c>
      <c r="Q133">
        <f t="shared" si="21"/>
        <v>7.2487094518998871</v>
      </c>
      <c r="R133">
        <f t="shared" si="21"/>
        <v>7.2487094518998871</v>
      </c>
      <c r="S133">
        <f t="shared" si="21"/>
        <v>7.2487094518998871</v>
      </c>
      <c r="T133">
        <f t="shared" si="21"/>
        <v>7.2487094518998871</v>
      </c>
      <c r="U133">
        <f t="shared" si="21"/>
        <v>7.2487094518998871</v>
      </c>
      <c r="V133">
        <f t="shared" si="21"/>
        <v>7.2487094518998871</v>
      </c>
      <c r="W133">
        <f t="shared" si="21"/>
        <v>7.2487094518998871</v>
      </c>
    </row>
    <row r="134" spans="1:23" x14ac:dyDescent="0.25">
      <c r="A134" t="s">
        <v>57</v>
      </c>
      <c r="B134" t="s">
        <v>5</v>
      </c>
      <c r="C134" t="s">
        <v>15</v>
      </c>
      <c r="D134" t="s">
        <v>16</v>
      </c>
      <c r="E134" t="s">
        <v>59</v>
      </c>
      <c r="F134" t="s">
        <v>100</v>
      </c>
      <c r="G134" t="s">
        <v>6</v>
      </c>
    </row>
    <row r="135" spans="1:23" x14ac:dyDescent="0.25">
      <c r="A135" t="s">
        <v>57</v>
      </c>
      <c r="B135" t="s">
        <v>5</v>
      </c>
      <c r="C135" t="s">
        <v>15</v>
      </c>
      <c r="D135" t="s">
        <v>16</v>
      </c>
      <c r="E135" t="s">
        <v>59</v>
      </c>
      <c r="F135" t="s">
        <v>100</v>
      </c>
      <c r="G135" t="s">
        <v>65</v>
      </c>
      <c r="L135" t="s">
        <v>66</v>
      </c>
      <c r="M135">
        <v>2020</v>
      </c>
      <c r="N135">
        <f t="shared" ref="N135:W137" si="22">M135</f>
        <v>2020</v>
      </c>
      <c r="O135">
        <f t="shared" si="22"/>
        <v>2020</v>
      </c>
      <c r="P135">
        <f t="shared" si="22"/>
        <v>2020</v>
      </c>
      <c r="Q135">
        <f t="shared" si="22"/>
        <v>2020</v>
      </c>
      <c r="R135">
        <f t="shared" si="22"/>
        <v>2020</v>
      </c>
      <c r="S135">
        <f t="shared" si="22"/>
        <v>2020</v>
      </c>
      <c r="T135">
        <f t="shared" si="22"/>
        <v>2020</v>
      </c>
      <c r="U135">
        <f t="shared" si="22"/>
        <v>2020</v>
      </c>
      <c r="V135">
        <f t="shared" si="22"/>
        <v>2020</v>
      </c>
      <c r="W135">
        <f t="shared" si="22"/>
        <v>2020</v>
      </c>
    </row>
    <row r="136" spans="1:23" x14ac:dyDescent="0.25">
      <c r="A136" t="s">
        <v>57</v>
      </c>
      <c r="B136" t="s">
        <v>5</v>
      </c>
      <c r="C136" t="s">
        <v>15</v>
      </c>
      <c r="D136" t="s">
        <v>16</v>
      </c>
      <c r="E136" t="s">
        <v>59</v>
      </c>
      <c r="F136" t="s">
        <v>100</v>
      </c>
      <c r="G136" t="s">
        <v>67</v>
      </c>
      <c r="L136" t="s">
        <v>66</v>
      </c>
      <c r="M136">
        <v>2101</v>
      </c>
      <c r="N136">
        <f t="shared" si="22"/>
        <v>2101</v>
      </c>
      <c r="O136">
        <f t="shared" si="22"/>
        <v>2101</v>
      </c>
      <c r="P136">
        <f t="shared" si="22"/>
        <v>2101</v>
      </c>
      <c r="Q136">
        <f t="shared" si="22"/>
        <v>2101</v>
      </c>
      <c r="R136">
        <f t="shared" si="22"/>
        <v>2101</v>
      </c>
      <c r="S136">
        <f t="shared" si="22"/>
        <v>2101</v>
      </c>
      <c r="T136">
        <f t="shared" si="22"/>
        <v>2101</v>
      </c>
      <c r="U136">
        <f t="shared" si="22"/>
        <v>2101</v>
      </c>
      <c r="V136">
        <f t="shared" si="22"/>
        <v>2101</v>
      </c>
      <c r="W136">
        <f t="shared" si="22"/>
        <v>2101</v>
      </c>
    </row>
    <row r="137" spans="1:23" x14ac:dyDescent="0.25">
      <c r="A137" t="s">
        <v>57</v>
      </c>
      <c r="B137" t="s">
        <v>5</v>
      </c>
      <c r="C137" t="s">
        <v>15</v>
      </c>
      <c r="D137" t="s">
        <v>16</v>
      </c>
      <c r="E137" t="s">
        <v>59</v>
      </c>
      <c r="F137" t="s">
        <v>100</v>
      </c>
      <c r="G137" t="s">
        <v>68</v>
      </c>
      <c r="L137" t="s">
        <v>69</v>
      </c>
      <c r="M137">
        <v>16</v>
      </c>
      <c r="N137">
        <f t="shared" si="22"/>
        <v>16</v>
      </c>
      <c r="O137">
        <f t="shared" si="22"/>
        <v>16</v>
      </c>
      <c r="P137">
        <f t="shared" si="22"/>
        <v>16</v>
      </c>
      <c r="Q137">
        <f t="shared" si="22"/>
        <v>16</v>
      </c>
      <c r="R137">
        <f t="shared" si="22"/>
        <v>16</v>
      </c>
      <c r="S137">
        <f t="shared" si="22"/>
        <v>16</v>
      </c>
      <c r="T137">
        <f t="shared" si="22"/>
        <v>16</v>
      </c>
      <c r="U137">
        <f t="shared" si="22"/>
        <v>16</v>
      </c>
      <c r="V137">
        <f t="shared" si="22"/>
        <v>16</v>
      </c>
      <c r="W137">
        <f t="shared" si="22"/>
        <v>16</v>
      </c>
    </row>
    <row r="138" spans="1:23" x14ac:dyDescent="0.25">
      <c r="A138" t="s">
        <v>57</v>
      </c>
      <c r="B138" t="s">
        <v>5</v>
      </c>
      <c r="C138" t="s">
        <v>15</v>
      </c>
      <c r="D138" t="s">
        <v>16</v>
      </c>
      <c r="E138" t="s">
        <v>59</v>
      </c>
      <c r="F138" t="s">
        <v>100</v>
      </c>
      <c r="G138" t="s">
        <v>70</v>
      </c>
      <c r="L138" t="s">
        <v>49</v>
      </c>
      <c r="M138">
        <v>0</v>
      </c>
    </row>
    <row r="139" spans="1:23" x14ac:dyDescent="0.25">
      <c r="A139" t="s">
        <v>57</v>
      </c>
      <c r="B139" t="s">
        <v>5</v>
      </c>
      <c r="C139" t="s">
        <v>15</v>
      </c>
      <c r="D139" t="s">
        <v>16</v>
      </c>
      <c r="E139" t="s">
        <v>59</v>
      </c>
      <c r="F139" t="s">
        <v>100</v>
      </c>
      <c r="G139" t="s">
        <v>71</v>
      </c>
      <c r="K139" t="s">
        <v>72</v>
      </c>
      <c r="L139" t="s">
        <v>19</v>
      </c>
      <c r="M139">
        <f>INDEX([1]!freight_data,MATCH($A139&amp;$G139,[1]!freight_index,0),MATCH(M$2,[1]!freight_year,0))</f>
        <v>18.062280800253905</v>
      </c>
      <c r="N139">
        <f t="shared" ref="N139:W143" si="23">M139</f>
        <v>18.062280800253905</v>
      </c>
      <c r="O139">
        <f t="shared" si="23"/>
        <v>18.062280800253905</v>
      </c>
      <c r="P139">
        <f t="shared" si="23"/>
        <v>18.062280800253905</v>
      </c>
      <c r="Q139">
        <f t="shared" si="23"/>
        <v>18.062280800253905</v>
      </c>
      <c r="R139">
        <f t="shared" si="23"/>
        <v>18.062280800253905</v>
      </c>
      <c r="S139">
        <f t="shared" si="23"/>
        <v>18.062280800253905</v>
      </c>
      <c r="T139">
        <f t="shared" si="23"/>
        <v>18.062280800253905</v>
      </c>
      <c r="U139">
        <f t="shared" si="23"/>
        <v>18.062280800253905</v>
      </c>
      <c r="V139">
        <f t="shared" si="23"/>
        <v>18.062280800253905</v>
      </c>
      <c r="W139">
        <f t="shared" si="23"/>
        <v>18.062280800253905</v>
      </c>
    </row>
    <row r="140" spans="1:23" x14ac:dyDescent="0.25">
      <c r="A140" t="s">
        <v>57</v>
      </c>
      <c r="B140" t="s">
        <v>5</v>
      </c>
      <c r="C140" t="s">
        <v>15</v>
      </c>
      <c r="D140" t="s">
        <v>16</v>
      </c>
      <c r="E140" t="s">
        <v>59</v>
      </c>
      <c r="F140" t="s">
        <v>100</v>
      </c>
      <c r="G140" t="s">
        <v>74</v>
      </c>
      <c r="K140" t="s">
        <v>96</v>
      </c>
      <c r="L140" t="s">
        <v>76</v>
      </c>
      <c r="M140">
        <v>239814.03</v>
      </c>
      <c r="N140">
        <f t="shared" si="23"/>
        <v>239814.03</v>
      </c>
      <c r="O140">
        <f t="shared" si="23"/>
        <v>239814.03</v>
      </c>
      <c r="P140">
        <f t="shared" si="23"/>
        <v>239814.03</v>
      </c>
      <c r="Q140">
        <f t="shared" si="23"/>
        <v>239814.03</v>
      </c>
      <c r="R140">
        <f t="shared" si="23"/>
        <v>239814.03</v>
      </c>
      <c r="S140">
        <f t="shared" si="23"/>
        <v>239814.03</v>
      </c>
      <c r="T140">
        <f t="shared" si="23"/>
        <v>239814.03</v>
      </c>
      <c r="U140">
        <f t="shared" si="23"/>
        <v>239814.03</v>
      </c>
      <c r="V140">
        <f t="shared" si="23"/>
        <v>239814.03</v>
      </c>
      <c r="W140">
        <f t="shared" si="23"/>
        <v>239814.03</v>
      </c>
    </row>
    <row r="141" spans="1:23" x14ac:dyDescent="0.25">
      <c r="A141" t="s">
        <v>57</v>
      </c>
      <c r="B141" t="s">
        <v>5</v>
      </c>
      <c r="C141" t="s">
        <v>15</v>
      </c>
      <c r="D141" t="s">
        <v>16</v>
      </c>
      <c r="E141" t="s">
        <v>59</v>
      </c>
      <c r="F141" t="s">
        <v>100</v>
      </c>
      <c r="G141" t="s">
        <v>77</v>
      </c>
      <c r="K141" t="s">
        <v>78</v>
      </c>
      <c r="L141" t="s">
        <v>76</v>
      </c>
      <c r="M141">
        <v>4670</v>
      </c>
      <c r="N141">
        <f t="shared" si="23"/>
        <v>4670</v>
      </c>
      <c r="O141">
        <f t="shared" si="23"/>
        <v>4670</v>
      </c>
      <c r="P141">
        <f t="shared" si="23"/>
        <v>4670</v>
      </c>
      <c r="Q141">
        <f t="shared" si="23"/>
        <v>4670</v>
      </c>
      <c r="R141">
        <f t="shared" si="23"/>
        <v>4670</v>
      </c>
      <c r="S141">
        <f t="shared" si="23"/>
        <v>4670</v>
      </c>
      <c r="T141">
        <f t="shared" si="23"/>
        <v>4670</v>
      </c>
      <c r="U141">
        <f t="shared" si="23"/>
        <v>4670</v>
      </c>
      <c r="V141">
        <f t="shared" si="23"/>
        <v>4670</v>
      </c>
      <c r="W141">
        <f t="shared" si="23"/>
        <v>4670</v>
      </c>
    </row>
    <row r="142" spans="1:23" x14ac:dyDescent="0.25">
      <c r="A142" t="s">
        <v>57</v>
      </c>
      <c r="B142" t="s">
        <v>5</v>
      </c>
      <c r="C142" t="s">
        <v>15</v>
      </c>
      <c r="D142" t="s">
        <v>16</v>
      </c>
      <c r="E142" t="s">
        <v>59</v>
      </c>
      <c r="F142" t="s">
        <v>100</v>
      </c>
      <c r="G142" t="s">
        <v>17</v>
      </c>
      <c r="J142" t="s">
        <v>32</v>
      </c>
      <c r="K142" t="s">
        <v>84</v>
      </c>
      <c r="L142" t="s">
        <v>80</v>
      </c>
      <c r="M142">
        <f>M60*'[4]Fuel Efficiencies'!$B$9/'[4]Fuel Efficiencies'!$B$3</f>
        <v>3.6702326338733609</v>
      </c>
      <c r="N142">
        <f t="shared" si="23"/>
        <v>3.6702326338733609</v>
      </c>
      <c r="O142">
        <f t="shared" si="23"/>
        <v>3.6702326338733609</v>
      </c>
      <c r="P142">
        <f t="shared" si="23"/>
        <v>3.6702326338733609</v>
      </c>
      <c r="Q142">
        <f t="shared" si="23"/>
        <v>3.6702326338733609</v>
      </c>
      <c r="R142">
        <f t="shared" si="23"/>
        <v>3.6702326338733609</v>
      </c>
      <c r="S142">
        <f t="shared" si="23"/>
        <v>3.6702326338733609</v>
      </c>
      <c r="T142">
        <f t="shared" si="23"/>
        <v>3.6702326338733609</v>
      </c>
      <c r="U142">
        <f t="shared" si="23"/>
        <v>3.6702326338733609</v>
      </c>
      <c r="V142">
        <f t="shared" si="23"/>
        <v>3.6702326338733609</v>
      </c>
      <c r="W142">
        <f t="shared" si="23"/>
        <v>3.6702326338733609</v>
      </c>
    </row>
    <row r="143" spans="1:23" x14ac:dyDescent="0.25">
      <c r="A143" t="s">
        <v>57</v>
      </c>
      <c r="B143" t="s">
        <v>5</v>
      </c>
      <c r="C143" t="s">
        <v>15</v>
      </c>
      <c r="D143" t="s">
        <v>16</v>
      </c>
      <c r="E143" t="s">
        <v>59</v>
      </c>
      <c r="F143" t="s">
        <v>100</v>
      </c>
      <c r="G143" t="s">
        <v>17</v>
      </c>
      <c r="J143" t="s">
        <v>101</v>
      </c>
      <c r="K143" t="s">
        <v>84</v>
      </c>
      <c r="L143" t="s">
        <v>80</v>
      </c>
      <c r="M143">
        <f>M142</f>
        <v>3.6702326338733609</v>
      </c>
      <c r="N143">
        <f t="shared" si="23"/>
        <v>3.6702326338733609</v>
      </c>
      <c r="O143">
        <f t="shared" si="23"/>
        <v>3.6702326338733609</v>
      </c>
      <c r="P143">
        <f t="shared" si="23"/>
        <v>3.6702326338733609</v>
      </c>
      <c r="Q143">
        <f t="shared" si="23"/>
        <v>3.6702326338733609</v>
      </c>
      <c r="R143">
        <f t="shared" si="23"/>
        <v>3.6702326338733609</v>
      </c>
      <c r="S143">
        <f t="shared" si="23"/>
        <v>3.6702326338733609</v>
      </c>
      <c r="T143">
        <f t="shared" si="23"/>
        <v>3.6702326338733609</v>
      </c>
      <c r="U143">
        <f t="shared" si="23"/>
        <v>3.6702326338733609</v>
      </c>
      <c r="V143">
        <f t="shared" si="23"/>
        <v>3.6702326338733609</v>
      </c>
      <c r="W143">
        <f t="shared" si="23"/>
        <v>3.6702326338733609</v>
      </c>
    </row>
    <row r="144" spans="1:23" x14ac:dyDescent="0.25">
      <c r="A144" t="s">
        <v>57</v>
      </c>
      <c r="B144" t="s">
        <v>5</v>
      </c>
      <c r="C144" t="s">
        <v>15</v>
      </c>
      <c r="D144" t="s">
        <v>16</v>
      </c>
      <c r="E144" t="s">
        <v>59</v>
      </c>
      <c r="F144" t="s">
        <v>102</v>
      </c>
      <c r="G144" t="s">
        <v>6</v>
      </c>
    </row>
    <row r="145" spans="1:23" x14ac:dyDescent="0.25">
      <c r="A145" t="s">
        <v>57</v>
      </c>
      <c r="B145" t="s">
        <v>5</v>
      </c>
      <c r="C145" t="s">
        <v>15</v>
      </c>
      <c r="D145" t="s">
        <v>16</v>
      </c>
      <c r="E145" t="s">
        <v>59</v>
      </c>
      <c r="F145" t="s">
        <v>102</v>
      </c>
      <c r="G145" t="s">
        <v>65</v>
      </c>
      <c r="L145" t="s">
        <v>66</v>
      </c>
      <c r="M145">
        <v>2020</v>
      </c>
      <c r="N145">
        <f t="shared" ref="N145:W147" si="24">M145</f>
        <v>2020</v>
      </c>
      <c r="O145">
        <f t="shared" si="24"/>
        <v>2020</v>
      </c>
      <c r="P145">
        <f t="shared" si="24"/>
        <v>2020</v>
      </c>
      <c r="Q145">
        <f t="shared" si="24"/>
        <v>2020</v>
      </c>
      <c r="R145">
        <f t="shared" si="24"/>
        <v>2020</v>
      </c>
      <c r="S145">
        <f t="shared" si="24"/>
        <v>2020</v>
      </c>
      <c r="T145">
        <f t="shared" si="24"/>
        <v>2020</v>
      </c>
      <c r="U145">
        <f t="shared" si="24"/>
        <v>2020</v>
      </c>
      <c r="V145">
        <f t="shared" si="24"/>
        <v>2020</v>
      </c>
      <c r="W145">
        <f t="shared" si="24"/>
        <v>2020</v>
      </c>
    </row>
    <row r="146" spans="1:23" x14ac:dyDescent="0.25">
      <c r="A146" t="s">
        <v>57</v>
      </c>
      <c r="B146" t="s">
        <v>5</v>
      </c>
      <c r="C146" t="s">
        <v>15</v>
      </c>
      <c r="D146" t="s">
        <v>16</v>
      </c>
      <c r="E146" t="s">
        <v>59</v>
      </c>
      <c r="F146" t="s">
        <v>102</v>
      </c>
      <c r="G146" t="s">
        <v>67</v>
      </c>
      <c r="L146" t="s">
        <v>66</v>
      </c>
      <c r="M146">
        <v>2101</v>
      </c>
      <c r="N146">
        <f t="shared" si="24"/>
        <v>2101</v>
      </c>
      <c r="O146">
        <f t="shared" si="24"/>
        <v>2101</v>
      </c>
      <c r="P146">
        <f t="shared" si="24"/>
        <v>2101</v>
      </c>
      <c r="Q146">
        <f t="shared" si="24"/>
        <v>2101</v>
      </c>
      <c r="R146">
        <f t="shared" si="24"/>
        <v>2101</v>
      </c>
      <c r="S146">
        <f t="shared" si="24"/>
        <v>2101</v>
      </c>
      <c r="T146">
        <f t="shared" si="24"/>
        <v>2101</v>
      </c>
      <c r="U146">
        <f t="shared" si="24"/>
        <v>2101</v>
      </c>
      <c r="V146">
        <f t="shared" si="24"/>
        <v>2101</v>
      </c>
      <c r="W146">
        <f t="shared" si="24"/>
        <v>2101</v>
      </c>
    </row>
    <row r="147" spans="1:23" x14ac:dyDescent="0.25">
      <c r="A147" t="s">
        <v>57</v>
      </c>
      <c r="B147" t="s">
        <v>5</v>
      </c>
      <c r="C147" t="s">
        <v>15</v>
      </c>
      <c r="D147" t="s">
        <v>16</v>
      </c>
      <c r="E147" t="s">
        <v>59</v>
      </c>
      <c r="F147" t="s">
        <v>102</v>
      </c>
      <c r="G147" t="s">
        <v>68</v>
      </c>
      <c r="L147" t="s">
        <v>69</v>
      </c>
      <c r="M147">
        <v>16</v>
      </c>
      <c r="N147">
        <f t="shared" si="24"/>
        <v>16</v>
      </c>
      <c r="O147">
        <f t="shared" si="24"/>
        <v>16</v>
      </c>
      <c r="P147">
        <f t="shared" si="24"/>
        <v>16</v>
      </c>
      <c r="Q147">
        <f t="shared" si="24"/>
        <v>16</v>
      </c>
      <c r="R147">
        <f t="shared" si="24"/>
        <v>16</v>
      </c>
      <c r="S147">
        <f t="shared" si="24"/>
        <v>16</v>
      </c>
      <c r="T147">
        <f t="shared" si="24"/>
        <v>16</v>
      </c>
      <c r="U147">
        <f t="shared" si="24"/>
        <v>16</v>
      </c>
      <c r="V147">
        <f t="shared" si="24"/>
        <v>16</v>
      </c>
      <c r="W147">
        <f t="shared" si="24"/>
        <v>16</v>
      </c>
    </row>
    <row r="148" spans="1:23" x14ac:dyDescent="0.25">
      <c r="A148" t="s">
        <v>57</v>
      </c>
      <c r="B148" t="s">
        <v>5</v>
      </c>
      <c r="C148" t="s">
        <v>15</v>
      </c>
      <c r="D148" t="s">
        <v>16</v>
      </c>
      <c r="E148" t="s">
        <v>59</v>
      </c>
      <c r="F148" t="s">
        <v>102</v>
      </c>
      <c r="G148" t="s">
        <v>70</v>
      </c>
      <c r="L148" t="s">
        <v>49</v>
      </c>
      <c r="M148">
        <v>0</v>
      </c>
    </row>
    <row r="149" spans="1:23" x14ac:dyDescent="0.25">
      <c r="A149" t="s">
        <v>57</v>
      </c>
      <c r="B149" t="s">
        <v>5</v>
      </c>
      <c r="C149" t="s">
        <v>15</v>
      </c>
      <c r="D149" t="s">
        <v>16</v>
      </c>
      <c r="E149" t="s">
        <v>59</v>
      </c>
      <c r="F149" t="s">
        <v>102</v>
      </c>
      <c r="G149" t="s">
        <v>71</v>
      </c>
      <c r="K149" t="s">
        <v>72</v>
      </c>
      <c r="L149" t="s">
        <v>19</v>
      </c>
      <c r="M149">
        <f>INDEX([1]!freight_data,MATCH($A149&amp;$G149,[1]!freight_index,0),MATCH(M$2,[1]!freight_year,0))</f>
        <v>18.062280800253905</v>
      </c>
      <c r="N149">
        <f t="shared" ref="N149:W154" si="25">M149</f>
        <v>18.062280800253905</v>
      </c>
      <c r="O149">
        <f t="shared" si="25"/>
        <v>18.062280800253905</v>
      </c>
      <c r="P149">
        <f t="shared" si="25"/>
        <v>18.062280800253905</v>
      </c>
      <c r="Q149">
        <f t="shared" si="25"/>
        <v>18.062280800253905</v>
      </c>
      <c r="R149">
        <f t="shared" si="25"/>
        <v>18.062280800253905</v>
      </c>
      <c r="S149">
        <f t="shared" si="25"/>
        <v>18.062280800253905</v>
      </c>
      <c r="T149">
        <f t="shared" si="25"/>
        <v>18.062280800253905</v>
      </c>
      <c r="U149">
        <f t="shared" si="25"/>
        <v>18.062280800253905</v>
      </c>
      <c r="V149">
        <f t="shared" si="25"/>
        <v>18.062280800253905</v>
      </c>
      <c r="W149">
        <f t="shared" si="25"/>
        <v>18.062280800253905</v>
      </c>
    </row>
    <row r="150" spans="1:23" x14ac:dyDescent="0.25">
      <c r="A150" t="s">
        <v>57</v>
      </c>
      <c r="B150" t="s">
        <v>5</v>
      </c>
      <c r="C150" t="s">
        <v>15</v>
      </c>
      <c r="D150" t="s">
        <v>16</v>
      </c>
      <c r="E150" t="s">
        <v>59</v>
      </c>
      <c r="F150" t="s">
        <v>102</v>
      </c>
      <c r="G150" t="s">
        <v>74</v>
      </c>
      <c r="K150" t="s">
        <v>96</v>
      </c>
      <c r="L150" t="s">
        <v>76</v>
      </c>
      <c r="M150">
        <v>182749.38</v>
      </c>
      <c r="N150">
        <f t="shared" si="25"/>
        <v>182749.38</v>
      </c>
      <c r="O150">
        <f t="shared" si="25"/>
        <v>182749.38</v>
      </c>
      <c r="P150">
        <f t="shared" si="25"/>
        <v>182749.38</v>
      </c>
      <c r="Q150">
        <f t="shared" si="25"/>
        <v>182749.38</v>
      </c>
      <c r="R150">
        <f t="shared" si="25"/>
        <v>182749.38</v>
      </c>
      <c r="S150">
        <f t="shared" si="25"/>
        <v>182749.38</v>
      </c>
      <c r="T150">
        <f t="shared" si="25"/>
        <v>182749.38</v>
      </c>
      <c r="U150">
        <f t="shared" si="25"/>
        <v>182749.38</v>
      </c>
      <c r="V150">
        <f t="shared" si="25"/>
        <v>182749.38</v>
      </c>
      <c r="W150">
        <f t="shared" si="25"/>
        <v>182749.38</v>
      </c>
    </row>
    <row r="151" spans="1:23" x14ac:dyDescent="0.25">
      <c r="A151" t="s">
        <v>57</v>
      </c>
      <c r="B151" t="s">
        <v>5</v>
      </c>
      <c r="C151" t="s">
        <v>15</v>
      </c>
      <c r="D151" t="s">
        <v>16</v>
      </c>
      <c r="E151" t="s">
        <v>59</v>
      </c>
      <c r="F151" t="s">
        <v>102</v>
      </c>
      <c r="G151" t="s">
        <v>77</v>
      </c>
      <c r="K151" t="s">
        <v>78</v>
      </c>
      <c r="L151" t="s">
        <v>76</v>
      </c>
      <c r="M151">
        <v>7000</v>
      </c>
      <c r="N151">
        <f t="shared" si="25"/>
        <v>7000</v>
      </c>
      <c r="O151">
        <f t="shared" si="25"/>
        <v>7000</v>
      </c>
      <c r="P151">
        <f t="shared" si="25"/>
        <v>7000</v>
      </c>
      <c r="Q151">
        <f t="shared" si="25"/>
        <v>7000</v>
      </c>
      <c r="R151">
        <f t="shared" si="25"/>
        <v>7000</v>
      </c>
      <c r="S151">
        <f t="shared" si="25"/>
        <v>7000</v>
      </c>
      <c r="T151">
        <f t="shared" si="25"/>
        <v>7000</v>
      </c>
      <c r="U151">
        <f t="shared" si="25"/>
        <v>7000</v>
      </c>
      <c r="V151">
        <f t="shared" si="25"/>
        <v>7000</v>
      </c>
      <c r="W151">
        <f t="shared" si="25"/>
        <v>7000</v>
      </c>
    </row>
    <row r="152" spans="1:23" x14ac:dyDescent="0.25">
      <c r="A152" t="s">
        <v>57</v>
      </c>
      <c r="B152" t="s">
        <v>5</v>
      </c>
      <c r="C152" t="s">
        <v>15</v>
      </c>
      <c r="D152" t="s">
        <v>16</v>
      </c>
      <c r="E152" t="s">
        <v>59</v>
      </c>
      <c r="F152" t="s">
        <v>102</v>
      </c>
      <c r="G152" t="s">
        <v>17</v>
      </c>
      <c r="J152" t="s">
        <v>32</v>
      </c>
      <c r="K152" t="s">
        <v>84</v>
      </c>
      <c r="L152" t="s">
        <v>80</v>
      </c>
      <c r="M152">
        <f>M60*'[4]Fuel Efficiencies'!$B$10/'[4]Fuel Efficiencies'!$B$3</f>
        <v>3.9638512445832297</v>
      </c>
      <c r="N152">
        <f t="shared" si="25"/>
        <v>3.9638512445832297</v>
      </c>
      <c r="O152">
        <f t="shared" si="25"/>
        <v>3.9638512445832297</v>
      </c>
      <c r="P152">
        <f t="shared" si="25"/>
        <v>3.9638512445832297</v>
      </c>
      <c r="Q152">
        <f t="shared" si="25"/>
        <v>3.9638512445832297</v>
      </c>
      <c r="R152">
        <f t="shared" si="25"/>
        <v>3.9638512445832297</v>
      </c>
      <c r="S152">
        <f t="shared" si="25"/>
        <v>3.9638512445832297</v>
      </c>
      <c r="T152">
        <f t="shared" si="25"/>
        <v>3.9638512445832297</v>
      </c>
      <c r="U152">
        <f t="shared" si="25"/>
        <v>3.9638512445832297</v>
      </c>
      <c r="V152">
        <f t="shared" si="25"/>
        <v>3.9638512445832297</v>
      </c>
      <c r="W152">
        <f t="shared" si="25"/>
        <v>3.9638512445832297</v>
      </c>
    </row>
    <row r="153" spans="1:23" x14ac:dyDescent="0.25">
      <c r="A153" t="s">
        <v>57</v>
      </c>
      <c r="B153" t="s">
        <v>5</v>
      </c>
      <c r="C153" t="s">
        <v>15</v>
      </c>
      <c r="D153" t="s">
        <v>16</v>
      </c>
      <c r="E153" t="s">
        <v>59</v>
      </c>
      <c r="F153" t="s">
        <v>102</v>
      </c>
      <c r="G153" t="s">
        <v>17</v>
      </c>
      <c r="J153" t="s">
        <v>101</v>
      </c>
      <c r="K153" t="s">
        <v>84</v>
      </c>
      <c r="L153" t="s">
        <v>80</v>
      </c>
      <c r="M153">
        <f>M152</f>
        <v>3.9638512445832297</v>
      </c>
      <c r="N153">
        <f t="shared" si="25"/>
        <v>3.9638512445832297</v>
      </c>
      <c r="O153">
        <f t="shared" si="25"/>
        <v>3.9638512445832297</v>
      </c>
      <c r="P153">
        <f t="shared" si="25"/>
        <v>3.9638512445832297</v>
      </c>
      <c r="Q153">
        <f t="shared" si="25"/>
        <v>3.9638512445832297</v>
      </c>
      <c r="R153">
        <f t="shared" si="25"/>
        <v>3.9638512445832297</v>
      </c>
      <c r="S153">
        <f t="shared" si="25"/>
        <v>3.9638512445832297</v>
      </c>
      <c r="T153">
        <f t="shared" si="25"/>
        <v>3.9638512445832297</v>
      </c>
      <c r="U153">
        <f t="shared" si="25"/>
        <v>3.9638512445832297</v>
      </c>
      <c r="V153">
        <f t="shared" si="25"/>
        <v>3.9638512445832297</v>
      </c>
      <c r="W153">
        <f t="shared" si="25"/>
        <v>3.9638512445832297</v>
      </c>
    </row>
    <row r="154" spans="1:23" x14ac:dyDescent="0.25">
      <c r="A154" t="s">
        <v>57</v>
      </c>
      <c r="B154" t="s">
        <v>5</v>
      </c>
      <c r="C154" t="s">
        <v>15</v>
      </c>
      <c r="D154" t="s">
        <v>16</v>
      </c>
      <c r="E154" t="s">
        <v>59</v>
      </c>
      <c r="F154" t="s">
        <v>102</v>
      </c>
      <c r="G154" t="s">
        <v>17</v>
      </c>
      <c r="J154" t="s">
        <v>79</v>
      </c>
      <c r="K154" t="s">
        <v>84</v>
      </c>
      <c r="L154" t="s">
        <v>80</v>
      </c>
      <c r="M154">
        <f>M60*'[4]Fuel Efficiencies'!$B$11/'[4]Fuel Efficiencies'!$B$3</f>
        <v>1.3763372377025103</v>
      </c>
      <c r="N154">
        <f t="shared" si="25"/>
        <v>1.3763372377025103</v>
      </c>
      <c r="O154">
        <f t="shared" si="25"/>
        <v>1.3763372377025103</v>
      </c>
      <c r="P154">
        <f t="shared" si="25"/>
        <v>1.3763372377025103</v>
      </c>
      <c r="Q154">
        <f t="shared" si="25"/>
        <v>1.3763372377025103</v>
      </c>
      <c r="R154">
        <f t="shared" si="25"/>
        <v>1.3763372377025103</v>
      </c>
      <c r="S154">
        <f t="shared" si="25"/>
        <v>1.3763372377025103</v>
      </c>
      <c r="T154">
        <f t="shared" si="25"/>
        <v>1.3763372377025103</v>
      </c>
      <c r="U154">
        <f t="shared" si="25"/>
        <v>1.3763372377025103</v>
      </c>
      <c r="V154">
        <f t="shared" si="25"/>
        <v>1.3763372377025103</v>
      </c>
      <c r="W154">
        <f t="shared" si="25"/>
        <v>1.3763372377025103</v>
      </c>
    </row>
    <row r="155" spans="1:23" x14ac:dyDescent="0.25">
      <c r="A155" t="s">
        <v>58</v>
      </c>
      <c r="B155" t="s">
        <v>5</v>
      </c>
      <c r="C155" t="s">
        <v>15</v>
      </c>
      <c r="D155" t="s">
        <v>16</v>
      </c>
      <c r="E155" t="s">
        <v>103</v>
      </c>
      <c r="G155" t="s">
        <v>20</v>
      </c>
      <c r="L155" t="s">
        <v>19</v>
      </c>
    </row>
    <row r="156" spans="1:23" x14ac:dyDescent="0.25">
      <c r="A156" t="s">
        <v>58</v>
      </c>
      <c r="B156" t="s">
        <v>5</v>
      </c>
      <c r="C156" t="s">
        <v>15</v>
      </c>
      <c r="D156" t="s">
        <v>16</v>
      </c>
      <c r="E156" t="s">
        <v>103</v>
      </c>
      <c r="G156" t="s">
        <v>21</v>
      </c>
      <c r="H156" t="s">
        <v>60</v>
      </c>
    </row>
    <row r="157" spans="1:23" x14ac:dyDescent="0.25">
      <c r="A157" t="s">
        <v>58</v>
      </c>
      <c r="B157" t="s">
        <v>5</v>
      </c>
      <c r="C157" t="s">
        <v>15</v>
      </c>
      <c r="D157" t="s">
        <v>16</v>
      </c>
      <c r="E157" t="s">
        <v>103</v>
      </c>
      <c r="G157" t="s">
        <v>61</v>
      </c>
      <c r="L157" t="s">
        <v>49</v>
      </c>
      <c r="M157">
        <v>0.25</v>
      </c>
      <c r="N157">
        <f t="shared" ref="N157:W158" si="26">M157</f>
        <v>0.25</v>
      </c>
      <c r="O157">
        <f t="shared" si="26"/>
        <v>0.25</v>
      </c>
      <c r="P157">
        <f t="shared" si="26"/>
        <v>0.25</v>
      </c>
      <c r="Q157">
        <f t="shared" si="26"/>
        <v>0.25</v>
      </c>
      <c r="R157">
        <f t="shared" si="26"/>
        <v>0.25</v>
      </c>
      <c r="S157">
        <f t="shared" si="26"/>
        <v>0.25</v>
      </c>
      <c r="T157">
        <f t="shared" si="26"/>
        <v>0.25</v>
      </c>
      <c r="U157">
        <f t="shared" si="26"/>
        <v>0.25</v>
      </c>
      <c r="V157">
        <f t="shared" si="26"/>
        <v>0.25</v>
      </c>
      <c r="W157">
        <f t="shared" si="26"/>
        <v>0.25</v>
      </c>
    </row>
    <row r="158" spans="1:23" x14ac:dyDescent="0.25">
      <c r="A158" t="s">
        <v>58</v>
      </c>
      <c r="B158" t="s">
        <v>5</v>
      </c>
      <c r="C158" t="s">
        <v>15</v>
      </c>
      <c r="D158" t="s">
        <v>16</v>
      </c>
      <c r="E158" t="s">
        <v>103</v>
      </c>
      <c r="G158" t="s">
        <v>63</v>
      </c>
      <c r="M158">
        <v>3</v>
      </c>
      <c r="N158">
        <f t="shared" si="26"/>
        <v>3</v>
      </c>
      <c r="O158">
        <f t="shared" si="26"/>
        <v>3</v>
      </c>
      <c r="P158">
        <f t="shared" si="26"/>
        <v>3</v>
      </c>
      <c r="Q158">
        <f t="shared" si="26"/>
        <v>3</v>
      </c>
      <c r="R158">
        <f t="shared" si="26"/>
        <v>3</v>
      </c>
      <c r="S158">
        <f t="shared" si="26"/>
        <v>3</v>
      </c>
      <c r="T158">
        <f t="shared" si="26"/>
        <v>3</v>
      </c>
      <c r="U158">
        <f t="shared" si="26"/>
        <v>3</v>
      </c>
      <c r="V158">
        <f t="shared" si="26"/>
        <v>3</v>
      </c>
      <c r="W158">
        <f t="shared" si="26"/>
        <v>3</v>
      </c>
    </row>
    <row r="159" spans="1:23" x14ac:dyDescent="0.25">
      <c r="A159" t="s">
        <v>58</v>
      </c>
      <c r="B159" t="s">
        <v>5</v>
      </c>
      <c r="C159" t="s">
        <v>15</v>
      </c>
      <c r="D159" t="s">
        <v>16</v>
      </c>
      <c r="E159" t="s">
        <v>103</v>
      </c>
      <c r="F159" t="s">
        <v>104</v>
      </c>
      <c r="G159" t="s">
        <v>6</v>
      </c>
    </row>
    <row r="160" spans="1:23" x14ac:dyDescent="0.25">
      <c r="A160" t="s">
        <v>58</v>
      </c>
      <c r="B160" t="s">
        <v>5</v>
      </c>
      <c r="C160" t="s">
        <v>15</v>
      </c>
      <c r="D160" t="s">
        <v>16</v>
      </c>
      <c r="E160" t="s">
        <v>103</v>
      </c>
      <c r="F160" t="s">
        <v>104</v>
      </c>
      <c r="G160" t="s">
        <v>70</v>
      </c>
      <c r="L160" t="s">
        <v>49</v>
      </c>
      <c r="M160">
        <f>INDEX([1]!freight_data,MATCH($A160&amp;$F160&amp;$G160&amp;$J160,[1]!freight_index,0),MATCH(M$2,[1]!freight_year,0))</f>
        <v>0.2384315883733521</v>
      </c>
    </row>
    <row r="161" spans="1:23" x14ac:dyDescent="0.25">
      <c r="A161" t="s">
        <v>58</v>
      </c>
      <c r="B161" t="s">
        <v>5</v>
      </c>
      <c r="C161" t="s">
        <v>15</v>
      </c>
      <c r="D161" t="s">
        <v>16</v>
      </c>
      <c r="E161" t="s">
        <v>103</v>
      </c>
      <c r="F161" t="s">
        <v>104</v>
      </c>
      <c r="G161" t="s">
        <v>17</v>
      </c>
      <c r="J161" t="s">
        <v>105</v>
      </c>
      <c r="L161" t="s">
        <v>19</v>
      </c>
      <c r="M161">
        <v>1</v>
      </c>
      <c r="N161">
        <f t="shared" ref="N161:W161" si="27">M161</f>
        <v>1</v>
      </c>
      <c r="O161">
        <f t="shared" si="27"/>
        <v>1</v>
      </c>
      <c r="P161">
        <f t="shared" si="27"/>
        <v>1</v>
      </c>
      <c r="Q161">
        <f t="shared" si="27"/>
        <v>1</v>
      </c>
      <c r="R161">
        <f t="shared" si="27"/>
        <v>1</v>
      </c>
      <c r="S161">
        <f t="shared" si="27"/>
        <v>1</v>
      </c>
      <c r="T161">
        <f t="shared" si="27"/>
        <v>1</v>
      </c>
      <c r="U161">
        <f t="shared" si="27"/>
        <v>1</v>
      </c>
      <c r="V161">
        <f t="shared" si="27"/>
        <v>1</v>
      </c>
      <c r="W161">
        <f t="shared" si="27"/>
        <v>1</v>
      </c>
    </row>
    <row r="162" spans="1:23" x14ac:dyDescent="0.25">
      <c r="A162" t="s">
        <v>58</v>
      </c>
      <c r="B162" t="s">
        <v>5</v>
      </c>
      <c r="C162" t="s">
        <v>15</v>
      </c>
      <c r="D162" t="s">
        <v>16</v>
      </c>
      <c r="E162" t="s">
        <v>103</v>
      </c>
      <c r="F162" t="s">
        <v>106</v>
      </c>
      <c r="G162" t="s">
        <v>6</v>
      </c>
    </row>
    <row r="163" spans="1:23" x14ac:dyDescent="0.25">
      <c r="A163" t="s">
        <v>58</v>
      </c>
      <c r="B163" t="s">
        <v>5</v>
      </c>
      <c r="C163" t="s">
        <v>15</v>
      </c>
      <c r="D163" t="s">
        <v>16</v>
      </c>
      <c r="E163" t="s">
        <v>103</v>
      </c>
      <c r="F163" t="s">
        <v>106</v>
      </c>
      <c r="G163" t="s">
        <v>70</v>
      </c>
      <c r="L163" t="s">
        <v>49</v>
      </c>
      <c r="M163">
        <f>INDEX([1]!freight_data,MATCH($A163&amp;$F163&amp;$G163&amp;$J163,[1]!freight_index,0),MATCH(M$2,[1]!freight_year,0))</f>
        <v>0.76156841162664801</v>
      </c>
    </row>
    <row r="164" spans="1:23" x14ac:dyDescent="0.25">
      <c r="A164" t="s">
        <v>58</v>
      </c>
      <c r="B164" t="s">
        <v>5</v>
      </c>
      <c r="C164" t="s">
        <v>15</v>
      </c>
      <c r="D164" t="s">
        <v>16</v>
      </c>
      <c r="E164" t="s">
        <v>103</v>
      </c>
      <c r="F164" t="s">
        <v>106</v>
      </c>
      <c r="G164" t="s">
        <v>17</v>
      </c>
      <c r="J164" t="s">
        <v>107</v>
      </c>
      <c r="L164" t="s">
        <v>19</v>
      </c>
      <c r="M164">
        <v>1</v>
      </c>
      <c r="N164">
        <f t="shared" ref="N164:W164" si="28">M164</f>
        <v>1</v>
      </c>
      <c r="O164">
        <f t="shared" si="28"/>
        <v>1</v>
      </c>
      <c r="P164">
        <f t="shared" si="28"/>
        <v>1</v>
      </c>
      <c r="Q164">
        <f t="shared" si="28"/>
        <v>1</v>
      </c>
      <c r="R164">
        <f t="shared" si="28"/>
        <v>1</v>
      </c>
      <c r="S164">
        <f t="shared" si="28"/>
        <v>1</v>
      </c>
      <c r="T164">
        <f t="shared" si="28"/>
        <v>1</v>
      </c>
      <c r="U164">
        <f t="shared" si="28"/>
        <v>1</v>
      </c>
      <c r="V164">
        <f t="shared" si="28"/>
        <v>1</v>
      </c>
      <c r="W164">
        <f t="shared" si="28"/>
        <v>1</v>
      </c>
    </row>
    <row r="165" spans="1:23" x14ac:dyDescent="0.25">
      <c r="A165" t="s">
        <v>105</v>
      </c>
      <c r="B165" t="s">
        <v>5</v>
      </c>
      <c r="C165" t="s">
        <v>15</v>
      </c>
      <c r="D165" t="s">
        <v>16</v>
      </c>
      <c r="E165" t="s">
        <v>104</v>
      </c>
      <c r="G165" t="s">
        <v>20</v>
      </c>
      <c r="L165" t="s">
        <v>19</v>
      </c>
    </row>
    <row r="166" spans="1:23" x14ac:dyDescent="0.25">
      <c r="A166" t="s">
        <v>105</v>
      </c>
      <c r="B166" t="s">
        <v>5</v>
      </c>
      <c r="C166" t="s">
        <v>15</v>
      </c>
      <c r="D166" t="s">
        <v>16</v>
      </c>
      <c r="E166" t="s">
        <v>104</v>
      </c>
      <c r="G166" t="s">
        <v>21</v>
      </c>
      <c r="H166" t="s">
        <v>60</v>
      </c>
    </row>
    <row r="167" spans="1:23" x14ac:dyDescent="0.25">
      <c r="A167" t="s">
        <v>105</v>
      </c>
      <c r="B167" t="s">
        <v>5</v>
      </c>
      <c r="C167" t="s">
        <v>15</v>
      </c>
      <c r="D167" t="s">
        <v>16</v>
      </c>
      <c r="E167" t="s">
        <v>104</v>
      </c>
      <c r="G167" t="s">
        <v>61</v>
      </c>
      <c r="L167" t="s">
        <v>49</v>
      </c>
      <c r="M167">
        <v>0.25</v>
      </c>
      <c r="N167">
        <f t="shared" ref="N167:W169" si="29">M167</f>
        <v>0.25</v>
      </c>
      <c r="O167">
        <f t="shared" si="29"/>
        <v>0.25</v>
      </c>
      <c r="P167">
        <f t="shared" si="29"/>
        <v>0.25</v>
      </c>
      <c r="Q167">
        <f t="shared" si="29"/>
        <v>0.25</v>
      </c>
      <c r="R167">
        <f t="shared" si="29"/>
        <v>0.25</v>
      </c>
      <c r="S167">
        <f t="shared" si="29"/>
        <v>0.25</v>
      </c>
      <c r="T167">
        <f t="shared" si="29"/>
        <v>0.25</v>
      </c>
      <c r="U167">
        <f t="shared" si="29"/>
        <v>0.25</v>
      </c>
      <c r="V167">
        <f t="shared" si="29"/>
        <v>0.25</v>
      </c>
      <c r="W167">
        <f t="shared" si="29"/>
        <v>0.25</v>
      </c>
    </row>
    <row r="168" spans="1:23" x14ac:dyDescent="0.25">
      <c r="A168" t="s">
        <v>105</v>
      </c>
      <c r="B168" t="s">
        <v>5</v>
      </c>
      <c r="C168" t="s">
        <v>15</v>
      </c>
      <c r="D168" t="s">
        <v>16</v>
      </c>
      <c r="E168" t="s">
        <v>104</v>
      </c>
      <c r="G168" t="s">
        <v>62</v>
      </c>
      <c r="L168" t="s">
        <v>49</v>
      </c>
      <c r="M168">
        <v>0.65</v>
      </c>
      <c r="N168">
        <f t="shared" si="29"/>
        <v>0.65</v>
      </c>
      <c r="O168">
        <f t="shared" si="29"/>
        <v>0.65</v>
      </c>
      <c r="P168">
        <f t="shared" si="29"/>
        <v>0.65</v>
      </c>
      <c r="Q168">
        <f t="shared" si="29"/>
        <v>0.65</v>
      </c>
      <c r="R168">
        <f t="shared" si="29"/>
        <v>0.65</v>
      </c>
      <c r="S168">
        <f t="shared" si="29"/>
        <v>0.65</v>
      </c>
      <c r="T168">
        <f t="shared" si="29"/>
        <v>0.65</v>
      </c>
      <c r="U168">
        <f t="shared" si="29"/>
        <v>0.65</v>
      </c>
      <c r="V168">
        <f t="shared" si="29"/>
        <v>0.65</v>
      </c>
      <c r="W168">
        <f t="shared" si="29"/>
        <v>0.65</v>
      </c>
    </row>
    <row r="169" spans="1:23" x14ac:dyDescent="0.25">
      <c r="A169" t="s">
        <v>105</v>
      </c>
      <c r="B169" t="s">
        <v>5</v>
      </c>
      <c r="C169" t="s">
        <v>15</v>
      </c>
      <c r="D169" t="s">
        <v>16</v>
      </c>
      <c r="E169" t="s">
        <v>104</v>
      </c>
      <c r="G169" t="s">
        <v>63</v>
      </c>
      <c r="M169">
        <v>15</v>
      </c>
      <c r="N169">
        <f t="shared" si="29"/>
        <v>15</v>
      </c>
      <c r="O169">
        <f t="shared" si="29"/>
        <v>15</v>
      </c>
      <c r="P169">
        <f t="shared" si="29"/>
        <v>15</v>
      </c>
      <c r="Q169">
        <f t="shared" si="29"/>
        <v>15</v>
      </c>
      <c r="R169">
        <f t="shared" si="29"/>
        <v>15</v>
      </c>
      <c r="S169">
        <f t="shared" si="29"/>
        <v>15</v>
      </c>
      <c r="T169">
        <f t="shared" si="29"/>
        <v>15</v>
      </c>
      <c r="U169">
        <f t="shared" si="29"/>
        <v>15</v>
      </c>
      <c r="V169">
        <f t="shared" si="29"/>
        <v>15</v>
      </c>
      <c r="W169">
        <f t="shared" si="29"/>
        <v>15</v>
      </c>
    </row>
    <row r="170" spans="1:23" x14ac:dyDescent="0.25">
      <c r="A170" t="s">
        <v>105</v>
      </c>
      <c r="B170" t="s">
        <v>5</v>
      </c>
      <c r="C170" t="s">
        <v>15</v>
      </c>
      <c r="D170" t="s">
        <v>16</v>
      </c>
      <c r="E170" t="s">
        <v>104</v>
      </c>
      <c r="F170" t="s">
        <v>64</v>
      </c>
      <c r="G170" t="s">
        <v>6</v>
      </c>
    </row>
    <row r="171" spans="1:23" x14ac:dyDescent="0.25">
      <c r="A171" t="s">
        <v>105</v>
      </c>
      <c r="B171" t="s">
        <v>5</v>
      </c>
      <c r="C171" t="s">
        <v>15</v>
      </c>
      <c r="D171" t="s">
        <v>16</v>
      </c>
      <c r="E171" t="s">
        <v>104</v>
      </c>
      <c r="F171" t="s">
        <v>64</v>
      </c>
      <c r="G171" t="s">
        <v>65</v>
      </c>
      <c r="L171" t="s">
        <v>66</v>
      </c>
      <c r="M171">
        <v>1990</v>
      </c>
      <c r="N171">
        <f t="shared" ref="N171:W173" si="30">M171</f>
        <v>1990</v>
      </c>
      <c r="O171">
        <f t="shared" si="30"/>
        <v>1990</v>
      </c>
      <c r="P171">
        <f t="shared" si="30"/>
        <v>1990</v>
      </c>
      <c r="Q171">
        <f t="shared" si="30"/>
        <v>1990</v>
      </c>
      <c r="R171">
        <f t="shared" si="30"/>
        <v>1990</v>
      </c>
      <c r="S171">
        <f t="shared" si="30"/>
        <v>1990</v>
      </c>
      <c r="T171">
        <f t="shared" si="30"/>
        <v>1990</v>
      </c>
      <c r="U171">
        <f t="shared" si="30"/>
        <v>1990</v>
      </c>
      <c r="V171">
        <f t="shared" si="30"/>
        <v>1990</v>
      </c>
      <c r="W171">
        <f t="shared" si="30"/>
        <v>1990</v>
      </c>
    </row>
    <row r="172" spans="1:23" x14ac:dyDescent="0.25">
      <c r="A172" t="s">
        <v>105</v>
      </c>
      <c r="B172" t="s">
        <v>5</v>
      </c>
      <c r="C172" t="s">
        <v>15</v>
      </c>
      <c r="D172" t="s">
        <v>16</v>
      </c>
      <c r="E172" t="s">
        <v>104</v>
      </c>
      <c r="F172" t="s">
        <v>64</v>
      </c>
      <c r="G172" t="s">
        <v>67</v>
      </c>
      <c r="L172" t="s">
        <v>66</v>
      </c>
      <c r="M172">
        <v>2001</v>
      </c>
      <c r="N172">
        <f t="shared" si="30"/>
        <v>2001</v>
      </c>
      <c r="O172">
        <f t="shared" si="30"/>
        <v>2001</v>
      </c>
      <c r="P172">
        <f t="shared" si="30"/>
        <v>2001</v>
      </c>
      <c r="Q172">
        <f t="shared" si="30"/>
        <v>2001</v>
      </c>
      <c r="R172">
        <f t="shared" si="30"/>
        <v>2001</v>
      </c>
      <c r="S172">
        <f t="shared" si="30"/>
        <v>2001</v>
      </c>
      <c r="T172">
        <f t="shared" si="30"/>
        <v>2001</v>
      </c>
      <c r="U172">
        <f t="shared" si="30"/>
        <v>2001</v>
      </c>
      <c r="V172">
        <f t="shared" si="30"/>
        <v>2001</v>
      </c>
      <c r="W172">
        <f t="shared" si="30"/>
        <v>2001</v>
      </c>
    </row>
    <row r="173" spans="1:23" x14ac:dyDescent="0.25">
      <c r="A173" t="s">
        <v>105</v>
      </c>
      <c r="B173" t="s">
        <v>5</v>
      </c>
      <c r="C173" t="s">
        <v>15</v>
      </c>
      <c r="D173" t="s">
        <v>16</v>
      </c>
      <c r="E173" t="s">
        <v>104</v>
      </c>
      <c r="F173" t="s">
        <v>64</v>
      </c>
      <c r="G173" t="s">
        <v>68</v>
      </c>
      <c r="L173" t="s">
        <v>69</v>
      </c>
      <c r="M173">
        <v>20</v>
      </c>
      <c r="N173">
        <f t="shared" si="30"/>
        <v>20</v>
      </c>
      <c r="O173">
        <f t="shared" si="30"/>
        <v>20</v>
      </c>
      <c r="P173">
        <f t="shared" si="30"/>
        <v>20</v>
      </c>
      <c r="Q173">
        <f t="shared" si="30"/>
        <v>20</v>
      </c>
      <c r="R173">
        <f t="shared" si="30"/>
        <v>20</v>
      </c>
      <c r="S173">
        <f t="shared" si="30"/>
        <v>20</v>
      </c>
      <c r="T173">
        <f t="shared" si="30"/>
        <v>20</v>
      </c>
      <c r="U173">
        <f t="shared" si="30"/>
        <v>20</v>
      </c>
      <c r="V173">
        <f t="shared" si="30"/>
        <v>20</v>
      </c>
      <c r="W173">
        <f t="shared" si="30"/>
        <v>20</v>
      </c>
    </row>
    <row r="174" spans="1:23" x14ac:dyDescent="0.25">
      <c r="A174" t="s">
        <v>105</v>
      </c>
      <c r="B174" t="s">
        <v>5</v>
      </c>
      <c r="C174" t="s">
        <v>15</v>
      </c>
      <c r="D174" t="s">
        <v>16</v>
      </c>
      <c r="E174" t="s">
        <v>104</v>
      </c>
      <c r="F174" t="s">
        <v>64</v>
      </c>
      <c r="G174" t="s">
        <v>70</v>
      </c>
      <c r="L174" t="s">
        <v>49</v>
      </c>
      <c r="M174">
        <f>INDEX([1]!freight_data,MATCH($A174&amp;$F174&amp;$G174&amp;$J174,[1]!freight_index,0),MATCH(M$2,[1]!freight_year,0))</f>
        <v>1</v>
      </c>
    </row>
    <row r="175" spans="1:23" x14ac:dyDescent="0.25">
      <c r="A175" t="s">
        <v>105</v>
      </c>
      <c r="B175" t="s">
        <v>5</v>
      </c>
      <c r="C175" t="s">
        <v>15</v>
      </c>
      <c r="D175" t="s">
        <v>16</v>
      </c>
      <c r="E175" t="s">
        <v>104</v>
      </c>
      <c r="F175" t="s">
        <v>64</v>
      </c>
      <c r="G175" t="s">
        <v>71</v>
      </c>
      <c r="K175" t="s">
        <v>72</v>
      </c>
      <c r="L175" t="s">
        <v>19</v>
      </c>
      <c r="M175">
        <f>INDEX([1]!freight_data,MATCH($A175&amp;$G175,[1]!freight_index,0),MATCH(M$2,[1]!freight_year,0))</f>
        <v>593.0729841188803</v>
      </c>
      <c r="N175">
        <f t="shared" ref="N175:W179" si="31">M175</f>
        <v>593.0729841188803</v>
      </c>
      <c r="O175">
        <f t="shared" si="31"/>
        <v>593.0729841188803</v>
      </c>
      <c r="P175">
        <f t="shared" si="31"/>
        <v>593.0729841188803</v>
      </c>
      <c r="Q175">
        <f t="shared" si="31"/>
        <v>593.0729841188803</v>
      </c>
      <c r="R175">
        <f t="shared" si="31"/>
        <v>593.0729841188803</v>
      </c>
      <c r="S175">
        <f t="shared" si="31"/>
        <v>593.0729841188803</v>
      </c>
      <c r="T175">
        <f t="shared" si="31"/>
        <v>593.0729841188803</v>
      </c>
      <c r="U175">
        <f t="shared" si="31"/>
        <v>593.0729841188803</v>
      </c>
      <c r="V175">
        <f t="shared" si="31"/>
        <v>593.0729841188803</v>
      </c>
      <c r="W175">
        <f t="shared" si="31"/>
        <v>593.0729841188803</v>
      </c>
    </row>
    <row r="176" spans="1:23" x14ac:dyDescent="0.25">
      <c r="A176" t="s">
        <v>105</v>
      </c>
      <c r="B176" t="s">
        <v>5</v>
      </c>
      <c r="C176" t="s">
        <v>15</v>
      </c>
      <c r="D176" t="s">
        <v>16</v>
      </c>
      <c r="E176" t="s">
        <v>104</v>
      </c>
      <c r="F176" t="s">
        <v>64</v>
      </c>
      <c r="G176" t="s">
        <v>74</v>
      </c>
      <c r="K176" t="s">
        <v>108</v>
      </c>
      <c r="L176" t="s">
        <v>76</v>
      </c>
      <c r="M176">
        <v>177423</v>
      </c>
      <c r="N176">
        <f t="shared" si="31"/>
        <v>177423</v>
      </c>
      <c r="O176">
        <f t="shared" si="31"/>
        <v>177423</v>
      </c>
      <c r="P176">
        <f t="shared" si="31"/>
        <v>177423</v>
      </c>
      <c r="Q176">
        <f t="shared" si="31"/>
        <v>177423</v>
      </c>
      <c r="R176">
        <f t="shared" si="31"/>
        <v>177423</v>
      </c>
      <c r="S176">
        <f t="shared" si="31"/>
        <v>177423</v>
      </c>
      <c r="T176">
        <f t="shared" si="31"/>
        <v>177423</v>
      </c>
      <c r="U176">
        <f t="shared" si="31"/>
        <v>177423</v>
      </c>
      <c r="V176">
        <f t="shared" si="31"/>
        <v>177423</v>
      </c>
      <c r="W176">
        <f t="shared" si="31"/>
        <v>177423</v>
      </c>
    </row>
    <row r="177" spans="1:23" x14ac:dyDescent="0.25">
      <c r="A177" t="s">
        <v>105</v>
      </c>
      <c r="B177" t="s">
        <v>5</v>
      </c>
      <c r="C177" t="s">
        <v>15</v>
      </c>
      <c r="D177" t="s">
        <v>16</v>
      </c>
      <c r="E177" t="s">
        <v>104</v>
      </c>
      <c r="F177" t="s">
        <v>64</v>
      </c>
      <c r="G177" t="s">
        <v>109</v>
      </c>
      <c r="L177" t="s">
        <v>69</v>
      </c>
      <c r="M177">
        <v>12</v>
      </c>
      <c r="N177">
        <f t="shared" si="31"/>
        <v>12</v>
      </c>
      <c r="O177">
        <f t="shared" si="31"/>
        <v>12</v>
      </c>
      <c r="P177">
        <f t="shared" si="31"/>
        <v>12</v>
      </c>
      <c r="Q177">
        <f t="shared" si="31"/>
        <v>12</v>
      </c>
      <c r="R177">
        <f t="shared" si="31"/>
        <v>12</v>
      </c>
      <c r="S177">
        <f t="shared" si="31"/>
        <v>12</v>
      </c>
      <c r="T177">
        <f t="shared" si="31"/>
        <v>12</v>
      </c>
      <c r="U177">
        <f t="shared" si="31"/>
        <v>12</v>
      </c>
      <c r="V177">
        <f t="shared" si="31"/>
        <v>12</v>
      </c>
      <c r="W177">
        <f t="shared" si="31"/>
        <v>12</v>
      </c>
    </row>
    <row r="178" spans="1:23" x14ac:dyDescent="0.25">
      <c r="A178" t="s">
        <v>105</v>
      </c>
      <c r="B178" t="s">
        <v>5</v>
      </c>
      <c r="C178" t="s">
        <v>15</v>
      </c>
      <c r="D178" t="s">
        <v>16</v>
      </c>
      <c r="E178" t="s">
        <v>104</v>
      </c>
      <c r="F178" t="s">
        <v>64</v>
      </c>
      <c r="G178" t="s">
        <v>77</v>
      </c>
      <c r="K178" t="s">
        <v>78</v>
      </c>
      <c r="L178" t="s">
        <v>76</v>
      </c>
      <c r="M178">
        <v>19257</v>
      </c>
      <c r="N178">
        <f t="shared" si="31"/>
        <v>19257</v>
      </c>
      <c r="O178">
        <f t="shared" si="31"/>
        <v>19257</v>
      </c>
      <c r="P178">
        <f t="shared" si="31"/>
        <v>19257</v>
      </c>
      <c r="Q178">
        <f t="shared" si="31"/>
        <v>19257</v>
      </c>
      <c r="R178">
        <f t="shared" si="31"/>
        <v>19257</v>
      </c>
      <c r="S178">
        <f t="shared" si="31"/>
        <v>19257</v>
      </c>
      <c r="T178">
        <f t="shared" si="31"/>
        <v>19257</v>
      </c>
      <c r="U178">
        <f t="shared" si="31"/>
        <v>19257</v>
      </c>
      <c r="V178">
        <f t="shared" si="31"/>
        <v>19257</v>
      </c>
      <c r="W178">
        <f t="shared" si="31"/>
        <v>19257</v>
      </c>
    </row>
    <row r="179" spans="1:23" x14ac:dyDescent="0.25">
      <c r="A179" t="s">
        <v>105</v>
      </c>
      <c r="B179" t="s">
        <v>5</v>
      </c>
      <c r="C179" t="s">
        <v>15</v>
      </c>
      <c r="D179" t="s">
        <v>16</v>
      </c>
      <c r="E179" t="s">
        <v>104</v>
      </c>
      <c r="F179" t="s">
        <v>64</v>
      </c>
      <c r="G179" t="s">
        <v>17</v>
      </c>
      <c r="J179" t="s">
        <v>79</v>
      </c>
      <c r="K179" t="s">
        <v>84</v>
      </c>
      <c r="L179" t="s">
        <v>80</v>
      </c>
      <c r="M179">
        <f>INDEX([1]!freight_data,MATCH($A179&amp;$F179&amp;$G179&amp;$J179,[1]!freight_index,0),MATCH(M$2,[1]!freight_year,0))</f>
        <v>2.0308199896894732</v>
      </c>
      <c r="N179">
        <f t="shared" si="31"/>
        <v>2.0308199896894732</v>
      </c>
      <c r="O179">
        <f t="shared" si="31"/>
        <v>2.0308199896894732</v>
      </c>
      <c r="P179">
        <f t="shared" si="31"/>
        <v>2.0308199896894732</v>
      </c>
      <c r="Q179">
        <f t="shared" si="31"/>
        <v>2.0308199896894732</v>
      </c>
      <c r="R179">
        <f t="shared" si="31"/>
        <v>2.0308199896894732</v>
      </c>
      <c r="S179">
        <f t="shared" si="31"/>
        <v>2.0308199896894732</v>
      </c>
      <c r="T179">
        <f t="shared" si="31"/>
        <v>2.0308199896894732</v>
      </c>
      <c r="U179">
        <f t="shared" si="31"/>
        <v>2.0308199896894732</v>
      </c>
      <c r="V179">
        <f t="shared" si="31"/>
        <v>2.0308199896894732</v>
      </c>
      <c r="W179">
        <f t="shared" si="31"/>
        <v>2.0308199896894732</v>
      </c>
    </row>
    <row r="180" spans="1:23" x14ac:dyDescent="0.25">
      <c r="A180" t="s">
        <v>105</v>
      </c>
      <c r="B180" t="s">
        <v>5</v>
      </c>
      <c r="C180" t="s">
        <v>15</v>
      </c>
      <c r="D180" t="s">
        <v>16</v>
      </c>
      <c r="E180" t="s">
        <v>104</v>
      </c>
      <c r="F180" t="s">
        <v>81</v>
      </c>
      <c r="G180" t="s">
        <v>6</v>
      </c>
    </row>
    <row r="181" spans="1:23" x14ac:dyDescent="0.25">
      <c r="A181" t="s">
        <v>105</v>
      </c>
      <c r="B181" t="s">
        <v>5</v>
      </c>
      <c r="C181" t="s">
        <v>15</v>
      </c>
      <c r="D181" t="s">
        <v>16</v>
      </c>
      <c r="E181" t="s">
        <v>104</v>
      </c>
      <c r="F181" t="s">
        <v>81</v>
      </c>
      <c r="G181" t="s">
        <v>65</v>
      </c>
      <c r="L181" t="s">
        <v>66</v>
      </c>
      <c r="M181">
        <v>2000</v>
      </c>
      <c r="N181">
        <f t="shared" ref="N181:W183" si="32">M181</f>
        <v>2000</v>
      </c>
      <c r="O181">
        <f t="shared" si="32"/>
        <v>2000</v>
      </c>
      <c r="P181">
        <f t="shared" si="32"/>
        <v>2000</v>
      </c>
      <c r="Q181">
        <f t="shared" si="32"/>
        <v>2000</v>
      </c>
      <c r="R181">
        <f t="shared" si="32"/>
        <v>2000</v>
      </c>
      <c r="S181">
        <f t="shared" si="32"/>
        <v>2000</v>
      </c>
      <c r="T181">
        <f t="shared" si="32"/>
        <v>2000</v>
      </c>
      <c r="U181">
        <f t="shared" si="32"/>
        <v>2000</v>
      </c>
      <c r="V181">
        <f t="shared" si="32"/>
        <v>2000</v>
      </c>
      <c r="W181">
        <f t="shared" si="32"/>
        <v>2000</v>
      </c>
    </row>
    <row r="182" spans="1:23" x14ac:dyDescent="0.25">
      <c r="A182" t="s">
        <v>105</v>
      </c>
      <c r="B182" t="s">
        <v>5</v>
      </c>
      <c r="C182" t="s">
        <v>15</v>
      </c>
      <c r="D182" t="s">
        <v>16</v>
      </c>
      <c r="E182" t="s">
        <v>104</v>
      </c>
      <c r="F182" t="s">
        <v>81</v>
      </c>
      <c r="G182" t="s">
        <v>67</v>
      </c>
      <c r="L182" t="s">
        <v>66</v>
      </c>
      <c r="M182">
        <v>2101</v>
      </c>
      <c r="N182">
        <f t="shared" si="32"/>
        <v>2101</v>
      </c>
      <c r="O182">
        <f t="shared" si="32"/>
        <v>2101</v>
      </c>
      <c r="P182">
        <f t="shared" si="32"/>
        <v>2101</v>
      </c>
      <c r="Q182">
        <f t="shared" si="32"/>
        <v>2101</v>
      </c>
      <c r="R182">
        <f t="shared" si="32"/>
        <v>2101</v>
      </c>
      <c r="S182">
        <f t="shared" si="32"/>
        <v>2101</v>
      </c>
      <c r="T182">
        <f t="shared" si="32"/>
        <v>2101</v>
      </c>
      <c r="U182">
        <f t="shared" si="32"/>
        <v>2101</v>
      </c>
      <c r="V182">
        <f t="shared" si="32"/>
        <v>2101</v>
      </c>
      <c r="W182">
        <f t="shared" si="32"/>
        <v>2101</v>
      </c>
    </row>
    <row r="183" spans="1:23" x14ac:dyDescent="0.25">
      <c r="A183" t="s">
        <v>105</v>
      </c>
      <c r="B183" t="s">
        <v>5</v>
      </c>
      <c r="C183" t="s">
        <v>15</v>
      </c>
      <c r="D183" t="s">
        <v>16</v>
      </c>
      <c r="E183" t="s">
        <v>104</v>
      </c>
      <c r="F183" t="s">
        <v>81</v>
      </c>
      <c r="G183" t="s">
        <v>68</v>
      </c>
      <c r="L183" t="s">
        <v>69</v>
      </c>
      <c r="M183">
        <v>16</v>
      </c>
      <c r="N183">
        <f t="shared" si="32"/>
        <v>16</v>
      </c>
      <c r="O183">
        <f t="shared" si="32"/>
        <v>16</v>
      </c>
      <c r="P183">
        <f t="shared" si="32"/>
        <v>16</v>
      </c>
      <c r="Q183">
        <f t="shared" si="32"/>
        <v>16</v>
      </c>
      <c r="R183">
        <f t="shared" si="32"/>
        <v>16</v>
      </c>
      <c r="S183">
        <f t="shared" si="32"/>
        <v>16</v>
      </c>
      <c r="T183">
        <f t="shared" si="32"/>
        <v>16</v>
      </c>
      <c r="U183">
        <f t="shared" si="32"/>
        <v>16</v>
      </c>
      <c r="V183">
        <f t="shared" si="32"/>
        <v>16</v>
      </c>
      <c r="W183">
        <f t="shared" si="32"/>
        <v>16</v>
      </c>
    </row>
    <row r="184" spans="1:23" x14ac:dyDescent="0.25">
      <c r="A184" t="s">
        <v>105</v>
      </c>
      <c r="B184" t="s">
        <v>5</v>
      </c>
      <c r="C184" t="s">
        <v>15</v>
      </c>
      <c r="D184" t="s">
        <v>16</v>
      </c>
      <c r="E184" t="s">
        <v>104</v>
      </c>
      <c r="F184" t="s">
        <v>81</v>
      </c>
      <c r="G184" t="s">
        <v>70</v>
      </c>
      <c r="L184" t="s">
        <v>49</v>
      </c>
      <c r="M184">
        <v>0</v>
      </c>
    </row>
    <row r="185" spans="1:23" x14ac:dyDescent="0.25">
      <c r="A185" t="s">
        <v>105</v>
      </c>
      <c r="B185" t="s">
        <v>5</v>
      </c>
      <c r="C185" t="s">
        <v>15</v>
      </c>
      <c r="D185" t="s">
        <v>16</v>
      </c>
      <c r="E185" t="s">
        <v>104</v>
      </c>
      <c r="F185" t="s">
        <v>81</v>
      </c>
      <c r="G185" t="s">
        <v>71</v>
      </c>
      <c r="K185" t="s">
        <v>72</v>
      </c>
      <c r="L185" t="s">
        <v>19</v>
      </c>
      <c r="M185">
        <f>INDEX([1]!freight_data,MATCH($A185&amp;$G185,[1]!freight_index,0),MATCH(M$2,[1]!freight_year,0))</f>
        <v>593.0729841188803</v>
      </c>
      <c r="N185">
        <f t="shared" ref="N185:W188" si="33">M185</f>
        <v>593.0729841188803</v>
      </c>
      <c r="O185">
        <f t="shared" si="33"/>
        <v>593.0729841188803</v>
      </c>
      <c r="P185">
        <f t="shared" si="33"/>
        <v>593.0729841188803</v>
      </c>
      <c r="Q185">
        <f t="shared" si="33"/>
        <v>593.0729841188803</v>
      </c>
      <c r="R185">
        <f t="shared" si="33"/>
        <v>593.0729841188803</v>
      </c>
      <c r="S185">
        <f t="shared" si="33"/>
        <v>593.0729841188803</v>
      </c>
      <c r="T185">
        <f t="shared" si="33"/>
        <v>593.0729841188803</v>
      </c>
      <c r="U185">
        <f t="shared" si="33"/>
        <v>593.0729841188803</v>
      </c>
      <c r="V185">
        <f t="shared" si="33"/>
        <v>593.0729841188803</v>
      </c>
      <c r="W185">
        <f t="shared" si="33"/>
        <v>593.0729841188803</v>
      </c>
    </row>
    <row r="186" spans="1:23" x14ac:dyDescent="0.25">
      <c r="A186" t="s">
        <v>105</v>
      </c>
      <c r="B186" t="s">
        <v>5</v>
      </c>
      <c r="C186" t="s">
        <v>15</v>
      </c>
      <c r="D186" t="s">
        <v>16</v>
      </c>
      <c r="E186" t="s">
        <v>104</v>
      </c>
      <c r="F186" t="s">
        <v>81</v>
      </c>
      <c r="G186" t="s">
        <v>74</v>
      </c>
      <c r="K186" t="s">
        <v>110</v>
      </c>
      <c r="L186" t="s">
        <v>76</v>
      </c>
      <c r="M186">
        <v>183902.33</v>
      </c>
      <c r="N186">
        <f t="shared" si="33"/>
        <v>183902.33</v>
      </c>
      <c r="O186">
        <f t="shared" si="33"/>
        <v>183902.33</v>
      </c>
      <c r="P186">
        <f t="shared" si="33"/>
        <v>183902.33</v>
      </c>
      <c r="Q186">
        <f t="shared" si="33"/>
        <v>183902.33</v>
      </c>
      <c r="R186">
        <f t="shared" si="33"/>
        <v>183902.33</v>
      </c>
      <c r="S186">
        <f t="shared" si="33"/>
        <v>183902.33</v>
      </c>
      <c r="T186">
        <f t="shared" si="33"/>
        <v>183902.33</v>
      </c>
      <c r="U186">
        <f t="shared" si="33"/>
        <v>183902.33</v>
      </c>
      <c r="V186">
        <f t="shared" si="33"/>
        <v>183902.33</v>
      </c>
      <c r="W186">
        <f t="shared" si="33"/>
        <v>183902.33</v>
      </c>
    </row>
    <row r="187" spans="1:23" x14ac:dyDescent="0.25">
      <c r="A187" t="s">
        <v>105</v>
      </c>
      <c r="B187" t="s">
        <v>5</v>
      </c>
      <c r="C187" t="s">
        <v>15</v>
      </c>
      <c r="D187" t="s">
        <v>16</v>
      </c>
      <c r="E187" t="s">
        <v>104</v>
      </c>
      <c r="F187" t="s">
        <v>81</v>
      </c>
      <c r="G187" t="s">
        <v>77</v>
      </c>
      <c r="K187" t="s">
        <v>78</v>
      </c>
      <c r="L187" t="s">
        <v>76</v>
      </c>
      <c r="M187">
        <v>19596</v>
      </c>
      <c r="N187">
        <f t="shared" si="33"/>
        <v>19596</v>
      </c>
      <c r="O187">
        <f t="shared" si="33"/>
        <v>19596</v>
      </c>
      <c r="P187">
        <f t="shared" si="33"/>
        <v>19596</v>
      </c>
      <c r="Q187">
        <f t="shared" si="33"/>
        <v>19596</v>
      </c>
      <c r="R187">
        <f t="shared" si="33"/>
        <v>19596</v>
      </c>
      <c r="S187">
        <f t="shared" si="33"/>
        <v>19596</v>
      </c>
      <c r="T187">
        <f t="shared" si="33"/>
        <v>19596</v>
      </c>
      <c r="U187">
        <f t="shared" si="33"/>
        <v>19596</v>
      </c>
      <c r="V187">
        <f t="shared" si="33"/>
        <v>19596</v>
      </c>
      <c r="W187">
        <f t="shared" si="33"/>
        <v>19596</v>
      </c>
    </row>
    <row r="188" spans="1:23" x14ac:dyDescent="0.25">
      <c r="A188" t="s">
        <v>105</v>
      </c>
      <c r="B188" t="s">
        <v>5</v>
      </c>
      <c r="C188" t="s">
        <v>15</v>
      </c>
      <c r="D188" t="s">
        <v>16</v>
      </c>
      <c r="E188" t="s">
        <v>104</v>
      </c>
      <c r="F188" t="s">
        <v>81</v>
      </c>
      <c r="G188" t="s">
        <v>17</v>
      </c>
      <c r="J188" t="s">
        <v>79</v>
      </c>
      <c r="K188" t="s">
        <v>84</v>
      </c>
      <c r="L188" t="s">
        <v>80</v>
      </c>
      <c r="M188">
        <f>INDEX([1]!freight_data,MATCH($A188&amp;$F188&amp;$G188&amp;$J188,[1]!freight_index,0),MATCH(M$2,[1]!freight_year,0))</f>
        <v>1.9435644333557149</v>
      </c>
      <c r="N188">
        <f t="shared" si="33"/>
        <v>1.9435644333557149</v>
      </c>
      <c r="O188">
        <f t="shared" si="33"/>
        <v>1.9435644333557149</v>
      </c>
      <c r="P188">
        <f t="shared" si="33"/>
        <v>1.9435644333557149</v>
      </c>
      <c r="Q188">
        <f t="shared" si="33"/>
        <v>1.9435644333557149</v>
      </c>
      <c r="R188">
        <f t="shared" si="33"/>
        <v>1.9435644333557149</v>
      </c>
      <c r="S188">
        <f t="shared" si="33"/>
        <v>1.9435644333557149</v>
      </c>
      <c r="T188">
        <f t="shared" si="33"/>
        <v>1.9435644333557149</v>
      </c>
      <c r="U188">
        <f t="shared" si="33"/>
        <v>1.9435644333557149</v>
      </c>
      <c r="V188">
        <f t="shared" si="33"/>
        <v>1.9435644333557149</v>
      </c>
      <c r="W188">
        <f t="shared" si="33"/>
        <v>1.9435644333557149</v>
      </c>
    </row>
    <row r="189" spans="1:23" x14ac:dyDescent="0.25">
      <c r="A189" t="s">
        <v>105</v>
      </c>
      <c r="B189" t="s">
        <v>5</v>
      </c>
      <c r="C189" t="s">
        <v>15</v>
      </c>
      <c r="D189" t="s">
        <v>16</v>
      </c>
      <c r="E189" t="s">
        <v>104</v>
      </c>
      <c r="F189" t="s">
        <v>82</v>
      </c>
      <c r="G189" t="s">
        <v>6</v>
      </c>
    </row>
    <row r="190" spans="1:23" x14ac:dyDescent="0.25">
      <c r="A190" t="s">
        <v>105</v>
      </c>
      <c r="B190" t="s">
        <v>5</v>
      </c>
      <c r="C190" t="s">
        <v>15</v>
      </c>
      <c r="D190" t="s">
        <v>16</v>
      </c>
      <c r="E190" t="s">
        <v>104</v>
      </c>
      <c r="F190" t="s">
        <v>82</v>
      </c>
      <c r="G190" t="s">
        <v>65</v>
      </c>
      <c r="L190" t="s">
        <v>66</v>
      </c>
      <c r="M190">
        <v>2015</v>
      </c>
      <c r="N190">
        <f t="shared" ref="N190:W192" si="34">M190</f>
        <v>2015</v>
      </c>
      <c r="O190">
        <f t="shared" si="34"/>
        <v>2015</v>
      </c>
      <c r="P190">
        <f t="shared" si="34"/>
        <v>2015</v>
      </c>
      <c r="Q190">
        <f t="shared" si="34"/>
        <v>2015</v>
      </c>
      <c r="R190">
        <f t="shared" si="34"/>
        <v>2015</v>
      </c>
      <c r="S190">
        <f t="shared" si="34"/>
        <v>2015</v>
      </c>
      <c r="T190">
        <f t="shared" si="34"/>
        <v>2015</v>
      </c>
      <c r="U190">
        <f t="shared" si="34"/>
        <v>2015</v>
      </c>
      <c r="V190">
        <f t="shared" si="34"/>
        <v>2015</v>
      </c>
      <c r="W190">
        <f t="shared" si="34"/>
        <v>2015</v>
      </c>
    </row>
    <row r="191" spans="1:23" x14ac:dyDescent="0.25">
      <c r="A191" t="s">
        <v>105</v>
      </c>
      <c r="B191" t="s">
        <v>5</v>
      </c>
      <c r="C191" t="s">
        <v>15</v>
      </c>
      <c r="D191" t="s">
        <v>16</v>
      </c>
      <c r="E191" t="s">
        <v>104</v>
      </c>
      <c r="F191" t="s">
        <v>82</v>
      </c>
      <c r="G191" t="s">
        <v>67</v>
      </c>
      <c r="L191" t="s">
        <v>66</v>
      </c>
      <c r="M191">
        <v>2101</v>
      </c>
      <c r="N191">
        <f t="shared" si="34"/>
        <v>2101</v>
      </c>
      <c r="O191">
        <f t="shared" si="34"/>
        <v>2101</v>
      </c>
      <c r="P191">
        <f t="shared" si="34"/>
        <v>2101</v>
      </c>
      <c r="Q191">
        <f t="shared" si="34"/>
        <v>2101</v>
      </c>
      <c r="R191">
        <f t="shared" si="34"/>
        <v>2101</v>
      </c>
      <c r="S191">
        <f t="shared" si="34"/>
        <v>2101</v>
      </c>
      <c r="T191">
        <f t="shared" si="34"/>
        <v>2101</v>
      </c>
      <c r="U191">
        <f t="shared" si="34"/>
        <v>2101</v>
      </c>
      <c r="V191">
        <f t="shared" si="34"/>
        <v>2101</v>
      </c>
      <c r="W191">
        <f t="shared" si="34"/>
        <v>2101</v>
      </c>
    </row>
    <row r="192" spans="1:23" x14ac:dyDescent="0.25">
      <c r="A192" t="s">
        <v>105</v>
      </c>
      <c r="B192" t="s">
        <v>5</v>
      </c>
      <c r="C192" t="s">
        <v>15</v>
      </c>
      <c r="D192" t="s">
        <v>16</v>
      </c>
      <c r="E192" t="s">
        <v>104</v>
      </c>
      <c r="F192" t="s">
        <v>82</v>
      </c>
      <c r="G192" t="s">
        <v>68</v>
      </c>
      <c r="L192" t="s">
        <v>69</v>
      </c>
      <c r="M192">
        <v>12</v>
      </c>
      <c r="N192">
        <f t="shared" si="34"/>
        <v>12</v>
      </c>
      <c r="O192">
        <f t="shared" si="34"/>
        <v>12</v>
      </c>
      <c r="P192">
        <f t="shared" si="34"/>
        <v>12</v>
      </c>
      <c r="Q192">
        <f t="shared" si="34"/>
        <v>12</v>
      </c>
      <c r="R192">
        <f t="shared" si="34"/>
        <v>12</v>
      </c>
      <c r="S192">
        <f t="shared" si="34"/>
        <v>12</v>
      </c>
      <c r="T192">
        <f t="shared" si="34"/>
        <v>12</v>
      </c>
      <c r="U192">
        <f t="shared" si="34"/>
        <v>12</v>
      </c>
      <c r="V192">
        <f t="shared" si="34"/>
        <v>12</v>
      </c>
      <c r="W192">
        <f t="shared" si="34"/>
        <v>12</v>
      </c>
    </row>
    <row r="193" spans="1:23" x14ac:dyDescent="0.25">
      <c r="A193" t="s">
        <v>105</v>
      </c>
      <c r="B193" t="s">
        <v>5</v>
      </c>
      <c r="C193" t="s">
        <v>15</v>
      </c>
      <c r="D193" t="s">
        <v>16</v>
      </c>
      <c r="E193" t="s">
        <v>104</v>
      </c>
      <c r="F193" t="s">
        <v>82</v>
      </c>
      <c r="G193" t="s">
        <v>70</v>
      </c>
      <c r="L193" t="s">
        <v>49</v>
      </c>
      <c r="M193">
        <v>0</v>
      </c>
    </row>
    <row r="194" spans="1:23" x14ac:dyDescent="0.25">
      <c r="A194" t="s">
        <v>105</v>
      </c>
      <c r="B194" t="s">
        <v>5</v>
      </c>
      <c r="C194" t="s">
        <v>15</v>
      </c>
      <c r="D194" t="s">
        <v>16</v>
      </c>
      <c r="E194" t="s">
        <v>104</v>
      </c>
      <c r="F194" t="s">
        <v>82</v>
      </c>
      <c r="G194" t="s">
        <v>71</v>
      </c>
      <c r="K194" t="s">
        <v>72</v>
      </c>
      <c r="L194" t="s">
        <v>19</v>
      </c>
      <c r="M194">
        <f>INDEX([1]!freight_data,MATCH($A194&amp;$G194,[1]!freight_index,0),MATCH(M$2,[1]!freight_year,0))</f>
        <v>593.0729841188803</v>
      </c>
      <c r="N194">
        <f t="shared" ref="N194:W197" si="35">M194</f>
        <v>593.0729841188803</v>
      </c>
      <c r="O194">
        <f t="shared" si="35"/>
        <v>593.0729841188803</v>
      </c>
      <c r="P194">
        <f t="shared" si="35"/>
        <v>593.0729841188803</v>
      </c>
      <c r="Q194">
        <f t="shared" si="35"/>
        <v>593.0729841188803</v>
      </c>
      <c r="R194">
        <f t="shared" si="35"/>
        <v>593.0729841188803</v>
      </c>
      <c r="S194">
        <f t="shared" si="35"/>
        <v>593.0729841188803</v>
      </c>
      <c r="T194">
        <f t="shared" si="35"/>
        <v>593.0729841188803</v>
      </c>
      <c r="U194">
        <f t="shared" si="35"/>
        <v>593.0729841188803</v>
      </c>
      <c r="V194">
        <f t="shared" si="35"/>
        <v>593.0729841188803</v>
      </c>
      <c r="W194">
        <f t="shared" si="35"/>
        <v>593.0729841188803</v>
      </c>
    </row>
    <row r="195" spans="1:23" x14ac:dyDescent="0.25">
      <c r="A195" t="s">
        <v>105</v>
      </c>
      <c r="B195" t="s">
        <v>5</v>
      </c>
      <c r="C195" t="s">
        <v>15</v>
      </c>
      <c r="D195" t="s">
        <v>16</v>
      </c>
      <c r="E195" t="s">
        <v>104</v>
      </c>
      <c r="F195" t="s">
        <v>82</v>
      </c>
      <c r="G195" t="s">
        <v>74</v>
      </c>
      <c r="K195" t="s">
        <v>110</v>
      </c>
      <c r="L195" t="s">
        <v>76</v>
      </c>
      <c r="M195">
        <f>201921.59*1.5</f>
        <v>302882.38500000001</v>
      </c>
      <c r="N195">
        <f t="shared" si="35"/>
        <v>302882.38500000001</v>
      </c>
      <c r="O195">
        <f t="shared" si="35"/>
        <v>302882.38500000001</v>
      </c>
      <c r="P195">
        <f t="shared" si="35"/>
        <v>302882.38500000001</v>
      </c>
      <c r="Q195">
        <f t="shared" si="35"/>
        <v>302882.38500000001</v>
      </c>
      <c r="R195">
        <f t="shared" si="35"/>
        <v>302882.38500000001</v>
      </c>
      <c r="S195">
        <f t="shared" si="35"/>
        <v>302882.38500000001</v>
      </c>
      <c r="T195">
        <f t="shared" si="35"/>
        <v>302882.38500000001</v>
      </c>
      <c r="U195">
        <f t="shared" si="35"/>
        <v>302882.38500000001</v>
      </c>
      <c r="V195">
        <f t="shared" si="35"/>
        <v>302882.38500000001</v>
      </c>
      <c r="W195">
        <f t="shared" si="35"/>
        <v>302882.38500000001</v>
      </c>
    </row>
    <row r="196" spans="1:23" x14ac:dyDescent="0.25">
      <c r="A196" t="s">
        <v>105</v>
      </c>
      <c r="B196" t="s">
        <v>5</v>
      </c>
      <c r="C196" t="s">
        <v>15</v>
      </c>
      <c r="D196" t="s">
        <v>16</v>
      </c>
      <c r="E196" t="s">
        <v>104</v>
      </c>
      <c r="F196" t="s">
        <v>82</v>
      </c>
      <c r="G196" t="s">
        <v>77</v>
      </c>
      <c r="K196" t="s">
        <v>78</v>
      </c>
      <c r="L196" t="s">
        <v>76</v>
      </c>
      <c r="M196">
        <v>21533</v>
      </c>
      <c r="N196">
        <f t="shared" si="35"/>
        <v>21533</v>
      </c>
      <c r="O196">
        <f t="shared" si="35"/>
        <v>21533</v>
      </c>
      <c r="P196">
        <f t="shared" si="35"/>
        <v>21533</v>
      </c>
      <c r="Q196">
        <f t="shared" si="35"/>
        <v>21533</v>
      </c>
      <c r="R196">
        <f t="shared" si="35"/>
        <v>21533</v>
      </c>
      <c r="S196">
        <f t="shared" si="35"/>
        <v>21533</v>
      </c>
      <c r="T196">
        <f t="shared" si="35"/>
        <v>21533</v>
      </c>
      <c r="U196">
        <f t="shared" si="35"/>
        <v>21533</v>
      </c>
      <c r="V196">
        <f t="shared" si="35"/>
        <v>21533</v>
      </c>
      <c r="W196">
        <f t="shared" si="35"/>
        <v>21533</v>
      </c>
    </row>
    <row r="197" spans="1:23" x14ac:dyDescent="0.25">
      <c r="A197" t="s">
        <v>105</v>
      </c>
      <c r="B197" t="s">
        <v>5</v>
      </c>
      <c r="C197" t="s">
        <v>15</v>
      </c>
      <c r="D197" t="s">
        <v>16</v>
      </c>
      <c r="E197" t="s">
        <v>104</v>
      </c>
      <c r="F197" t="s">
        <v>82</v>
      </c>
      <c r="G197" t="s">
        <v>17</v>
      </c>
      <c r="J197" t="s">
        <v>79</v>
      </c>
      <c r="K197" t="s">
        <v>84</v>
      </c>
      <c r="L197" t="s">
        <v>80</v>
      </c>
      <c r="M197">
        <f>INDEX([1]!freight_data,MATCH($A197&amp;$F197&amp;$G197&amp;$J197,[1]!freight_index,0),MATCH(M$2,[1]!freight_year,0))</f>
        <v>2.183603520961229</v>
      </c>
      <c r="N197">
        <f t="shared" si="35"/>
        <v>2.183603520961229</v>
      </c>
      <c r="O197">
        <f t="shared" si="35"/>
        <v>2.183603520961229</v>
      </c>
      <c r="P197">
        <f t="shared" si="35"/>
        <v>2.183603520961229</v>
      </c>
      <c r="Q197">
        <f t="shared" si="35"/>
        <v>2.183603520961229</v>
      </c>
      <c r="R197">
        <f t="shared" si="35"/>
        <v>2.183603520961229</v>
      </c>
      <c r="S197">
        <f t="shared" si="35"/>
        <v>2.183603520961229</v>
      </c>
      <c r="T197">
        <f t="shared" si="35"/>
        <v>2.183603520961229</v>
      </c>
      <c r="U197">
        <f t="shared" si="35"/>
        <v>2.183603520961229</v>
      </c>
      <c r="V197">
        <f t="shared" si="35"/>
        <v>2.183603520961229</v>
      </c>
      <c r="W197">
        <f t="shared" si="35"/>
        <v>2.183603520961229</v>
      </c>
    </row>
    <row r="198" spans="1:23" x14ac:dyDescent="0.25">
      <c r="A198" t="s">
        <v>105</v>
      </c>
      <c r="B198" t="s">
        <v>5</v>
      </c>
      <c r="C198" t="s">
        <v>15</v>
      </c>
      <c r="D198" t="s">
        <v>16</v>
      </c>
      <c r="E198" t="s">
        <v>104</v>
      </c>
      <c r="F198" t="s">
        <v>111</v>
      </c>
      <c r="G198" t="s">
        <v>6</v>
      </c>
    </row>
    <row r="199" spans="1:23" x14ac:dyDescent="0.25">
      <c r="A199" t="s">
        <v>105</v>
      </c>
      <c r="B199" t="s">
        <v>5</v>
      </c>
      <c r="C199" t="s">
        <v>15</v>
      </c>
      <c r="D199" t="s">
        <v>16</v>
      </c>
      <c r="E199" t="s">
        <v>104</v>
      </c>
      <c r="F199" t="s">
        <v>111</v>
      </c>
      <c r="G199" t="s">
        <v>65</v>
      </c>
      <c r="L199" t="s">
        <v>66</v>
      </c>
      <c r="M199">
        <v>2015</v>
      </c>
      <c r="N199">
        <f t="shared" ref="N199:W201" si="36">M199</f>
        <v>2015</v>
      </c>
      <c r="O199">
        <f t="shared" si="36"/>
        <v>2015</v>
      </c>
      <c r="P199">
        <f t="shared" si="36"/>
        <v>2015</v>
      </c>
      <c r="Q199">
        <f t="shared" si="36"/>
        <v>2015</v>
      </c>
      <c r="R199">
        <f t="shared" si="36"/>
        <v>2015</v>
      </c>
      <c r="S199">
        <f t="shared" si="36"/>
        <v>2015</v>
      </c>
      <c r="T199">
        <f t="shared" si="36"/>
        <v>2015</v>
      </c>
      <c r="U199">
        <f t="shared" si="36"/>
        <v>2015</v>
      </c>
      <c r="V199">
        <f t="shared" si="36"/>
        <v>2015</v>
      </c>
      <c r="W199">
        <f t="shared" si="36"/>
        <v>2015</v>
      </c>
    </row>
    <row r="200" spans="1:23" x14ac:dyDescent="0.25">
      <c r="A200" t="s">
        <v>105</v>
      </c>
      <c r="B200" t="s">
        <v>5</v>
      </c>
      <c r="C200" t="s">
        <v>15</v>
      </c>
      <c r="D200" t="s">
        <v>16</v>
      </c>
      <c r="E200" t="s">
        <v>104</v>
      </c>
      <c r="F200" t="s">
        <v>111</v>
      </c>
      <c r="G200" t="s">
        <v>67</v>
      </c>
      <c r="L200" t="s">
        <v>66</v>
      </c>
      <c r="M200">
        <v>2101</v>
      </c>
      <c r="N200">
        <f t="shared" si="36"/>
        <v>2101</v>
      </c>
      <c r="O200">
        <f t="shared" si="36"/>
        <v>2101</v>
      </c>
      <c r="P200">
        <f t="shared" si="36"/>
        <v>2101</v>
      </c>
      <c r="Q200">
        <f t="shared" si="36"/>
        <v>2101</v>
      </c>
      <c r="R200">
        <f t="shared" si="36"/>
        <v>2101</v>
      </c>
      <c r="S200">
        <f t="shared" si="36"/>
        <v>2101</v>
      </c>
      <c r="T200">
        <f t="shared" si="36"/>
        <v>2101</v>
      </c>
      <c r="U200">
        <f t="shared" si="36"/>
        <v>2101</v>
      </c>
      <c r="V200">
        <f t="shared" si="36"/>
        <v>2101</v>
      </c>
      <c r="W200">
        <f t="shared" si="36"/>
        <v>2101</v>
      </c>
    </row>
    <row r="201" spans="1:23" x14ac:dyDescent="0.25">
      <c r="A201" t="s">
        <v>105</v>
      </c>
      <c r="B201" t="s">
        <v>5</v>
      </c>
      <c r="C201" t="s">
        <v>15</v>
      </c>
      <c r="D201" t="s">
        <v>16</v>
      </c>
      <c r="E201" t="s">
        <v>104</v>
      </c>
      <c r="F201" t="s">
        <v>111</v>
      </c>
      <c r="G201" t="s">
        <v>68</v>
      </c>
      <c r="L201" t="s">
        <v>69</v>
      </c>
      <c r="M201">
        <v>16</v>
      </c>
      <c r="N201">
        <f t="shared" si="36"/>
        <v>16</v>
      </c>
      <c r="O201">
        <f t="shared" si="36"/>
        <v>16</v>
      </c>
      <c r="P201">
        <f t="shared" si="36"/>
        <v>16</v>
      </c>
      <c r="Q201">
        <f t="shared" si="36"/>
        <v>16</v>
      </c>
      <c r="R201">
        <f t="shared" si="36"/>
        <v>16</v>
      </c>
      <c r="S201">
        <f t="shared" si="36"/>
        <v>16</v>
      </c>
      <c r="T201">
        <f t="shared" si="36"/>
        <v>16</v>
      </c>
      <c r="U201">
        <f t="shared" si="36"/>
        <v>16</v>
      </c>
      <c r="V201">
        <f t="shared" si="36"/>
        <v>16</v>
      </c>
      <c r="W201">
        <f t="shared" si="36"/>
        <v>16</v>
      </c>
    </row>
    <row r="202" spans="1:23" x14ac:dyDescent="0.25">
      <c r="A202" t="s">
        <v>105</v>
      </c>
      <c r="B202" t="s">
        <v>5</v>
      </c>
      <c r="C202" t="s">
        <v>15</v>
      </c>
      <c r="D202" t="s">
        <v>16</v>
      </c>
      <c r="E202" t="s">
        <v>104</v>
      </c>
      <c r="F202" t="s">
        <v>111</v>
      </c>
      <c r="G202" t="s">
        <v>70</v>
      </c>
      <c r="L202" t="s">
        <v>49</v>
      </c>
      <c r="M202">
        <v>0</v>
      </c>
    </row>
    <row r="203" spans="1:23" x14ac:dyDescent="0.25">
      <c r="A203" t="s">
        <v>105</v>
      </c>
      <c r="B203" t="s">
        <v>5</v>
      </c>
      <c r="C203" t="s">
        <v>15</v>
      </c>
      <c r="D203" t="s">
        <v>16</v>
      </c>
      <c r="E203" t="s">
        <v>104</v>
      </c>
      <c r="F203" t="s">
        <v>111</v>
      </c>
      <c r="G203" t="s">
        <v>71</v>
      </c>
      <c r="K203" t="s">
        <v>72</v>
      </c>
      <c r="L203" t="s">
        <v>19</v>
      </c>
      <c r="M203">
        <f>INDEX([1]!freight_data,MATCH($A203&amp;$G203,[1]!freight_index,0),MATCH(M$2,[1]!freight_year,0))</f>
        <v>593.0729841188803</v>
      </c>
      <c r="N203">
        <f t="shared" ref="N203:W206" si="37">M203</f>
        <v>593.0729841188803</v>
      </c>
      <c r="O203">
        <f t="shared" si="37"/>
        <v>593.0729841188803</v>
      </c>
      <c r="P203">
        <f t="shared" si="37"/>
        <v>593.0729841188803</v>
      </c>
      <c r="Q203">
        <f t="shared" si="37"/>
        <v>593.0729841188803</v>
      </c>
      <c r="R203">
        <f t="shared" si="37"/>
        <v>593.0729841188803</v>
      </c>
      <c r="S203">
        <f t="shared" si="37"/>
        <v>593.0729841188803</v>
      </c>
      <c r="T203">
        <f t="shared" si="37"/>
        <v>593.0729841188803</v>
      </c>
      <c r="U203">
        <f t="shared" si="37"/>
        <v>593.0729841188803</v>
      </c>
      <c r="V203">
        <f t="shared" si="37"/>
        <v>593.0729841188803</v>
      </c>
      <c r="W203">
        <f t="shared" si="37"/>
        <v>593.0729841188803</v>
      </c>
    </row>
    <row r="204" spans="1:23" x14ac:dyDescent="0.25">
      <c r="A204" t="s">
        <v>105</v>
      </c>
      <c r="B204" t="s">
        <v>5</v>
      </c>
      <c r="C204" t="s">
        <v>15</v>
      </c>
      <c r="D204" t="s">
        <v>16</v>
      </c>
      <c r="E204" t="s">
        <v>104</v>
      </c>
      <c r="F204" t="s">
        <v>111</v>
      </c>
      <c r="G204" t="s">
        <v>74</v>
      </c>
      <c r="K204" t="s">
        <v>112</v>
      </c>
      <c r="L204" t="s">
        <v>76</v>
      </c>
      <c r="M204">
        <v>262000</v>
      </c>
      <c r="N204">
        <f t="shared" si="37"/>
        <v>262000</v>
      </c>
      <c r="O204">
        <f t="shared" si="37"/>
        <v>262000</v>
      </c>
      <c r="P204">
        <f t="shared" si="37"/>
        <v>262000</v>
      </c>
      <c r="Q204">
        <f t="shared" si="37"/>
        <v>262000</v>
      </c>
      <c r="R204">
        <f t="shared" si="37"/>
        <v>262000</v>
      </c>
      <c r="S204">
        <f t="shared" si="37"/>
        <v>262000</v>
      </c>
      <c r="T204">
        <f t="shared" si="37"/>
        <v>262000</v>
      </c>
      <c r="U204">
        <f t="shared" si="37"/>
        <v>262000</v>
      </c>
      <c r="V204">
        <f t="shared" si="37"/>
        <v>262000</v>
      </c>
      <c r="W204">
        <f t="shared" si="37"/>
        <v>262000</v>
      </c>
    </row>
    <row r="205" spans="1:23" x14ac:dyDescent="0.25">
      <c r="A205" t="s">
        <v>105</v>
      </c>
      <c r="B205" t="s">
        <v>5</v>
      </c>
      <c r="C205" t="s">
        <v>15</v>
      </c>
      <c r="D205" t="s">
        <v>16</v>
      </c>
      <c r="E205" t="s">
        <v>104</v>
      </c>
      <c r="F205" t="s">
        <v>111</v>
      </c>
      <c r="G205" t="s">
        <v>77</v>
      </c>
      <c r="K205" t="s">
        <v>113</v>
      </c>
      <c r="L205" t="s">
        <v>76</v>
      </c>
      <c r="M205">
        <v>25418</v>
      </c>
      <c r="N205">
        <f t="shared" si="37"/>
        <v>25418</v>
      </c>
      <c r="O205">
        <f t="shared" si="37"/>
        <v>25418</v>
      </c>
      <c r="P205">
        <f t="shared" si="37"/>
        <v>25418</v>
      </c>
      <c r="Q205">
        <f t="shared" si="37"/>
        <v>25418</v>
      </c>
      <c r="R205">
        <f t="shared" si="37"/>
        <v>25418</v>
      </c>
      <c r="S205">
        <f t="shared" si="37"/>
        <v>25418</v>
      </c>
      <c r="T205">
        <f t="shared" si="37"/>
        <v>25418</v>
      </c>
      <c r="U205">
        <f t="shared" si="37"/>
        <v>25418</v>
      </c>
      <c r="V205">
        <f t="shared" si="37"/>
        <v>25418</v>
      </c>
      <c r="W205">
        <f t="shared" si="37"/>
        <v>25418</v>
      </c>
    </row>
    <row r="206" spans="1:23" x14ac:dyDescent="0.25">
      <c r="A206" t="s">
        <v>105</v>
      </c>
      <c r="B206" t="s">
        <v>5</v>
      </c>
      <c r="C206" t="s">
        <v>15</v>
      </c>
      <c r="D206" t="s">
        <v>16</v>
      </c>
      <c r="E206" t="s">
        <v>104</v>
      </c>
      <c r="F206" t="s">
        <v>111</v>
      </c>
      <c r="G206" t="s">
        <v>17</v>
      </c>
      <c r="J206" t="s">
        <v>39</v>
      </c>
      <c r="K206" t="s">
        <v>84</v>
      </c>
      <c r="L206" t="s">
        <v>80</v>
      </c>
      <c r="M206">
        <f>M179*'[4]Fuel Efficiencies'!$B$17/'[4]Fuel Efficiencies'!$B$14</f>
        <v>2.1191165109803198</v>
      </c>
      <c r="N206">
        <f t="shared" si="37"/>
        <v>2.1191165109803198</v>
      </c>
      <c r="O206">
        <f t="shared" si="37"/>
        <v>2.1191165109803198</v>
      </c>
      <c r="P206">
        <f t="shared" si="37"/>
        <v>2.1191165109803198</v>
      </c>
      <c r="Q206">
        <f t="shared" si="37"/>
        <v>2.1191165109803198</v>
      </c>
      <c r="R206">
        <f t="shared" si="37"/>
        <v>2.1191165109803198</v>
      </c>
      <c r="S206">
        <f t="shared" si="37"/>
        <v>2.1191165109803198</v>
      </c>
      <c r="T206">
        <f t="shared" si="37"/>
        <v>2.1191165109803198</v>
      </c>
      <c r="U206">
        <f t="shared" si="37"/>
        <v>2.1191165109803198</v>
      </c>
      <c r="V206">
        <f t="shared" si="37"/>
        <v>2.1191165109803198</v>
      </c>
      <c r="W206">
        <f t="shared" si="37"/>
        <v>2.1191165109803198</v>
      </c>
    </row>
    <row r="207" spans="1:23" x14ac:dyDescent="0.25">
      <c r="A207" t="s">
        <v>105</v>
      </c>
      <c r="B207" t="s">
        <v>5</v>
      </c>
      <c r="C207" t="s">
        <v>15</v>
      </c>
      <c r="D207" t="s">
        <v>16</v>
      </c>
      <c r="E207" t="s">
        <v>104</v>
      </c>
      <c r="F207" t="s">
        <v>95</v>
      </c>
      <c r="G207" t="s">
        <v>6</v>
      </c>
    </row>
    <row r="208" spans="1:23" x14ac:dyDescent="0.25">
      <c r="A208" t="s">
        <v>105</v>
      </c>
      <c r="B208" t="s">
        <v>5</v>
      </c>
      <c r="C208" t="s">
        <v>15</v>
      </c>
      <c r="D208" t="s">
        <v>16</v>
      </c>
      <c r="E208" t="s">
        <v>104</v>
      </c>
      <c r="F208" t="s">
        <v>95</v>
      </c>
      <c r="G208" t="s">
        <v>65</v>
      </c>
      <c r="L208" t="s">
        <v>66</v>
      </c>
      <c r="M208">
        <v>2020</v>
      </c>
      <c r="N208">
        <f t="shared" ref="N208:W210" si="38">M208</f>
        <v>2020</v>
      </c>
      <c r="O208">
        <f t="shared" si="38"/>
        <v>2020</v>
      </c>
      <c r="P208">
        <f t="shared" si="38"/>
        <v>2020</v>
      </c>
      <c r="Q208">
        <f t="shared" si="38"/>
        <v>2020</v>
      </c>
      <c r="R208">
        <f t="shared" si="38"/>
        <v>2020</v>
      </c>
      <c r="S208">
        <f t="shared" si="38"/>
        <v>2020</v>
      </c>
      <c r="T208">
        <f t="shared" si="38"/>
        <v>2020</v>
      </c>
      <c r="U208">
        <f t="shared" si="38"/>
        <v>2020</v>
      </c>
      <c r="V208">
        <f t="shared" si="38"/>
        <v>2020</v>
      </c>
      <c r="W208">
        <f t="shared" si="38"/>
        <v>2020</v>
      </c>
    </row>
    <row r="209" spans="1:23" x14ac:dyDescent="0.25">
      <c r="A209" t="s">
        <v>105</v>
      </c>
      <c r="B209" t="s">
        <v>5</v>
      </c>
      <c r="C209" t="s">
        <v>15</v>
      </c>
      <c r="D209" t="s">
        <v>16</v>
      </c>
      <c r="E209" t="s">
        <v>104</v>
      </c>
      <c r="F209" t="s">
        <v>95</v>
      </c>
      <c r="G209" t="s">
        <v>67</v>
      </c>
      <c r="L209" t="s">
        <v>66</v>
      </c>
      <c r="M209">
        <v>2101</v>
      </c>
      <c r="N209">
        <f t="shared" si="38"/>
        <v>2101</v>
      </c>
      <c r="O209">
        <f t="shared" si="38"/>
        <v>2101</v>
      </c>
      <c r="P209">
        <f t="shared" si="38"/>
        <v>2101</v>
      </c>
      <c r="Q209">
        <f t="shared" si="38"/>
        <v>2101</v>
      </c>
      <c r="R209">
        <f t="shared" si="38"/>
        <v>2101</v>
      </c>
      <c r="S209">
        <f t="shared" si="38"/>
        <v>2101</v>
      </c>
      <c r="T209">
        <f t="shared" si="38"/>
        <v>2101</v>
      </c>
      <c r="U209">
        <f t="shared" si="38"/>
        <v>2101</v>
      </c>
      <c r="V209">
        <f t="shared" si="38"/>
        <v>2101</v>
      </c>
      <c r="W209">
        <f t="shared" si="38"/>
        <v>2101</v>
      </c>
    </row>
    <row r="210" spans="1:23" x14ac:dyDescent="0.25">
      <c r="A210" t="s">
        <v>105</v>
      </c>
      <c r="B210" t="s">
        <v>5</v>
      </c>
      <c r="C210" t="s">
        <v>15</v>
      </c>
      <c r="D210" t="s">
        <v>16</v>
      </c>
      <c r="E210" t="s">
        <v>104</v>
      </c>
      <c r="F210" t="s">
        <v>95</v>
      </c>
      <c r="G210" t="s">
        <v>68</v>
      </c>
      <c r="L210" t="s">
        <v>69</v>
      </c>
      <c r="M210">
        <v>16</v>
      </c>
      <c r="N210">
        <f t="shared" si="38"/>
        <v>16</v>
      </c>
      <c r="O210">
        <f t="shared" si="38"/>
        <v>16</v>
      </c>
      <c r="P210">
        <f t="shared" si="38"/>
        <v>16</v>
      </c>
      <c r="Q210">
        <f t="shared" si="38"/>
        <v>16</v>
      </c>
      <c r="R210">
        <f t="shared" si="38"/>
        <v>16</v>
      </c>
      <c r="S210">
        <f t="shared" si="38"/>
        <v>16</v>
      </c>
      <c r="T210">
        <f t="shared" si="38"/>
        <v>16</v>
      </c>
      <c r="U210">
        <f t="shared" si="38"/>
        <v>16</v>
      </c>
      <c r="V210">
        <f t="shared" si="38"/>
        <v>16</v>
      </c>
      <c r="W210">
        <f t="shared" si="38"/>
        <v>16</v>
      </c>
    </row>
    <row r="211" spans="1:23" x14ac:dyDescent="0.25">
      <c r="A211" t="s">
        <v>105</v>
      </c>
      <c r="B211" t="s">
        <v>5</v>
      </c>
      <c r="C211" t="s">
        <v>15</v>
      </c>
      <c r="D211" t="s">
        <v>16</v>
      </c>
      <c r="E211" t="s">
        <v>104</v>
      </c>
      <c r="F211" t="s">
        <v>95</v>
      </c>
      <c r="G211" t="s">
        <v>70</v>
      </c>
      <c r="L211" t="s">
        <v>49</v>
      </c>
      <c r="M211">
        <v>0</v>
      </c>
    </row>
    <row r="212" spans="1:23" x14ac:dyDescent="0.25">
      <c r="A212" t="s">
        <v>105</v>
      </c>
      <c r="B212" t="s">
        <v>5</v>
      </c>
      <c r="C212" t="s">
        <v>15</v>
      </c>
      <c r="D212" t="s">
        <v>16</v>
      </c>
      <c r="E212" t="s">
        <v>104</v>
      </c>
      <c r="F212" t="s">
        <v>95</v>
      </c>
      <c r="G212" t="s">
        <v>71</v>
      </c>
      <c r="K212" t="s">
        <v>72</v>
      </c>
      <c r="L212" t="s">
        <v>19</v>
      </c>
      <c r="M212">
        <f>INDEX([1]!freight_data,MATCH($A212&amp;$G212,[1]!freight_index,0),MATCH(M$2,[1]!freight_year,0))</f>
        <v>593.0729841188803</v>
      </c>
      <c r="N212">
        <f t="shared" ref="N212:W216" si="39">M212</f>
        <v>593.0729841188803</v>
      </c>
      <c r="O212">
        <f t="shared" si="39"/>
        <v>593.0729841188803</v>
      </c>
      <c r="P212">
        <f t="shared" si="39"/>
        <v>593.0729841188803</v>
      </c>
      <c r="Q212">
        <f t="shared" si="39"/>
        <v>593.0729841188803</v>
      </c>
      <c r="R212">
        <f t="shared" si="39"/>
        <v>593.0729841188803</v>
      </c>
      <c r="S212">
        <f t="shared" si="39"/>
        <v>593.0729841188803</v>
      </c>
      <c r="T212">
        <f t="shared" si="39"/>
        <v>593.0729841188803</v>
      </c>
      <c r="U212">
        <f t="shared" si="39"/>
        <v>593.0729841188803</v>
      </c>
      <c r="V212">
        <f t="shared" si="39"/>
        <v>593.0729841188803</v>
      </c>
      <c r="W212">
        <f t="shared" si="39"/>
        <v>593.0729841188803</v>
      </c>
    </row>
    <row r="213" spans="1:23" x14ac:dyDescent="0.25">
      <c r="A213" t="s">
        <v>105</v>
      </c>
      <c r="B213" t="s">
        <v>5</v>
      </c>
      <c r="C213" t="s">
        <v>15</v>
      </c>
      <c r="D213" t="s">
        <v>16</v>
      </c>
      <c r="E213" t="s">
        <v>104</v>
      </c>
      <c r="F213" t="s">
        <v>95</v>
      </c>
      <c r="G213" t="s">
        <v>74</v>
      </c>
      <c r="K213" t="s">
        <v>114</v>
      </c>
      <c r="L213" t="s">
        <v>76</v>
      </c>
      <c r="M213">
        <v>524063.81</v>
      </c>
      <c r="N213">
        <f t="shared" si="39"/>
        <v>524063.81</v>
      </c>
      <c r="O213">
        <f t="shared" si="39"/>
        <v>524063.81</v>
      </c>
      <c r="P213">
        <f t="shared" si="39"/>
        <v>524063.81</v>
      </c>
      <c r="Q213">
        <f t="shared" si="39"/>
        <v>524063.81</v>
      </c>
      <c r="R213">
        <f t="shared" si="39"/>
        <v>524063.81</v>
      </c>
      <c r="S213">
        <f t="shared" si="39"/>
        <v>524063.81</v>
      </c>
      <c r="T213">
        <f t="shared" si="39"/>
        <v>524063.81</v>
      </c>
      <c r="U213">
        <f t="shared" si="39"/>
        <v>524063.81</v>
      </c>
      <c r="V213">
        <f t="shared" si="39"/>
        <v>524063.81</v>
      </c>
      <c r="W213">
        <f t="shared" si="39"/>
        <v>524063.81</v>
      </c>
    </row>
    <row r="214" spans="1:23" x14ac:dyDescent="0.25">
      <c r="A214" t="s">
        <v>105</v>
      </c>
      <c r="B214" t="s">
        <v>5</v>
      </c>
      <c r="C214" t="s">
        <v>15</v>
      </c>
      <c r="D214" t="s">
        <v>16</v>
      </c>
      <c r="E214" t="s">
        <v>104</v>
      </c>
      <c r="F214" t="s">
        <v>95</v>
      </c>
      <c r="G214" t="s">
        <v>77</v>
      </c>
      <c r="K214" t="s">
        <v>78</v>
      </c>
      <c r="L214" t="s">
        <v>76</v>
      </c>
      <c r="M214">
        <v>23684</v>
      </c>
      <c r="N214">
        <f t="shared" si="39"/>
        <v>23684</v>
      </c>
      <c r="O214">
        <f t="shared" si="39"/>
        <v>23684</v>
      </c>
      <c r="P214">
        <f t="shared" si="39"/>
        <v>23684</v>
      </c>
      <c r="Q214">
        <f t="shared" si="39"/>
        <v>23684</v>
      </c>
      <c r="R214">
        <f t="shared" si="39"/>
        <v>23684</v>
      </c>
      <c r="S214">
        <f t="shared" si="39"/>
        <v>23684</v>
      </c>
      <c r="T214">
        <f t="shared" si="39"/>
        <v>23684</v>
      </c>
      <c r="U214">
        <f t="shared" si="39"/>
        <v>23684</v>
      </c>
      <c r="V214">
        <f t="shared" si="39"/>
        <v>23684</v>
      </c>
      <c r="W214">
        <f t="shared" si="39"/>
        <v>23684</v>
      </c>
    </row>
    <row r="215" spans="1:23" x14ac:dyDescent="0.25">
      <c r="A215" t="s">
        <v>105</v>
      </c>
      <c r="B215" t="s">
        <v>5</v>
      </c>
      <c r="C215" t="s">
        <v>15</v>
      </c>
      <c r="D215" t="s">
        <v>16</v>
      </c>
      <c r="E215" t="s">
        <v>104</v>
      </c>
      <c r="F215" t="s">
        <v>95</v>
      </c>
      <c r="G215" t="s">
        <v>17</v>
      </c>
      <c r="J215" t="s">
        <v>36</v>
      </c>
      <c r="K215" t="s">
        <v>84</v>
      </c>
      <c r="L215" t="s">
        <v>80</v>
      </c>
      <c r="M215">
        <f>M179*'[4]Fuel Efficiencies'!$B$18/'[4]Fuel Efficiencies'!$B$14</f>
        <v>1.3244478193626996</v>
      </c>
      <c r="N215">
        <f t="shared" si="39"/>
        <v>1.3244478193626996</v>
      </c>
      <c r="O215">
        <f t="shared" si="39"/>
        <v>1.3244478193626996</v>
      </c>
      <c r="P215">
        <f t="shared" si="39"/>
        <v>1.3244478193626996</v>
      </c>
      <c r="Q215">
        <f t="shared" si="39"/>
        <v>1.3244478193626996</v>
      </c>
      <c r="R215">
        <f t="shared" si="39"/>
        <v>1.3244478193626996</v>
      </c>
      <c r="S215">
        <f t="shared" si="39"/>
        <v>1.3244478193626996</v>
      </c>
      <c r="T215">
        <f t="shared" si="39"/>
        <v>1.3244478193626996</v>
      </c>
      <c r="U215">
        <f t="shared" si="39"/>
        <v>1.3244478193626996</v>
      </c>
      <c r="V215">
        <f t="shared" si="39"/>
        <v>1.3244478193626996</v>
      </c>
      <c r="W215">
        <f t="shared" si="39"/>
        <v>1.3244478193626996</v>
      </c>
    </row>
    <row r="216" spans="1:23" x14ac:dyDescent="0.25">
      <c r="A216" t="s">
        <v>105</v>
      </c>
      <c r="B216" t="s">
        <v>5</v>
      </c>
      <c r="C216" t="s">
        <v>15</v>
      </c>
      <c r="D216" t="s">
        <v>16</v>
      </c>
      <c r="E216" t="s">
        <v>104</v>
      </c>
      <c r="F216" t="s">
        <v>95</v>
      </c>
      <c r="G216" t="s">
        <v>17</v>
      </c>
      <c r="J216" t="s">
        <v>97</v>
      </c>
      <c r="K216" t="s">
        <v>84</v>
      </c>
      <c r="L216" t="s">
        <v>80</v>
      </c>
      <c r="M216">
        <f>M215</f>
        <v>1.3244478193626996</v>
      </c>
      <c r="N216">
        <f t="shared" si="39"/>
        <v>1.3244478193626996</v>
      </c>
      <c r="O216">
        <f t="shared" si="39"/>
        <v>1.3244478193626996</v>
      </c>
      <c r="P216">
        <f t="shared" si="39"/>
        <v>1.3244478193626996</v>
      </c>
      <c r="Q216">
        <f t="shared" si="39"/>
        <v>1.3244478193626996</v>
      </c>
      <c r="R216">
        <f t="shared" si="39"/>
        <v>1.3244478193626996</v>
      </c>
      <c r="S216">
        <f t="shared" si="39"/>
        <v>1.3244478193626996</v>
      </c>
      <c r="T216">
        <f t="shared" si="39"/>
        <v>1.3244478193626996</v>
      </c>
      <c r="U216">
        <f t="shared" si="39"/>
        <v>1.3244478193626996</v>
      </c>
      <c r="V216">
        <f t="shared" si="39"/>
        <v>1.3244478193626996</v>
      </c>
      <c r="W216">
        <f t="shared" si="39"/>
        <v>1.3244478193626996</v>
      </c>
    </row>
    <row r="217" spans="1:23" x14ac:dyDescent="0.25">
      <c r="A217" t="s">
        <v>105</v>
      </c>
      <c r="B217" t="s">
        <v>5</v>
      </c>
      <c r="C217" t="s">
        <v>15</v>
      </c>
      <c r="D217" t="s">
        <v>16</v>
      </c>
      <c r="E217" t="s">
        <v>104</v>
      </c>
      <c r="F217" t="s">
        <v>98</v>
      </c>
      <c r="G217" t="s">
        <v>6</v>
      </c>
    </row>
    <row r="218" spans="1:23" x14ac:dyDescent="0.25">
      <c r="A218" t="s">
        <v>105</v>
      </c>
      <c r="B218" t="s">
        <v>5</v>
      </c>
      <c r="C218" t="s">
        <v>15</v>
      </c>
      <c r="D218" t="s">
        <v>16</v>
      </c>
      <c r="E218" t="s">
        <v>104</v>
      </c>
      <c r="F218" t="s">
        <v>98</v>
      </c>
      <c r="G218" t="s">
        <v>65</v>
      </c>
      <c r="L218" t="s">
        <v>66</v>
      </c>
      <c r="M218">
        <v>2020</v>
      </c>
      <c r="N218">
        <f t="shared" ref="N218:W220" si="40">M218</f>
        <v>2020</v>
      </c>
      <c r="O218">
        <f t="shared" si="40"/>
        <v>2020</v>
      </c>
      <c r="P218">
        <f t="shared" si="40"/>
        <v>2020</v>
      </c>
      <c r="Q218">
        <f t="shared" si="40"/>
        <v>2020</v>
      </c>
      <c r="R218">
        <f t="shared" si="40"/>
        <v>2020</v>
      </c>
      <c r="S218">
        <f t="shared" si="40"/>
        <v>2020</v>
      </c>
      <c r="T218">
        <f t="shared" si="40"/>
        <v>2020</v>
      </c>
      <c r="U218">
        <f t="shared" si="40"/>
        <v>2020</v>
      </c>
      <c r="V218">
        <f t="shared" si="40"/>
        <v>2020</v>
      </c>
      <c r="W218">
        <f t="shared" si="40"/>
        <v>2020</v>
      </c>
    </row>
    <row r="219" spans="1:23" x14ac:dyDescent="0.25">
      <c r="A219" t="s">
        <v>105</v>
      </c>
      <c r="B219" t="s">
        <v>5</v>
      </c>
      <c r="C219" t="s">
        <v>15</v>
      </c>
      <c r="D219" t="s">
        <v>16</v>
      </c>
      <c r="E219" t="s">
        <v>104</v>
      </c>
      <c r="F219" t="s">
        <v>98</v>
      </c>
      <c r="G219" t="s">
        <v>67</v>
      </c>
      <c r="L219" t="s">
        <v>66</v>
      </c>
      <c r="M219">
        <v>2101</v>
      </c>
      <c r="N219">
        <f t="shared" si="40"/>
        <v>2101</v>
      </c>
      <c r="O219">
        <f t="shared" si="40"/>
        <v>2101</v>
      </c>
      <c r="P219">
        <f t="shared" si="40"/>
        <v>2101</v>
      </c>
      <c r="Q219">
        <f t="shared" si="40"/>
        <v>2101</v>
      </c>
      <c r="R219">
        <f t="shared" si="40"/>
        <v>2101</v>
      </c>
      <c r="S219">
        <f t="shared" si="40"/>
        <v>2101</v>
      </c>
      <c r="T219">
        <f t="shared" si="40"/>
        <v>2101</v>
      </c>
      <c r="U219">
        <f t="shared" si="40"/>
        <v>2101</v>
      </c>
      <c r="V219">
        <f t="shared" si="40"/>
        <v>2101</v>
      </c>
      <c r="W219">
        <f t="shared" si="40"/>
        <v>2101</v>
      </c>
    </row>
    <row r="220" spans="1:23" x14ac:dyDescent="0.25">
      <c r="A220" t="s">
        <v>105</v>
      </c>
      <c r="B220" t="s">
        <v>5</v>
      </c>
      <c r="C220" t="s">
        <v>15</v>
      </c>
      <c r="D220" t="s">
        <v>16</v>
      </c>
      <c r="E220" t="s">
        <v>104</v>
      </c>
      <c r="F220" t="s">
        <v>98</v>
      </c>
      <c r="G220" t="s">
        <v>68</v>
      </c>
      <c r="L220" t="s">
        <v>69</v>
      </c>
      <c r="M220">
        <v>16</v>
      </c>
      <c r="N220">
        <f t="shared" si="40"/>
        <v>16</v>
      </c>
      <c r="O220">
        <f t="shared" si="40"/>
        <v>16</v>
      </c>
      <c r="P220">
        <f t="shared" si="40"/>
        <v>16</v>
      </c>
      <c r="Q220">
        <f t="shared" si="40"/>
        <v>16</v>
      </c>
      <c r="R220">
        <f t="shared" si="40"/>
        <v>16</v>
      </c>
      <c r="S220">
        <f t="shared" si="40"/>
        <v>16</v>
      </c>
      <c r="T220">
        <f t="shared" si="40"/>
        <v>16</v>
      </c>
      <c r="U220">
        <f t="shared" si="40"/>
        <v>16</v>
      </c>
      <c r="V220">
        <f t="shared" si="40"/>
        <v>16</v>
      </c>
      <c r="W220">
        <f t="shared" si="40"/>
        <v>16</v>
      </c>
    </row>
    <row r="221" spans="1:23" x14ac:dyDescent="0.25">
      <c r="A221" t="s">
        <v>105</v>
      </c>
      <c r="B221" t="s">
        <v>5</v>
      </c>
      <c r="C221" t="s">
        <v>15</v>
      </c>
      <c r="D221" t="s">
        <v>16</v>
      </c>
      <c r="E221" t="s">
        <v>104</v>
      </c>
      <c r="F221" t="s">
        <v>98</v>
      </c>
      <c r="G221" t="s">
        <v>70</v>
      </c>
      <c r="L221" t="s">
        <v>49</v>
      </c>
      <c r="M221">
        <v>0</v>
      </c>
    </row>
    <row r="222" spans="1:23" x14ac:dyDescent="0.25">
      <c r="A222" t="s">
        <v>105</v>
      </c>
      <c r="B222" t="s">
        <v>5</v>
      </c>
      <c r="C222" t="s">
        <v>15</v>
      </c>
      <c r="D222" t="s">
        <v>16</v>
      </c>
      <c r="E222" t="s">
        <v>104</v>
      </c>
      <c r="F222" t="s">
        <v>98</v>
      </c>
      <c r="G222" t="s">
        <v>71</v>
      </c>
      <c r="K222" t="s">
        <v>72</v>
      </c>
      <c r="L222" t="s">
        <v>19</v>
      </c>
      <c r="M222">
        <f>INDEX([1]!freight_data,MATCH($A222&amp;$G222,[1]!freight_index,0),MATCH(M$2,[1]!freight_year,0))</f>
        <v>593.0729841188803</v>
      </c>
      <c r="N222">
        <f t="shared" ref="N222:W225" si="41">M222</f>
        <v>593.0729841188803</v>
      </c>
      <c r="O222">
        <f t="shared" si="41"/>
        <v>593.0729841188803</v>
      </c>
      <c r="P222">
        <f t="shared" si="41"/>
        <v>593.0729841188803</v>
      </c>
      <c r="Q222">
        <f t="shared" si="41"/>
        <v>593.0729841188803</v>
      </c>
      <c r="R222">
        <f t="shared" si="41"/>
        <v>593.0729841188803</v>
      </c>
      <c r="S222">
        <f t="shared" si="41"/>
        <v>593.0729841188803</v>
      </c>
      <c r="T222">
        <f t="shared" si="41"/>
        <v>593.0729841188803</v>
      </c>
      <c r="U222">
        <f t="shared" si="41"/>
        <v>593.0729841188803</v>
      </c>
      <c r="V222">
        <f t="shared" si="41"/>
        <v>593.0729841188803</v>
      </c>
      <c r="W222">
        <f t="shared" si="41"/>
        <v>593.0729841188803</v>
      </c>
    </row>
    <row r="223" spans="1:23" x14ac:dyDescent="0.25">
      <c r="A223" t="s">
        <v>105</v>
      </c>
      <c r="B223" t="s">
        <v>5</v>
      </c>
      <c r="C223" t="s">
        <v>15</v>
      </c>
      <c r="D223" t="s">
        <v>16</v>
      </c>
      <c r="E223" t="s">
        <v>104</v>
      </c>
      <c r="F223" t="s">
        <v>98</v>
      </c>
      <c r="G223" t="s">
        <v>74</v>
      </c>
      <c r="K223" t="s">
        <v>110</v>
      </c>
      <c r="L223" t="s">
        <v>76</v>
      </c>
      <c r="M223">
        <v>210921.59</v>
      </c>
      <c r="N223">
        <f t="shared" si="41"/>
        <v>210921.59</v>
      </c>
      <c r="O223">
        <f t="shared" si="41"/>
        <v>210921.59</v>
      </c>
      <c r="P223">
        <f t="shared" si="41"/>
        <v>210921.59</v>
      </c>
      <c r="Q223">
        <f t="shared" si="41"/>
        <v>210921.59</v>
      </c>
      <c r="R223">
        <f t="shared" si="41"/>
        <v>210921.59</v>
      </c>
      <c r="S223">
        <f t="shared" si="41"/>
        <v>210921.59</v>
      </c>
      <c r="T223">
        <f t="shared" si="41"/>
        <v>210921.59</v>
      </c>
      <c r="U223">
        <f t="shared" si="41"/>
        <v>210921.59</v>
      </c>
      <c r="V223">
        <f t="shared" si="41"/>
        <v>210921.59</v>
      </c>
      <c r="W223">
        <f t="shared" si="41"/>
        <v>210921.59</v>
      </c>
    </row>
    <row r="224" spans="1:23" x14ac:dyDescent="0.25">
      <c r="A224" t="s">
        <v>105</v>
      </c>
      <c r="B224" t="s">
        <v>5</v>
      </c>
      <c r="C224" t="s">
        <v>15</v>
      </c>
      <c r="D224" t="s">
        <v>16</v>
      </c>
      <c r="E224" t="s">
        <v>104</v>
      </c>
      <c r="F224" t="s">
        <v>98</v>
      </c>
      <c r="G224" t="s">
        <v>77</v>
      </c>
      <c r="K224" t="s">
        <v>78</v>
      </c>
      <c r="L224" t="s">
        <v>76</v>
      </c>
      <c r="M224">
        <v>22146</v>
      </c>
      <c r="N224">
        <f t="shared" si="41"/>
        <v>22146</v>
      </c>
      <c r="O224">
        <f t="shared" si="41"/>
        <v>22146</v>
      </c>
      <c r="P224">
        <f t="shared" si="41"/>
        <v>22146</v>
      </c>
      <c r="Q224">
        <f t="shared" si="41"/>
        <v>22146</v>
      </c>
      <c r="R224">
        <f t="shared" si="41"/>
        <v>22146</v>
      </c>
      <c r="S224">
        <f t="shared" si="41"/>
        <v>22146</v>
      </c>
      <c r="T224">
        <f t="shared" si="41"/>
        <v>22146</v>
      </c>
      <c r="U224">
        <f t="shared" si="41"/>
        <v>22146</v>
      </c>
      <c r="V224">
        <f t="shared" si="41"/>
        <v>22146</v>
      </c>
      <c r="W224">
        <f t="shared" si="41"/>
        <v>22146</v>
      </c>
    </row>
    <row r="225" spans="1:23" x14ac:dyDescent="0.25">
      <c r="A225" t="s">
        <v>105</v>
      </c>
      <c r="B225" t="s">
        <v>5</v>
      </c>
      <c r="C225" t="s">
        <v>15</v>
      </c>
      <c r="D225" t="s">
        <v>16</v>
      </c>
      <c r="E225" t="s">
        <v>104</v>
      </c>
      <c r="F225" t="s">
        <v>98</v>
      </c>
      <c r="G225" t="s">
        <v>17</v>
      </c>
      <c r="J225" t="s">
        <v>23</v>
      </c>
      <c r="K225" t="s">
        <v>84</v>
      </c>
      <c r="L225" t="s">
        <v>80</v>
      </c>
      <c r="M225">
        <f>M179*'[4]Fuel Efficiencies'!$B$23/'[4]Fuel Efficiencies'!$B$14</f>
        <v>2.0970423806576077</v>
      </c>
      <c r="N225">
        <f t="shared" si="41"/>
        <v>2.0970423806576077</v>
      </c>
      <c r="O225">
        <f t="shared" si="41"/>
        <v>2.0970423806576077</v>
      </c>
      <c r="P225">
        <f t="shared" si="41"/>
        <v>2.0970423806576077</v>
      </c>
      <c r="Q225">
        <f t="shared" si="41"/>
        <v>2.0970423806576077</v>
      </c>
      <c r="R225">
        <f t="shared" si="41"/>
        <v>2.0970423806576077</v>
      </c>
      <c r="S225">
        <f t="shared" si="41"/>
        <v>2.0970423806576077</v>
      </c>
      <c r="T225">
        <f t="shared" si="41"/>
        <v>2.0970423806576077</v>
      </c>
      <c r="U225">
        <f t="shared" si="41"/>
        <v>2.0970423806576077</v>
      </c>
      <c r="V225">
        <f t="shared" si="41"/>
        <v>2.0970423806576077</v>
      </c>
      <c r="W225">
        <f t="shared" si="41"/>
        <v>2.0970423806576077</v>
      </c>
    </row>
    <row r="226" spans="1:23" x14ac:dyDescent="0.25">
      <c r="A226" t="s">
        <v>105</v>
      </c>
      <c r="B226" t="s">
        <v>5</v>
      </c>
      <c r="C226" t="s">
        <v>15</v>
      </c>
      <c r="D226" t="s">
        <v>16</v>
      </c>
      <c r="E226" t="s">
        <v>104</v>
      </c>
      <c r="F226" t="s">
        <v>100</v>
      </c>
      <c r="G226" t="s">
        <v>6</v>
      </c>
    </row>
    <row r="227" spans="1:23" x14ac:dyDescent="0.25">
      <c r="A227" t="s">
        <v>105</v>
      </c>
      <c r="B227" t="s">
        <v>5</v>
      </c>
      <c r="C227" t="s">
        <v>15</v>
      </c>
      <c r="D227" t="s">
        <v>16</v>
      </c>
      <c r="E227" t="s">
        <v>104</v>
      </c>
      <c r="F227" t="s">
        <v>100</v>
      </c>
      <c r="G227" t="s">
        <v>65</v>
      </c>
      <c r="L227" t="s">
        <v>66</v>
      </c>
      <c r="M227">
        <v>2020</v>
      </c>
      <c r="N227">
        <f t="shared" ref="N227:W229" si="42">M227</f>
        <v>2020</v>
      </c>
      <c r="O227">
        <f t="shared" si="42"/>
        <v>2020</v>
      </c>
      <c r="P227">
        <f t="shared" si="42"/>
        <v>2020</v>
      </c>
      <c r="Q227">
        <f t="shared" si="42"/>
        <v>2020</v>
      </c>
      <c r="R227">
        <f t="shared" si="42"/>
        <v>2020</v>
      </c>
      <c r="S227">
        <f t="shared" si="42"/>
        <v>2020</v>
      </c>
      <c r="T227">
        <f t="shared" si="42"/>
        <v>2020</v>
      </c>
      <c r="U227">
        <f t="shared" si="42"/>
        <v>2020</v>
      </c>
      <c r="V227">
        <f t="shared" si="42"/>
        <v>2020</v>
      </c>
      <c r="W227">
        <f t="shared" si="42"/>
        <v>2020</v>
      </c>
    </row>
    <row r="228" spans="1:23" x14ac:dyDescent="0.25">
      <c r="A228" t="s">
        <v>105</v>
      </c>
      <c r="B228" t="s">
        <v>5</v>
      </c>
      <c r="C228" t="s">
        <v>15</v>
      </c>
      <c r="D228" t="s">
        <v>16</v>
      </c>
      <c r="E228" t="s">
        <v>104</v>
      </c>
      <c r="F228" t="s">
        <v>100</v>
      </c>
      <c r="G228" t="s">
        <v>67</v>
      </c>
      <c r="L228" t="s">
        <v>66</v>
      </c>
      <c r="M228">
        <v>2101</v>
      </c>
      <c r="N228">
        <f t="shared" si="42"/>
        <v>2101</v>
      </c>
      <c r="O228">
        <f t="shared" si="42"/>
        <v>2101</v>
      </c>
      <c r="P228">
        <f t="shared" si="42"/>
        <v>2101</v>
      </c>
      <c r="Q228">
        <f t="shared" si="42"/>
        <v>2101</v>
      </c>
      <c r="R228">
        <f t="shared" si="42"/>
        <v>2101</v>
      </c>
      <c r="S228">
        <f t="shared" si="42"/>
        <v>2101</v>
      </c>
      <c r="T228">
        <f t="shared" si="42"/>
        <v>2101</v>
      </c>
      <c r="U228">
        <f t="shared" si="42"/>
        <v>2101</v>
      </c>
      <c r="V228">
        <f t="shared" si="42"/>
        <v>2101</v>
      </c>
      <c r="W228">
        <f t="shared" si="42"/>
        <v>2101</v>
      </c>
    </row>
    <row r="229" spans="1:23" x14ac:dyDescent="0.25">
      <c r="A229" t="s">
        <v>105</v>
      </c>
      <c r="B229" t="s">
        <v>5</v>
      </c>
      <c r="C229" t="s">
        <v>15</v>
      </c>
      <c r="D229" t="s">
        <v>16</v>
      </c>
      <c r="E229" t="s">
        <v>104</v>
      </c>
      <c r="F229" t="s">
        <v>100</v>
      </c>
      <c r="G229" t="s">
        <v>68</v>
      </c>
      <c r="L229" t="s">
        <v>69</v>
      </c>
      <c r="M229">
        <v>16</v>
      </c>
      <c r="N229">
        <f t="shared" si="42"/>
        <v>16</v>
      </c>
      <c r="O229">
        <f t="shared" si="42"/>
        <v>16</v>
      </c>
      <c r="P229">
        <f t="shared" si="42"/>
        <v>16</v>
      </c>
      <c r="Q229">
        <f t="shared" si="42"/>
        <v>16</v>
      </c>
      <c r="R229">
        <f t="shared" si="42"/>
        <v>16</v>
      </c>
      <c r="S229">
        <f t="shared" si="42"/>
        <v>16</v>
      </c>
      <c r="T229">
        <f t="shared" si="42"/>
        <v>16</v>
      </c>
      <c r="U229">
        <f t="shared" si="42"/>
        <v>16</v>
      </c>
      <c r="V229">
        <f t="shared" si="42"/>
        <v>16</v>
      </c>
      <c r="W229">
        <f t="shared" si="42"/>
        <v>16</v>
      </c>
    </row>
    <row r="230" spans="1:23" x14ac:dyDescent="0.25">
      <c r="A230" t="s">
        <v>105</v>
      </c>
      <c r="B230" t="s">
        <v>5</v>
      </c>
      <c r="C230" t="s">
        <v>15</v>
      </c>
      <c r="D230" t="s">
        <v>16</v>
      </c>
      <c r="E230" t="s">
        <v>104</v>
      </c>
      <c r="F230" t="s">
        <v>100</v>
      </c>
      <c r="G230" t="s">
        <v>70</v>
      </c>
      <c r="L230" t="s">
        <v>49</v>
      </c>
      <c r="M230">
        <v>0</v>
      </c>
    </row>
    <row r="231" spans="1:23" x14ac:dyDescent="0.25">
      <c r="A231" t="s">
        <v>105</v>
      </c>
      <c r="B231" t="s">
        <v>5</v>
      </c>
      <c r="C231" t="s">
        <v>15</v>
      </c>
      <c r="D231" t="s">
        <v>16</v>
      </c>
      <c r="E231" t="s">
        <v>104</v>
      </c>
      <c r="F231" t="s">
        <v>100</v>
      </c>
      <c r="G231" t="s">
        <v>71</v>
      </c>
      <c r="K231" t="s">
        <v>72</v>
      </c>
      <c r="L231" t="s">
        <v>19</v>
      </c>
      <c r="M231">
        <f>INDEX([1]!freight_data,MATCH($A231&amp;$G231,[1]!freight_index,0),MATCH(M$2,[1]!freight_year,0))</f>
        <v>593.0729841188803</v>
      </c>
      <c r="N231">
        <f t="shared" ref="N231:W235" si="43">M231</f>
        <v>593.0729841188803</v>
      </c>
      <c r="O231">
        <f t="shared" si="43"/>
        <v>593.0729841188803</v>
      </c>
      <c r="P231">
        <f t="shared" si="43"/>
        <v>593.0729841188803</v>
      </c>
      <c r="Q231">
        <f t="shared" si="43"/>
        <v>593.0729841188803</v>
      </c>
      <c r="R231">
        <f t="shared" si="43"/>
        <v>593.0729841188803</v>
      </c>
      <c r="S231">
        <f t="shared" si="43"/>
        <v>593.0729841188803</v>
      </c>
      <c r="T231">
        <f t="shared" si="43"/>
        <v>593.0729841188803</v>
      </c>
      <c r="U231">
        <f t="shared" si="43"/>
        <v>593.0729841188803</v>
      </c>
      <c r="V231">
        <f t="shared" si="43"/>
        <v>593.0729841188803</v>
      </c>
      <c r="W231">
        <f t="shared" si="43"/>
        <v>593.0729841188803</v>
      </c>
    </row>
    <row r="232" spans="1:23" x14ac:dyDescent="0.25">
      <c r="A232" t="s">
        <v>105</v>
      </c>
      <c r="B232" t="s">
        <v>5</v>
      </c>
      <c r="C232" t="s">
        <v>15</v>
      </c>
      <c r="D232" t="s">
        <v>16</v>
      </c>
      <c r="E232" t="s">
        <v>104</v>
      </c>
      <c r="F232" t="s">
        <v>100</v>
      </c>
      <c r="G232" t="s">
        <v>74</v>
      </c>
      <c r="K232" t="s">
        <v>115</v>
      </c>
      <c r="L232" t="s">
        <v>76</v>
      </c>
      <c r="M232">
        <v>468098</v>
      </c>
      <c r="N232">
        <f t="shared" si="43"/>
        <v>468098</v>
      </c>
      <c r="O232">
        <f t="shared" si="43"/>
        <v>468098</v>
      </c>
      <c r="P232">
        <f t="shared" si="43"/>
        <v>468098</v>
      </c>
      <c r="Q232">
        <f t="shared" si="43"/>
        <v>468098</v>
      </c>
      <c r="R232">
        <f t="shared" si="43"/>
        <v>468098</v>
      </c>
      <c r="S232">
        <f t="shared" si="43"/>
        <v>468098</v>
      </c>
      <c r="T232">
        <f t="shared" si="43"/>
        <v>468098</v>
      </c>
      <c r="U232">
        <f t="shared" si="43"/>
        <v>468098</v>
      </c>
      <c r="V232">
        <f t="shared" si="43"/>
        <v>468098</v>
      </c>
      <c r="W232">
        <f t="shared" si="43"/>
        <v>468098</v>
      </c>
    </row>
    <row r="233" spans="1:23" x14ac:dyDescent="0.25">
      <c r="A233" t="s">
        <v>105</v>
      </c>
      <c r="B233" t="s">
        <v>5</v>
      </c>
      <c r="C233" t="s">
        <v>15</v>
      </c>
      <c r="D233" t="s">
        <v>16</v>
      </c>
      <c r="E233" t="s">
        <v>104</v>
      </c>
      <c r="F233" t="s">
        <v>100</v>
      </c>
      <c r="G233" t="s">
        <v>77</v>
      </c>
      <c r="K233" t="s">
        <v>78</v>
      </c>
      <c r="L233" t="s">
        <v>76</v>
      </c>
      <c r="M233">
        <v>16589</v>
      </c>
      <c r="N233">
        <f t="shared" si="43"/>
        <v>16589</v>
      </c>
      <c r="O233">
        <f t="shared" si="43"/>
        <v>16589</v>
      </c>
      <c r="P233">
        <f t="shared" si="43"/>
        <v>16589</v>
      </c>
      <c r="Q233">
        <f t="shared" si="43"/>
        <v>16589</v>
      </c>
      <c r="R233">
        <f t="shared" si="43"/>
        <v>16589</v>
      </c>
      <c r="S233">
        <f t="shared" si="43"/>
        <v>16589</v>
      </c>
      <c r="T233">
        <f t="shared" si="43"/>
        <v>16589</v>
      </c>
      <c r="U233">
        <f t="shared" si="43"/>
        <v>16589</v>
      </c>
      <c r="V233">
        <f t="shared" si="43"/>
        <v>16589</v>
      </c>
      <c r="W233">
        <f t="shared" si="43"/>
        <v>16589</v>
      </c>
    </row>
    <row r="234" spans="1:23" x14ac:dyDescent="0.25">
      <c r="A234" t="s">
        <v>105</v>
      </c>
      <c r="B234" t="s">
        <v>5</v>
      </c>
      <c r="C234" t="s">
        <v>15</v>
      </c>
      <c r="D234" t="s">
        <v>16</v>
      </c>
      <c r="E234" t="s">
        <v>104</v>
      </c>
      <c r="F234" t="s">
        <v>100</v>
      </c>
      <c r="G234" t="s">
        <v>17</v>
      </c>
      <c r="J234" t="s">
        <v>32</v>
      </c>
      <c r="K234" t="s">
        <v>84</v>
      </c>
      <c r="L234" t="s">
        <v>80</v>
      </c>
      <c r="M234">
        <f>M179*'[4]Fuel Efficiencies'!$B$19/'[4]Fuel Efficiencies'!$B$14</f>
        <v>1.2140771677491418</v>
      </c>
      <c r="N234">
        <f t="shared" si="43"/>
        <v>1.2140771677491418</v>
      </c>
      <c r="O234">
        <f t="shared" si="43"/>
        <v>1.2140771677491418</v>
      </c>
      <c r="P234">
        <f t="shared" si="43"/>
        <v>1.2140771677491418</v>
      </c>
      <c r="Q234">
        <f t="shared" si="43"/>
        <v>1.2140771677491418</v>
      </c>
      <c r="R234">
        <f t="shared" si="43"/>
        <v>1.2140771677491418</v>
      </c>
      <c r="S234">
        <f t="shared" si="43"/>
        <v>1.2140771677491418</v>
      </c>
      <c r="T234">
        <f t="shared" si="43"/>
        <v>1.2140771677491418</v>
      </c>
      <c r="U234">
        <f t="shared" si="43"/>
        <v>1.2140771677491418</v>
      </c>
      <c r="V234">
        <f t="shared" si="43"/>
        <v>1.2140771677491418</v>
      </c>
      <c r="W234">
        <f t="shared" si="43"/>
        <v>1.2140771677491418</v>
      </c>
    </row>
    <row r="235" spans="1:23" x14ac:dyDescent="0.25">
      <c r="A235" t="s">
        <v>105</v>
      </c>
      <c r="B235" t="s">
        <v>5</v>
      </c>
      <c r="C235" t="s">
        <v>15</v>
      </c>
      <c r="D235" t="s">
        <v>16</v>
      </c>
      <c r="E235" t="s">
        <v>104</v>
      </c>
      <c r="F235" t="s">
        <v>100</v>
      </c>
      <c r="G235" t="s">
        <v>17</v>
      </c>
      <c r="J235" t="s">
        <v>101</v>
      </c>
      <c r="K235" t="s">
        <v>84</v>
      </c>
      <c r="L235" t="s">
        <v>80</v>
      </c>
      <c r="M235">
        <f>M234</f>
        <v>1.2140771677491418</v>
      </c>
      <c r="N235">
        <f t="shared" si="43"/>
        <v>1.2140771677491418</v>
      </c>
      <c r="O235">
        <f t="shared" si="43"/>
        <v>1.2140771677491418</v>
      </c>
      <c r="P235">
        <f t="shared" si="43"/>
        <v>1.2140771677491418</v>
      </c>
      <c r="Q235">
        <f t="shared" si="43"/>
        <v>1.2140771677491418</v>
      </c>
      <c r="R235">
        <f t="shared" si="43"/>
        <v>1.2140771677491418</v>
      </c>
      <c r="S235">
        <f t="shared" si="43"/>
        <v>1.2140771677491418</v>
      </c>
      <c r="T235">
        <f t="shared" si="43"/>
        <v>1.2140771677491418</v>
      </c>
      <c r="U235">
        <f t="shared" si="43"/>
        <v>1.2140771677491418</v>
      </c>
      <c r="V235">
        <f t="shared" si="43"/>
        <v>1.2140771677491418</v>
      </c>
      <c r="W235">
        <f t="shared" si="43"/>
        <v>1.2140771677491418</v>
      </c>
    </row>
    <row r="236" spans="1:23" x14ac:dyDescent="0.25">
      <c r="A236" t="s">
        <v>105</v>
      </c>
      <c r="B236" t="s">
        <v>5</v>
      </c>
      <c r="C236" t="s">
        <v>15</v>
      </c>
      <c r="D236" t="s">
        <v>16</v>
      </c>
      <c r="E236" t="s">
        <v>104</v>
      </c>
      <c r="F236" t="s">
        <v>102</v>
      </c>
      <c r="G236" t="s">
        <v>6</v>
      </c>
    </row>
    <row r="237" spans="1:23" x14ac:dyDescent="0.25">
      <c r="A237" t="s">
        <v>105</v>
      </c>
      <c r="B237" t="s">
        <v>5</v>
      </c>
      <c r="C237" t="s">
        <v>15</v>
      </c>
      <c r="D237" t="s">
        <v>16</v>
      </c>
      <c r="E237" t="s">
        <v>104</v>
      </c>
      <c r="F237" t="s">
        <v>102</v>
      </c>
      <c r="G237" t="s">
        <v>65</v>
      </c>
      <c r="L237" t="s">
        <v>66</v>
      </c>
      <c r="M237">
        <v>2020</v>
      </c>
      <c r="N237">
        <f t="shared" ref="N237:W239" si="44">M237</f>
        <v>2020</v>
      </c>
      <c r="O237">
        <f t="shared" si="44"/>
        <v>2020</v>
      </c>
      <c r="P237">
        <f t="shared" si="44"/>
        <v>2020</v>
      </c>
      <c r="Q237">
        <f t="shared" si="44"/>
        <v>2020</v>
      </c>
      <c r="R237">
        <f t="shared" si="44"/>
        <v>2020</v>
      </c>
      <c r="S237">
        <f t="shared" si="44"/>
        <v>2020</v>
      </c>
      <c r="T237">
        <f t="shared" si="44"/>
        <v>2020</v>
      </c>
      <c r="U237">
        <f t="shared" si="44"/>
        <v>2020</v>
      </c>
      <c r="V237">
        <f t="shared" si="44"/>
        <v>2020</v>
      </c>
      <c r="W237">
        <f t="shared" si="44"/>
        <v>2020</v>
      </c>
    </row>
    <row r="238" spans="1:23" x14ac:dyDescent="0.25">
      <c r="A238" t="s">
        <v>105</v>
      </c>
      <c r="B238" t="s">
        <v>5</v>
      </c>
      <c r="C238" t="s">
        <v>15</v>
      </c>
      <c r="D238" t="s">
        <v>16</v>
      </c>
      <c r="E238" t="s">
        <v>104</v>
      </c>
      <c r="F238" t="s">
        <v>102</v>
      </c>
      <c r="G238" t="s">
        <v>67</v>
      </c>
      <c r="L238" t="s">
        <v>66</v>
      </c>
      <c r="M238">
        <v>2101</v>
      </c>
      <c r="N238">
        <f t="shared" si="44"/>
        <v>2101</v>
      </c>
      <c r="O238">
        <f t="shared" si="44"/>
        <v>2101</v>
      </c>
      <c r="P238">
        <f t="shared" si="44"/>
        <v>2101</v>
      </c>
      <c r="Q238">
        <f t="shared" si="44"/>
        <v>2101</v>
      </c>
      <c r="R238">
        <f t="shared" si="44"/>
        <v>2101</v>
      </c>
      <c r="S238">
        <f t="shared" si="44"/>
        <v>2101</v>
      </c>
      <c r="T238">
        <f t="shared" si="44"/>
        <v>2101</v>
      </c>
      <c r="U238">
        <f t="shared" si="44"/>
        <v>2101</v>
      </c>
      <c r="V238">
        <f t="shared" si="44"/>
        <v>2101</v>
      </c>
      <c r="W238">
        <f t="shared" si="44"/>
        <v>2101</v>
      </c>
    </row>
    <row r="239" spans="1:23" x14ac:dyDescent="0.25">
      <c r="A239" t="s">
        <v>105</v>
      </c>
      <c r="B239" t="s">
        <v>5</v>
      </c>
      <c r="C239" t="s">
        <v>15</v>
      </c>
      <c r="D239" t="s">
        <v>16</v>
      </c>
      <c r="E239" t="s">
        <v>104</v>
      </c>
      <c r="F239" t="s">
        <v>102</v>
      </c>
      <c r="G239" t="s">
        <v>68</v>
      </c>
      <c r="L239" t="s">
        <v>69</v>
      </c>
      <c r="M239">
        <v>16</v>
      </c>
      <c r="N239">
        <f t="shared" si="44"/>
        <v>16</v>
      </c>
      <c r="O239">
        <f t="shared" si="44"/>
        <v>16</v>
      </c>
      <c r="P239">
        <f t="shared" si="44"/>
        <v>16</v>
      </c>
      <c r="Q239">
        <f t="shared" si="44"/>
        <v>16</v>
      </c>
      <c r="R239">
        <f t="shared" si="44"/>
        <v>16</v>
      </c>
      <c r="S239">
        <f t="shared" si="44"/>
        <v>16</v>
      </c>
      <c r="T239">
        <f t="shared" si="44"/>
        <v>16</v>
      </c>
      <c r="U239">
        <f t="shared" si="44"/>
        <v>16</v>
      </c>
      <c r="V239">
        <f t="shared" si="44"/>
        <v>16</v>
      </c>
      <c r="W239">
        <f t="shared" si="44"/>
        <v>16</v>
      </c>
    </row>
    <row r="240" spans="1:23" x14ac:dyDescent="0.25">
      <c r="A240" t="s">
        <v>105</v>
      </c>
      <c r="B240" t="s">
        <v>5</v>
      </c>
      <c r="C240" t="s">
        <v>15</v>
      </c>
      <c r="D240" t="s">
        <v>16</v>
      </c>
      <c r="E240" t="s">
        <v>104</v>
      </c>
      <c r="F240" t="s">
        <v>102</v>
      </c>
      <c r="G240" t="s">
        <v>70</v>
      </c>
      <c r="L240" t="s">
        <v>49</v>
      </c>
      <c r="M240">
        <v>0</v>
      </c>
    </row>
    <row r="241" spans="1:23" x14ac:dyDescent="0.25">
      <c r="A241" t="s">
        <v>105</v>
      </c>
      <c r="B241" t="s">
        <v>5</v>
      </c>
      <c r="C241" t="s">
        <v>15</v>
      </c>
      <c r="D241" t="s">
        <v>16</v>
      </c>
      <c r="E241" t="s">
        <v>104</v>
      </c>
      <c r="F241" t="s">
        <v>102</v>
      </c>
      <c r="G241" t="s">
        <v>71</v>
      </c>
      <c r="K241" t="s">
        <v>72</v>
      </c>
      <c r="L241" t="s">
        <v>19</v>
      </c>
      <c r="M241">
        <f>INDEX([1]!freight_data,MATCH($A241&amp;$G241,[1]!freight_index,0),MATCH(M$2,[1]!freight_year,0))</f>
        <v>593.0729841188803</v>
      </c>
      <c r="N241">
        <f t="shared" ref="N241:W246" si="45">M241</f>
        <v>593.0729841188803</v>
      </c>
      <c r="O241">
        <f t="shared" si="45"/>
        <v>593.0729841188803</v>
      </c>
      <c r="P241">
        <f t="shared" si="45"/>
        <v>593.0729841188803</v>
      </c>
      <c r="Q241">
        <f t="shared" si="45"/>
        <v>593.0729841188803</v>
      </c>
      <c r="R241">
        <f t="shared" si="45"/>
        <v>593.0729841188803</v>
      </c>
      <c r="S241">
        <f t="shared" si="45"/>
        <v>593.0729841188803</v>
      </c>
      <c r="T241">
        <f t="shared" si="45"/>
        <v>593.0729841188803</v>
      </c>
      <c r="U241">
        <f t="shared" si="45"/>
        <v>593.0729841188803</v>
      </c>
      <c r="V241">
        <f t="shared" si="45"/>
        <v>593.0729841188803</v>
      </c>
      <c r="W241">
        <f t="shared" si="45"/>
        <v>593.0729841188803</v>
      </c>
    </row>
    <row r="242" spans="1:23" x14ac:dyDescent="0.25">
      <c r="A242" t="s">
        <v>105</v>
      </c>
      <c r="B242" t="s">
        <v>5</v>
      </c>
      <c r="C242" t="s">
        <v>15</v>
      </c>
      <c r="D242" t="s">
        <v>16</v>
      </c>
      <c r="E242" t="s">
        <v>104</v>
      </c>
      <c r="F242" t="s">
        <v>102</v>
      </c>
      <c r="G242" t="s">
        <v>74</v>
      </c>
      <c r="K242" t="s">
        <v>116</v>
      </c>
      <c r="L242" t="s">
        <v>76</v>
      </c>
      <c r="M242">
        <v>275582.52</v>
      </c>
      <c r="N242">
        <f t="shared" si="45"/>
        <v>275582.52</v>
      </c>
      <c r="O242">
        <f t="shared" si="45"/>
        <v>275582.52</v>
      </c>
      <c r="P242">
        <f t="shared" si="45"/>
        <v>275582.52</v>
      </c>
      <c r="Q242">
        <f t="shared" si="45"/>
        <v>275582.52</v>
      </c>
      <c r="R242">
        <f t="shared" si="45"/>
        <v>275582.52</v>
      </c>
      <c r="S242">
        <f t="shared" si="45"/>
        <v>275582.52</v>
      </c>
      <c r="T242">
        <f t="shared" si="45"/>
        <v>275582.52</v>
      </c>
      <c r="U242">
        <f t="shared" si="45"/>
        <v>275582.52</v>
      </c>
      <c r="V242">
        <f t="shared" si="45"/>
        <v>275582.52</v>
      </c>
      <c r="W242">
        <f t="shared" si="45"/>
        <v>275582.52</v>
      </c>
    </row>
    <row r="243" spans="1:23" x14ac:dyDescent="0.25">
      <c r="A243" t="s">
        <v>105</v>
      </c>
      <c r="B243" t="s">
        <v>5</v>
      </c>
      <c r="C243" t="s">
        <v>15</v>
      </c>
      <c r="D243" t="s">
        <v>16</v>
      </c>
      <c r="E243" t="s">
        <v>104</v>
      </c>
      <c r="F243" t="s">
        <v>102</v>
      </c>
      <c r="G243" t="s">
        <v>77</v>
      </c>
      <c r="K243" t="s">
        <v>78</v>
      </c>
      <c r="L243" t="s">
        <v>76</v>
      </c>
      <c r="M243">
        <v>21974</v>
      </c>
      <c r="N243">
        <f t="shared" si="45"/>
        <v>21974</v>
      </c>
      <c r="O243">
        <f t="shared" si="45"/>
        <v>21974</v>
      </c>
      <c r="P243">
        <f t="shared" si="45"/>
        <v>21974</v>
      </c>
      <c r="Q243">
        <f t="shared" si="45"/>
        <v>21974</v>
      </c>
      <c r="R243">
        <f t="shared" si="45"/>
        <v>21974</v>
      </c>
      <c r="S243">
        <f t="shared" si="45"/>
        <v>21974</v>
      </c>
      <c r="T243">
        <f t="shared" si="45"/>
        <v>21974</v>
      </c>
      <c r="U243">
        <f t="shared" si="45"/>
        <v>21974</v>
      </c>
      <c r="V243">
        <f t="shared" si="45"/>
        <v>21974</v>
      </c>
      <c r="W243">
        <f t="shared" si="45"/>
        <v>21974</v>
      </c>
    </row>
    <row r="244" spans="1:23" x14ac:dyDescent="0.25">
      <c r="A244" t="s">
        <v>105</v>
      </c>
      <c r="B244" t="s">
        <v>5</v>
      </c>
      <c r="C244" t="s">
        <v>15</v>
      </c>
      <c r="D244" t="s">
        <v>16</v>
      </c>
      <c r="E244" t="s">
        <v>104</v>
      </c>
      <c r="F244" t="s">
        <v>102</v>
      </c>
      <c r="G244" t="s">
        <v>17</v>
      </c>
      <c r="J244" t="s">
        <v>32</v>
      </c>
      <c r="K244" t="s">
        <v>84</v>
      </c>
      <c r="L244" t="s">
        <v>80</v>
      </c>
      <c r="M244">
        <f>M179*'[4]Fuel Efficiencies'!$B$21/'[4]Fuel Efficiencies'!$B$14</f>
        <v>0.97126173419931339</v>
      </c>
      <c r="N244">
        <f t="shared" si="45"/>
        <v>0.97126173419931339</v>
      </c>
      <c r="O244">
        <f t="shared" si="45"/>
        <v>0.97126173419931339</v>
      </c>
      <c r="P244">
        <f t="shared" si="45"/>
        <v>0.97126173419931339</v>
      </c>
      <c r="Q244">
        <f t="shared" si="45"/>
        <v>0.97126173419931339</v>
      </c>
      <c r="R244">
        <f t="shared" si="45"/>
        <v>0.97126173419931339</v>
      </c>
      <c r="S244">
        <f t="shared" si="45"/>
        <v>0.97126173419931339</v>
      </c>
      <c r="T244">
        <f t="shared" si="45"/>
        <v>0.97126173419931339</v>
      </c>
      <c r="U244">
        <f t="shared" si="45"/>
        <v>0.97126173419931339</v>
      </c>
      <c r="V244">
        <f t="shared" si="45"/>
        <v>0.97126173419931339</v>
      </c>
      <c r="W244">
        <f t="shared" si="45"/>
        <v>0.97126173419931339</v>
      </c>
    </row>
    <row r="245" spans="1:23" x14ac:dyDescent="0.25">
      <c r="A245" t="s">
        <v>105</v>
      </c>
      <c r="B245" t="s">
        <v>5</v>
      </c>
      <c r="C245" t="s">
        <v>15</v>
      </c>
      <c r="D245" t="s">
        <v>16</v>
      </c>
      <c r="E245" t="s">
        <v>104</v>
      </c>
      <c r="F245" t="s">
        <v>102</v>
      </c>
      <c r="G245" t="s">
        <v>17</v>
      </c>
      <c r="J245" t="s">
        <v>101</v>
      </c>
      <c r="K245" t="s">
        <v>84</v>
      </c>
      <c r="L245" t="s">
        <v>80</v>
      </c>
      <c r="M245">
        <f>M244</f>
        <v>0.97126173419931339</v>
      </c>
      <c r="N245">
        <f t="shared" si="45"/>
        <v>0.97126173419931339</v>
      </c>
      <c r="O245">
        <f t="shared" si="45"/>
        <v>0.97126173419931339</v>
      </c>
      <c r="P245">
        <f t="shared" si="45"/>
        <v>0.97126173419931339</v>
      </c>
      <c r="Q245">
        <f t="shared" si="45"/>
        <v>0.97126173419931339</v>
      </c>
      <c r="R245">
        <f t="shared" si="45"/>
        <v>0.97126173419931339</v>
      </c>
      <c r="S245">
        <f t="shared" si="45"/>
        <v>0.97126173419931339</v>
      </c>
      <c r="T245">
        <f t="shared" si="45"/>
        <v>0.97126173419931339</v>
      </c>
      <c r="U245">
        <f t="shared" si="45"/>
        <v>0.97126173419931339</v>
      </c>
      <c r="V245">
        <f t="shared" si="45"/>
        <v>0.97126173419931339</v>
      </c>
      <c r="W245">
        <f t="shared" si="45"/>
        <v>0.97126173419931339</v>
      </c>
    </row>
    <row r="246" spans="1:23" x14ac:dyDescent="0.25">
      <c r="A246" t="s">
        <v>105</v>
      </c>
      <c r="B246" t="s">
        <v>5</v>
      </c>
      <c r="C246" t="s">
        <v>15</v>
      </c>
      <c r="D246" t="s">
        <v>16</v>
      </c>
      <c r="E246" t="s">
        <v>104</v>
      </c>
      <c r="F246" t="s">
        <v>102</v>
      </c>
      <c r="G246" t="s">
        <v>17</v>
      </c>
      <c r="J246" t="s">
        <v>79</v>
      </c>
      <c r="K246" t="s">
        <v>84</v>
      </c>
      <c r="L246" t="s">
        <v>80</v>
      </c>
      <c r="M246">
        <f>M179*'[4]Fuel Efficiencies'!$B$22/'[4]Fuel Efficiencies'!$B$14</f>
        <v>0.40616399793789465</v>
      </c>
      <c r="N246">
        <f t="shared" si="45"/>
        <v>0.40616399793789465</v>
      </c>
      <c r="O246">
        <f t="shared" si="45"/>
        <v>0.40616399793789465</v>
      </c>
      <c r="P246">
        <f t="shared" si="45"/>
        <v>0.40616399793789465</v>
      </c>
      <c r="Q246">
        <f t="shared" si="45"/>
        <v>0.40616399793789465</v>
      </c>
      <c r="R246">
        <f t="shared" si="45"/>
        <v>0.40616399793789465</v>
      </c>
      <c r="S246">
        <f t="shared" si="45"/>
        <v>0.40616399793789465</v>
      </c>
      <c r="T246">
        <f t="shared" si="45"/>
        <v>0.40616399793789465</v>
      </c>
      <c r="U246">
        <f t="shared" si="45"/>
        <v>0.40616399793789465</v>
      </c>
      <c r="V246">
        <f t="shared" si="45"/>
        <v>0.40616399793789465</v>
      </c>
      <c r="W246">
        <f t="shared" si="45"/>
        <v>0.40616399793789465</v>
      </c>
    </row>
    <row r="247" spans="1:23" x14ac:dyDescent="0.25">
      <c r="A247" t="s">
        <v>105</v>
      </c>
      <c r="B247" t="s">
        <v>5</v>
      </c>
      <c r="C247" t="s">
        <v>15</v>
      </c>
      <c r="D247" t="s">
        <v>16</v>
      </c>
      <c r="E247" t="s">
        <v>104</v>
      </c>
      <c r="F247" t="s">
        <v>117</v>
      </c>
      <c r="G247" t="s">
        <v>6</v>
      </c>
    </row>
    <row r="248" spans="1:23" x14ac:dyDescent="0.25">
      <c r="A248" t="s">
        <v>105</v>
      </c>
      <c r="B248" t="s">
        <v>5</v>
      </c>
      <c r="C248" t="s">
        <v>15</v>
      </c>
      <c r="D248" t="s">
        <v>16</v>
      </c>
      <c r="E248" t="s">
        <v>104</v>
      </c>
      <c r="F248" t="s">
        <v>117</v>
      </c>
      <c r="G248" t="s">
        <v>65</v>
      </c>
      <c r="L248" t="s">
        <v>66</v>
      </c>
      <c r="M248">
        <v>2030</v>
      </c>
      <c r="N248">
        <f t="shared" ref="N248:W250" si="46">M248</f>
        <v>2030</v>
      </c>
      <c r="O248">
        <f t="shared" si="46"/>
        <v>2030</v>
      </c>
      <c r="P248">
        <f t="shared" si="46"/>
        <v>2030</v>
      </c>
      <c r="Q248">
        <f t="shared" si="46"/>
        <v>2030</v>
      </c>
      <c r="R248">
        <f t="shared" si="46"/>
        <v>2030</v>
      </c>
      <c r="S248">
        <f t="shared" si="46"/>
        <v>2030</v>
      </c>
      <c r="T248">
        <f t="shared" si="46"/>
        <v>2030</v>
      </c>
      <c r="U248">
        <f t="shared" si="46"/>
        <v>2030</v>
      </c>
      <c r="V248">
        <f t="shared" si="46"/>
        <v>2030</v>
      </c>
      <c r="W248">
        <f t="shared" si="46"/>
        <v>2030</v>
      </c>
    </row>
    <row r="249" spans="1:23" x14ac:dyDescent="0.25">
      <c r="A249" t="s">
        <v>105</v>
      </c>
      <c r="B249" t="s">
        <v>5</v>
      </c>
      <c r="C249" t="s">
        <v>15</v>
      </c>
      <c r="D249" t="s">
        <v>16</v>
      </c>
      <c r="E249" t="s">
        <v>104</v>
      </c>
      <c r="F249" t="s">
        <v>117</v>
      </c>
      <c r="G249" t="s">
        <v>67</v>
      </c>
      <c r="L249" t="s">
        <v>66</v>
      </c>
      <c r="M249">
        <v>2101</v>
      </c>
      <c r="N249">
        <f t="shared" si="46"/>
        <v>2101</v>
      </c>
      <c r="O249">
        <f t="shared" si="46"/>
        <v>2101</v>
      </c>
      <c r="P249">
        <f t="shared" si="46"/>
        <v>2101</v>
      </c>
      <c r="Q249">
        <f t="shared" si="46"/>
        <v>2101</v>
      </c>
      <c r="R249">
        <f t="shared" si="46"/>
        <v>2101</v>
      </c>
      <c r="S249">
        <f t="shared" si="46"/>
        <v>2101</v>
      </c>
      <c r="T249">
        <f t="shared" si="46"/>
        <v>2101</v>
      </c>
      <c r="U249">
        <f t="shared" si="46"/>
        <v>2101</v>
      </c>
      <c r="V249">
        <f t="shared" si="46"/>
        <v>2101</v>
      </c>
      <c r="W249">
        <f t="shared" si="46"/>
        <v>2101</v>
      </c>
    </row>
    <row r="250" spans="1:23" x14ac:dyDescent="0.25">
      <c r="A250" t="s">
        <v>105</v>
      </c>
      <c r="B250" t="s">
        <v>5</v>
      </c>
      <c r="C250" t="s">
        <v>15</v>
      </c>
      <c r="D250" t="s">
        <v>16</v>
      </c>
      <c r="E250" t="s">
        <v>104</v>
      </c>
      <c r="F250" t="s">
        <v>117</v>
      </c>
      <c r="G250" t="s">
        <v>68</v>
      </c>
      <c r="L250" t="s">
        <v>69</v>
      </c>
      <c r="M250">
        <v>16</v>
      </c>
      <c r="N250">
        <f t="shared" si="46"/>
        <v>16</v>
      </c>
      <c r="O250">
        <f t="shared" si="46"/>
        <v>16</v>
      </c>
      <c r="P250">
        <f t="shared" si="46"/>
        <v>16</v>
      </c>
      <c r="Q250">
        <f t="shared" si="46"/>
        <v>16</v>
      </c>
      <c r="R250">
        <f t="shared" si="46"/>
        <v>16</v>
      </c>
      <c r="S250">
        <f t="shared" si="46"/>
        <v>16</v>
      </c>
      <c r="T250">
        <f t="shared" si="46"/>
        <v>16</v>
      </c>
      <c r="U250">
        <f t="shared" si="46"/>
        <v>16</v>
      </c>
      <c r="V250">
        <f t="shared" si="46"/>
        <v>16</v>
      </c>
      <c r="W250">
        <f t="shared" si="46"/>
        <v>16</v>
      </c>
    </row>
    <row r="251" spans="1:23" x14ac:dyDescent="0.25">
      <c r="A251" t="s">
        <v>105</v>
      </c>
      <c r="B251" t="s">
        <v>5</v>
      </c>
      <c r="C251" t="s">
        <v>15</v>
      </c>
      <c r="D251" t="s">
        <v>16</v>
      </c>
      <c r="E251" t="s">
        <v>104</v>
      </c>
      <c r="F251" t="s">
        <v>117</v>
      </c>
      <c r="G251" t="s">
        <v>70</v>
      </c>
      <c r="L251" t="s">
        <v>49</v>
      </c>
      <c r="M251">
        <v>0</v>
      </c>
    </row>
    <row r="252" spans="1:23" x14ac:dyDescent="0.25">
      <c r="A252" t="s">
        <v>105</v>
      </c>
      <c r="B252" t="s">
        <v>5</v>
      </c>
      <c r="C252" t="s">
        <v>15</v>
      </c>
      <c r="D252" t="s">
        <v>16</v>
      </c>
      <c r="E252" t="s">
        <v>104</v>
      </c>
      <c r="F252" t="s">
        <v>117</v>
      </c>
      <c r="G252" t="s">
        <v>71</v>
      </c>
      <c r="K252" t="s">
        <v>72</v>
      </c>
      <c r="L252" t="s">
        <v>19</v>
      </c>
      <c r="M252">
        <f>INDEX([1]!freight_data,MATCH($A252&amp;$G252,[1]!freight_index,0),MATCH(M$2,[1]!freight_year,0))</f>
        <v>593.0729841188803</v>
      </c>
      <c r="N252">
        <f t="shared" ref="N252:W256" si="47">M252</f>
        <v>593.0729841188803</v>
      </c>
      <c r="O252">
        <f t="shared" si="47"/>
        <v>593.0729841188803</v>
      </c>
      <c r="P252">
        <f t="shared" si="47"/>
        <v>593.0729841188803</v>
      </c>
      <c r="Q252">
        <f t="shared" si="47"/>
        <v>593.0729841188803</v>
      </c>
      <c r="R252">
        <f t="shared" si="47"/>
        <v>593.0729841188803</v>
      </c>
      <c r="S252">
        <f t="shared" si="47"/>
        <v>593.0729841188803</v>
      </c>
      <c r="T252">
        <f t="shared" si="47"/>
        <v>593.0729841188803</v>
      </c>
      <c r="U252">
        <f t="shared" si="47"/>
        <v>593.0729841188803</v>
      </c>
      <c r="V252">
        <f t="shared" si="47"/>
        <v>593.0729841188803</v>
      </c>
      <c r="W252">
        <f t="shared" si="47"/>
        <v>593.0729841188803</v>
      </c>
    </row>
    <row r="253" spans="1:23" x14ac:dyDescent="0.25">
      <c r="A253" t="s">
        <v>105</v>
      </c>
      <c r="B253" t="s">
        <v>5</v>
      </c>
      <c r="C253" t="s">
        <v>15</v>
      </c>
      <c r="D253" t="s">
        <v>16</v>
      </c>
      <c r="E253" t="s">
        <v>104</v>
      </c>
      <c r="F253" t="s">
        <v>117</v>
      </c>
      <c r="G253" t="s">
        <v>74</v>
      </c>
      <c r="K253" t="s">
        <v>116</v>
      </c>
      <c r="L253" t="s">
        <v>76</v>
      </c>
      <c r="M253">
        <v>308106</v>
      </c>
      <c r="N253">
        <f t="shared" si="47"/>
        <v>308106</v>
      </c>
      <c r="O253">
        <f t="shared" si="47"/>
        <v>308106</v>
      </c>
      <c r="P253">
        <f t="shared" si="47"/>
        <v>308106</v>
      </c>
      <c r="Q253">
        <f t="shared" si="47"/>
        <v>308106</v>
      </c>
      <c r="R253">
        <f t="shared" si="47"/>
        <v>308106</v>
      </c>
      <c r="S253">
        <f t="shared" si="47"/>
        <v>308106</v>
      </c>
      <c r="T253">
        <f t="shared" si="47"/>
        <v>308106</v>
      </c>
      <c r="U253">
        <f t="shared" si="47"/>
        <v>308106</v>
      </c>
      <c r="V253">
        <f t="shared" si="47"/>
        <v>308106</v>
      </c>
      <c r="W253">
        <f t="shared" si="47"/>
        <v>308106</v>
      </c>
    </row>
    <row r="254" spans="1:23" x14ac:dyDescent="0.25">
      <c r="A254" t="s">
        <v>105</v>
      </c>
      <c r="B254" t="s">
        <v>5</v>
      </c>
      <c r="C254" t="s">
        <v>15</v>
      </c>
      <c r="D254" t="s">
        <v>16</v>
      </c>
      <c r="E254" t="s">
        <v>104</v>
      </c>
      <c r="F254" t="s">
        <v>117</v>
      </c>
      <c r="G254" t="s">
        <v>77</v>
      </c>
      <c r="K254" t="s">
        <v>78</v>
      </c>
      <c r="L254" t="s">
        <v>76</v>
      </c>
      <c r="M254">
        <v>14425</v>
      </c>
      <c r="N254">
        <f t="shared" si="47"/>
        <v>14425</v>
      </c>
      <c r="O254">
        <f t="shared" si="47"/>
        <v>14425</v>
      </c>
      <c r="P254">
        <f t="shared" si="47"/>
        <v>14425</v>
      </c>
      <c r="Q254">
        <f t="shared" si="47"/>
        <v>14425</v>
      </c>
      <c r="R254">
        <f t="shared" si="47"/>
        <v>14425</v>
      </c>
      <c r="S254">
        <f t="shared" si="47"/>
        <v>14425</v>
      </c>
      <c r="T254">
        <f t="shared" si="47"/>
        <v>14425</v>
      </c>
      <c r="U254">
        <f t="shared" si="47"/>
        <v>14425</v>
      </c>
      <c r="V254">
        <f t="shared" si="47"/>
        <v>14425</v>
      </c>
      <c r="W254">
        <f t="shared" si="47"/>
        <v>14425</v>
      </c>
    </row>
    <row r="255" spans="1:23" x14ac:dyDescent="0.25">
      <c r="A255" t="s">
        <v>105</v>
      </c>
      <c r="B255" t="s">
        <v>5</v>
      </c>
      <c r="C255" t="s">
        <v>15</v>
      </c>
      <c r="D255" t="s">
        <v>16</v>
      </c>
      <c r="E255" t="s">
        <v>104</v>
      </c>
      <c r="F255" t="s">
        <v>117</v>
      </c>
      <c r="G255" t="s">
        <v>17</v>
      </c>
      <c r="J255" t="s">
        <v>32</v>
      </c>
      <c r="K255" t="s">
        <v>84</v>
      </c>
      <c r="L255" t="s">
        <v>80</v>
      </c>
      <c r="M255">
        <f>M179*'[4]Fuel Efficiencies'!$B$19/'[4]Fuel Efficiencies'!$B$14</f>
        <v>1.2140771677491418</v>
      </c>
      <c r="N255">
        <f t="shared" si="47"/>
        <v>1.2140771677491418</v>
      </c>
      <c r="O255">
        <f t="shared" si="47"/>
        <v>1.2140771677491418</v>
      </c>
      <c r="P255">
        <f t="shared" si="47"/>
        <v>1.2140771677491418</v>
      </c>
      <c r="Q255">
        <f t="shared" si="47"/>
        <v>1.2140771677491418</v>
      </c>
      <c r="R255">
        <f t="shared" si="47"/>
        <v>1.2140771677491418</v>
      </c>
      <c r="S255">
        <f t="shared" si="47"/>
        <v>1.2140771677491418</v>
      </c>
      <c r="T255">
        <f t="shared" si="47"/>
        <v>1.2140771677491418</v>
      </c>
      <c r="U255">
        <f t="shared" si="47"/>
        <v>1.2140771677491418</v>
      </c>
      <c r="V255">
        <f t="shared" si="47"/>
        <v>1.2140771677491418</v>
      </c>
      <c r="W255">
        <f t="shared" si="47"/>
        <v>1.2140771677491418</v>
      </c>
    </row>
    <row r="256" spans="1:23" x14ac:dyDescent="0.25">
      <c r="A256" t="s">
        <v>105</v>
      </c>
      <c r="B256" t="s">
        <v>5</v>
      </c>
      <c r="C256" t="s">
        <v>15</v>
      </c>
      <c r="D256" t="s">
        <v>16</v>
      </c>
      <c r="E256" t="s">
        <v>104</v>
      </c>
      <c r="F256" t="s">
        <v>117</v>
      </c>
      <c r="G256" t="s">
        <v>17</v>
      </c>
      <c r="J256" t="s">
        <v>118</v>
      </c>
      <c r="K256" t="s">
        <v>84</v>
      </c>
      <c r="L256" t="s">
        <v>80</v>
      </c>
      <c r="M256">
        <f>M255</f>
        <v>1.2140771677491418</v>
      </c>
      <c r="N256">
        <f t="shared" si="47"/>
        <v>1.2140771677491418</v>
      </c>
      <c r="O256">
        <f t="shared" si="47"/>
        <v>1.2140771677491418</v>
      </c>
      <c r="P256">
        <f t="shared" si="47"/>
        <v>1.2140771677491418</v>
      </c>
      <c r="Q256">
        <f t="shared" si="47"/>
        <v>1.2140771677491418</v>
      </c>
      <c r="R256">
        <f t="shared" si="47"/>
        <v>1.2140771677491418</v>
      </c>
      <c r="S256">
        <f t="shared" si="47"/>
        <v>1.2140771677491418</v>
      </c>
      <c r="T256">
        <f t="shared" si="47"/>
        <v>1.2140771677491418</v>
      </c>
      <c r="U256">
        <f t="shared" si="47"/>
        <v>1.2140771677491418</v>
      </c>
      <c r="V256">
        <f t="shared" si="47"/>
        <v>1.2140771677491418</v>
      </c>
      <c r="W256">
        <f t="shared" si="47"/>
        <v>1.2140771677491418</v>
      </c>
    </row>
    <row r="257" spans="1:23" x14ac:dyDescent="0.25">
      <c r="A257" t="s">
        <v>107</v>
      </c>
      <c r="B257" t="s">
        <v>5</v>
      </c>
      <c r="C257" t="s">
        <v>15</v>
      </c>
      <c r="D257" t="s">
        <v>16</v>
      </c>
      <c r="E257" t="s">
        <v>106</v>
      </c>
      <c r="G257" t="s">
        <v>20</v>
      </c>
      <c r="L257" t="s">
        <v>19</v>
      </c>
    </row>
    <row r="258" spans="1:23" x14ac:dyDescent="0.25">
      <c r="A258" t="s">
        <v>107</v>
      </c>
      <c r="B258" t="s">
        <v>5</v>
      </c>
      <c r="C258" t="s">
        <v>15</v>
      </c>
      <c r="D258" t="s">
        <v>16</v>
      </c>
      <c r="E258" t="s">
        <v>106</v>
      </c>
      <c r="G258" t="s">
        <v>21</v>
      </c>
      <c r="H258" t="s">
        <v>60</v>
      </c>
    </row>
    <row r="259" spans="1:23" x14ac:dyDescent="0.25">
      <c r="A259" t="s">
        <v>107</v>
      </c>
      <c r="B259" t="s">
        <v>5</v>
      </c>
      <c r="C259" t="s">
        <v>15</v>
      </c>
      <c r="D259" t="s">
        <v>16</v>
      </c>
      <c r="E259" t="s">
        <v>106</v>
      </c>
      <c r="G259" t="s">
        <v>61</v>
      </c>
      <c r="L259" t="s">
        <v>49</v>
      </c>
      <c r="M259">
        <v>0.25</v>
      </c>
      <c r="N259">
        <f t="shared" ref="N259:W260" si="48">M259</f>
        <v>0.25</v>
      </c>
      <c r="O259">
        <f t="shared" si="48"/>
        <v>0.25</v>
      </c>
      <c r="P259">
        <f t="shared" si="48"/>
        <v>0.25</v>
      </c>
      <c r="Q259">
        <f t="shared" si="48"/>
        <v>0.25</v>
      </c>
      <c r="R259">
        <f t="shared" si="48"/>
        <v>0.25</v>
      </c>
      <c r="S259">
        <f t="shared" si="48"/>
        <v>0.25</v>
      </c>
      <c r="T259">
        <f t="shared" si="48"/>
        <v>0.25</v>
      </c>
      <c r="U259">
        <f t="shared" si="48"/>
        <v>0.25</v>
      </c>
      <c r="V259">
        <f t="shared" si="48"/>
        <v>0.25</v>
      </c>
      <c r="W259">
        <f t="shared" si="48"/>
        <v>0.25</v>
      </c>
    </row>
    <row r="260" spans="1:23" x14ac:dyDescent="0.25">
      <c r="A260" t="s">
        <v>107</v>
      </c>
      <c r="B260" t="s">
        <v>5</v>
      </c>
      <c r="C260" t="s">
        <v>15</v>
      </c>
      <c r="D260" t="s">
        <v>16</v>
      </c>
      <c r="E260" t="s">
        <v>106</v>
      </c>
      <c r="G260" t="s">
        <v>63</v>
      </c>
      <c r="M260">
        <v>10</v>
      </c>
      <c r="N260">
        <f t="shared" si="48"/>
        <v>10</v>
      </c>
      <c r="O260">
        <f t="shared" si="48"/>
        <v>10</v>
      </c>
      <c r="P260">
        <f t="shared" si="48"/>
        <v>10</v>
      </c>
      <c r="Q260">
        <f t="shared" si="48"/>
        <v>10</v>
      </c>
      <c r="R260">
        <f t="shared" si="48"/>
        <v>10</v>
      </c>
      <c r="S260">
        <f t="shared" si="48"/>
        <v>10</v>
      </c>
      <c r="T260">
        <f t="shared" si="48"/>
        <v>10</v>
      </c>
      <c r="U260">
        <f t="shared" si="48"/>
        <v>10</v>
      </c>
      <c r="V260">
        <f t="shared" si="48"/>
        <v>10</v>
      </c>
      <c r="W260">
        <f t="shared" si="48"/>
        <v>10</v>
      </c>
    </row>
    <row r="261" spans="1:23" x14ac:dyDescent="0.25">
      <c r="A261" t="s">
        <v>107</v>
      </c>
      <c r="B261" t="s">
        <v>5</v>
      </c>
      <c r="C261" t="s">
        <v>15</v>
      </c>
      <c r="D261" t="s">
        <v>16</v>
      </c>
      <c r="E261" t="s">
        <v>106</v>
      </c>
      <c r="F261" t="s">
        <v>64</v>
      </c>
      <c r="G261" t="s">
        <v>6</v>
      </c>
    </row>
    <row r="262" spans="1:23" x14ac:dyDescent="0.25">
      <c r="A262" t="s">
        <v>107</v>
      </c>
      <c r="B262" t="s">
        <v>5</v>
      </c>
      <c r="C262" t="s">
        <v>15</v>
      </c>
      <c r="D262" t="s">
        <v>16</v>
      </c>
      <c r="E262" t="s">
        <v>106</v>
      </c>
      <c r="F262" t="s">
        <v>64</v>
      </c>
      <c r="G262" t="s">
        <v>65</v>
      </c>
      <c r="L262" t="s">
        <v>66</v>
      </c>
      <c r="M262">
        <v>1950</v>
      </c>
      <c r="N262">
        <f t="shared" ref="N262:W264" si="49">M262</f>
        <v>1950</v>
      </c>
      <c r="O262">
        <f t="shared" si="49"/>
        <v>1950</v>
      </c>
      <c r="P262">
        <f t="shared" si="49"/>
        <v>1950</v>
      </c>
      <c r="Q262">
        <f t="shared" si="49"/>
        <v>1950</v>
      </c>
      <c r="R262">
        <f t="shared" si="49"/>
        <v>1950</v>
      </c>
      <c r="S262">
        <f t="shared" si="49"/>
        <v>1950</v>
      </c>
      <c r="T262">
        <f t="shared" si="49"/>
        <v>1950</v>
      </c>
      <c r="U262">
        <f t="shared" si="49"/>
        <v>1950</v>
      </c>
      <c r="V262">
        <f t="shared" si="49"/>
        <v>1950</v>
      </c>
      <c r="W262">
        <f t="shared" si="49"/>
        <v>1950</v>
      </c>
    </row>
    <row r="263" spans="1:23" x14ac:dyDescent="0.25">
      <c r="A263" t="s">
        <v>107</v>
      </c>
      <c r="B263" t="s">
        <v>5</v>
      </c>
      <c r="C263" t="s">
        <v>15</v>
      </c>
      <c r="D263" t="s">
        <v>16</v>
      </c>
      <c r="E263" t="s">
        <v>106</v>
      </c>
      <c r="F263" t="s">
        <v>64</v>
      </c>
      <c r="G263" t="s">
        <v>67</v>
      </c>
      <c r="L263" t="s">
        <v>66</v>
      </c>
      <c r="M263">
        <v>2001</v>
      </c>
      <c r="N263">
        <f t="shared" si="49"/>
        <v>2001</v>
      </c>
      <c r="O263">
        <f t="shared" si="49"/>
        <v>2001</v>
      </c>
      <c r="P263">
        <f t="shared" si="49"/>
        <v>2001</v>
      </c>
      <c r="Q263">
        <f t="shared" si="49"/>
        <v>2001</v>
      </c>
      <c r="R263">
        <f t="shared" si="49"/>
        <v>2001</v>
      </c>
      <c r="S263">
        <f t="shared" si="49"/>
        <v>2001</v>
      </c>
      <c r="T263">
        <f t="shared" si="49"/>
        <v>2001</v>
      </c>
      <c r="U263">
        <f t="shared" si="49"/>
        <v>2001</v>
      </c>
      <c r="V263">
        <f t="shared" si="49"/>
        <v>2001</v>
      </c>
      <c r="W263">
        <f t="shared" si="49"/>
        <v>2001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106</v>
      </c>
      <c r="F264" t="s">
        <v>64</v>
      </c>
      <c r="G264" t="s">
        <v>68</v>
      </c>
      <c r="L264" t="s">
        <v>69</v>
      </c>
      <c r="M264">
        <v>25</v>
      </c>
      <c r="N264">
        <f t="shared" si="49"/>
        <v>25</v>
      </c>
      <c r="O264">
        <f t="shared" si="49"/>
        <v>25</v>
      </c>
      <c r="P264">
        <f t="shared" si="49"/>
        <v>25</v>
      </c>
      <c r="Q264">
        <f t="shared" si="49"/>
        <v>25</v>
      </c>
      <c r="R264">
        <f t="shared" si="49"/>
        <v>25</v>
      </c>
      <c r="S264">
        <f t="shared" si="49"/>
        <v>25</v>
      </c>
      <c r="T264">
        <f t="shared" si="49"/>
        <v>25</v>
      </c>
      <c r="U264">
        <f t="shared" si="49"/>
        <v>25</v>
      </c>
      <c r="V264">
        <f t="shared" si="49"/>
        <v>25</v>
      </c>
      <c r="W264">
        <f t="shared" si="49"/>
        <v>25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106</v>
      </c>
      <c r="F265" t="s">
        <v>64</v>
      </c>
      <c r="G265" t="s">
        <v>70</v>
      </c>
      <c r="L265" t="s">
        <v>49</v>
      </c>
      <c r="M265">
        <f>INDEX([1]!freight_data,MATCH($A265&amp;$F265&amp;$G265&amp;$J265,[1]!freight_index,0),MATCH(M$2,[1]!freight_year,0))</f>
        <v>1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106</v>
      </c>
      <c r="F266" t="s">
        <v>64</v>
      </c>
      <c r="G266" t="s">
        <v>71</v>
      </c>
      <c r="L266" t="s">
        <v>19</v>
      </c>
      <c r="M266">
        <f>79733868/1000</f>
        <v>79733.868000000002</v>
      </c>
      <c r="N266">
        <f t="shared" ref="N266:W269" si="50">M266</f>
        <v>79733.868000000002</v>
      </c>
      <c r="O266">
        <f t="shared" si="50"/>
        <v>79733.868000000002</v>
      </c>
      <c r="P266">
        <f t="shared" si="50"/>
        <v>79733.868000000002</v>
      </c>
      <c r="Q266">
        <f t="shared" si="50"/>
        <v>79733.868000000002</v>
      </c>
      <c r="R266">
        <f t="shared" si="50"/>
        <v>79733.868000000002</v>
      </c>
      <c r="S266">
        <f t="shared" si="50"/>
        <v>79733.868000000002</v>
      </c>
      <c r="T266">
        <f t="shared" si="50"/>
        <v>79733.868000000002</v>
      </c>
      <c r="U266">
        <f t="shared" si="50"/>
        <v>79733.868000000002</v>
      </c>
      <c r="V266">
        <f t="shared" si="50"/>
        <v>79733.868000000002</v>
      </c>
      <c r="W266">
        <f t="shared" si="50"/>
        <v>79733.868000000002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106</v>
      </c>
      <c r="F267" t="s">
        <v>64</v>
      </c>
      <c r="G267" t="s">
        <v>74</v>
      </c>
      <c r="K267" t="s">
        <v>119</v>
      </c>
      <c r="L267" t="s">
        <v>76</v>
      </c>
      <c r="M267">
        <v>1421597</v>
      </c>
      <c r="N267">
        <f t="shared" si="50"/>
        <v>1421597</v>
      </c>
      <c r="O267">
        <f t="shared" si="50"/>
        <v>1421597</v>
      </c>
      <c r="P267">
        <f t="shared" si="50"/>
        <v>1421597</v>
      </c>
      <c r="Q267">
        <f t="shared" si="50"/>
        <v>1421597</v>
      </c>
      <c r="R267">
        <f t="shared" si="50"/>
        <v>1421597</v>
      </c>
      <c r="S267">
        <f t="shared" si="50"/>
        <v>1421597</v>
      </c>
      <c r="T267">
        <f t="shared" si="50"/>
        <v>1421597</v>
      </c>
      <c r="U267">
        <f t="shared" si="50"/>
        <v>1421597</v>
      </c>
      <c r="V267">
        <f t="shared" si="50"/>
        <v>1421597</v>
      </c>
      <c r="W267">
        <f t="shared" si="50"/>
        <v>1421597</v>
      </c>
    </row>
    <row r="268" spans="1:23" x14ac:dyDescent="0.25">
      <c r="A268" t="s">
        <v>107</v>
      </c>
      <c r="B268" t="s">
        <v>5</v>
      </c>
      <c r="C268" t="s">
        <v>15</v>
      </c>
      <c r="D268" t="s">
        <v>16</v>
      </c>
      <c r="E268" t="s">
        <v>106</v>
      </c>
      <c r="F268" t="s">
        <v>64</v>
      </c>
      <c r="G268" t="s">
        <v>77</v>
      </c>
      <c r="L268" t="s">
        <v>76</v>
      </c>
      <c r="M268">
        <v>115000</v>
      </c>
      <c r="N268">
        <f t="shared" si="50"/>
        <v>115000</v>
      </c>
      <c r="O268">
        <f t="shared" si="50"/>
        <v>115000</v>
      </c>
      <c r="P268">
        <f t="shared" si="50"/>
        <v>115000</v>
      </c>
      <c r="Q268">
        <f t="shared" si="50"/>
        <v>115000</v>
      </c>
      <c r="R268">
        <f t="shared" si="50"/>
        <v>115000</v>
      </c>
      <c r="S268">
        <f t="shared" si="50"/>
        <v>115000</v>
      </c>
      <c r="T268">
        <f t="shared" si="50"/>
        <v>115000</v>
      </c>
      <c r="U268">
        <f t="shared" si="50"/>
        <v>115000</v>
      </c>
      <c r="V268">
        <f t="shared" si="50"/>
        <v>115000</v>
      </c>
      <c r="W268">
        <f t="shared" si="50"/>
        <v>115000</v>
      </c>
    </row>
    <row r="269" spans="1:23" x14ac:dyDescent="0.25">
      <c r="A269" t="s">
        <v>107</v>
      </c>
      <c r="B269" t="s">
        <v>5</v>
      </c>
      <c r="C269" t="s">
        <v>15</v>
      </c>
      <c r="D269" t="s">
        <v>16</v>
      </c>
      <c r="E269" t="s">
        <v>106</v>
      </c>
      <c r="F269" t="s">
        <v>64</v>
      </c>
      <c r="G269" t="s">
        <v>17</v>
      </c>
      <c r="J269" t="s">
        <v>30</v>
      </c>
      <c r="L269" t="s">
        <v>80</v>
      </c>
      <c r="M269">
        <f>INDEX([1]!freight_data,MATCH($A269&amp;$F269&amp;$G269&amp;$J269,[1]!freight_index,0),MATCH(M$2,[1]!freight_year,0))</f>
        <v>0.25272353811187831</v>
      </c>
      <c r="N269">
        <f t="shared" si="50"/>
        <v>0.25272353811187831</v>
      </c>
      <c r="O269">
        <f t="shared" si="50"/>
        <v>0.25272353811187831</v>
      </c>
      <c r="P269">
        <f t="shared" si="50"/>
        <v>0.25272353811187831</v>
      </c>
      <c r="Q269">
        <f t="shared" si="50"/>
        <v>0.25272353811187831</v>
      </c>
      <c r="R269">
        <f t="shared" si="50"/>
        <v>0.25272353811187831</v>
      </c>
      <c r="S269">
        <f t="shared" si="50"/>
        <v>0.25272353811187831</v>
      </c>
      <c r="T269">
        <f t="shared" si="50"/>
        <v>0.25272353811187831</v>
      </c>
      <c r="U269">
        <f t="shared" si="50"/>
        <v>0.25272353811187831</v>
      </c>
      <c r="V269">
        <f t="shared" si="50"/>
        <v>0.25272353811187831</v>
      </c>
      <c r="W269">
        <f t="shared" si="50"/>
        <v>0.25272353811187831</v>
      </c>
    </row>
    <row r="270" spans="1:23" x14ac:dyDescent="0.25">
      <c r="A270" t="s">
        <v>107</v>
      </c>
      <c r="B270" t="s">
        <v>5</v>
      </c>
      <c r="C270" t="s">
        <v>15</v>
      </c>
      <c r="D270" t="s">
        <v>16</v>
      </c>
      <c r="E270" t="s">
        <v>106</v>
      </c>
      <c r="F270" t="s">
        <v>81</v>
      </c>
      <c r="G270" t="s">
        <v>6</v>
      </c>
    </row>
    <row r="271" spans="1:23" x14ac:dyDescent="0.25">
      <c r="A271" t="s">
        <v>107</v>
      </c>
      <c r="B271" t="s">
        <v>5</v>
      </c>
      <c r="C271" t="s">
        <v>15</v>
      </c>
      <c r="D271" t="s">
        <v>16</v>
      </c>
      <c r="E271" t="s">
        <v>106</v>
      </c>
      <c r="F271" t="s">
        <v>81</v>
      </c>
      <c r="G271" t="s">
        <v>65</v>
      </c>
      <c r="L271" t="s">
        <v>66</v>
      </c>
      <c r="M271">
        <v>2000</v>
      </c>
      <c r="N271">
        <f t="shared" ref="N271:W273" si="51">M271</f>
        <v>2000</v>
      </c>
      <c r="O271">
        <f t="shared" si="51"/>
        <v>2000</v>
      </c>
      <c r="P271">
        <f t="shared" si="51"/>
        <v>2000</v>
      </c>
      <c r="Q271">
        <f t="shared" si="51"/>
        <v>2000</v>
      </c>
      <c r="R271">
        <f t="shared" si="51"/>
        <v>2000</v>
      </c>
      <c r="S271">
        <f t="shared" si="51"/>
        <v>2000</v>
      </c>
      <c r="T271">
        <f t="shared" si="51"/>
        <v>2000</v>
      </c>
      <c r="U271">
        <f t="shared" si="51"/>
        <v>2000</v>
      </c>
      <c r="V271">
        <f t="shared" si="51"/>
        <v>2000</v>
      </c>
      <c r="W271">
        <f t="shared" si="51"/>
        <v>2000</v>
      </c>
    </row>
    <row r="272" spans="1:23" x14ac:dyDescent="0.25">
      <c r="A272" t="s">
        <v>107</v>
      </c>
      <c r="B272" t="s">
        <v>5</v>
      </c>
      <c r="C272" t="s">
        <v>15</v>
      </c>
      <c r="D272" t="s">
        <v>16</v>
      </c>
      <c r="E272" t="s">
        <v>106</v>
      </c>
      <c r="F272" t="s">
        <v>81</v>
      </c>
      <c r="G272" t="s">
        <v>67</v>
      </c>
      <c r="L272" t="s">
        <v>66</v>
      </c>
      <c r="M272">
        <v>2101</v>
      </c>
      <c r="N272">
        <f t="shared" si="51"/>
        <v>2101</v>
      </c>
      <c r="O272">
        <f t="shared" si="51"/>
        <v>2101</v>
      </c>
      <c r="P272">
        <f t="shared" si="51"/>
        <v>2101</v>
      </c>
      <c r="Q272">
        <f t="shared" si="51"/>
        <v>2101</v>
      </c>
      <c r="R272">
        <f t="shared" si="51"/>
        <v>2101</v>
      </c>
      <c r="S272">
        <f t="shared" si="51"/>
        <v>2101</v>
      </c>
      <c r="T272">
        <f t="shared" si="51"/>
        <v>2101</v>
      </c>
      <c r="U272">
        <f t="shared" si="51"/>
        <v>2101</v>
      </c>
      <c r="V272">
        <f t="shared" si="51"/>
        <v>2101</v>
      </c>
      <c r="W272">
        <f t="shared" si="51"/>
        <v>2101</v>
      </c>
    </row>
    <row r="273" spans="1:23" x14ac:dyDescent="0.25">
      <c r="A273" t="s">
        <v>107</v>
      </c>
      <c r="B273" t="s">
        <v>5</v>
      </c>
      <c r="C273" t="s">
        <v>15</v>
      </c>
      <c r="D273" t="s">
        <v>16</v>
      </c>
      <c r="E273" t="s">
        <v>106</v>
      </c>
      <c r="F273" t="s">
        <v>81</v>
      </c>
      <c r="G273" t="s">
        <v>68</v>
      </c>
      <c r="L273" t="s">
        <v>69</v>
      </c>
      <c r="M273">
        <v>25</v>
      </c>
      <c r="N273">
        <f t="shared" si="51"/>
        <v>25</v>
      </c>
      <c r="O273">
        <f t="shared" si="51"/>
        <v>25</v>
      </c>
      <c r="P273">
        <f t="shared" si="51"/>
        <v>25</v>
      </c>
      <c r="Q273">
        <f t="shared" si="51"/>
        <v>25</v>
      </c>
      <c r="R273">
        <f t="shared" si="51"/>
        <v>25</v>
      </c>
      <c r="S273">
        <f t="shared" si="51"/>
        <v>25</v>
      </c>
      <c r="T273">
        <f t="shared" si="51"/>
        <v>25</v>
      </c>
      <c r="U273">
        <f t="shared" si="51"/>
        <v>25</v>
      </c>
      <c r="V273">
        <f t="shared" si="51"/>
        <v>25</v>
      </c>
      <c r="W273">
        <f t="shared" si="51"/>
        <v>25</v>
      </c>
    </row>
    <row r="274" spans="1:23" x14ac:dyDescent="0.25">
      <c r="A274" t="s">
        <v>107</v>
      </c>
      <c r="B274" t="s">
        <v>5</v>
      </c>
      <c r="C274" t="s">
        <v>15</v>
      </c>
      <c r="D274" t="s">
        <v>16</v>
      </c>
      <c r="E274" t="s">
        <v>106</v>
      </c>
      <c r="F274" t="s">
        <v>81</v>
      </c>
      <c r="G274" t="s">
        <v>70</v>
      </c>
      <c r="L274" t="s">
        <v>49</v>
      </c>
      <c r="M274">
        <v>0</v>
      </c>
    </row>
    <row r="275" spans="1:23" x14ac:dyDescent="0.25">
      <c r="A275" t="s">
        <v>107</v>
      </c>
      <c r="B275" t="s">
        <v>5</v>
      </c>
      <c r="C275" t="s">
        <v>15</v>
      </c>
      <c r="D275" t="s">
        <v>16</v>
      </c>
      <c r="E275" t="s">
        <v>106</v>
      </c>
      <c r="F275" t="s">
        <v>81</v>
      </c>
      <c r="G275" t="s">
        <v>71</v>
      </c>
      <c r="L275" t="s">
        <v>19</v>
      </c>
      <c r="M275">
        <f>79733868/1000</f>
        <v>79733.868000000002</v>
      </c>
      <c r="N275">
        <f t="shared" ref="N275:W278" si="52">M275</f>
        <v>79733.868000000002</v>
      </c>
      <c r="O275">
        <f t="shared" si="52"/>
        <v>79733.868000000002</v>
      </c>
      <c r="P275">
        <f t="shared" si="52"/>
        <v>79733.868000000002</v>
      </c>
      <c r="Q275">
        <f t="shared" si="52"/>
        <v>79733.868000000002</v>
      </c>
      <c r="R275">
        <f t="shared" si="52"/>
        <v>79733.868000000002</v>
      </c>
      <c r="S275">
        <f t="shared" si="52"/>
        <v>79733.868000000002</v>
      </c>
      <c r="T275">
        <f t="shared" si="52"/>
        <v>79733.868000000002</v>
      </c>
      <c r="U275">
        <f t="shared" si="52"/>
        <v>79733.868000000002</v>
      </c>
      <c r="V275">
        <f t="shared" si="52"/>
        <v>79733.868000000002</v>
      </c>
      <c r="W275">
        <f t="shared" si="52"/>
        <v>79733.868000000002</v>
      </c>
    </row>
    <row r="276" spans="1:23" x14ac:dyDescent="0.25">
      <c r="A276" t="s">
        <v>107</v>
      </c>
      <c r="B276" t="s">
        <v>5</v>
      </c>
      <c r="C276" t="s">
        <v>15</v>
      </c>
      <c r="D276" t="s">
        <v>16</v>
      </c>
      <c r="E276" t="s">
        <v>106</v>
      </c>
      <c r="F276" t="s">
        <v>81</v>
      </c>
      <c r="G276" t="s">
        <v>74</v>
      </c>
      <c r="K276" t="s">
        <v>119</v>
      </c>
      <c r="L276" t="s">
        <v>76</v>
      </c>
      <c r="M276">
        <v>1920403</v>
      </c>
      <c r="N276">
        <f t="shared" si="52"/>
        <v>1920403</v>
      </c>
      <c r="O276">
        <f t="shared" si="52"/>
        <v>1920403</v>
      </c>
      <c r="P276">
        <f t="shared" si="52"/>
        <v>1920403</v>
      </c>
      <c r="Q276">
        <f t="shared" si="52"/>
        <v>1920403</v>
      </c>
      <c r="R276">
        <f t="shared" si="52"/>
        <v>1920403</v>
      </c>
      <c r="S276">
        <f t="shared" si="52"/>
        <v>1920403</v>
      </c>
      <c r="T276">
        <f t="shared" si="52"/>
        <v>1920403</v>
      </c>
      <c r="U276">
        <f t="shared" si="52"/>
        <v>1920403</v>
      </c>
      <c r="V276">
        <f t="shared" si="52"/>
        <v>1920403</v>
      </c>
      <c r="W276">
        <f t="shared" si="52"/>
        <v>1920403</v>
      </c>
    </row>
    <row r="277" spans="1:23" x14ac:dyDescent="0.25">
      <c r="A277" t="s">
        <v>107</v>
      </c>
      <c r="B277" t="s">
        <v>5</v>
      </c>
      <c r="C277" t="s">
        <v>15</v>
      </c>
      <c r="D277" t="s">
        <v>16</v>
      </c>
      <c r="E277" t="s">
        <v>106</v>
      </c>
      <c r="F277" t="s">
        <v>81</v>
      </c>
      <c r="G277" t="s">
        <v>77</v>
      </c>
      <c r="L277" t="s">
        <v>76</v>
      </c>
      <c r="M277">
        <v>115000</v>
      </c>
      <c r="N277">
        <f t="shared" si="52"/>
        <v>115000</v>
      </c>
      <c r="O277">
        <f t="shared" si="52"/>
        <v>115000</v>
      </c>
      <c r="P277">
        <f t="shared" si="52"/>
        <v>115000</v>
      </c>
      <c r="Q277">
        <f t="shared" si="52"/>
        <v>115000</v>
      </c>
      <c r="R277">
        <f t="shared" si="52"/>
        <v>115000</v>
      </c>
      <c r="S277">
        <f t="shared" si="52"/>
        <v>115000</v>
      </c>
      <c r="T277">
        <f t="shared" si="52"/>
        <v>115000</v>
      </c>
      <c r="U277">
        <f t="shared" si="52"/>
        <v>115000</v>
      </c>
      <c r="V277">
        <f t="shared" si="52"/>
        <v>115000</v>
      </c>
      <c r="W277">
        <f t="shared" si="52"/>
        <v>115000</v>
      </c>
    </row>
    <row r="278" spans="1:23" x14ac:dyDescent="0.25">
      <c r="A278" t="s">
        <v>107</v>
      </c>
      <c r="B278" t="s">
        <v>5</v>
      </c>
      <c r="C278" t="s">
        <v>15</v>
      </c>
      <c r="D278" t="s">
        <v>16</v>
      </c>
      <c r="E278" t="s">
        <v>106</v>
      </c>
      <c r="F278" t="s">
        <v>81</v>
      </c>
      <c r="G278" t="s">
        <v>17</v>
      </c>
      <c r="J278" t="s">
        <v>30</v>
      </c>
      <c r="L278" t="s">
        <v>80</v>
      </c>
      <c r="M278">
        <f>INDEX([1]!freight_data,MATCH($A278&amp;$F278&amp;$G278&amp;$J278,[1]!freight_index,0),MATCH(M$2,[1]!freight_year,0))</f>
        <v>0.23774170951439244</v>
      </c>
      <c r="N278">
        <f t="shared" si="52"/>
        <v>0.23774170951439244</v>
      </c>
      <c r="O278">
        <f t="shared" si="52"/>
        <v>0.23774170951439244</v>
      </c>
      <c r="P278">
        <f t="shared" si="52"/>
        <v>0.23774170951439244</v>
      </c>
      <c r="Q278">
        <f t="shared" si="52"/>
        <v>0.23774170951439244</v>
      </c>
      <c r="R278">
        <f t="shared" si="52"/>
        <v>0.23774170951439244</v>
      </c>
      <c r="S278">
        <f t="shared" si="52"/>
        <v>0.23774170951439244</v>
      </c>
      <c r="T278">
        <f t="shared" si="52"/>
        <v>0.23774170951439244</v>
      </c>
      <c r="U278">
        <f t="shared" si="52"/>
        <v>0.23774170951439244</v>
      </c>
      <c r="V278">
        <f t="shared" si="52"/>
        <v>0.23774170951439244</v>
      </c>
      <c r="W278">
        <f t="shared" si="52"/>
        <v>0.23774170951439244</v>
      </c>
    </row>
    <row r="279" spans="1:23" x14ac:dyDescent="0.25">
      <c r="A279" t="s">
        <v>107</v>
      </c>
      <c r="B279" t="s">
        <v>5</v>
      </c>
      <c r="C279" t="s">
        <v>15</v>
      </c>
      <c r="D279" t="s">
        <v>16</v>
      </c>
      <c r="E279" t="s">
        <v>106</v>
      </c>
      <c r="F279" t="s">
        <v>82</v>
      </c>
      <c r="G279" t="s">
        <v>6</v>
      </c>
    </row>
    <row r="280" spans="1:23" x14ac:dyDescent="0.25">
      <c r="A280" t="s">
        <v>107</v>
      </c>
      <c r="B280" t="s">
        <v>5</v>
      </c>
      <c r="C280" t="s">
        <v>15</v>
      </c>
      <c r="D280" t="s">
        <v>16</v>
      </c>
      <c r="E280" t="s">
        <v>106</v>
      </c>
      <c r="F280" t="s">
        <v>82</v>
      </c>
      <c r="G280" t="s">
        <v>65</v>
      </c>
      <c r="L280" t="s">
        <v>66</v>
      </c>
      <c r="M280">
        <v>2015</v>
      </c>
      <c r="N280">
        <f t="shared" ref="N280:W282" si="53">M280</f>
        <v>2015</v>
      </c>
      <c r="O280">
        <f t="shared" si="53"/>
        <v>2015</v>
      </c>
      <c r="P280">
        <f t="shared" si="53"/>
        <v>2015</v>
      </c>
      <c r="Q280">
        <f t="shared" si="53"/>
        <v>2015</v>
      </c>
      <c r="R280">
        <f t="shared" si="53"/>
        <v>2015</v>
      </c>
      <c r="S280">
        <f t="shared" si="53"/>
        <v>2015</v>
      </c>
      <c r="T280">
        <f t="shared" si="53"/>
        <v>2015</v>
      </c>
      <c r="U280">
        <f t="shared" si="53"/>
        <v>2015</v>
      </c>
      <c r="V280">
        <f t="shared" si="53"/>
        <v>2015</v>
      </c>
      <c r="W280">
        <f t="shared" si="53"/>
        <v>2015</v>
      </c>
    </row>
    <row r="281" spans="1:23" x14ac:dyDescent="0.25">
      <c r="A281" t="s">
        <v>107</v>
      </c>
      <c r="B281" t="s">
        <v>5</v>
      </c>
      <c r="C281" t="s">
        <v>15</v>
      </c>
      <c r="D281" t="s">
        <v>16</v>
      </c>
      <c r="E281" t="s">
        <v>106</v>
      </c>
      <c r="F281" t="s">
        <v>82</v>
      </c>
      <c r="G281" t="s">
        <v>67</v>
      </c>
      <c r="L281" t="s">
        <v>66</v>
      </c>
      <c r="M281">
        <v>2101</v>
      </c>
      <c r="N281">
        <f t="shared" si="53"/>
        <v>2101</v>
      </c>
      <c r="O281">
        <f t="shared" si="53"/>
        <v>2101</v>
      </c>
      <c r="P281">
        <f t="shared" si="53"/>
        <v>2101</v>
      </c>
      <c r="Q281">
        <f t="shared" si="53"/>
        <v>2101</v>
      </c>
      <c r="R281">
        <f t="shared" si="53"/>
        <v>2101</v>
      </c>
      <c r="S281">
        <f t="shared" si="53"/>
        <v>2101</v>
      </c>
      <c r="T281">
        <f t="shared" si="53"/>
        <v>2101</v>
      </c>
      <c r="U281">
        <f t="shared" si="53"/>
        <v>2101</v>
      </c>
      <c r="V281">
        <f t="shared" si="53"/>
        <v>2101</v>
      </c>
      <c r="W281">
        <f t="shared" si="53"/>
        <v>2101</v>
      </c>
    </row>
    <row r="282" spans="1:23" x14ac:dyDescent="0.25">
      <c r="A282" t="s">
        <v>107</v>
      </c>
      <c r="B282" t="s">
        <v>5</v>
      </c>
      <c r="C282" t="s">
        <v>15</v>
      </c>
      <c r="D282" t="s">
        <v>16</v>
      </c>
      <c r="E282" t="s">
        <v>106</v>
      </c>
      <c r="F282" t="s">
        <v>82</v>
      </c>
      <c r="G282" t="s">
        <v>68</v>
      </c>
      <c r="L282" t="s">
        <v>69</v>
      </c>
      <c r="M282">
        <v>25</v>
      </c>
      <c r="N282">
        <f t="shared" si="53"/>
        <v>25</v>
      </c>
      <c r="O282">
        <f t="shared" si="53"/>
        <v>25</v>
      </c>
      <c r="P282">
        <f t="shared" si="53"/>
        <v>25</v>
      </c>
      <c r="Q282">
        <f t="shared" si="53"/>
        <v>25</v>
      </c>
      <c r="R282">
        <f t="shared" si="53"/>
        <v>25</v>
      </c>
      <c r="S282">
        <f t="shared" si="53"/>
        <v>25</v>
      </c>
      <c r="T282">
        <f t="shared" si="53"/>
        <v>25</v>
      </c>
      <c r="U282">
        <f t="shared" si="53"/>
        <v>25</v>
      </c>
      <c r="V282">
        <f t="shared" si="53"/>
        <v>25</v>
      </c>
      <c r="W282">
        <f t="shared" si="53"/>
        <v>25</v>
      </c>
    </row>
    <row r="283" spans="1:23" x14ac:dyDescent="0.25">
      <c r="A283" t="s">
        <v>107</v>
      </c>
      <c r="B283" t="s">
        <v>5</v>
      </c>
      <c r="C283" t="s">
        <v>15</v>
      </c>
      <c r="D283" t="s">
        <v>16</v>
      </c>
      <c r="E283" t="s">
        <v>106</v>
      </c>
      <c r="F283" t="s">
        <v>82</v>
      </c>
      <c r="G283" t="s">
        <v>70</v>
      </c>
      <c r="L283" t="s">
        <v>49</v>
      </c>
      <c r="M283">
        <v>0</v>
      </c>
    </row>
    <row r="284" spans="1:23" x14ac:dyDescent="0.25">
      <c r="A284" t="s">
        <v>107</v>
      </c>
      <c r="B284" t="s">
        <v>5</v>
      </c>
      <c r="C284" t="s">
        <v>15</v>
      </c>
      <c r="D284" t="s">
        <v>16</v>
      </c>
      <c r="E284" t="s">
        <v>106</v>
      </c>
      <c r="F284" t="s">
        <v>82</v>
      </c>
      <c r="G284" t="s">
        <v>71</v>
      </c>
      <c r="L284" t="s">
        <v>19</v>
      </c>
      <c r="M284">
        <f>79733868/1000</f>
        <v>79733.868000000002</v>
      </c>
      <c r="N284">
        <f t="shared" ref="N284:W287" si="54">M284</f>
        <v>79733.868000000002</v>
      </c>
      <c r="O284">
        <f t="shared" si="54"/>
        <v>79733.868000000002</v>
      </c>
      <c r="P284">
        <f t="shared" si="54"/>
        <v>79733.868000000002</v>
      </c>
      <c r="Q284">
        <f t="shared" si="54"/>
        <v>79733.868000000002</v>
      </c>
      <c r="R284">
        <f t="shared" si="54"/>
        <v>79733.868000000002</v>
      </c>
      <c r="S284">
        <f t="shared" si="54"/>
        <v>79733.868000000002</v>
      </c>
      <c r="T284">
        <f t="shared" si="54"/>
        <v>79733.868000000002</v>
      </c>
      <c r="U284">
        <f t="shared" si="54"/>
        <v>79733.868000000002</v>
      </c>
      <c r="V284">
        <f t="shared" si="54"/>
        <v>79733.868000000002</v>
      </c>
      <c r="W284">
        <f t="shared" si="54"/>
        <v>79733.868000000002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106</v>
      </c>
      <c r="F285" t="s">
        <v>82</v>
      </c>
      <c r="G285" t="s">
        <v>74</v>
      </c>
      <c r="K285" t="s">
        <v>120</v>
      </c>
      <c r="L285" t="s">
        <v>76</v>
      </c>
      <c r="M285">
        <v>2893901</v>
      </c>
      <c r="N285">
        <f t="shared" si="54"/>
        <v>2893901</v>
      </c>
      <c r="O285">
        <f t="shared" si="54"/>
        <v>2893901</v>
      </c>
      <c r="P285">
        <f t="shared" si="54"/>
        <v>2893901</v>
      </c>
      <c r="Q285">
        <f t="shared" si="54"/>
        <v>2893901</v>
      </c>
      <c r="R285">
        <f t="shared" si="54"/>
        <v>2893901</v>
      </c>
      <c r="S285">
        <f t="shared" si="54"/>
        <v>2893901</v>
      </c>
      <c r="T285">
        <f t="shared" si="54"/>
        <v>2893901</v>
      </c>
      <c r="U285">
        <f t="shared" si="54"/>
        <v>2893901</v>
      </c>
      <c r="V285">
        <f t="shared" si="54"/>
        <v>2893901</v>
      </c>
      <c r="W285">
        <f t="shared" si="54"/>
        <v>2893901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106</v>
      </c>
      <c r="F286" t="s">
        <v>82</v>
      </c>
      <c r="G286" t="s">
        <v>77</v>
      </c>
      <c r="L286" t="s">
        <v>76</v>
      </c>
      <c r="M286">
        <v>115000</v>
      </c>
      <c r="N286">
        <f t="shared" si="54"/>
        <v>115000</v>
      </c>
      <c r="O286">
        <f t="shared" si="54"/>
        <v>115000</v>
      </c>
      <c r="P286">
        <f t="shared" si="54"/>
        <v>115000</v>
      </c>
      <c r="Q286">
        <f t="shared" si="54"/>
        <v>115000</v>
      </c>
      <c r="R286">
        <f t="shared" si="54"/>
        <v>115000</v>
      </c>
      <c r="S286">
        <f t="shared" si="54"/>
        <v>115000</v>
      </c>
      <c r="T286">
        <f t="shared" si="54"/>
        <v>115000</v>
      </c>
      <c r="U286">
        <f t="shared" si="54"/>
        <v>115000</v>
      </c>
      <c r="V286">
        <f t="shared" si="54"/>
        <v>115000</v>
      </c>
      <c r="W286">
        <f t="shared" si="54"/>
        <v>115000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106</v>
      </c>
      <c r="F287" t="s">
        <v>82</v>
      </c>
      <c r="G287" t="s">
        <v>17</v>
      </c>
      <c r="J287" t="s">
        <v>30</v>
      </c>
      <c r="L287" t="s">
        <v>80</v>
      </c>
      <c r="M287">
        <f>INDEX([1]!freight_data,MATCH($A287&amp;$F287&amp;$G287&amp;$J287,[1]!freight_index,0),MATCH(M$2,[1]!freight_year,0))</f>
        <v>0.21527002163085715</v>
      </c>
      <c r="N287">
        <f t="shared" si="54"/>
        <v>0.21527002163085715</v>
      </c>
      <c r="O287">
        <f t="shared" si="54"/>
        <v>0.21527002163085715</v>
      </c>
      <c r="P287">
        <f t="shared" si="54"/>
        <v>0.21527002163085715</v>
      </c>
      <c r="Q287">
        <f t="shared" si="54"/>
        <v>0.21527002163085715</v>
      </c>
      <c r="R287">
        <f t="shared" si="54"/>
        <v>0.21527002163085715</v>
      </c>
      <c r="S287">
        <f t="shared" si="54"/>
        <v>0.21527002163085715</v>
      </c>
      <c r="T287">
        <f t="shared" si="54"/>
        <v>0.21527002163085715</v>
      </c>
      <c r="U287">
        <f t="shared" si="54"/>
        <v>0.21527002163085715</v>
      </c>
      <c r="V287">
        <f t="shared" si="54"/>
        <v>0.21527002163085715</v>
      </c>
      <c r="W287">
        <f t="shared" si="54"/>
        <v>0.21527002163085715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106</v>
      </c>
      <c r="F288" t="s">
        <v>98</v>
      </c>
      <c r="G288" t="s">
        <v>6</v>
      </c>
    </row>
    <row r="289" spans="1:23" x14ac:dyDescent="0.25">
      <c r="A289" t="s">
        <v>107</v>
      </c>
      <c r="B289" t="s">
        <v>5</v>
      </c>
      <c r="C289" t="s">
        <v>15</v>
      </c>
      <c r="D289" t="s">
        <v>16</v>
      </c>
      <c r="E289" t="s">
        <v>106</v>
      </c>
      <c r="F289" t="s">
        <v>98</v>
      </c>
      <c r="G289" t="s">
        <v>65</v>
      </c>
      <c r="L289" t="s">
        <v>66</v>
      </c>
      <c r="M289">
        <v>2010</v>
      </c>
      <c r="N289">
        <f t="shared" ref="N289:W291" si="55">M289</f>
        <v>2010</v>
      </c>
      <c r="O289">
        <f t="shared" si="55"/>
        <v>2010</v>
      </c>
      <c r="P289">
        <f t="shared" si="55"/>
        <v>2010</v>
      </c>
      <c r="Q289">
        <f t="shared" si="55"/>
        <v>2010</v>
      </c>
      <c r="R289">
        <f t="shared" si="55"/>
        <v>2010</v>
      </c>
      <c r="S289">
        <f t="shared" si="55"/>
        <v>2010</v>
      </c>
      <c r="T289">
        <f t="shared" si="55"/>
        <v>2010</v>
      </c>
      <c r="U289">
        <f t="shared" si="55"/>
        <v>2010</v>
      </c>
      <c r="V289">
        <f t="shared" si="55"/>
        <v>2010</v>
      </c>
      <c r="W289">
        <f t="shared" si="55"/>
        <v>2010</v>
      </c>
    </row>
    <row r="290" spans="1:23" x14ac:dyDescent="0.25">
      <c r="A290" t="s">
        <v>107</v>
      </c>
      <c r="B290" t="s">
        <v>5</v>
      </c>
      <c r="C290" t="s">
        <v>15</v>
      </c>
      <c r="D290" t="s">
        <v>16</v>
      </c>
      <c r="E290" t="s">
        <v>106</v>
      </c>
      <c r="F290" t="s">
        <v>98</v>
      </c>
      <c r="G290" t="s">
        <v>67</v>
      </c>
      <c r="L290" t="s">
        <v>66</v>
      </c>
      <c r="M290">
        <v>2101</v>
      </c>
      <c r="N290">
        <f t="shared" si="55"/>
        <v>2101</v>
      </c>
      <c r="O290">
        <f t="shared" si="55"/>
        <v>2101</v>
      </c>
      <c r="P290">
        <f t="shared" si="55"/>
        <v>2101</v>
      </c>
      <c r="Q290">
        <f t="shared" si="55"/>
        <v>2101</v>
      </c>
      <c r="R290">
        <f t="shared" si="55"/>
        <v>2101</v>
      </c>
      <c r="S290">
        <f t="shared" si="55"/>
        <v>2101</v>
      </c>
      <c r="T290">
        <f t="shared" si="55"/>
        <v>2101</v>
      </c>
      <c r="U290">
        <f t="shared" si="55"/>
        <v>2101</v>
      </c>
      <c r="V290">
        <f t="shared" si="55"/>
        <v>2101</v>
      </c>
      <c r="W290">
        <f t="shared" si="55"/>
        <v>2101</v>
      </c>
    </row>
    <row r="291" spans="1:23" x14ac:dyDescent="0.25">
      <c r="A291" t="s">
        <v>107</v>
      </c>
      <c r="B291" t="s">
        <v>5</v>
      </c>
      <c r="C291" t="s">
        <v>15</v>
      </c>
      <c r="D291" t="s">
        <v>16</v>
      </c>
      <c r="E291" t="s">
        <v>106</v>
      </c>
      <c r="F291" t="s">
        <v>98</v>
      </c>
      <c r="G291" t="s">
        <v>68</v>
      </c>
      <c r="L291" t="s">
        <v>69</v>
      </c>
      <c r="M291">
        <v>25</v>
      </c>
      <c r="N291">
        <f t="shared" si="55"/>
        <v>25</v>
      </c>
      <c r="O291">
        <f t="shared" si="55"/>
        <v>25</v>
      </c>
      <c r="P291">
        <f t="shared" si="55"/>
        <v>25</v>
      </c>
      <c r="Q291">
        <f t="shared" si="55"/>
        <v>25</v>
      </c>
      <c r="R291">
        <f t="shared" si="55"/>
        <v>25</v>
      </c>
      <c r="S291">
        <f t="shared" si="55"/>
        <v>25</v>
      </c>
      <c r="T291">
        <f t="shared" si="55"/>
        <v>25</v>
      </c>
      <c r="U291">
        <f t="shared" si="55"/>
        <v>25</v>
      </c>
      <c r="V291">
        <f t="shared" si="55"/>
        <v>25</v>
      </c>
      <c r="W291">
        <f t="shared" si="55"/>
        <v>25</v>
      </c>
    </row>
    <row r="292" spans="1:23" x14ac:dyDescent="0.25">
      <c r="A292" t="s">
        <v>107</v>
      </c>
      <c r="B292" t="s">
        <v>5</v>
      </c>
      <c r="C292" t="s">
        <v>15</v>
      </c>
      <c r="D292" t="s">
        <v>16</v>
      </c>
      <c r="E292" t="s">
        <v>106</v>
      </c>
      <c r="F292" t="s">
        <v>98</v>
      </c>
      <c r="G292" t="s">
        <v>70</v>
      </c>
      <c r="L292" t="s">
        <v>49</v>
      </c>
      <c r="M292">
        <v>0</v>
      </c>
    </row>
    <row r="293" spans="1:23" x14ac:dyDescent="0.25">
      <c r="A293" t="s">
        <v>107</v>
      </c>
      <c r="B293" t="s">
        <v>5</v>
      </c>
      <c r="C293" t="s">
        <v>15</v>
      </c>
      <c r="D293" t="s">
        <v>16</v>
      </c>
      <c r="E293" t="s">
        <v>106</v>
      </c>
      <c r="F293" t="s">
        <v>98</v>
      </c>
      <c r="G293" t="s">
        <v>71</v>
      </c>
      <c r="L293" t="s">
        <v>19</v>
      </c>
      <c r="M293">
        <f>79733868/1000</f>
        <v>79733.868000000002</v>
      </c>
      <c r="N293">
        <f t="shared" ref="N293:W296" si="56">M293</f>
        <v>79733.868000000002</v>
      </c>
      <c r="O293">
        <f t="shared" si="56"/>
        <v>79733.868000000002</v>
      </c>
      <c r="P293">
        <f t="shared" si="56"/>
        <v>79733.868000000002</v>
      </c>
      <c r="Q293">
        <f t="shared" si="56"/>
        <v>79733.868000000002</v>
      </c>
      <c r="R293">
        <f t="shared" si="56"/>
        <v>79733.868000000002</v>
      </c>
      <c r="S293">
        <f t="shared" si="56"/>
        <v>79733.868000000002</v>
      </c>
      <c r="T293">
        <f t="shared" si="56"/>
        <v>79733.868000000002</v>
      </c>
      <c r="U293">
        <f t="shared" si="56"/>
        <v>79733.868000000002</v>
      </c>
      <c r="V293">
        <f t="shared" si="56"/>
        <v>79733.868000000002</v>
      </c>
      <c r="W293">
        <f t="shared" si="56"/>
        <v>79733.868000000002</v>
      </c>
    </row>
    <row r="294" spans="1:23" x14ac:dyDescent="0.25">
      <c r="A294" t="s">
        <v>107</v>
      </c>
      <c r="B294" t="s">
        <v>5</v>
      </c>
      <c r="C294" t="s">
        <v>15</v>
      </c>
      <c r="D294" t="s">
        <v>16</v>
      </c>
      <c r="E294" t="s">
        <v>106</v>
      </c>
      <c r="F294" t="s">
        <v>98</v>
      </c>
      <c r="G294" t="s">
        <v>74</v>
      </c>
      <c r="K294" t="s">
        <v>120</v>
      </c>
      <c r="L294" t="s">
        <v>76</v>
      </c>
      <c r="M294">
        <v>4893901</v>
      </c>
      <c r="N294">
        <f t="shared" si="56"/>
        <v>4893901</v>
      </c>
      <c r="O294">
        <f t="shared" si="56"/>
        <v>4893901</v>
      </c>
      <c r="P294">
        <f t="shared" si="56"/>
        <v>4893901</v>
      </c>
      <c r="Q294">
        <f t="shared" si="56"/>
        <v>4893901</v>
      </c>
      <c r="R294">
        <f t="shared" si="56"/>
        <v>4893901</v>
      </c>
      <c r="S294">
        <f t="shared" si="56"/>
        <v>4893901</v>
      </c>
      <c r="T294">
        <f t="shared" si="56"/>
        <v>4893901</v>
      </c>
      <c r="U294">
        <f t="shared" si="56"/>
        <v>4893901</v>
      </c>
      <c r="V294">
        <f t="shared" si="56"/>
        <v>4893901</v>
      </c>
      <c r="W294">
        <f t="shared" si="56"/>
        <v>4893901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106</v>
      </c>
      <c r="F295" t="s">
        <v>98</v>
      </c>
      <c r="G295" t="s">
        <v>77</v>
      </c>
      <c r="L295" t="s">
        <v>76</v>
      </c>
      <c r="M295">
        <v>125000</v>
      </c>
      <c r="N295">
        <f t="shared" si="56"/>
        <v>125000</v>
      </c>
      <c r="O295">
        <f t="shared" si="56"/>
        <v>125000</v>
      </c>
      <c r="P295">
        <f t="shared" si="56"/>
        <v>125000</v>
      </c>
      <c r="Q295">
        <f t="shared" si="56"/>
        <v>125000</v>
      </c>
      <c r="R295">
        <f t="shared" si="56"/>
        <v>125000</v>
      </c>
      <c r="S295">
        <f t="shared" si="56"/>
        <v>125000</v>
      </c>
      <c r="T295">
        <f t="shared" si="56"/>
        <v>125000</v>
      </c>
      <c r="U295">
        <f t="shared" si="56"/>
        <v>125000</v>
      </c>
      <c r="V295">
        <f t="shared" si="56"/>
        <v>125000</v>
      </c>
      <c r="W295">
        <f t="shared" si="56"/>
        <v>125000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106</v>
      </c>
      <c r="F296" t="s">
        <v>98</v>
      </c>
      <c r="G296" t="s">
        <v>17</v>
      </c>
      <c r="J296" t="s">
        <v>23</v>
      </c>
      <c r="L296" t="s">
        <v>80</v>
      </c>
      <c r="M296">
        <f>M287</f>
        <v>0.21527002163085715</v>
      </c>
      <c r="N296">
        <f t="shared" si="56"/>
        <v>0.21527002163085715</v>
      </c>
      <c r="O296">
        <f t="shared" si="56"/>
        <v>0.21527002163085715</v>
      </c>
      <c r="P296">
        <f t="shared" si="56"/>
        <v>0.21527002163085715</v>
      </c>
      <c r="Q296">
        <f t="shared" si="56"/>
        <v>0.21527002163085715</v>
      </c>
      <c r="R296">
        <f t="shared" si="56"/>
        <v>0.21527002163085715</v>
      </c>
      <c r="S296">
        <f t="shared" si="56"/>
        <v>0.21527002163085715</v>
      </c>
      <c r="T296">
        <f t="shared" si="56"/>
        <v>0.21527002163085715</v>
      </c>
      <c r="U296">
        <f t="shared" si="56"/>
        <v>0.21527002163085715</v>
      </c>
      <c r="V296">
        <f t="shared" si="56"/>
        <v>0.21527002163085715</v>
      </c>
      <c r="W296">
        <f t="shared" si="56"/>
        <v>0.21527002163085715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106</v>
      </c>
      <c r="F297" t="s">
        <v>95</v>
      </c>
      <c r="G297" t="s">
        <v>6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106</v>
      </c>
      <c r="F298" t="s">
        <v>95</v>
      </c>
      <c r="G298" t="s">
        <v>65</v>
      </c>
      <c r="L298" t="s">
        <v>66</v>
      </c>
      <c r="M298">
        <v>2020</v>
      </c>
      <c r="N298">
        <f t="shared" ref="N298:W300" si="57">M298</f>
        <v>2020</v>
      </c>
      <c r="O298">
        <f t="shared" si="57"/>
        <v>2020</v>
      </c>
      <c r="P298">
        <f t="shared" si="57"/>
        <v>2020</v>
      </c>
      <c r="Q298">
        <f t="shared" si="57"/>
        <v>2020</v>
      </c>
      <c r="R298">
        <f t="shared" si="57"/>
        <v>2020</v>
      </c>
      <c r="S298">
        <f t="shared" si="57"/>
        <v>2020</v>
      </c>
      <c r="T298">
        <f t="shared" si="57"/>
        <v>2020</v>
      </c>
      <c r="U298">
        <f t="shared" si="57"/>
        <v>2020</v>
      </c>
      <c r="V298">
        <f t="shared" si="57"/>
        <v>2020</v>
      </c>
      <c r="W298">
        <f t="shared" si="57"/>
        <v>2020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106</v>
      </c>
      <c r="F299" t="s">
        <v>95</v>
      </c>
      <c r="G299" t="s">
        <v>67</v>
      </c>
      <c r="L299" t="s">
        <v>66</v>
      </c>
      <c r="M299">
        <v>2101</v>
      </c>
      <c r="N299">
        <f t="shared" si="57"/>
        <v>2101</v>
      </c>
      <c r="O299">
        <f t="shared" si="57"/>
        <v>2101</v>
      </c>
      <c r="P299">
        <f t="shared" si="57"/>
        <v>2101</v>
      </c>
      <c r="Q299">
        <f t="shared" si="57"/>
        <v>2101</v>
      </c>
      <c r="R299">
        <f t="shared" si="57"/>
        <v>2101</v>
      </c>
      <c r="S299">
        <f t="shared" si="57"/>
        <v>2101</v>
      </c>
      <c r="T299">
        <f t="shared" si="57"/>
        <v>2101</v>
      </c>
      <c r="U299">
        <f t="shared" si="57"/>
        <v>2101</v>
      </c>
      <c r="V299">
        <f t="shared" si="57"/>
        <v>2101</v>
      </c>
      <c r="W299">
        <f t="shared" si="57"/>
        <v>2101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106</v>
      </c>
      <c r="F300" t="s">
        <v>95</v>
      </c>
      <c r="G300" t="s">
        <v>68</v>
      </c>
      <c r="L300" t="s">
        <v>69</v>
      </c>
      <c r="M300">
        <v>25</v>
      </c>
      <c r="N300">
        <f t="shared" si="57"/>
        <v>25</v>
      </c>
      <c r="O300">
        <f t="shared" si="57"/>
        <v>25</v>
      </c>
      <c r="P300">
        <f t="shared" si="57"/>
        <v>25</v>
      </c>
      <c r="Q300">
        <f t="shared" si="57"/>
        <v>25</v>
      </c>
      <c r="R300">
        <f t="shared" si="57"/>
        <v>25</v>
      </c>
      <c r="S300">
        <f t="shared" si="57"/>
        <v>25</v>
      </c>
      <c r="T300">
        <f t="shared" si="57"/>
        <v>25</v>
      </c>
      <c r="U300">
        <f t="shared" si="57"/>
        <v>25</v>
      </c>
      <c r="V300">
        <f t="shared" si="57"/>
        <v>25</v>
      </c>
      <c r="W300">
        <f t="shared" si="57"/>
        <v>25</v>
      </c>
    </row>
    <row r="301" spans="1:23" x14ac:dyDescent="0.25">
      <c r="A301" t="s">
        <v>107</v>
      </c>
      <c r="B301" t="s">
        <v>5</v>
      </c>
      <c r="C301" t="s">
        <v>15</v>
      </c>
      <c r="D301" t="s">
        <v>16</v>
      </c>
      <c r="E301" t="s">
        <v>106</v>
      </c>
      <c r="F301" t="s">
        <v>95</v>
      </c>
      <c r="G301" t="s">
        <v>70</v>
      </c>
      <c r="L301" t="s">
        <v>49</v>
      </c>
      <c r="M301">
        <v>0</v>
      </c>
    </row>
    <row r="302" spans="1:23" x14ac:dyDescent="0.25">
      <c r="A302" t="s">
        <v>107</v>
      </c>
      <c r="B302" t="s">
        <v>5</v>
      </c>
      <c r="C302" t="s">
        <v>15</v>
      </c>
      <c r="D302" t="s">
        <v>16</v>
      </c>
      <c r="E302" t="s">
        <v>106</v>
      </c>
      <c r="F302" t="s">
        <v>95</v>
      </c>
      <c r="G302" t="s">
        <v>71</v>
      </c>
      <c r="L302" t="s">
        <v>19</v>
      </c>
      <c r="M302">
        <f>79733868/1000</f>
        <v>79733.868000000002</v>
      </c>
      <c r="N302">
        <f t="shared" ref="N302:W305" si="58">M302</f>
        <v>79733.868000000002</v>
      </c>
      <c r="O302">
        <f t="shared" si="58"/>
        <v>79733.868000000002</v>
      </c>
      <c r="P302">
        <f t="shared" si="58"/>
        <v>79733.868000000002</v>
      </c>
      <c r="Q302">
        <f t="shared" si="58"/>
        <v>79733.868000000002</v>
      </c>
      <c r="R302">
        <f t="shared" si="58"/>
        <v>79733.868000000002</v>
      </c>
      <c r="S302">
        <f t="shared" si="58"/>
        <v>79733.868000000002</v>
      </c>
      <c r="T302">
        <f t="shared" si="58"/>
        <v>79733.868000000002</v>
      </c>
      <c r="U302">
        <f t="shared" si="58"/>
        <v>79733.868000000002</v>
      </c>
      <c r="V302">
        <f t="shared" si="58"/>
        <v>79733.868000000002</v>
      </c>
      <c r="W302">
        <f t="shared" si="58"/>
        <v>79733.868000000002</v>
      </c>
    </row>
    <row r="303" spans="1:23" x14ac:dyDescent="0.25">
      <c r="A303" t="s">
        <v>107</v>
      </c>
      <c r="B303" t="s">
        <v>5</v>
      </c>
      <c r="C303" t="s">
        <v>15</v>
      </c>
      <c r="D303" t="s">
        <v>16</v>
      </c>
      <c r="E303" t="s">
        <v>106</v>
      </c>
      <c r="F303" t="s">
        <v>95</v>
      </c>
      <c r="G303" t="s">
        <v>74</v>
      </c>
      <c r="K303" t="s">
        <v>121</v>
      </c>
      <c r="L303" t="s">
        <v>76</v>
      </c>
      <c r="M303">
        <v>7000000</v>
      </c>
      <c r="N303">
        <f t="shared" si="58"/>
        <v>7000000</v>
      </c>
      <c r="O303">
        <f t="shared" si="58"/>
        <v>7000000</v>
      </c>
      <c r="P303">
        <f t="shared" si="58"/>
        <v>7000000</v>
      </c>
      <c r="Q303">
        <f t="shared" si="58"/>
        <v>7000000</v>
      </c>
      <c r="R303">
        <f t="shared" si="58"/>
        <v>7000000</v>
      </c>
      <c r="S303">
        <f t="shared" si="58"/>
        <v>7000000</v>
      </c>
      <c r="T303">
        <f t="shared" si="58"/>
        <v>7000000</v>
      </c>
      <c r="U303">
        <f t="shared" si="58"/>
        <v>7000000</v>
      </c>
      <c r="V303">
        <f t="shared" si="58"/>
        <v>7000000</v>
      </c>
      <c r="W303">
        <f t="shared" si="58"/>
        <v>7000000</v>
      </c>
    </row>
    <row r="304" spans="1:23" x14ac:dyDescent="0.25">
      <c r="A304" t="s">
        <v>107</v>
      </c>
      <c r="B304" t="s">
        <v>5</v>
      </c>
      <c r="C304" t="s">
        <v>15</v>
      </c>
      <c r="D304" t="s">
        <v>16</v>
      </c>
      <c r="E304" t="s">
        <v>106</v>
      </c>
      <c r="F304" t="s">
        <v>95</v>
      </c>
      <c r="G304" t="s">
        <v>77</v>
      </c>
      <c r="L304" t="s">
        <v>76</v>
      </c>
      <c r="M304">
        <v>95000</v>
      </c>
      <c r="N304">
        <f t="shared" si="58"/>
        <v>95000</v>
      </c>
      <c r="O304">
        <f t="shared" si="58"/>
        <v>95000</v>
      </c>
      <c r="P304">
        <f t="shared" si="58"/>
        <v>95000</v>
      </c>
      <c r="Q304">
        <f t="shared" si="58"/>
        <v>95000</v>
      </c>
      <c r="R304">
        <f t="shared" si="58"/>
        <v>95000</v>
      </c>
      <c r="S304">
        <f t="shared" si="58"/>
        <v>95000</v>
      </c>
      <c r="T304">
        <f t="shared" si="58"/>
        <v>95000</v>
      </c>
      <c r="U304">
        <f t="shared" si="58"/>
        <v>95000</v>
      </c>
      <c r="V304">
        <f t="shared" si="58"/>
        <v>95000</v>
      </c>
      <c r="W304">
        <f t="shared" si="58"/>
        <v>95000</v>
      </c>
    </row>
    <row r="305" spans="1:23" x14ac:dyDescent="0.25">
      <c r="A305" t="s">
        <v>107</v>
      </c>
      <c r="B305" t="s">
        <v>5</v>
      </c>
      <c r="C305" t="s">
        <v>15</v>
      </c>
      <c r="D305" t="s">
        <v>16</v>
      </c>
      <c r="E305" t="s">
        <v>106</v>
      </c>
      <c r="F305" t="s">
        <v>95</v>
      </c>
      <c r="G305" t="s">
        <v>17</v>
      </c>
      <c r="J305" t="s">
        <v>36</v>
      </c>
      <c r="L305" t="s">
        <v>80</v>
      </c>
      <c r="M305">
        <f>M287</f>
        <v>0.21527002163085715</v>
      </c>
      <c r="N305">
        <f t="shared" si="58"/>
        <v>0.21527002163085715</v>
      </c>
      <c r="O305">
        <f t="shared" si="58"/>
        <v>0.21527002163085715</v>
      </c>
      <c r="P305">
        <f t="shared" si="58"/>
        <v>0.21527002163085715</v>
      </c>
      <c r="Q305">
        <f t="shared" si="58"/>
        <v>0.21527002163085715</v>
      </c>
      <c r="R305">
        <f t="shared" si="58"/>
        <v>0.21527002163085715</v>
      </c>
      <c r="S305">
        <f t="shared" si="58"/>
        <v>0.21527002163085715</v>
      </c>
      <c r="T305">
        <f t="shared" si="58"/>
        <v>0.21527002163085715</v>
      </c>
      <c r="U305">
        <f t="shared" si="58"/>
        <v>0.21527002163085715</v>
      </c>
      <c r="V305">
        <f t="shared" si="58"/>
        <v>0.21527002163085715</v>
      </c>
      <c r="W305">
        <f t="shared" si="58"/>
        <v>0.21527002163085715</v>
      </c>
    </row>
    <row r="306" spans="1:23" x14ac:dyDescent="0.25">
      <c r="A306" t="s">
        <v>107</v>
      </c>
      <c r="B306" t="s">
        <v>5</v>
      </c>
      <c r="C306" t="s">
        <v>15</v>
      </c>
      <c r="D306" t="s">
        <v>16</v>
      </c>
      <c r="E306" t="s">
        <v>106</v>
      </c>
      <c r="F306" t="s">
        <v>100</v>
      </c>
      <c r="G306" t="s">
        <v>6</v>
      </c>
    </row>
    <row r="307" spans="1:23" x14ac:dyDescent="0.25">
      <c r="A307" t="s">
        <v>107</v>
      </c>
      <c r="B307" t="s">
        <v>5</v>
      </c>
      <c r="C307" t="s">
        <v>15</v>
      </c>
      <c r="D307" t="s">
        <v>16</v>
      </c>
      <c r="E307" t="s">
        <v>106</v>
      </c>
      <c r="F307" t="s">
        <v>100</v>
      </c>
      <c r="G307" t="s">
        <v>65</v>
      </c>
      <c r="L307" t="s">
        <v>66</v>
      </c>
      <c r="M307">
        <v>2020</v>
      </c>
      <c r="N307">
        <f t="shared" ref="N307:W309" si="59">M307</f>
        <v>2020</v>
      </c>
      <c r="O307">
        <f t="shared" si="59"/>
        <v>2020</v>
      </c>
      <c r="P307">
        <f t="shared" si="59"/>
        <v>2020</v>
      </c>
      <c r="Q307">
        <f t="shared" si="59"/>
        <v>2020</v>
      </c>
      <c r="R307">
        <f t="shared" si="59"/>
        <v>2020</v>
      </c>
      <c r="S307">
        <f t="shared" si="59"/>
        <v>2020</v>
      </c>
      <c r="T307">
        <f t="shared" si="59"/>
        <v>2020</v>
      </c>
      <c r="U307">
        <f t="shared" si="59"/>
        <v>2020</v>
      </c>
      <c r="V307">
        <f t="shared" si="59"/>
        <v>2020</v>
      </c>
      <c r="W307">
        <f t="shared" si="59"/>
        <v>2020</v>
      </c>
    </row>
    <row r="308" spans="1:23" x14ac:dyDescent="0.25">
      <c r="A308" t="s">
        <v>107</v>
      </c>
      <c r="B308" t="s">
        <v>5</v>
      </c>
      <c r="C308" t="s">
        <v>15</v>
      </c>
      <c r="D308" t="s">
        <v>16</v>
      </c>
      <c r="E308" t="s">
        <v>106</v>
      </c>
      <c r="F308" t="s">
        <v>100</v>
      </c>
      <c r="G308" t="s">
        <v>67</v>
      </c>
      <c r="L308" t="s">
        <v>66</v>
      </c>
      <c r="M308">
        <v>2101</v>
      </c>
      <c r="N308">
        <f t="shared" si="59"/>
        <v>2101</v>
      </c>
      <c r="O308">
        <f t="shared" si="59"/>
        <v>2101</v>
      </c>
      <c r="P308">
        <f t="shared" si="59"/>
        <v>2101</v>
      </c>
      <c r="Q308">
        <f t="shared" si="59"/>
        <v>2101</v>
      </c>
      <c r="R308">
        <f t="shared" si="59"/>
        <v>2101</v>
      </c>
      <c r="S308">
        <f t="shared" si="59"/>
        <v>2101</v>
      </c>
      <c r="T308">
        <f t="shared" si="59"/>
        <v>2101</v>
      </c>
      <c r="U308">
        <f t="shared" si="59"/>
        <v>2101</v>
      </c>
      <c r="V308">
        <f t="shared" si="59"/>
        <v>2101</v>
      </c>
      <c r="W308">
        <f t="shared" si="59"/>
        <v>2101</v>
      </c>
    </row>
    <row r="309" spans="1:23" x14ac:dyDescent="0.25">
      <c r="A309" t="s">
        <v>107</v>
      </c>
      <c r="B309" t="s">
        <v>5</v>
      </c>
      <c r="C309" t="s">
        <v>15</v>
      </c>
      <c r="D309" t="s">
        <v>16</v>
      </c>
      <c r="E309" t="s">
        <v>106</v>
      </c>
      <c r="F309" t="s">
        <v>100</v>
      </c>
      <c r="G309" t="s">
        <v>68</v>
      </c>
      <c r="L309" t="s">
        <v>69</v>
      </c>
      <c r="M309">
        <v>25</v>
      </c>
      <c r="N309">
        <f t="shared" si="59"/>
        <v>25</v>
      </c>
      <c r="O309">
        <f t="shared" si="59"/>
        <v>25</v>
      </c>
      <c r="P309">
        <f t="shared" si="59"/>
        <v>25</v>
      </c>
      <c r="Q309">
        <f t="shared" si="59"/>
        <v>25</v>
      </c>
      <c r="R309">
        <f t="shared" si="59"/>
        <v>25</v>
      </c>
      <c r="S309">
        <f t="shared" si="59"/>
        <v>25</v>
      </c>
      <c r="T309">
        <f t="shared" si="59"/>
        <v>25</v>
      </c>
      <c r="U309">
        <f t="shared" si="59"/>
        <v>25</v>
      </c>
      <c r="V309">
        <f t="shared" si="59"/>
        <v>25</v>
      </c>
      <c r="W309">
        <f t="shared" si="59"/>
        <v>25</v>
      </c>
    </row>
    <row r="310" spans="1:23" x14ac:dyDescent="0.25">
      <c r="A310" t="s">
        <v>107</v>
      </c>
      <c r="B310" t="s">
        <v>5</v>
      </c>
      <c r="C310" t="s">
        <v>15</v>
      </c>
      <c r="D310" t="s">
        <v>16</v>
      </c>
      <c r="E310" t="s">
        <v>106</v>
      </c>
      <c r="F310" t="s">
        <v>100</v>
      </c>
      <c r="G310" t="s">
        <v>70</v>
      </c>
      <c r="L310" t="s">
        <v>49</v>
      </c>
      <c r="M310">
        <v>0</v>
      </c>
    </row>
    <row r="311" spans="1:23" x14ac:dyDescent="0.25">
      <c r="A311" t="s">
        <v>107</v>
      </c>
      <c r="B311" t="s">
        <v>5</v>
      </c>
      <c r="C311" t="s">
        <v>15</v>
      </c>
      <c r="D311" t="s">
        <v>16</v>
      </c>
      <c r="E311" t="s">
        <v>106</v>
      </c>
      <c r="F311" t="s">
        <v>100</v>
      </c>
      <c r="G311" t="s">
        <v>71</v>
      </c>
      <c r="L311" t="s">
        <v>19</v>
      </c>
      <c r="M311">
        <f>79733868/1000</f>
        <v>79733.868000000002</v>
      </c>
      <c r="N311">
        <f t="shared" ref="N311:W314" si="60">M311</f>
        <v>79733.868000000002</v>
      </c>
      <c r="O311">
        <f t="shared" si="60"/>
        <v>79733.868000000002</v>
      </c>
      <c r="P311">
        <f t="shared" si="60"/>
        <v>79733.868000000002</v>
      </c>
      <c r="Q311">
        <f t="shared" si="60"/>
        <v>79733.868000000002</v>
      </c>
      <c r="R311">
        <f t="shared" si="60"/>
        <v>79733.868000000002</v>
      </c>
      <c r="S311">
        <f t="shared" si="60"/>
        <v>79733.868000000002</v>
      </c>
      <c r="T311">
        <f t="shared" si="60"/>
        <v>79733.868000000002</v>
      </c>
      <c r="U311">
        <f t="shared" si="60"/>
        <v>79733.868000000002</v>
      </c>
      <c r="V311">
        <f t="shared" si="60"/>
        <v>79733.868000000002</v>
      </c>
      <c r="W311">
        <f t="shared" si="60"/>
        <v>79733.868000000002</v>
      </c>
    </row>
    <row r="312" spans="1:23" x14ac:dyDescent="0.25">
      <c r="A312" t="s">
        <v>107</v>
      </c>
      <c r="B312" t="s">
        <v>5</v>
      </c>
      <c r="C312" t="s">
        <v>15</v>
      </c>
      <c r="D312" t="s">
        <v>16</v>
      </c>
      <c r="E312" t="s">
        <v>106</v>
      </c>
      <c r="F312" t="s">
        <v>100</v>
      </c>
      <c r="G312" t="s">
        <v>74</v>
      </c>
      <c r="K312" t="s">
        <v>122</v>
      </c>
      <c r="L312" t="s">
        <v>76</v>
      </c>
      <c r="M312">
        <v>7148722</v>
      </c>
      <c r="N312">
        <f t="shared" si="60"/>
        <v>7148722</v>
      </c>
      <c r="O312">
        <f t="shared" si="60"/>
        <v>7148722</v>
      </c>
      <c r="P312">
        <f t="shared" si="60"/>
        <v>7148722</v>
      </c>
      <c r="Q312">
        <f t="shared" si="60"/>
        <v>7148722</v>
      </c>
      <c r="R312">
        <f t="shared" si="60"/>
        <v>7148722</v>
      </c>
      <c r="S312">
        <f t="shared" si="60"/>
        <v>7148722</v>
      </c>
      <c r="T312">
        <f t="shared" si="60"/>
        <v>7148722</v>
      </c>
      <c r="U312">
        <f t="shared" si="60"/>
        <v>7148722</v>
      </c>
      <c r="V312">
        <f t="shared" si="60"/>
        <v>7148722</v>
      </c>
      <c r="W312">
        <f t="shared" si="60"/>
        <v>7148722</v>
      </c>
    </row>
    <row r="313" spans="1:23" x14ac:dyDescent="0.25">
      <c r="A313" t="s">
        <v>107</v>
      </c>
      <c r="B313" t="s">
        <v>5</v>
      </c>
      <c r="C313" t="s">
        <v>15</v>
      </c>
      <c r="D313" t="s">
        <v>16</v>
      </c>
      <c r="E313" t="s">
        <v>106</v>
      </c>
      <c r="F313" t="s">
        <v>100</v>
      </c>
      <c r="G313" t="s">
        <v>77</v>
      </c>
      <c r="L313" t="s">
        <v>76</v>
      </c>
      <c r="M313">
        <v>40000</v>
      </c>
      <c r="N313">
        <f t="shared" si="60"/>
        <v>40000</v>
      </c>
      <c r="O313">
        <f t="shared" si="60"/>
        <v>40000</v>
      </c>
      <c r="P313">
        <f t="shared" si="60"/>
        <v>40000</v>
      </c>
      <c r="Q313">
        <f t="shared" si="60"/>
        <v>40000</v>
      </c>
      <c r="R313">
        <f t="shared" si="60"/>
        <v>40000</v>
      </c>
      <c r="S313">
        <f t="shared" si="60"/>
        <v>40000</v>
      </c>
      <c r="T313">
        <f t="shared" si="60"/>
        <v>40000</v>
      </c>
      <c r="U313">
        <f t="shared" si="60"/>
        <v>40000</v>
      </c>
      <c r="V313">
        <f t="shared" si="60"/>
        <v>40000</v>
      </c>
      <c r="W313">
        <f t="shared" si="60"/>
        <v>40000</v>
      </c>
    </row>
    <row r="314" spans="1:23" x14ac:dyDescent="0.25">
      <c r="A314" t="s">
        <v>107</v>
      </c>
      <c r="B314" t="s">
        <v>5</v>
      </c>
      <c r="C314" t="s">
        <v>15</v>
      </c>
      <c r="D314" t="s">
        <v>16</v>
      </c>
      <c r="E314" t="s">
        <v>106</v>
      </c>
      <c r="F314" t="s">
        <v>100</v>
      </c>
      <c r="G314" t="s">
        <v>17</v>
      </c>
      <c r="J314" t="s">
        <v>32</v>
      </c>
      <c r="L314" t="s">
        <v>80</v>
      </c>
      <c r="M314">
        <f>M287</f>
        <v>0.21527002163085715</v>
      </c>
      <c r="N314">
        <f t="shared" si="60"/>
        <v>0.21527002163085715</v>
      </c>
      <c r="O314">
        <f t="shared" si="60"/>
        <v>0.21527002163085715</v>
      </c>
      <c r="P314">
        <f t="shared" si="60"/>
        <v>0.21527002163085715</v>
      </c>
      <c r="Q314">
        <f t="shared" si="60"/>
        <v>0.21527002163085715</v>
      </c>
      <c r="R314">
        <f t="shared" si="60"/>
        <v>0.21527002163085715</v>
      </c>
      <c r="S314">
        <f t="shared" si="60"/>
        <v>0.21527002163085715</v>
      </c>
      <c r="T314">
        <f t="shared" si="60"/>
        <v>0.21527002163085715</v>
      </c>
      <c r="U314">
        <f t="shared" si="60"/>
        <v>0.21527002163085715</v>
      </c>
      <c r="V314">
        <f t="shared" si="60"/>
        <v>0.21527002163085715</v>
      </c>
      <c r="W314">
        <f t="shared" si="60"/>
        <v>0.21527002163085715</v>
      </c>
    </row>
    <row r="315" spans="1:23" x14ac:dyDescent="0.25">
      <c r="A315" t="s">
        <v>54</v>
      </c>
      <c r="B315" t="s">
        <v>5</v>
      </c>
      <c r="C315" t="s">
        <v>15</v>
      </c>
      <c r="D315" t="s">
        <v>16</v>
      </c>
      <c r="E315" t="s">
        <v>123</v>
      </c>
      <c r="G315" t="s">
        <v>20</v>
      </c>
      <c r="L315" t="s">
        <v>19</v>
      </c>
    </row>
    <row r="316" spans="1:23" x14ac:dyDescent="0.25">
      <c r="A316" t="s">
        <v>54</v>
      </c>
      <c r="B316" t="s">
        <v>5</v>
      </c>
      <c r="C316" t="s">
        <v>15</v>
      </c>
      <c r="D316" t="s">
        <v>16</v>
      </c>
      <c r="E316" t="s">
        <v>123</v>
      </c>
      <c r="G316" t="s">
        <v>21</v>
      </c>
      <c r="H316" t="s">
        <v>60</v>
      </c>
    </row>
    <row r="317" spans="1:23" x14ac:dyDescent="0.25">
      <c r="A317" t="s">
        <v>54</v>
      </c>
      <c r="B317" t="s">
        <v>5</v>
      </c>
      <c r="C317" t="s">
        <v>15</v>
      </c>
      <c r="D317" t="s">
        <v>16</v>
      </c>
      <c r="E317" t="s">
        <v>123</v>
      </c>
      <c r="G317" t="s">
        <v>61</v>
      </c>
      <c r="L317" t="s">
        <v>49</v>
      </c>
      <c r="M317">
        <v>0.125</v>
      </c>
      <c r="N317">
        <f t="shared" ref="N317:W318" si="61">M317</f>
        <v>0.125</v>
      </c>
      <c r="O317">
        <f t="shared" si="61"/>
        <v>0.125</v>
      </c>
      <c r="P317">
        <f t="shared" si="61"/>
        <v>0.125</v>
      </c>
      <c r="Q317">
        <f t="shared" si="61"/>
        <v>0.125</v>
      </c>
      <c r="R317">
        <f t="shared" si="61"/>
        <v>0.125</v>
      </c>
      <c r="S317">
        <f t="shared" si="61"/>
        <v>0.125</v>
      </c>
      <c r="T317">
        <f t="shared" si="61"/>
        <v>0.125</v>
      </c>
      <c r="U317">
        <f t="shared" si="61"/>
        <v>0.125</v>
      </c>
      <c r="V317">
        <f t="shared" si="61"/>
        <v>0.125</v>
      </c>
      <c r="W317">
        <f t="shared" si="61"/>
        <v>0.125</v>
      </c>
    </row>
    <row r="318" spans="1:23" x14ac:dyDescent="0.25">
      <c r="A318" t="s">
        <v>54</v>
      </c>
      <c r="B318" t="s">
        <v>5</v>
      </c>
      <c r="C318" t="s">
        <v>15</v>
      </c>
      <c r="D318" t="s">
        <v>16</v>
      </c>
      <c r="E318" t="s">
        <v>123</v>
      </c>
      <c r="G318" t="s">
        <v>63</v>
      </c>
      <c r="M318">
        <v>10</v>
      </c>
      <c r="N318">
        <f t="shared" si="61"/>
        <v>10</v>
      </c>
      <c r="O318">
        <f t="shared" si="61"/>
        <v>10</v>
      </c>
      <c r="P318">
        <f t="shared" si="61"/>
        <v>10</v>
      </c>
      <c r="Q318">
        <f t="shared" si="61"/>
        <v>10</v>
      </c>
      <c r="R318">
        <f t="shared" si="61"/>
        <v>10</v>
      </c>
      <c r="S318">
        <f t="shared" si="61"/>
        <v>10</v>
      </c>
      <c r="T318">
        <f t="shared" si="61"/>
        <v>10</v>
      </c>
      <c r="U318">
        <f t="shared" si="61"/>
        <v>10</v>
      </c>
      <c r="V318">
        <f t="shared" si="61"/>
        <v>10</v>
      </c>
      <c r="W318">
        <f t="shared" si="61"/>
        <v>10</v>
      </c>
    </row>
    <row r="319" spans="1:23" x14ac:dyDescent="0.25">
      <c r="A319" t="s">
        <v>54</v>
      </c>
      <c r="B319" t="s">
        <v>5</v>
      </c>
      <c r="C319" t="s">
        <v>15</v>
      </c>
      <c r="D319" t="s">
        <v>16</v>
      </c>
      <c r="E319" t="s">
        <v>123</v>
      </c>
      <c r="F319" t="s">
        <v>64</v>
      </c>
      <c r="G319" t="s">
        <v>6</v>
      </c>
    </row>
    <row r="320" spans="1:23" x14ac:dyDescent="0.25">
      <c r="A320" t="s">
        <v>54</v>
      </c>
      <c r="B320" t="s">
        <v>5</v>
      </c>
      <c r="C320" t="s">
        <v>15</v>
      </c>
      <c r="D320" t="s">
        <v>16</v>
      </c>
      <c r="E320" t="s">
        <v>123</v>
      </c>
      <c r="F320" t="s">
        <v>64</v>
      </c>
      <c r="G320" t="s">
        <v>65</v>
      </c>
      <c r="L320" t="s">
        <v>66</v>
      </c>
      <c r="M320">
        <v>1950</v>
      </c>
      <c r="N320">
        <f t="shared" ref="N320:W322" si="62">M320</f>
        <v>1950</v>
      </c>
      <c r="O320">
        <f t="shared" si="62"/>
        <v>1950</v>
      </c>
      <c r="P320">
        <f t="shared" si="62"/>
        <v>1950</v>
      </c>
      <c r="Q320">
        <f t="shared" si="62"/>
        <v>1950</v>
      </c>
      <c r="R320">
        <f t="shared" si="62"/>
        <v>1950</v>
      </c>
      <c r="S320">
        <f t="shared" si="62"/>
        <v>1950</v>
      </c>
      <c r="T320">
        <f t="shared" si="62"/>
        <v>1950</v>
      </c>
      <c r="U320">
        <f t="shared" si="62"/>
        <v>1950</v>
      </c>
      <c r="V320">
        <f t="shared" si="62"/>
        <v>1950</v>
      </c>
      <c r="W320">
        <f t="shared" si="62"/>
        <v>1950</v>
      </c>
    </row>
    <row r="321" spans="1:23" x14ac:dyDescent="0.25">
      <c r="A321" t="s">
        <v>54</v>
      </c>
      <c r="B321" t="s">
        <v>5</v>
      </c>
      <c r="C321" t="s">
        <v>15</v>
      </c>
      <c r="D321" t="s">
        <v>16</v>
      </c>
      <c r="E321" t="s">
        <v>123</v>
      </c>
      <c r="F321" t="s">
        <v>64</v>
      </c>
      <c r="G321" t="s">
        <v>67</v>
      </c>
      <c r="L321" t="s">
        <v>66</v>
      </c>
      <c r="M321">
        <v>2001</v>
      </c>
      <c r="N321">
        <f t="shared" si="62"/>
        <v>2001</v>
      </c>
      <c r="O321">
        <f t="shared" si="62"/>
        <v>2001</v>
      </c>
      <c r="P321">
        <f t="shared" si="62"/>
        <v>2001</v>
      </c>
      <c r="Q321">
        <f t="shared" si="62"/>
        <v>2001</v>
      </c>
      <c r="R321">
        <f t="shared" si="62"/>
        <v>2001</v>
      </c>
      <c r="S321">
        <f t="shared" si="62"/>
        <v>2001</v>
      </c>
      <c r="T321">
        <f t="shared" si="62"/>
        <v>2001</v>
      </c>
      <c r="U321">
        <f t="shared" si="62"/>
        <v>2001</v>
      </c>
      <c r="V321">
        <f t="shared" si="62"/>
        <v>2001</v>
      </c>
      <c r="W321">
        <f t="shared" si="62"/>
        <v>2001</v>
      </c>
    </row>
    <row r="322" spans="1:23" x14ac:dyDescent="0.25">
      <c r="A322" t="s">
        <v>54</v>
      </c>
      <c r="B322" t="s">
        <v>5</v>
      </c>
      <c r="C322" t="s">
        <v>15</v>
      </c>
      <c r="D322" t="s">
        <v>16</v>
      </c>
      <c r="E322" t="s">
        <v>123</v>
      </c>
      <c r="F322" t="s">
        <v>64</v>
      </c>
      <c r="G322" t="s">
        <v>68</v>
      </c>
      <c r="L322" t="s">
        <v>69</v>
      </c>
      <c r="M322">
        <v>35</v>
      </c>
      <c r="N322">
        <f t="shared" si="62"/>
        <v>35</v>
      </c>
      <c r="O322">
        <f t="shared" si="62"/>
        <v>35</v>
      </c>
      <c r="P322">
        <f t="shared" si="62"/>
        <v>35</v>
      </c>
      <c r="Q322">
        <f t="shared" si="62"/>
        <v>35</v>
      </c>
      <c r="R322">
        <f t="shared" si="62"/>
        <v>35</v>
      </c>
      <c r="S322">
        <f t="shared" si="62"/>
        <v>35</v>
      </c>
      <c r="T322">
        <f t="shared" si="62"/>
        <v>35</v>
      </c>
      <c r="U322">
        <f t="shared" si="62"/>
        <v>35</v>
      </c>
      <c r="V322">
        <f t="shared" si="62"/>
        <v>35</v>
      </c>
      <c r="W322">
        <f t="shared" si="62"/>
        <v>35</v>
      </c>
    </row>
    <row r="323" spans="1:23" x14ac:dyDescent="0.25">
      <c r="A323" t="s">
        <v>54</v>
      </c>
      <c r="B323" t="s">
        <v>5</v>
      </c>
      <c r="C323" t="s">
        <v>15</v>
      </c>
      <c r="D323" t="s">
        <v>16</v>
      </c>
      <c r="E323" t="s">
        <v>123</v>
      </c>
      <c r="F323" t="s">
        <v>64</v>
      </c>
      <c r="G323" t="s">
        <v>70</v>
      </c>
      <c r="L323" t="s">
        <v>49</v>
      </c>
      <c r="M323">
        <f>INDEX([1]!freight_data,MATCH($A323&amp;$F323&amp;$G323&amp;$J323,[1]!freight_index,0),MATCH(M$2,[1]!freight_year,0))</f>
        <v>0.43000898472596583</v>
      </c>
    </row>
    <row r="324" spans="1:23" x14ac:dyDescent="0.25">
      <c r="A324" t="s">
        <v>54</v>
      </c>
      <c r="B324" t="s">
        <v>5</v>
      </c>
      <c r="C324" t="s">
        <v>15</v>
      </c>
      <c r="D324" t="s">
        <v>16</v>
      </c>
      <c r="E324" t="s">
        <v>123</v>
      </c>
      <c r="F324" t="s">
        <v>64</v>
      </c>
      <c r="G324" t="s">
        <v>71</v>
      </c>
      <c r="L324" t="s">
        <v>19</v>
      </c>
      <c r="M324">
        <f>802139037.4/1000</f>
        <v>802139.03740000003</v>
      </c>
      <c r="N324">
        <f t="shared" ref="N324:W327" si="63">M324</f>
        <v>802139.03740000003</v>
      </c>
      <c r="O324">
        <f t="shared" si="63"/>
        <v>802139.03740000003</v>
      </c>
      <c r="P324">
        <f t="shared" si="63"/>
        <v>802139.03740000003</v>
      </c>
      <c r="Q324">
        <f t="shared" si="63"/>
        <v>802139.03740000003</v>
      </c>
      <c r="R324">
        <f t="shared" si="63"/>
        <v>802139.03740000003</v>
      </c>
      <c r="S324">
        <f t="shared" si="63"/>
        <v>802139.03740000003</v>
      </c>
      <c r="T324">
        <f t="shared" si="63"/>
        <v>802139.03740000003</v>
      </c>
      <c r="U324">
        <f t="shared" si="63"/>
        <v>802139.03740000003</v>
      </c>
      <c r="V324">
        <f t="shared" si="63"/>
        <v>802139.03740000003</v>
      </c>
      <c r="W324">
        <f t="shared" si="63"/>
        <v>802139.03740000003</v>
      </c>
    </row>
    <row r="325" spans="1:23" x14ac:dyDescent="0.25">
      <c r="A325" t="s">
        <v>54</v>
      </c>
      <c r="B325" t="s">
        <v>5</v>
      </c>
      <c r="C325" t="s">
        <v>15</v>
      </c>
      <c r="D325" t="s">
        <v>16</v>
      </c>
      <c r="E325" t="s">
        <v>123</v>
      </c>
      <c r="F325" t="s">
        <v>64</v>
      </c>
      <c r="G325" t="s">
        <v>74</v>
      </c>
      <c r="L325" t="s">
        <v>76</v>
      </c>
      <c r="M325">
        <v>113600881.144088</v>
      </c>
      <c r="N325">
        <f t="shared" si="63"/>
        <v>113600881.144088</v>
      </c>
      <c r="O325">
        <f t="shared" si="63"/>
        <v>113600881.144088</v>
      </c>
      <c r="P325">
        <f t="shared" si="63"/>
        <v>113600881.144088</v>
      </c>
      <c r="Q325">
        <f t="shared" si="63"/>
        <v>113600881.144088</v>
      </c>
      <c r="R325">
        <f t="shared" si="63"/>
        <v>113600881.144088</v>
      </c>
      <c r="S325">
        <f t="shared" si="63"/>
        <v>113600881.144088</v>
      </c>
      <c r="T325">
        <f t="shared" si="63"/>
        <v>113600881.144088</v>
      </c>
      <c r="U325">
        <f t="shared" si="63"/>
        <v>113600881.144088</v>
      </c>
      <c r="V325">
        <f t="shared" si="63"/>
        <v>113600881.144088</v>
      </c>
      <c r="W325">
        <f t="shared" si="63"/>
        <v>113600881.144088</v>
      </c>
    </row>
    <row r="326" spans="1:23" x14ac:dyDescent="0.25">
      <c r="A326" t="s">
        <v>54</v>
      </c>
      <c r="B326" t="s">
        <v>5</v>
      </c>
      <c r="C326" t="s">
        <v>15</v>
      </c>
      <c r="D326" t="s">
        <v>16</v>
      </c>
      <c r="E326" t="s">
        <v>123</v>
      </c>
      <c r="F326" t="s">
        <v>64</v>
      </c>
      <c r="G326" t="s">
        <v>77</v>
      </c>
      <c r="L326" t="s">
        <v>76</v>
      </c>
      <c r="M326">
        <v>4692656.1070550904</v>
      </c>
      <c r="N326">
        <f t="shared" si="63"/>
        <v>4692656.1070550904</v>
      </c>
      <c r="O326">
        <f t="shared" si="63"/>
        <v>4692656.1070550904</v>
      </c>
      <c r="P326">
        <f t="shared" si="63"/>
        <v>4692656.1070550904</v>
      </c>
      <c r="Q326">
        <f t="shared" si="63"/>
        <v>4692656.1070550904</v>
      </c>
      <c r="R326">
        <f t="shared" si="63"/>
        <v>4692656.1070550904</v>
      </c>
      <c r="S326">
        <f t="shared" si="63"/>
        <v>4692656.1070550904</v>
      </c>
      <c r="T326">
        <f t="shared" si="63"/>
        <v>4692656.1070550904</v>
      </c>
      <c r="U326">
        <f t="shared" si="63"/>
        <v>4692656.1070550904</v>
      </c>
      <c r="V326">
        <f t="shared" si="63"/>
        <v>4692656.1070550904</v>
      </c>
      <c r="W326">
        <f t="shared" si="63"/>
        <v>4692656.1070550904</v>
      </c>
    </row>
    <row r="327" spans="1:23" x14ac:dyDescent="0.25">
      <c r="A327" t="s">
        <v>54</v>
      </c>
      <c r="B327" t="s">
        <v>5</v>
      </c>
      <c r="C327" t="s">
        <v>15</v>
      </c>
      <c r="D327" t="s">
        <v>16</v>
      </c>
      <c r="E327" t="s">
        <v>123</v>
      </c>
      <c r="F327" t="s">
        <v>64</v>
      </c>
      <c r="G327" t="s">
        <v>17</v>
      </c>
      <c r="J327" t="s">
        <v>30</v>
      </c>
      <c r="L327" t="s">
        <v>80</v>
      </c>
      <c r="M327">
        <f>INDEX([1]!freight_data,MATCH($A327&amp;$F327&amp;$G327&amp;$J327,[1]!freight_index,0),MATCH(M$2,[1]!freight_year,0))</f>
        <v>1.5190786913692957</v>
      </c>
      <c r="N327">
        <f t="shared" si="63"/>
        <v>1.5190786913692957</v>
      </c>
      <c r="O327">
        <f t="shared" si="63"/>
        <v>1.5190786913692957</v>
      </c>
      <c r="P327">
        <f t="shared" si="63"/>
        <v>1.5190786913692957</v>
      </c>
      <c r="Q327">
        <f t="shared" si="63"/>
        <v>1.5190786913692957</v>
      </c>
      <c r="R327">
        <f t="shared" si="63"/>
        <v>1.5190786913692957</v>
      </c>
      <c r="S327">
        <f t="shared" si="63"/>
        <v>1.5190786913692957</v>
      </c>
      <c r="T327">
        <f t="shared" si="63"/>
        <v>1.5190786913692957</v>
      </c>
      <c r="U327">
        <f t="shared" si="63"/>
        <v>1.5190786913692957</v>
      </c>
      <c r="V327">
        <f t="shared" si="63"/>
        <v>1.5190786913692957</v>
      </c>
      <c r="W327">
        <f t="shared" si="63"/>
        <v>1.5190786913692957</v>
      </c>
    </row>
    <row r="328" spans="1:23" x14ac:dyDescent="0.25">
      <c r="A328" t="s">
        <v>54</v>
      </c>
      <c r="B328" t="s">
        <v>5</v>
      </c>
      <c r="C328" t="s">
        <v>15</v>
      </c>
      <c r="D328" t="s">
        <v>16</v>
      </c>
      <c r="E328" t="s">
        <v>123</v>
      </c>
      <c r="F328" t="s">
        <v>81</v>
      </c>
      <c r="G328" t="s">
        <v>6</v>
      </c>
    </row>
    <row r="329" spans="1:23" x14ac:dyDescent="0.25">
      <c r="A329" t="s">
        <v>54</v>
      </c>
      <c r="B329" t="s">
        <v>5</v>
      </c>
      <c r="C329" t="s">
        <v>15</v>
      </c>
      <c r="D329" t="s">
        <v>16</v>
      </c>
      <c r="E329" t="s">
        <v>123</v>
      </c>
      <c r="F329" t="s">
        <v>81</v>
      </c>
      <c r="G329" t="s">
        <v>65</v>
      </c>
      <c r="L329" t="s">
        <v>66</v>
      </c>
      <c r="M329">
        <v>1950</v>
      </c>
      <c r="N329">
        <f t="shared" ref="N329:W331" si="64">M329</f>
        <v>1950</v>
      </c>
      <c r="O329">
        <f t="shared" si="64"/>
        <v>1950</v>
      </c>
      <c r="P329">
        <f t="shared" si="64"/>
        <v>1950</v>
      </c>
      <c r="Q329">
        <f t="shared" si="64"/>
        <v>1950</v>
      </c>
      <c r="R329">
        <f t="shared" si="64"/>
        <v>1950</v>
      </c>
      <c r="S329">
        <f t="shared" si="64"/>
        <v>1950</v>
      </c>
      <c r="T329">
        <f t="shared" si="64"/>
        <v>1950</v>
      </c>
      <c r="U329">
        <f t="shared" si="64"/>
        <v>1950</v>
      </c>
      <c r="V329">
        <f t="shared" si="64"/>
        <v>1950</v>
      </c>
      <c r="W329">
        <f t="shared" si="64"/>
        <v>1950</v>
      </c>
    </row>
    <row r="330" spans="1:23" x14ac:dyDescent="0.25">
      <c r="A330" t="s">
        <v>54</v>
      </c>
      <c r="B330" t="s">
        <v>5</v>
      </c>
      <c r="C330" t="s">
        <v>15</v>
      </c>
      <c r="D330" t="s">
        <v>16</v>
      </c>
      <c r="E330" t="s">
        <v>123</v>
      </c>
      <c r="F330" t="s">
        <v>81</v>
      </c>
      <c r="G330" t="s">
        <v>67</v>
      </c>
      <c r="L330" t="s">
        <v>66</v>
      </c>
      <c r="M330">
        <v>2101</v>
      </c>
      <c r="N330">
        <f t="shared" si="64"/>
        <v>2101</v>
      </c>
      <c r="O330">
        <f t="shared" si="64"/>
        <v>2101</v>
      </c>
      <c r="P330">
        <f t="shared" si="64"/>
        <v>2101</v>
      </c>
      <c r="Q330">
        <f t="shared" si="64"/>
        <v>2101</v>
      </c>
      <c r="R330">
        <f t="shared" si="64"/>
        <v>2101</v>
      </c>
      <c r="S330">
        <f t="shared" si="64"/>
        <v>2101</v>
      </c>
      <c r="T330">
        <f t="shared" si="64"/>
        <v>2101</v>
      </c>
      <c r="U330">
        <f t="shared" si="64"/>
        <v>2101</v>
      </c>
      <c r="V330">
        <f t="shared" si="64"/>
        <v>2101</v>
      </c>
      <c r="W330">
        <f t="shared" si="64"/>
        <v>2101</v>
      </c>
    </row>
    <row r="331" spans="1:23" x14ac:dyDescent="0.25">
      <c r="A331" t="s">
        <v>54</v>
      </c>
      <c r="B331" t="s">
        <v>5</v>
      </c>
      <c r="C331" t="s">
        <v>15</v>
      </c>
      <c r="D331" t="s">
        <v>16</v>
      </c>
      <c r="E331" t="s">
        <v>123</v>
      </c>
      <c r="F331" t="s">
        <v>81</v>
      </c>
      <c r="G331" t="s">
        <v>68</v>
      </c>
      <c r="L331" t="s">
        <v>69</v>
      </c>
      <c r="M331">
        <v>35</v>
      </c>
      <c r="N331">
        <f t="shared" si="64"/>
        <v>35</v>
      </c>
      <c r="O331">
        <f t="shared" si="64"/>
        <v>35</v>
      </c>
      <c r="P331">
        <f t="shared" si="64"/>
        <v>35</v>
      </c>
      <c r="Q331">
        <f t="shared" si="64"/>
        <v>35</v>
      </c>
      <c r="R331">
        <f t="shared" si="64"/>
        <v>35</v>
      </c>
      <c r="S331">
        <f t="shared" si="64"/>
        <v>35</v>
      </c>
      <c r="T331">
        <f t="shared" si="64"/>
        <v>35</v>
      </c>
      <c r="U331">
        <f t="shared" si="64"/>
        <v>35</v>
      </c>
      <c r="V331">
        <f t="shared" si="64"/>
        <v>35</v>
      </c>
      <c r="W331">
        <f t="shared" si="64"/>
        <v>35</v>
      </c>
    </row>
    <row r="332" spans="1:23" x14ac:dyDescent="0.25">
      <c r="A332" t="s">
        <v>54</v>
      </c>
      <c r="B332" t="s">
        <v>5</v>
      </c>
      <c r="C332" t="s">
        <v>15</v>
      </c>
      <c r="D332" t="s">
        <v>16</v>
      </c>
      <c r="E332" t="s">
        <v>123</v>
      </c>
      <c r="F332" t="s">
        <v>81</v>
      </c>
      <c r="G332" t="s">
        <v>70</v>
      </c>
      <c r="L332" t="s">
        <v>49</v>
      </c>
      <c r="M332">
        <v>0</v>
      </c>
    </row>
    <row r="333" spans="1:23" x14ac:dyDescent="0.25">
      <c r="A333" t="s">
        <v>54</v>
      </c>
      <c r="B333" t="s">
        <v>5</v>
      </c>
      <c r="C333" t="s">
        <v>15</v>
      </c>
      <c r="D333" t="s">
        <v>16</v>
      </c>
      <c r="E333" t="s">
        <v>123</v>
      </c>
      <c r="F333" t="s">
        <v>81</v>
      </c>
      <c r="G333" t="s">
        <v>71</v>
      </c>
      <c r="L333" t="s">
        <v>19</v>
      </c>
      <c r="M333">
        <f>802139037.4/1000</f>
        <v>802139.03740000003</v>
      </c>
      <c r="N333">
        <f t="shared" ref="N333:W336" si="65">M333</f>
        <v>802139.03740000003</v>
      </c>
      <c r="O333">
        <f t="shared" si="65"/>
        <v>802139.03740000003</v>
      </c>
      <c r="P333">
        <f t="shared" si="65"/>
        <v>802139.03740000003</v>
      </c>
      <c r="Q333">
        <f t="shared" si="65"/>
        <v>802139.03740000003</v>
      </c>
      <c r="R333">
        <f t="shared" si="65"/>
        <v>802139.03740000003</v>
      </c>
      <c r="S333">
        <f t="shared" si="65"/>
        <v>802139.03740000003</v>
      </c>
      <c r="T333">
        <f t="shared" si="65"/>
        <v>802139.03740000003</v>
      </c>
      <c r="U333">
        <f t="shared" si="65"/>
        <v>802139.03740000003</v>
      </c>
      <c r="V333">
        <f t="shared" si="65"/>
        <v>802139.03740000003</v>
      </c>
      <c r="W333">
        <f t="shared" si="65"/>
        <v>802139.03740000003</v>
      </c>
    </row>
    <row r="334" spans="1:23" x14ac:dyDescent="0.25">
      <c r="A334" t="s">
        <v>54</v>
      </c>
      <c r="B334" t="s">
        <v>5</v>
      </c>
      <c r="C334" t="s">
        <v>15</v>
      </c>
      <c r="D334" t="s">
        <v>16</v>
      </c>
      <c r="E334" t="s">
        <v>123</v>
      </c>
      <c r="F334" t="s">
        <v>81</v>
      </c>
      <c r="G334" t="s">
        <v>74</v>
      </c>
      <c r="L334" t="s">
        <v>76</v>
      </c>
      <c r="M334">
        <v>113600881.144088</v>
      </c>
      <c r="N334">
        <f t="shared" si="65"/>
        <v>113600881.144088</v>
      </c>
      <c r="O334">
        <f t="shared" si="65"/>
        <v>113600881.144088</v>
      </c>
      <c r="P334">
        <f t="shared" si="65"/>
        <v>113600881.144088</v>
      </c>
      <c r="Q334">
        <f t="shared" si="65"/>
        <v>113600881.144088</v>
      </c>
      <c r="R334">
        <f t="shared" si="65"/>
        <v>113600881.144088</v>
      </c>
      <c r="S334">
        <f t="shared" si="65"/>
        <v>113600881.144088</v>
      </c>
      <c r="T334">
        <f t="shared" si="65"/>
        <v>113600881.144088</v>
      </c>
      <c r="U334">
        <f t="shared" si="65"/>
        <v>113600881.144088</v>
      </c>
      <c r="V334">
        <f t="shared" si="65"/>
        <v>113600881.144088</v>
      </c>
      <c r="W334">
        <f t="shared" si="65"/>
        <v>113600881.144088</v>
      </c>
    </row>
    <row r="335" spans="1:23" x14ac:dyDescent="0.25">
      <c r="A335" t="s">
        <v>54</v>
      </c>
      <c r="B335" t="s">
        <v>5</v>
      </c>
      <c r="C335" t="s">
        <v>15</v>
      </c>
      <c r="D335" t="s">
        <v>16</v>
      </c>
      <c r="E335" t="s">
        <v>123</v>
      </c>
      <c r="F335" t="s">
        <v>81</v>
      </c>
      <c r="G335" t="s">
        <v>77</v>
      </c>
      <c r="L335" t="s">
        <v>76</v>
      </c>
      <c r="M335">
        <v>4692656.1070550904</v>
      </c>
      <c r="N335">
        <f t="shared" si="65"/>
        <v>4692656.1070550904</v>
      </c>
      <c r="O335">
        <f t="shared" si="65"/>
        <v>4692656.1070550904</v>
      </c>
      <c r="P335">
        <f t="shared" si="65"/>
        <v>4692656.1070550904</v>
      </c>
      <c r="Q335">
        <f t="shared" si="65"/>
        <v>4692656.1070550904</v>
      </c>
      <c r="R335">
        <f t="shared" si="65"/>
        <v>4692656.1070550904</v>
      </c>
      <c r="S335">
        <f t="shared" si="65"/>
        <v>4692656.1070550904</v>
      </c>
      <c r="T335">
        <f t="shared" si="65"/>
        <v>4692656.1070550904</v>
      </c>
      <c r="U335">
        <f t="shared" si="65"/>
        <v>4692656.1070550904</v>
      </c>
      <c r="V335">
        <f t="shared" si="65"/>
        <v>4692656.1070550904</v>
      </c>
      <c r="W335">
        <f t="shared" si="65"/>
        <v>4692656.1070550904</v>
      </c>
    </row>
    <row r="336" spans="1:23" x14ac:dyDescent="0.25">
      <c r="A336" t="s">
        <v>54</v>
      </c>
      <c r="B336" t="s">
        <v>5</v>
      </c>
      <c r="C336" t="s">
        <v>15</v>
      </c>
      <c r="D336" t="s">
        <v>16</v>
      </c>
      <c r="E336" t="s">
        <v>123</v>
      </c>
      <c r="F336" t="s">
        <v>81</v>
      </c>
      <c r="G336" t="s">
        <v>17</v>
      </c>
      <c r="J336" t="s">
        <v>30</v>
      </c>
      <c r="L336" t="s">
        <v>80</v>
      </c>
      <c r="M336">
        <f>INDEX([1]!freight_data,MATCH($A336&amp;$F336&amp;$G336&amp;$J336,[1]!freight_index,0),MATCH(M$2,[1]!freight_year,0))</f>
        <v>1.3074759932726909</v>
      </c>
      <c r="N336">
        <f t="shared" si="65"/>
        <v>1.3074759932726909</v>
      </c>
      <c r="O336">
        <f t="shared" si="65"/>
        <v>1.3074759932726909</v>
      </c>
      <c r="P336">
        <f t="shared" si="65"/>
        <v>1.3074759932726909</v>
      </c>
      <c r="Q336">
        <f t="shared" si="65"/>
        <v>1.3074759932726909</v>
      </c>
      <c r="R336">
        <f t="shared" si="65"/>
        <v>1.3074759932726909</v>
      </c>
      <c r="S336">
        <f t="shared" si="65"/>
        <v>1.3074759932726909</v>
      </c>
      <c r="T336">
        <f t="shared" si="65"/>
        <v>1.3074759932726909</v>
      </c>
      <c r="U336">
        <f t="shared" si="65"/>
        <v>1.3074759932726909</v>
      </c>
      <c r="V336">
        <f t="shared" si="65"/>
        <v>1.3074759932726909</v>
      </c>
      <c r="W336">
        <f t="shared" si="65"/>
        <v>1.3074759932726909</v>
      </c>
    </row>
    <row r="337" spans="1:23" x14ac:dyDescent="0.25">
      <c r="A337" t="s">
        <v>54</v>
      </c>
      <c r="B337" t="s">
        <v>5</v>
      </c>
      <c r="C337" t="s">
        <v>15</v>
      </c>
      <c r="D337" t="s">
        <v>16</v>
      </c>
      <c r="E337" t="s">
        <v>123</v>
      </c>
      <c r="F337" t="s">
        <v>82</v>
      </c>
      <c r="G337" t="s">
        <v>6</v>
      </c>
    </row>
    <row r="338" spans="1:23" x14ac:dyDescent="0.25">
      <c r="A338" t="s">
        <v>54</v>
      </c>
      <c r="B338" t="s">
        <v>5</v>
      </c>
      <c r="C338" t="s">
        <v>15</v>
      </c>
      <c r="D338" t="s">
        <v>16</v>
      </c>
      <c r="E338" t="s">
        <v>123</v>
      </c>
      <c r="F338" t="s">
        <v>82</v>
      </c>
      <c r="G338" t="s">
        <v>65</v>
      </c>
      <c r="L338" t="s">
        <v>66</v>
      </c>
      <c r="M338">
        <v>2015</v>
      </c>
      <c r="N338">
        <f t="shared" ref="N338:W340" si="66">M338</f>
        <v>2015</v>
      </c>
      <c r="O338">
        <f t="shared" si="66"/>
        <v>2015</v>
      </c>
      <c r="P338">
        <f t="shared" si="66"/>
        <v>2015</v>
      </c>
      <c r="Q338">
        <f t="shared" si="66"/>
        <v>2015</v>
      </c>
      <c r="R338">
        <f t="shared" si="66"/>
        <v>2015</v>
      </c>
      <c r="S338">
        <f t="shared" si="66"/>
        <v>2015</v>
      </c>
      <c r="T338">
        <f t="shared" si="66"/>
        <v>2015</v>
      </c>
      <c r="U338">
        <f t="shared" si="66"/>
        <v>2015</v>
      </c>
      <c r="V338">
        <f t="shared" si="66"/>
        <v>2015</v>
      </c>
      <c r="W338">
        <f t="shared" si="66"/>
        <v>2015</v>
      </c>
    </row>
    <row r="339" spans="1:23" x14ac:dyDescent="0.25">
      <c r="A339" t="s">
        <v>54</v>
      </c>
      <c r="B339" t="s">
        <v>5</v>
      </c>
      <c r="C339" t="s">
        <v>15</v>
      </c>
      <c r="D339" t="s">
        <v>16</v>
      </c>
      <c r="E339" t="s">
        <v>123</v>
      </c>
      <c r="F339" t="s">
        <v>82</v>
      </c>
      <c r="G339" t="s">
        <v>67</v>
      </c>
      <c r="L339" t="s">
        <v>66</v>
      </c>
      <c r="M339">
        <v>2101</v>
      </c>
      <c r="N339">
        <f t="shared" si="66"/>
        <v>2101</v>
      </c>
      <c r="O339">
        <f t="shared" si="66"/>
        <v>2101</v>
      </c>
      <c r="P339">
        <f t="shared" si="66"/>
        <v>2101</v>
      </c>
      <c r="Q339">
        <f t="shared" si="66"/>
        <v>2101</v>
      </c>
      <c r="R339">
        <f t="shared" si="66"/>
        <v>2101</v>
      </c>
      <c r="S339">
        <f t="shared" si="66"/>
        <v>2101</v>
      </c>
      <c r="T339">
        <f t="shared" si="66"/>
        <v>2101</v>
      </c>
      <c r="U339">
        <f t="shared" si="66"/>
        <v>2101</v>
      </c>
      <c r="V339">
        <f t="shared" si="66"/>
        <v>2101</v>
      </c>
      <c r="W339">
        <f t="shared" si="66"/>
        <v>2101</v>
      </c>
    </row>
    <row r="340" spans="1:23" x14ac:dyDescent="0.25">
      <c r="A340" t="s">
        <v>54</v>
      </c>
      <c r="B340" t="s">
        <v>5</v>
      </c>
      <c r="C340" t="s">
        <v>15</v>
      </c>
      <c r="D340" t="s">
        <v>16</v>
      </c>
      <c r="E340" t="s">
        <v>123</v>
      </c>
      <c r="F340" t="s">
        <v>82</v>
      </c>
      <c r="G340" t="s">
        <v>68</v>
      </c>
      <c r="L340" t="s">
        <v>69</v>
      </c>
      <c r="M340">
        <v>35</v>
      </c>
      <c r="N340">
        <f t="shared" si="66"/>
        <v>35</v>
      </c>
      <c r="O340">
        <f t="shared" si="66"/>
        <v>35</v>
      </c>
      <c r="P340">
        <f t="shared" si="66"/>
        <v>35</v>
      </c>
      <c r="Q340">
        <f t="shared" si="66"/>
        <v>35</v>
      </c>
      <c r="R340">
        <f t="shared" si="66"/>
        <v>35</v>
      </c>
      <c r="S340">
        <f t="shared" si="66"/>
        <v>35</v>
      </c>
      <c r="T340">
        <f t="shared" si="66"/>
        <v>35</v>
      </c>
      <c r="U340">
        <f t="shared" si="66"/>
        <v>35</v>
      </c>
      <c r="V340">
        <f t="shared" si="66"/>
        <v>35</v>
      </c>
      <c r="W340">
        <f t="shared" si="66"/>
        <v>35</v>
      </c>
    </row>
    <row r="341" spans="1:23" x14ac:dyDescent="0.25">
      <c r="A341" t="s">
        <v>54</v>
      </c>
      <c r="B341" t="s">
        <v>5</v>
      </c>
      <c r="C341" t="s">
        <v>15</v>
      </c>
      <c r="D341" t="s">
        <v>16</v>
      </c>
      <c r="E341" t="s">
        <v>123</v>
      </c>
      <c r="F341" t="s">
        <v>82</v>
      </c>
      <c r="G341" t="s">
        <v>70</v>
      </c>
      <c r="L341" t="s">
        <v>49</v>
      </c>
      <c r="M341">
        <v>0</v>
      </c>
    </row>
    <row r="342" spans="1:23" x14ac:dyDescent="0.25">
      <c r="A342" t="s">
        <v>54</v>
      </c>
      <c r="B342" t="s">
        <v>5</v>
      </c>
      <c r="C342" t="s">
        <v>15</v>
      </c>
      <c r="D342" t="s">
        <v>16</v>
      </c>
      <c r="E342" t="s">
        <v>123</v>
      </c>
      <c r="F342" t="s">
        <v>82</v>
      </c>
      <c r="G342" t="s">
        <v>71</v>
      </c>
      <c r="L342" t="s">
        <v>19</v>
      </c>
      <c r="M342">
        <f>802139037.4/1000</f>
        <v>802139.03740000003</v>
      </c>
      <c r="N342">
        <f t="shared" ref="N342:W345" si="67">M342</f>
        <v>802139.03740000003</v>
      </c>
      <c r="O342">
        <f t="shared" si="67"/>
        <v>802139.03740000003</v>
      </c>
      <c r="P342">
        <f t="shared" si="67"/>
        <v>802139.03740000003</v>
      </c>
      <c r="Q342">
        <f t="shared" si="67"/>
        <v>802139.03740000003</v>
      </c>
      <c r="R342">
        <f t="shared" si="67"/>
        <v>802139.03740000003</v>
      </c>
      <c r="S342">
        <f t="shared" si="67"/>
        <v>802139.03740000003</v>
      </c>
      <c r="T342">
        <f t="shared" si="67"/>
        <v>802139.03740000003</v>
      </c>
      <c r="U342">
        <f t="shared" si="67"/>
        <v>802139.03740000003</v>
      </c>
      <c r="V342">
        <f t="shared" si="67"/>
        <v>802139.03740000003</v>
      </c>
      <c r="W342">
        <f t="shared" si="67"/>
        <v>802139.03740000003</v>
      </c>
    </row>
    <row r="343" spans="1:23" x14ac:dyDescent="0.25">
      <c r="A343" t="s">
        <v>54</v>
      </c>
      <c r="B343" t="s">
        <v>5</v>
      </c>
      <c r="C343" t="s">
        <v>15</v>
      </c>
      <c r="D343" t="s">
        <v>16</v>
      </c>
      <c r="E343" t="s">
        <v>123</v>
      </c>
      <c r="F343" t="s">
        <v>82</v>
      </c>
      <c r="G343" t="s">
        <v>74</v>
      </c>
      <c r="L343" t="s">
        <v>76</v>
      </c>
      <c r="M343">
        <v>118880621.378729</v>
      </c>
      <c r="N343">
        <f t="shared" si="67"/>
        <v>118880621.378729</v>
      </c>
      <c r="O343">
        <f t="shared" si="67"/>
        <v>118880621.378729</v>
      </c>
      <c r="P343">
        <f t="shared" si="67"/>
        <v>118880621.378729</v>
      </c>
      <c r="Q343">
        <f t="shared" si="67"/>
        <v>118880621.378729</v>
      </c>
      <c r="R343">
        <f t="shared" si="67"/>
        <v>118880621.378729</v>
      </c>
      <c r="S343">
        <f t="shared" si="67"/>
        <v>118880621.378729</v>
      </c>
      <c r="T343">
        <f t="shared" si="67"/>
        <v>118880621.378729</v>
      </c>
      <c r="U343">
        <f t="shared" si="67"/>
        <v>118880621.378729</v>
      </c>
      <c r="V343">
        <f t="shared" si="67"/>
        <v>118880621.378729</v>
      </c>
      <c r="W343">
        <f t="shared" si="67"/>
        <v>118880621.378729</v>
      </c>
    </row>
    <row r="344" spans="1:23" x14ac:dyDescent="0.25">
      <c r="A344" t="s">
        <v>54</v>
      </c>
      <c r="B344" t="s">
        <v>5</v>
      </c>
      <c r="C344" t="s">
        <v>15</v>
      </c>
      <c r="D344" t="s">
        <v>16</v>
      </c>
      <c r="E344" t="s">
        <v>123</v>
      </c>
      <c r="F344" t="s">
        <v>82</v>
      </c>
      <c r="G344" t="s">
        <v>77</v>
      </c>
      <c r="L344" t="s">
        <v>76</v>
      </c>
      <c r="M344">
        <v>4692656.1070550904</v>
      </c>
      <c r="N344">
        <f t="shared" si="67"/>
        <v>4692656.1070550904</v>
      </c>
      <c r="O344">
        <f t="shared" si="67"/>
        <v>4692656.1070550904</v>
      </c>
      <c r="P344">
        <f t="shared" si="67"/>
        <v>4692656.1070550904</v>
      </c>
      <c r="Q344">
        <f t="shared" si="67"/>
        <v>4692656.1070550904</v>
      </c>
      <c r="R344">
        <f t="shared" si="67"/>
        <v>4692656.1070550904</v>
      </c>
      <c r="S344">
        <f t="shared" si="67"/>
        <v>4692656.1070550904</v>
      </c>
      <c r="T344">
        <f t="shared" si="67"/>
        <v>4692656.1070550904</v>
      </c>
      <c r="U344">
        <f t="shared" si="67"/>
        <v>4692656.1070550904</v>
      </c>
      <c r="V344">
        <f t="shared" si="67"/>
        <v>4692656.1070550904</v>
      </c>
      <c r="W344">
        <f t="shared" si="67"/>
        <v>4692656.1070550904</v>
      </c>
    </row>
    <row r="345" spans="1:23" x14ac:dyDescent="0.25">
      <c r="A345" t="s">
        <v>54</v>
      </c>
      <c r="B345" t="s">
        <v>5</v>
      </c>
      <c r="C345" t="s">
        <v>15</v>
      </c>
      <c r="D345" t="s">
        <v>16</v>
      </c>
      <c r="E345" t="s">
        <v>123</v>
      </c>
      <c r="F345" t="s">
        <v>82</v>
      </c>
      <c r="G345" t="s">
        <v>17</v>
      </c>
      <c r="J345" t="s">
        <v>30</v>
      </c>
      <c r="L345" t="s">
        <v>80</v>
      </c>
      <c r="M345">
        <f>INDEX([1]!freight_data,MATCH($A345&amp;$F345&amp;$G345&amp;$J345,[1]!freight_index,0),MATCH(M$2,[1]!freight_year,0))</f>
        <v>1.0421439483818877</v>
      </c>
      <c r="N345">
        <f t="shared" si="67"/>
        <v>1.0421439483818877</v>
      </c>
      <c r="O345">
        <f t="shared" si="67"/>
        <v>1.0421439483818877</v>
      </c>
      <c r="P345">
        <f t="shared" si="67"/>
        <v>1.0421439483818877</v>
      </c>
      <c r="Q345">
        <f t="shared" si="67"/>
        <v>1.0421439483818877</v>
      </c>
      <c r="R345">
        <f t="shared" si="67"/>
        <v>1.0421439483818877</v>
      </c>
      <c r="S345">
        <f t="shared" si="67"/>
        <v>1.0421439483818877</v>
      </c>
      <c r="T345">
        <f t="shared" si="67"/>
        <v>1.0421439483818877</v>
      </c>
      <c r="U345">
        <f t="shared" si="67"/>
        <v>1.0421439483818877</v>
      </c>
      <c r="V345">
        <f t="shared" si="67"/>
        <v>1.0421439483818877</v>
      </c>
      <c r="W345">
        <f t="shared" si="67"/>
        <v>1.0421439483818877</v>
      </c>
    </row>
    <row r="346" spans="1:23" x14ac:dyDescent="0.25">
      <c r="A346" t="s">
        <v>54</v>
      </c>
      <c r="B346" t="s">
        <v>5</v>
      </c>
      <c r="C346" t="s">
        <v>15</v>
      </c>
      <c r="D346" t="s">
        <v>16</v>
      </c>
      <c r="E346" t="s">
        <v>123</v>
      </c>
      <c r="F346" t="s">
        <v>124</v>
      </c>
      <c r="G346" t="s">
        <v>6</v>
      </c>
    </row>
    <row r="347" spans="1:23" x14ac:dyDescent="0.25">
      <c r="A347" t="s">
        <v>54</v>
      </c>
      <c r="B347" t="s">
        <v>5</v>
      </c>
      <c r="C347" t="s">
        <v>15</v>
      </c>
      <c r="D347" t="s">
        <v>16</v>
      </c>
      <c r="E347" t="s">
        <v>123</v>
      </c>
      <c r="F347" t="s">
        <v>124</v>
      </c>
      <c r="G347" t="s">
        <v>65</v>
      </c>
      <c r="L347" t="s">
        <v>66</v>
      </c>
      <c r="M347">
        <v>1950</v>
      </c>
      <c r="N347">
        <f t="shared" ref="N347:W349" si="68">M347</f>
        <v>1950</v>
      </c>
      <c r="O347">
        <f t="shared" si="68"/>
        <v>1950</v>
      </c>
      <c r="P347">
        <f t="shared" si="68"/>
        <v>1950</v>
      </c>
      <c r="Q347">
        <f t="shared" si="68"/>
        <v>1950</v>
      </c>
      <c r="R347">
        <f t="shared" si="68"/>
        <v>1950</v>
      </c>
      <c r="S347">
        <f t="shared" si="68"/>
        <v>1950</v>
      </c>
      <c r="T347">
        <f t="shared" si="68"/>
        <v>1950</v>
      </c>
      <c r="U347">
        <f t="shared" si="68"/>
        <v>1950</v>
      </c>
      <c r="V347">
        <f t="shared" si="68"/>
        <v>1950</v>
      </c>
      <c r="W347">
        <f t="shared" si="68"/>
        <v>1950</v>
      </c>
    </row>
    <row r="348" spans="1:23" x14ac:dyDescent="0.25">
      <c r="A348" t="s">
        <v>54</v>
      </c>
      <c r="B348" t="s">
        <v>5</v>
      </c>
      <c r="C348" t="s">
        <v>15</v>
      </c>
      <c r="D348" t="s">
        <v>16</v>
      </c>
      <c r="E348" t="s">
        <v>123</v>
      </c>
      <c r="F348" t="s">
        <v>124</v>
      </c>
      <c r="G348" t="s">
        <v>67</v>
      </c>
      <c r="L348" t="s">
        <v>66</v>
      </c>
      <c r="M348">
        <v>2001</v>
      </c>
      <c r="N348">
        <f t="shared" si="68"/>
        <v>2001</v>
      </c>
      <c r="O348">
        <f t="shared" si="68"/>
        <v>2001</v>
      </c>
      <c r="P348">
        <f t="shared" si="68"/>
        <v>2001</v>
      </c>
      <c r="Q348">
        <f t="shared" si="68"/>
        <v>2001</v>
      </c>
      <c r="R348">
        <f t="shared" si="68"/>
        <v>2001</v>
      </c>
      <c r="S348">
        <f t="shared" si="68"/>
        <v>2001</v>
      </c>
      <c r="T348">
        <f t="shared" si="68"/>
        <v>2001</v>
      </c>
      <c r="U348">
        <f t="shared" si="68"/>
        <v>2001</v>
      </c>
      <c r="V348">
        <f t="shared" si="68"/>
        <v>2001</v>
      </c>
      <c r="W348">
        <f t="shared" si="68"/>
        <v>2001</v>
      </c>
    </row>
    <row r="349" spans="1:23" x14ac:dyDescent="0.25">
      <c r="A349" t="s">
        <v>54</v>
      </c>
      <c r="B349" t="s">
        <v>5</v>
      </c>
      <c r="C349" t="s">
        <v>15</v>
      </c>
      <c r="D349" t="s">
        <v>16</v>
      </c>
      <c r="E349" t="s">
        <v>123</v>
      </c>
      <c r="F349" t="s">
        <v>124</v>
      </c>
      <c r="G349" t="s">
        <v>68</v>
      </c>
      <c r="L349" t="s">
        <v>69</v>
      </c>
      <c r="M349">
        <v>35</v>
      </c>
      <c r="N349">
        <f t="shared" si="68"/>
        <v>35</v>
      </c>
      <c r="O349">
        <f t="shared" si="68"/>
        <v>35</v>
      </c>
      <c r="P349">
        <f t="shared" si="68"/>
        <v>35</v>
      </c>
      <c r="Q349">
        <f t="shared" si="68"/>
        <v>35</v>
      </c>
      <c r="R349">
        <f t="shared" si="68"/>
        <v>35</v>
      </c>
      <c r="S349">
        <f t="shared" si="68"/>
        <v>35</v>
      </c>
      <c r="T349">
        <f t="shared" si="68"/>
        <v>35</v>
      </c>
      <c r="U349">
        <f t="shared" si="68"/>
        <v>35</v>
      </c>
      <c r="V349">
        <f t="shared" si="68"/>
        <v>35</v>
      </c>
      <c r="W349">
        <f t="shared" si="68"/>
        <v>35</v>
      </c>
    </row>
    <row r="350" spans="1:23" x14ac:dyDescent="0.25">
      <c r="A350" t="s">
        <v>54</v>
      </c>
      <c r="B350" t="s">
        <v>5</v>
      </c>
      <c r="C350" t="s">
        <v>15</v>
      </c>
      <c r="D350" t="s">
        <v>16</v>
      </c>
      <c r="E350" t="s">
        <v>123</v>
      </c>
      <c r="F350" t="s">
        <v>124</v>
      </c>
      <c r="G350" t="s">
        <v>70</v>
      </c>
      <c r="L350" t="s">
        <v>49</v>
      </c>
      <c r="M350">
        <f>INDEX([1]!freight_data,MATCH($A350&amp;$F350&amp;$G350&amp;$J350,[1]!freight_index,0),MATCH(M$2,[1]!freight_year,0))</f>
        <v>0.56999101527403417</v>
      </c>
    </row>
    <row r="351" spans="1:23" x14ac:dyDescent="0.25">
      <c r="A351" t="s">
        <v>54</v>
      </c>
      <c r="B351" t="s">
        <v>5</v>
      </c>
      <c r="C351" t="s">
        <v>15</v>
      </c>
      <c r="D351" t="s">
        <v>16</v>
      </c>
      <c r="E351" t="s">
        <v>123</v>
      </c>
      <c r="F351" t="s">
        <v>124</v>
      </c>
      <c r="G351" t="s">
        <v>71</v>
      </c>
      <c r="L351" t="s">
        <v>19</v>
      </c>
      <c r="M351">
        <f>802139037.4/1000</f>
        <v>802139.03740000003</v>
      </c>
      <c r="N351">
        <f t="shared" ref="N351:W354" si="69">M351</f>
        <v>802139.03740000003</v>
      </c>
      <c r="O351">
        <f t="shared" si="69"/>
        <v>802139.03740000003</v>
      </c>
      <c r="P351">
        <f t="shared" si="69"/>
        <v>802139.03740000003</v>
      </c>
      <c r="Q351">
        <f t="shared" si="69"/>
        <v>802139.03740000003</v>
      </c>
      <c r="R351">
        <f t="shared" si="69"/>
        <v>802139.03740000003</v>
      </c>
      <c r="S351">
        <f t="shared" si="69"/>
        <v>802139.03740000003</v>
      </c>
      <c r="T351">
        <f t="shared" si="69"/>
        <v>802139.03740000003</v>
      </c>
      <c r="U351">
        <f t="shared" si="69"/>
        <v>802139.03740000003</v>
      </c>
      <c r="V351">
        <f t="shared" si="69"/>
        <v>802139.03740000003</v>
      </c>
      <c r="W351">
        <f t="shared" si="69"/>
        <v>802139.03740000003</v>
      </c>
    </row>
    <row r="352" spans="1:23" x14ac:dyDescent="0.25">
      <c r="A352" t="s">
        <v>54</v>
      </c>
      <c r="B352" t="s">
        <v>5</v>
      </c>
      <c r="C352" t="s">
        <v>15</v>
      </c>
      <c r="D352" t="s">
        <v>16</v>
      </c>
      <c r="E352" t="s">
        <v>123</v>
      </c>
      <c r="F352" t="s">
        <v>124</v>
      </c>
      <c r="G352" t="s">
        <v>74</v>
      </c>
      <c r="L352" t="s">
        <v>76</v>
      </c>
      <c r="M352">
        <v>113600881.144088</v>
      </c>
      <c r="N352">
        <f t="shared" si="69"/>
        <v>113600881.144088</v>
      </c>
      <c r="O352">
        <f t="shared" si="69"/>
        <v>113600881.144088</v>
      </c>
      <c r="P352">
        <f t="shared" si="69"/>
        <v>113600881.144088</v>
      </c>
      <c r="Q352">
        <f t="shared" si="69"/>
        <v>113600881.144088</v>
      </c>
      <c r="R352">
        <f t="shared" si="69"/>
        <v>113600881.144088</v>
      </c>
      <c r="S352">
        <f t="shared" si="69"/>
        <v>113600881.144088</v>
      </c>
      <c r="T352">
        <f t="shared" si="69"/>
        <v>113600881.144088</v>
      </c>
      <c r="U352">
        <f t="shared" si="69"/>
        <v>113600881.144088</v>
      </c>
      <c r="V352">
        <f t="shared" si="69"/>
        <v>113600881.144088</v>
      </c>
      <c r="W352">
        <f t="shared" si="69"/>
        <v>113600881.144088</v>
      </c>
    </row>
    <row r="353" spans="1:23" x14ac:dyDescent="0.25">
      <c r="A353" t="s">
        <v>54</v>
      </c>
      <c r="B353" t="s">
        <v>5</v>
      </c>
      <c r="C353" t="s">
        <v>15</v>
      </c>
      <c r="D353" t="s">
        <v>16</v>
      </c>
      <c r="E353" t="s">
        <v>123</v>
      </c>
      <c r="F353" t="s">
        <v>124</v>
      </c>
      <c r="G353" t="s">
        <v>77</v>
      </c>
      <c r="L353" t="s">
        <v>76</v>
      </c>
      <c r="M353">
        <v>4692656.1070550904</v>
      </c>
      <c r="N353">
        <f t="shared" si="69"/>
        <v>4692656.1070550904</v>
      </c>
      <c r="O353">
        <f t="shared" si="69"/>
        <v>4692656.1070550904</v>
      </c>
      <c r="P353">
        <f t="shared" si="69"/>
        <v>4692656.1070550904</v>
      </c>
      <c r="Q353">
        <f t="shared" si="69"/>
        <v>4692656.1070550904</v>
      </c>
      <c r="R353">
        <f t="shared" si="69"/>
        <v>4692656.1070550904</v>
      </c>
      <c r="S353">
        <f t="shared" si="69"/>
        <v>4692656.1070550904</v>
      </c>
      <c r="T353">
        <f t="shared" si="69"/>
        <v>4692656.1070550904</v>
      </c>
      <c r="U353">
        <f t="shared" si="69"/>
        <v>4692656.1070550904</v>
      </c>
      <c r="V353">
        <f t="shared" si="69"/>
        <v>4692656.1070550904</v>
      </c>
      <c r="W353">
        <f t="shared" si="69"/>
        <v>4692656.1070550904</v>
      </c>
    </row>
    <row r="354" spans="1:23" x14ac:dyDescent="0.25">
      <c r="A354" t="s">
        <v>54</v>
      </c>
      <c r="B354" t="s">
        <v>5</v>
      </c>
      <c r="C354" t="s">
        <v>15</v>
      </c>
      <c r="D354" t="s">
        <v>16</v>
      </c>
      <c r="E354" t="s">
        <v>123</v>
      </c>
      <c r="F354" t="s">
        <v>124</v>
      </c>
      <c r="G354" t="s">
        <v>17</v>
      </c>
      <c r="J354" t="s">
        <v>34</v>
      </c>
      <c r="L354" t="s">
        <v>80</v>
      </c>
      <c r="M354">
        <f>INDEX([1]!freight_data,MATCH($A354&amp;$F354&amp;$G354&amp;$J354,[1]!freight_index,0),MATCH(M$2,[1]!freight_year,0))</f>
        <v>1.5190786913692957</v>
      </c>
      <c r="N354">
        <f t="shared" si="69"/>
        <v>1.5190786913692957</v>
      </c>
      <c r="O354">
        <f t="shared" si="69"/>
        <v>1.5190786913692957</v>
      </c>
      <c r="P354">
        <f t="shared" si="69"/>
        <v>1.5190786913692957</v>
      </c>
      <c r="Q354">
        <f t="shared" si="69"/>
        <v>1.5190786913692957</v>
      </c>
      <c r="R354">
        <f t="shared" si="69"/>
        <v>1.5190786913692957</v>
      </c>
      <c r="S354">
        <f t="shared" si="69"/>
        <v>1.5190786913692957</v>
      </c>
      <c r="T354">
        <f t="shared" si="69"/>
        <v>1.5190786913692957</v>
      </c>
      <c r="U354">
        <f t="shared" si="69"/>
        <v>1.5190786913692957</v>
      </c>
      <c r="V354">
        <f t="shared" si="69"/>
        <v>1.5190786913692957</v>
      </c>
      <c r="W354">
        <f t="shared" si="69"/>
        <v>1.5190786913692957</v>
      </c>
    </row>
    <row r="355" spans="1:23" x14ac:dyDescent="0.25">
      <c r="A355" t="s">
        <v>54</v>
      </c>
      <c r="B355" t="s">
        <v>5</v>
      </c>
      <c r="C355" t="s">
        <v>15</v>
      </c>
      <c r="D355" t="s">
        <v>16</v>
      </c>
      <c r="E355" t="s">
        <v>123</v>
      </c>
      <c r="F355" t="s">
        <v>125</v>
      </c>
      <c r="G355" t="s">
        <v>6</v>
      </c>
    </row>
    <row r="356" spans="1:23" x14ac:dyDescent="0.25">
      <c r="A356" t="s">
        <v>54</v>
      </c>
      <c r="B356" t="s">
        <v>5</v>
      </c>
      <c r="C356" t="s">
        <v>15</v>
      </c>
      <c r="D356" t="s">
        <v>16</v>
      </c>
      <c r="E356" t="s">
        <v>123</v>
      </c>
      <c r="F356" t="s">
        <v>125</v>
      </c>
      <c r="G356" t="s">
        <v>65</v>
      </c>
      <c r="L356" t="s">
        <v>66</v>
      </c>
      <c r="M356">
        <v>1950</v>
      </c>
      <c r="N356">
        <f t="shared" ref="N356:W358" si="70">M356</f>
        <v>1950</v>
      </c>
      <c r="O356">
        <f t="shared" si="70"/>
        <v>1950</v>
      </c>
      <c r="P356">
        <f t="shared" si="70"/>
        <v>1950</v>
      </c>
      <c r="Q356">
        <f t="shared" si="70"/>
        <v>1950</v>
      </c>
      <c r="R356">
        <f t="shared" si="70"/>
        <v>1950</v>
      </c>
      <c r="S356">
        <f t="shared" si="70"/>
        <v>1950</v>
      </c>
      <c r="T356">
        <f t="shared" si="70"/>
        <v>1950</v>
      </c>
      <c r="U356">
        <f t="shared" si="70"/>
        <v>1950</v>
      </c>
      <c r="V356">
        <f t="shared" si="70"/>
        <v>1950</v>
      </c>
      <c r="W356">
        <f t="shared" si="70"/>
        <v>1950</v>
      </c>
    </row>
    <row r="357" spans="1:23" x14ac:dyDescent="0.25">
      <c r="A357" t="s">
        <v>54</v>
      </c>
      <c r="B357" t="s">
        <v>5</v>
      </c>
      <c r="C357" t="s">
        <v>15</v>
      </c>
      <c r="D357" t="s">
        <v>16</v>
      </c>
      <c r="E357" t="s">
        <v>123</v>
      </c>
      <c r="F357" t="s">
        <v>125</v>
      </c>
      <c r="G357" t="s">
        <v>67</v>
      </c>
      <c r="L357" t="s">
        <v>66</v>
      </c>
      <c r="M357">
        <v>2101</v>
      </c>
      <c r="N357">
        <f t="shared" si="70"/>
        <v>2101</v>
      </c>
      <c r="O357">
        <f t="shared" si="70"/>
        <v>2101</v>
      </c>
      <c r="P357">
        <f t="shared" si="70"/>
        <v>2101</v>
      </c>
      <c r="Q357">
        <f t="shared" si="70"/>
        <v>2101</v>
      </c>
      <c r="R357">
        <f t="shared" si="70"/>
        <v>2101</v>
      </c>
      <c r="S357">
        <f t="shared" si="70"/>
        <v>2101</v>
      </c>
      <c r="T357">
        <f t="shared" si="70"/>
        <v>2101</v>
      </c>
      <c r="U357">
        <f t="shared" si="70"/>
        <v>2101</v>
      </c>
      <c r="V357">
        <f t="shared" si="70"/>
        <v>2101</v>
      </c>
      <c r="W357">
        <f t="shared" si="70"/>
        <v>2101</v>
      </c>
    </row>
    <row r="358" spans="1:23" x14ac:dyDescent="0.25">
      <c r="A358" t="s">
        <v>54</v>
      </c>
      <c r="B358" t="s">
        <v>5</v>
      </c>
      <c r="C358" t="s">
        <v>15</v>
      </c>
      <c r="D358" t="s">
        <v>16</v>
      </c>
      <c r="E358" t="s">
        <v>123</v>
      </c>
      <c r="F358" t="s">
        <v>125</v>
      </c>
      <c r="G358" t="s">
        <v>68</v>
      </c>
      <c r="L358" t="s">
        <v>69</v>
      </c>
      <c r="M358">
        <v>35</v>
      </c>
      <c r="N358">
        <f t="shared" si="70"/>
        <v>35</v>
      </c>
      <c r="O358">
        <f t="shared" si="70"/>
        <v>35</v>
      </c>
      <c r="P358">
        <f t="shared" si="70"/>
        <v>35</v>
      </c>
      <c r="Q358">
        <f t="shared" si="70"/>
        <v>35</v>
      </c>
      <c r="R358">
        <f t="shared" si="70"/>
        <v>35</v>
      </c>
      <c r="S358">
        <f t="shared" si="70"/>
        <v>35</v>
      </c>
      <c r="T358">
        <f t="shared" si="70"/>
        <v>35</v>
      </c>
      <c r="U358">
        <f t="shared" si="70"/>
        <v>35</v>
      </c>
      <c r="V358">
        <f t="shared" si="70"/>
        <v>35</v>
      </c>
      <c r="W358">
        <f t="shared" si="70"/>
        <v>35</v>
      </c>
    </row>
    <row r="359" spans="1:23" x14ac:dyDescent="0.25">
      <c r="A359" t="s">
        <v>54</v>
      </c>
      <c r="B359" t="s">
        <v>5</v>
      </c>
      <c r="C359" t="s">
        <v>15</v>
      </c>
      <c r="D359" t="s">
        <v>16</v>
      </c>
      <c r="E359" t="s">
        <v>123</v>
      </c>
      <c r="F359" t="s">
        <v>125</v>
      </c>
      <c r="G359" t="s">
        <v>70</v>
      </c>
      <c r="L359" t="s">
        <v>49</v>
      </c>
      <c r="M359">
        <v>0</v>
      </c>
    </row>
    <row r="360" spans="1:23" x14ac:dyDescent="0.25">
      <c r="A360" t="s">
        <v>54</v>
      </c>
      <c r="B360" t="s">
        <v>5</v>
      </c>
      <c r="C360" t="s">
        <v>15</v>
      </c>
      <c r="D360" t="s">
        <v>16</v>
      </c>
      <c r="E360" t="s">
        <v>123</v>
      </c>
      <c r="F360" t="s">
        <v>125</v>
      </c>
      <c r="G360" t="s">
        <v>71</v>
      </c>
      <c r="L360" t="s">
        <v>19</v>
      </c>
      <c r="M360">
        <f>802139037.4/1000</f>
        <v>802139.03740000003</v>
      </c>
      <c r="N360">
        <f t="shared" ref="N360:W363" si="71">M360</f>
        <v>802139.03740000003</v>
      </c>
      <c r="O360">
        <f t="shared" si="71"/>
        <v>802139.03740000003</v>
      </c>
      <c r="P360">
        <f t="shared" si="71"/>
        <v>802139.03740000003</v>
      </c>
      <c r="Q360">
        <f t="shared" si="71"/>
        <v>802139.03740000003</v>
      </c>
      <c r="R360">
        <f t="shared" si="71"/>
        <v>802139.03740000003</v>
      </c>
      <c r="S360">
        <f t="shared" si="71"/>
        <v>802139.03740000003</v>
      </c>
      <c r="T360">
        <f t="shared" si="71"/>
        <v>802139.03740000003</v>
      </c>
      <c r="U360">
        <f t="shared" si="71"/>
        <v>802139.03740000003</v>
      </c>
      <c r="V360">
        <f t="shared" si="71"/>
        <v>802139.03740000003</v>
      </c>
      <c r="W360">
        <f t="shared" si="71"/>
        <v>802139.03740000003</v>
      </c>
    </row>
    <row r="361" spans="1:23" x14ac:dyDescent="0.25">
      <c r="A361" t="s">
        <v>54</v>
      </c>
      <c r="B361" t="s">
        <v>5</v>
      </c>
      <c r="C361" t="s">
        <v>15</v>
      </c>
      <c r="D361" t="s">
        <v>16</v>
      </c>
      <c r="E361" t="s">
        <v>123</v>
      </c>
      <c r="F361" t="s">
        <v>125</v>
      </c>
      <c r="G361" t="s">
        <v>74</v>
      </c>
      <c r="L361" t="s">
        <v>76</v>
      </c>
      <c r="M361">
        <v>113600881.144088</v>
      </c>
      <c r="N361">
        <f t="shared" si="71"/>
        <v>113600881.144088</v>
      </c>
      <c r="O361">
        <f t="shared" si="71"/>
        <v>113600881.144088</v>
      </c>
      <c r="P361">
        <f t="shared" si="71"/>
        <v>113600881.144088</v>
      </c>
      <c r="Q361">
        <f t="shared" si="71"/>
        <v>113600881.144088</v>
      </c>
      <c r="R361">
        <f t="shared" si="71"/>
        <v>113600881.144088</v>
      </c>
      <c r="S361">
        <f t="shared" si="71"/>
        <v>113600881.144088</v>
      </c>
      <c r="T361">
        <f t="shared" si="71"/>
        <v>113600881.144088</v>
      </c>
      <c r="U361">
        <f t="shared" si="71"/>
        <v>113600881.144088</v>
      </c>
      <c r="V361">
        <f t="shared" si="71"/>
        <v>113600881.144088</v>
      </c>
      <c r="W361">
        <f t="shared" si="71"/>
        <v>113600881.144088</v>
      </c>
    </row>
    <row r="362" spans="1:23" x14ac:dyDescent="0.25">
      <c r="A362" t="s">
        <v>54</v>
      </c>
      <c r="B362" t="s">
        <v>5</v>
      </c>
      <c r="C362" t="s">
        <v>15</v>
      </c>
      <c r="D362" t="s">
        <v>16</v>
      </c>
      <c r="E362" t="s">
        <v>123</v>
      </c>
      <c r="F362" t="s">
        <v>125</v>
      </c>
      <c r="G362" t="s">
        <v>77</v>
      </c>
      <c r="L362" t="s">
        <v>76</v>
      </c>
      <c r="M362">
        <v>4692656.1070550904</v>
      </c>
      <c r="N362">
        <f t="shared" si="71"/>
        <v>4692656.1070550904</v>
      </c>
      <c r="O362">
        <f t="shared" si="71"/>
        <v>4692656.1070550904</v>
      </c>
      <c r="P362">
        <f t="shared" si="71"/>
        <v>4692656.1070550904</v>
      </c>
      <c r="Q362">
        <f t="shared" si="71"/>
        <v>4692656.1070550904</v>
      </c>
      <c r="R362">
        <f t="shared" si="71"/>
        <v>4692656.1070550904</v>
      </c>
      <c r="S362">
        <f t="shared" si="71"/>
        <v>4692656.1070550904</v>
      </c>
      <c r="T362">
        <f t="shared" si="71"/>
        <v>4692656.1070550904</v>
      </c>
      <c r="U362">
        <f t="shared" si="71"/>
        <v>4692656.1070550904</v>
      </c>
      <c r="V362">
        <f t="shared" si="71"/>
        <v>4692656.1070550904</v>
      </c>
      <c r="W362">
        <f t="shared" si="71"/>
        <v>4692656.1070550904</v>
      </c>
    </row>
    <row r="363" spans="1:23" x14ac:dyDescent="0.25">
      <c r="A363" t="s">
        <v>54</v>
      </c>
      <c r="B363" t="s">
        <v>5</v>
      </c>
      <c r="C363" t="s">
        <v>15</v>
      </c>
      <c r="D363" t="s">
        <v>16</v>
      </c>
      <c r="E363" t="s">
        <v>123</v>
      </c>
      <c r="F363" t="s">
        <v>125</v>
      </c>
      <c r="G363" t="s">
        <v>17</v>
      </c>
      <c r="J363" t="s">
        <v>34</v>
      </c>
      <c r="L363" t="s">
        <v>80</v>
      </c>
      <c r="M363">
        <f>INDEX([1]!freight_data,MATCH($A363&amp;$F363&amp;$G363&amp;$J363,[1]!freight_index,0),MATCH(M$2,[1]!freight_year,0))</f>
        <v>1.3074759932726909</v>
      </c>
      <c r="N363">
        <f t="shared" si="71"/>
        <v>1.3074759932726909</v>
      </c>
      <c r="O363">
        <f t="shared" si="71"/>
        <v>1.3074759932726909</v>
      </c>
      <c r="P363">
        <f t="shared" si="71"/>
        <v>1.3074759932726909</v>
      </c>
      <c r="Q363">
        <f t="shared" si="71"/>
        <v>1.3074759932726909</v>
      </c>
      <c r="R363">
        <f t="shared" si="71"/>
        <v>1.3074759932726909</v>
      </c>
      <c r="S363">
        <f t="shared" si="71"/>
        <v>1.3074759932726909</v>
      </c>
      <c r="T363">
        <f t="shared" si="71"/>
        <v>1.3074759932726909</v>
      </c>
      <c r="U363">
        <f t="shared" si="71"/>
        <v>1.3074759932726909</v>
      </c>
      <c r="V363">
        <f t="shared" si="71"/>
        <v>1.3074759932726909</v>
      </c>
      <c r="W363">
        <f t="shared" si="71"/>
        <v>1.3074759932726909</v>
      </c>
    </row>
    <row r="364" spans="1:23" x14ac:dyDescent="0.25">
      <c r="A364" t="s">
        <v>54</v>
      </c>
      <c r="B364" t="s">
        <v>5</v>
      </c>
      <c r="C364" t="s">
        <v>15</v>
      </c>
      <c r="D364" t="s">
        <v>16</v>
      </c>
      <c r="E364" t="s">
        <v>123</v>
      </c>
      <c r="F364" t="s">
        <v>126</v>
      </c>
      <c r="G364" t="s">
        <v>6</v>
      </c>
    </row>
    <row r="365" spans="1:23" x14ac:dyDescent="0.25">
      <c r="A365" t="s">
        <v>54</v>
      </c>
      <c r="B365" t="s">
        <v>5</v>
      </c>
      <c r="C365" t="s">
        <v>15</v>
      </c>
      <c r="D365" t="s">
        <v>16</v>
      </c>
      <c r="E365" t="s">
        <v>123</v>
      </c>
      <c r="F365" t="s">
        <v>126</v>
      </c>
      <c r="G365" t="s">
        <v>65</v>
      </c>
      <c r="L365" t="s">
        <v>66</v>
      </c>
      <c r="M365">
        <v>2015</v>
      </c>
      <c r="N365">
        <f t="shared" ref="N365:W367" si="72">M365</f>
        <v>2015</v>
      </c>
      <c r="O365">
        <f t="shared" si="72"/>
        <v>2015</v>
      </c>
      <c r="P365">
        <f t="shared" si="72"/>
        <v>2015</v>
      </c>
      <c r="Q365">
        <f t="shared" si="72"/>
        <v>2015</v>
      </c>
      <c r="R365">
        <f t="shared" si="72"/>
        <v>2015</v>
      </c>
      <c r="S365">
        <f t="shared" si="72"/>
        <v>2015</v>
      </c>
      <c r="T365">
        <f t="shared" si="72"/>
        <v>2015</v>
      </c>
      <c r="U365">
        <f t="shared" si="72"/>
        <v>2015</v>
      </c>
      <c r="V365">
        <f t="shared" si="72"/>
        <v>2015</v>
      </c>
      <c r="W365">
        <f t="shared" si="72"/>
        <v>2015</v>
      </c>
    </row>
    <row r="366" spans="1:23" x14ac:dyDescent="0.25">
      <c r="A366" t="s">
        <v>54</v>
      </c>
      <c r="B366" t="s">
        <v>5</v>
      </c>
      <c r="C366" t="s">
        <v>15</v>
      </c>
      <c r="D366" t="s">
        <v>16</v>
      </c>
      <c r="E366" t="s">
        <v>123</v>
      </c>
      <c r="F366" t="s">
        <v>126</v>
      </c>
      <c r="G366" t="s">
        <v>67</v>
      </c>
      <c r="L366" t="s">
        <v>66</v>
      </c>
      <c r="M366">
        <v>2101</v>
      </c>
      <c r="N366">
        <f t="shared" si="72"/>
        <v>2101</v>
      </c>
      <c r="O366">
        <f t="shared" si="72"/>
        <v>2101</v>
      </c>
      <c r="P366">
        <f t="shared" si="72"/>
        <v>2101</v>
      </c>
      <c r="Q366">
        <f t="shared" si="72"/>
        <v>2101</v>
      </c>
      <c r="R366">
        <f t="shared" si="72"/>
        <v>2101</v>
      </c>
      <c r="S366">
        <f t="shared" si="72"/>
        <v>2101</v>
      </c>
      <c r="T366">
        <f t="shared" si="72"/>
        <v>2101</v>
      </c>
      <c r="U366">
        <f t="shared" si="72"/>
        <v>2101</v>
      </c>
      <c r="V366">
        <f t="shared" si="72"/>
        <v>2101</v>
      </c>
      <c r="W366">
        <f t="shared" si="72"/>
        <v>2101</v>
      </c>
    </row>
    <row r="367" spans="1:23" x14ac:dyDescent="0.25">
      <c r="A367" t="s">
        <v>54</v>
      </c>
      <c r="B367" t="s">
        <v>5</v>
      </c>
      <c r="C367" t="s">
        <v>15</v>
      </c>
      <c r="D367" t="s">
        <v>16</v>
      </c>
      <c r="E367" t="s">
        <v>123</v>
      </c>
      <c r="F367" t="s">
        <v>126</v>
      </c>
      <c r="G367" t="s">
        <v>68</v>
      </c>
      <c r="L367" t="s">
        <v>69</v>
      </c>
      <c r="M367">
        <v>35</v>
      </c>
      <c r="N367">
        <f t="shared" si="72"/>
        <v>35</v>
      </c>
      <c r="O367">
        <f t="shared" si="72"/>
        <v>35</v>
      </c>
      <c r="P367">
        <f t="shared" si="72"/>
        <v>35</v>
      </c>
      <c r="Q367">
        <f t="shared" si="72"/>
        <v>35</v>
      </c>
      <c r="R367">
        <f t="shared" si="72"/>
        <v>35</v>
      </c>
      <c r="S367">
        <f t="shared" si="72"/>
        <v>35</v>
      </c>
      <c r="T367">
        <f t="shared" si="72"/>
        <v>35</v>
      </c>
      <c r="U367">
        <f t="shared" si="72"/>
        <v>35</v>
      </c>
      <c r="V367">
        <f t="shared" si="72"/>
        <v>35</v>
      </c>
      <c r="W367">
        <f t="shared" si="72"/>
        <v>35</v>
      </c>
    </row>
    <row r="368" spans="1:23" x14ac:dyDescent="0.25">
      <c r="A368" t="s">
        <v>54</v>
      </c>
      <c r="B368" t="s">
        <v>5</v>
      </c>
      <c r="C368" t="s">
        <v>15</v>
      </c>
      <c r="D368" t="s">
        <v>16</v>
      </c>
      <c r="E368" t="s">
        <v>123</v>
      </c>
      <c r="F368" t="s">
        <v>126</v>
      </c>
      <c r="G368" t="s">
        <v>70</v>
      </c>
      <c r="L368" t="s">
        <v>49</v>
      </c>
      <c r="M368">
        <v>0</v>
      </c>
    </row>
    <row r="369" spans="1:23" x14ac:dyDescent="0.25">
      <c r="A369" t="s">
        <v>54</v>
      </c>
      <c r="B369" t="s">
        <v>5</v>
      </c>
      <c r="C369" t="s">
        <v>15</v>
      </c>
      <c r="D369" t="s">
        <v>16</v>
      </c>
      <c r="E369" t="s">
        <v>123</v>
      </c>
      <c r="F369" t="s">
        <v>126</v>
      </c>
      <c r="G369" t="s">
        <v>71</v>
      </c>
      <c r="L369" t="s">
        <v>19</v>
      </c>
      <c r="M369">
        <f>802139037.4/1000</f>
        <v>802139.03740000003</v>
      </c>
      <c r="N369">
        <f t="shared" ref="N369:W372" si="73">M369</f>
        <v>802139.03740000003</v>
      </c>
      <c r="O369">
        <f t="shared" si="73"/>
        <v>802139.03740000003</v>
      </c>
      <c r="P369">
        <f t="shared" si="73"/>
        <v>802139.03740000003</v>
      </c>
      <c r="Q369">
        <f t="shared" si="73"/>
        <v>802139.03740000003</v>
      </c>
      <c r="R369">
        <f t="shared" si="73"/>
        <v>802139.03740000003</v>
      </c>
      <c r="S369">
        <f t="shared" si="73"/>
        <v>802139.03740000003</v>
      </c>
      <c r="T369">
        <f t="shared" si="73"/>
        <v>802139.03740000003</v>
      </c>
      <c r="U369">
        <f t="shared" si="73"/>
        <v>802139.03740000003</v>
      </c>
      <c r="V369">
        <f t="shared" si="73"/>
        <v>802139.03740000003</v>
      </c>
      <c r="W369">
        <f t="shared" si="73"/>
        <v>802139.03740000003</v>
      </c>
    </row>
    <row r="370" spans="1:23" x14ac:dyDescent="0.25">
      <c r="A370" t="s">
        <v>54</v>
      </c>
      <c r="B370" t="s">
        <v>5</v>
      </c>
      <c r="C370" t="s">
        <v>15</v>
      </c>
      <c r="D370" t="s">
        <v>16</v>
      </c>
      <c r="E370" t="s">
        <v>123</v>
      </c>
      <c r="F370" t="s">
        <v>126</v>
      </c>
      <c r="G370" t="s">
        <v>74</v>
      </c>
      <c r="L370" t="s">
        <v>76</v>
      </c>
      <c r="M370">
        <v>118880621.378729</v>
      </c>
      <c r="N370">
        <f t="shared" si="73"/>
        <v>118880621.378729</v>
      </c>
      <c r="O370">
        <f t="shared" si="73"/>
        <v>118880621.378729</v>
      </c>
      <c r="P370">
        <f t="shared" si="73"/>
        <v>118880621.378729</v>
      </c>
      <c r="Q370">
        <f t="shared" si="73"/>
        <v>118880621.378729</v>
      </c>
      <c r="R370">
        <f t="shared" si="73"/>
        <v>118880621.378729</v>
      </c>
      <c r="S370">
        <f t="shared" si="73"/>
        <v>118880621.378729</v>
      </c>
      <c r="T370">
        <f t="shared" si="73"/>
        <v>118880621.378729</v>
      </c>
      <c r="U370">
        <f t="shared" si="73"/>
        <v>118880621.378729</v>
      </c>
      <c r="V370">
        <f t="shared" si="73"/>
        <v>118880621.378729</v>
      </c>
      <c r="W370">
        <f t="shared" si="73"/>
        <v>118880621.378729</v>
      </c>
    </row>
    <row r="371" spans="1:23" x14ac:dyDescent="0.25">
      <c r="A371" t="s">
        <v>54</v>
      </c>
      <c r="B371" t="s">
        <v>5</v>
      </c>
      <c r="C371" t="s">
        <v>15</v>
      </c>
      <c r="D371" t="s">
        <v>16</v>
      </c>
      <c r="E371" t="s">
        <v>123</v>
      </c>
      <c r="F371" t="s">
        <v>126</v>
      </c>
      <c r="G371" t="s">
        <v>77</v>
      </c>
      <c r="L371" t="s">
        <v>76</v>
      </c>
      <c r="M371">
        <v>4692656.1070550904</v>
      </c>
      <c r="N371">
        <f t="shared" si="73"/>
        <v>4692656.1070550904</v>
      </c>
      <c r="O371">
        <f t="shared" si="73"/>
        <v>4692656.1070550904</v>
      </c>
      <c r="P371">
        <f t="shared" si="73"/>
        <v>4692656.1070550904</v>
      </c>
      <c r="Q371">
        <f t="shared" si="73"/>
        <v>4692656.1070550904</v>
      </c>
      <c r="R371">
        <f t="shared" si="73"/>
        <v>4692656.1070550904</v>
      </c>
      <c r="S371">
        <f t="shared" si="73"/>
        <v>4692656.1070550904</v>
      </c>
      <c r="T371">
        <f t="shared" si="73"/>
        <v>4692656.1070550904</v>
      </c>
      <c r="U371">
        <f t="shared" si="73"/>
        <v>4692656.1070550904</v>
      </c>
      <c r="V371">
        <f t="shared" si="73"/>
        <v>4692656.1070550904</v>
      </c>
      <c r="W371">
        <f t="shared" si="73"/>
        <v>4692656.1070550904</v>
      </c>
    </row>
    <row r="372" spans="1:23" x14ac:dyDescent="0.25">
      <c r="A372" t="s">
        <v>54</v>
      </c>
      <c r="B372" t="s">
        <v>5</v>
      </c>
      <c r="C372" t="s">
        <v>15</v>
      </c>
      <c r="D372" t="s">
        <v>16</v>
      </c>
      <c r="E372" t="s">
        <v>123</v>
      </c>
      <c r="F372" t="s">
        <v>126</v>
      </c>
      <c r="G372" t="s">
        <v>17</v>
      </c>
      <c r="J372" t="s">
        <v>34</v>
      </c>
      <c r="L372" t="s">
        <v>80</v>
      </c>
      <c r="M372">
        <f>INDEX([1]!freight_data,MATCH($A372&amp;$F372&amp;$G372&amp;$J372,[1]!freight_index,0),MATCH(M$2,[1]!freight_year,0))</f>
        <v>1.0421439483818877</v>
      </c>
      <c r="N372">
        <f t="shared" si="73"/>
        <v>1.0421439483818877</v>
      </c>
      <c r="O372">
        <f t="shared" si="73"/>
        <v>1.0421439483818877</v>
      </c>
      <c r="P372">
        <f t="shared" si="73"/>
        <v>1.0421439483818877</v>
      </c>
      <c r="Q372">
        <f t="shared" si="73"/>
        <v>1.0421439483818877</v>
      </c>
      <c r="R372">
        <f t="shared" si="73"/>
        <v>1.0421439483818877</v>
      </c>
      <c r="S372">
        <f t="shared" si="73"/>
        <v>1.0421439483818877</v>
      </c>
      <c r="T372">
        <f t="shared" si="73"/>
        <v>1.0421439483818877</v>
      </c>
      <c r="U372">
        <f t="shared" si="73"/>
        <v>1.0421439483818877</v>
      </c>
      <c r="V372">
        <f t="shared" si="73"/>
        <v>1.0421439483818877</v>
      </c>
      <c r="W372">
        <f t="shared" si="73"/>
        <v>1.0421439483818877</v>
      </c>
    </row>
    <row r="373" spans="1:23" x14ac:dyDescent="0.25">
      <c r="A373" t="s">
        <v>54</v>
      </c>
      <c r="B373" t="s">
        <v>5</v>
      </c>
      <c r="C373" t="s">
        <v>15</v>
      </c>
      <c r="D373" t="s">
        <v>16</v>
      </c>
      <c r="E373" t="s">
        <v>123</v>
      </c>
      <c r="F373" t="s">
        <v>95</v>
      </c>
      <c r="G373" t="s">
        <v>6</v>
      </c>
    </row>
    <row r="374" spans="1:23" x14ac:dyDescent="0.25">
      <c r="A374" t="s">
        <v>54</v>
      </c>
      <c r="B374" t="s">
        <v>5</v>
      </c>
      <c r="C374" t="s">
        <v>15</v>
      </c>
      <c r="D374" t="s">
        <v>16</v>
      </c>
      <c r="E374" t="s">
        <v>123</v>
      </c>
      <c r="F374" t="s">
        <v>95</v>
      </c>
      <c r="G374" t="s">
        <v>65</v>
      </c>
      <c r="L374" t="s">
        <v>66</v>
      </c>
      <c r="M374">
        <v>2020</v>
      </c>
      <c r="N374">
        <f t="shared" ref="N374:W376" si="74">M374</f>
        <v>2020</v>
      </c>
      <c r="O374">
        <f t="shared" si="74"/>
        <v>2020</v>
      </c>
      <c r="P374">
        <f t="shared" si="74"/>
        <v>2020</v>
      </c>
      <c r="Q374">
        <f t="shared" si="74"/>
        <v>2020</v>
      </c>
      <c r="R374">
        <f t="shared" si="74"/>
        <v>2020</v>
      </c>
      <c r="S374">
        <f t="shared" si="74"/>
        <v>2020</v>
      </c>
      <c r="T374">
        <f t="shared" si="74"/>
        <v>2020</v>
      </c>
      <c r="U374">
        <f t="shared" si="74"/>
        <v>2020</v>
      </c>
      <c r="V374">
        <f t="shared" si="74"/>
        <v>2020</v>
      </c>
      <c r="W374">
        <f t="shared" si="74"/>
        <v>2020</v>
      </c>
    </row>
    <row r="375" spans="1:23" x14ac:dyDescent="0.25">
      <c r="A375" t="s">
        <v>54</v>
      </c>
      <c r="B375" t="s">
        <v>5</v>
      </c>
      <c r="C375" t="s">
        <v>15</v>
      </c>
      <c r="D375" t="s">
        <v>16</v>
      </c>
      <c r="E375" t="s">
        <v>123</v>
      </c>
      <c r="F375" t="s">
        <v>95</v>
      </c>
      <c r="G375" t="s">
        <v>67</v>
      </c>
      <c r="L375" t="s">
        <v>66</v>
      </c>
      <c r="M375">
        <v>2101</v>
      </c>
      <c r="N375">
        <f t="shared" si="74"/>
        <v>2101</v>
      </c>
      <c r="O375">
        <f t="shared" si="74"/>
        <v>2101</v>
      </c>
      <c r="P375">
        <f t="shared" si="74"/>
        <v>2101</v>
      </c>
      <c r="Q375">
        <f t="shared" si="74"/>
        <v>2101</v>
      </c>
      <c r="R375">
        <f t="shared" si="74"/>
        <v>2101</v>
      </c>
      <c r="S375">
        <f t="shared" si="74"/>
        <v>2101</v>
      </c>
      <c r="T375">
        <f t="shared" si="74"/>
        <v>2101</v>
      </c>
      <c r="U375">
        <f t="shared" si="74"/>
        <v>2101</v>
      </c>
      <c r="V375">
        <f t="shared" si="74"/>
        <v>2101</v>
      </c>
      <c r="W375">
        <f t="shared" si="74"/>
        <v>2101</v>
      </c>
    </row>
    <row r="376" spans="1:23" x14ac:dyDescent="0.25">
      <c r="A376" t="s">
        <v>54</v>
      </c>
      <c r="B376" t="s">
        <v>5</v>
      </c>
      <c r="C376" t="s">
        <v>15</v>
      </c>
      <c r="D376" t="s">
        <v>16</v>
      </c>
      <c r="E376" t="s">
        <v>123</v>
      </c>
      <c r="F376" t="s">
        <v>95</v>
      </c>
      <c r="G376" t="s">
        <v>68</v>
      </c>
      <c r="L376" t="s">
        <v>69</v>
      </c>
      <c r="M376">
        <v>35</v>
      </c>
      <c r="N376">
        <f t="shared" si="74"/>
        <v>35</v>
      </c>
      <c r="O376">
        <f t="shared" si="74"/>
        <v>35</v>
      </c>
      <c r="P376">
        <f t="shared" si="74"/>
        <v>35</v>
      </c>
      <c r="Q376">
        <f t="shared" si="74"/>
        <v>35</v>
      </c>
      <c r="R376">
        <f t="shared" si="74"/>
        <v>35</v>
      </c>
      <c r="S376">
        <f t="shared" si="74"/>
        <v>35</v>
      </c>
      <c r="T376">
        <f t="shared" si="74"/>
        <v>35</v>
      </c>
      <c r="U376">
        <f t="shared" si="74"/>
        <v>35</v>
      </c>
      <c r="V376">
        <f t="shared" si="74"/>
        <v>35</v>
      </c>
      <c r="W376">
        <f t="shared" si="74"/>
        <v>35</v>
      </c>
    </row>
    <row r="377" spans="1:23" x14ac:dyDescent="0.25">
      <c r="A377" t="s">
        <v>54</v>
      </c>
      <c r="B377" t="s">
        <v>5</v>
      </c>
      <c r="C377" t="s">
        <v>15</v>
      </c>
      <c r="D377" t="s">
        <v>16</v>
      </c>
      <c r="E377" t="s">
        <v>123</v>
      </c>
      <c r="F377" t="s">
        <v>95</v>
      </c>
      <c r="G377" t="s">
        <v>70</v>
      </c>
      <c r="L377" t="s">
        <v>49</v>
      </c>
      <c r="M377">
        <v>0</v>
      </c>
    </row>
    <row r="378" spans="1:23" x14ac:dyDescent="0.25">
      <c r="A378" t="s">
        <v>54</v>
      </c>
      <c r="B378" t="s">
        <v>5</v>
      </c>
      <c r="C378" t="s">
        <v>15</v>
      </c>
      <c r="D378" t="s">
        <v>16</v>
      </c>
      <c r="E378" t="s">
        <v>123</v>
      </c>
      <c r="F378" t="s">
        <v>95</v>
      </c>
      <c r="G378" t="s">
        <v>71</v>
      </c>
      <c r="L378" t="s">
        <v>19</v>
      </c>
      <c r="M378">
        <f>802139037.4/1000</f>
        <v>802139.03740000003</v>
      </c>
      <c r="N378">
        <f t="shared" ref="N378:W381" si="75">M378</f>
        <v>802139.03740000003</v>
      </c>
      <c r="O378">
        <f t="shared" si="75"/>
        <v>802139.03740000003</v>
      </c>
      <c r="P378">
        <f t="shared" si="75"/>
        <v>802139.03740000003</v>
      </c>
      <c r="Q378">
        <f t="shared" si="75"/>
        <v>802139.03740000003</v>
      </c>
      <c r="R378">
        <f t="shared" si="75"/>
        <v>802139.03740000003</v>
      </c>
      <c r="S378">
        <f t="shared" si="75"/>
        <v>802139.03740000003</v>
      </c>
      <c r="T378">
        <f t="shared" si="75"/>
        <v>802139.03740000003</v>
      </c>
      <c r="U378">
        <f t="shared" si="75"/>
        <v>802139.03740000003</v>
      </c>
      <c r="V378">
        <f t="shared" si="75"/>
        <v>802139.03740000003</v>
      </c>
      <c r="W378">
        <f t="shared" si="75"/>
        <v>802139.03740000003</v>
      </c>
    </row>
    <row r="379" spans="1:23" x14ac:dyDescent="0.25">
      <c r="A379" t="s">
        <v>54</v>
      </c>
      <c r="B379" t="s">
        <v>5</v>
      </c>
      <c r="C379" t="s">
        <v>15</v>
      </c>
      <c r="D379" t="s">
        <v>16</v>
      </c>
      <c r="E379" t="s">
        <v>123</v>
      </c>
      <c r="F379" t="s">
        <v>95</v>
      </c>
      <c r="G379" t="s">
        <v>74</v>
      </c>
      <c r="L379" t="s">
        <v>76</v>
      </c>
      <c r="M379">
        <v>169034024.85254699</v>
      </c>
      <c r="N379">
        <f t="shared" si="75"/>
        <v>169034024.85254699</v>
      </c>
      <c r="O379">
        <f t="shared" si="75"/>
        <v>169034024.85254699</v>
      </c>
      <c r="P379">
        <f t="shared" si="75"/>
        <v>169034024.85254699</v>
      </c>
      <c r="Q379">
        <f t="shared" si="75"/>
        <v>169034024.85254699</v>
      </c>
      <c r="R379">
        <f t="shared" si="75"/>
        <v>169034024.85254699</v>
      </c>
      <c r="S379">
        <f t="shared" si="75"/>
        <v>169034024.85254699</v>
      </c>
      <c r="T379">
        <f t="shared" si="75"/>
        <v>169034024.85254699</v>
      </c>
      <c r="U379">
        <f t="shared" si="75"/>
        <v>169034024.85254699</v>
      </c>
      <c r="V379">
        <f t="shared" si="75"/>
        <v>169034024.85254699</v>
      </c>
      <c r="W379">
        <f t="shared" si="75"/>
        <v>169034024.85254699</v>
      </c>
    </row>
    <row r="380" spans="1:23" x14ac:dyDescent="0.25">
      <c r="A380" t="s">
        <v>54</v>
      </c>
      <c r="B380" t="s">
        <v>5</v>
      </c>
      <c r="C380" t="s">
        <v>15</v>
      </c>
      <c r="D380" t="s">
        <v>16</v>
      </c>
      <c r="E380" t="s">
        <v>123</v>
      </c>
      <c r="F380" t="s">
        <v>95</v>
      </c>
      <c r="G380" t="s">
        <v>77</v>
      </c>
      <c r="L380" t="s">
        <v>76</v>
      </c>
      <c r="M380">
        <v>4692656.1070550904</v>
      </c>
      <c r="N380">
        <f t="shared" si="75"/>
        <v>4692656.1070550904</v>
      </c>
      <c r="O380">
        <f t="shared" si="75"/>
        <v>4692656.1070550904</v>
      </c>
      <c r="P380">
        <f t="shared" si="75"/>
        <v>4692656.1070550904</v>
      </c>
      <c r="Q380">
        <f t="shared" si="75"/>
        <v>4692656.1070550904</v>
      </c>
      <c r="R380">
        <f t="shared" si="75"/>
        <v>4692656.1070550904</v>
      </c>
      <c r="S380">
        <f t="shared" si="75"/>
        <v>4692656.1070550904</v>
      </c>
      <c r="T380">
        <f t="shared" si="75"/>
        <v>4692656.1070550904</v>
      </c>
      <c r="U380">
        <f t="shared" si="75"/>
        <v>4692656.1070550904</v>
      </c>
      <c r="V380">
        <f t="shared" si="75"/>
        <v>4692656.1070550904</v>
      </c>
      <c r="W380">
        <f t="shared" si="75"/>
        <v>4692656.1070550904</v>
      </c>
    </row>
    <row r="381" spans="1:23" x14ac:dyDescent="0.25">
      <c r="A381" t="s">
        <v>54</v>
      </c>
      <c r="B381" t="s">
        <v>5</v>
      </c>
      <c r="C381" t="s">
        <v>15</v>
      </c>
      <c r="D381" t="s">
        <v>16</v>
      </c>
      <c r="E381" t="s">
        <v>123</v>
      </c>
      <c r="F381" t="s">
        <v>95</v>
      </c>
      <c r="G381" t="s">
        <v>17</v>
      </c>
      <c r="J381" t="s">
        <v>36</v>
      </c>
      <c r="L381" t="s">
        <v>80</v>
      </c>
      <c r="M381">
        <f>M372</f>
        <v>1.0421439483818877</v>
      </c>
      <c r="N381">
        <f t="shared" si="75"/>
        <v>1.0421439483818877</v>
      </c>
      <c r="O381">
        <f t="shared" si="75"/>
        <v>1.0421439483818877</v>
      </c>
      <c r="P381">
        <f t="shared" si="75"/>
        <v>1.0421439483818877</v>
      </c>
      <c r="Q381">
        <f t="shared" si="75"/>
        <v>1.0421439483818877</v>
      </c>
      <c r="R381">
        <f t="shared" si="75"/>
        <v>1.0421439483818877</v>
      </c>
      <c r="S381">
        <f t="shared" si="75"/>
        <v>1.0421439483818877</v>
      </c>
      <c r="T381">
        <f t="shared" si="75"/>
        <v>1.0421439483818877</v>
      </c>
      <c r="U381">
        <f t="shared" si="75"/>
        <v>1.0421439483818877</v>
      </c>
      <c r="V381">
        <f t="shared" si="75"/>
        <v>1.0421439483818877</v>
      </c>
      <c r="W381">
        <f t="shared" si="75"/>
        <v>1.0421439483818877</v>
      </c>
    </row>
    <row r="382" spans="1:23" x14ac:dyDescent="0.25">
      <c r="A382" t="s">
        <v>54</v>
      </c>
      <c r="B382" t="s">
        <v>5</v>
      </c>
      <c r="C382" t="s">
        <v>15</v>
      </c>
      <c r="D382" t="s">
        <v>16</v>
      </c>
      <c r="E382" t="s">
        <v>123</v>
      </c>
      <c r="F382" t="s">
        <v>98</v>
      </c>
      <c r="G382" t="s">
        <v>6</v>
      </c>
    </row>
    <row r="383" spans="1:23" x14ac:dyDescent="0.25">
      <c r="A383" t="s">
        <v>54</v>
      </c>
      <c r="B383" t="s">
        <v>5</v>
      </c>
      <c r="C383" t="s">
        <v>15</v>
      </c>
      <c r="D383" t="s">
        <v>16</v>
      </c>
      <c r="E383" t="s">
        <v>123</v>
      </c>
      <c r="F383" t="s">
        <v>98</v>
      </c>
      <c r="G383" t="s">
        <v>65</v>
      </c>
      <c r="L383" t="s">
        <v>66</v>
      </c>
      <c r="M383">
        <v>2010</v>
      </c>
      <c r="N383">
        <f t="shared" ref="N383:W385" si="76">M383</f>
        <v>2010</v>
      </c>
      <c r="O383">
        <f t="shared" si="76"/>
        <v>2010</v>
      </c>
      <c r="P383">
        <f t="shared" si="76"/>
        <v>2010</v>
      </c>
      <c r="Q383">
        <f t="shared" si="76"/>
        <v>2010</v>
      </c>
      <c r="R383">
        <f t="shared" si="76"/>
        <v>2010</v>
      </c>
      <c r="S383">
        <f t="shared" si="76"/>
        <v>2010</v>
      </c>
      <c r="T383">
        <f t="shared" si="76"/>
        <v>2010</v>
      </c>
      <c r="U383">
        <f t="shared" si="76"/>
        <v>2010</v>
      </c>
      <c r="V383">
        <f t="shared" si="76"/>
        <v>2010</v>
      </c>
      <c r="W383">
        <f t="shared" si="76"/>
        <v>2010</v>
      </c>
    </row>
    <row r="384" spans="1:23" x14ac:dyDescent="0.25">
      <c r="A384" t="s">
        <v>54</v>
      </c>
      <c r="B384" t="s">
        <v>5</v>
      </c>
      <c r="C384" t="s">
        <v>15</v>
      </c>
      <c r="D384" t="s">
        <v>16</v>
      </c>
      <c r="E384" t="s">
        <v>123</v>
      </c>
      <c r="F384" t="s">
        <v>98</v>
      </c>
      <c r="G384" t="s">
        <v>67</v>
      </c>
      <c r="L384" t="s">
        <v>66</v>
      </c>
      <c r="M384">
        <v>2101</v>
      </c>
      <c r="N384">
        <f t="shared" si="76"/>
        <v>2101</v>
      </c>
      <c r="O384">
        <f t="shared" si="76"/>
        <v>2101</v>
      </c>
      <c r="P384">
        <f t="shared" si="76"/>
        <v>2101</v>
      </c>
      <c r="Q384">
        <f t="shared" si="76"/>
        <v>2101</v>
      </c>
      <c r="R384">
        <f t="shared" si="76"/>
        <v>2101</v>
      </c>
      <c r="S384">
        <f t="shared" si="76"/>
        <v>2101</v>
      </c>
      <c r="T384">
        <f t="shared" si="76"/>
        <v>2101</v>
      </c>
      <c r="U384">
        <f t="shared" si="76"/>
        <v>2101</v>
      </c>
      <c r="V384">
        <f t="shared" si="76"/>
        <v>2101</v>
      </c>
      <c r="W384">
        <f t="shared" si="76"/>
        <v>2101</v>
      </c>
    </row>
    <row r="385" spans="1:23" x14ac:dyDescent="0.25">
      <c r="A385" t="s">
        <v>54</v>
      </c>
      <c r="B385" t="s">
        <v>5</v>
      </c>
      <c r="C385" t="s">
        <v>15</v>
      </c>
      <c r="D385" t="s">
        <v>16</v>
      </c>
      <c r="E385" t="s">
        <v>123</v>
      </c>
      <c r="F385" t="s">
        <v>98</v>
      </c>
      <c r="G385" t="s">
        <v>68</v>
      </c>
      <c r="L385" t="s">
        <v>69</v>
      </c>
      <c r="M385">
        <v>35</v>
      </c>
      <c r="N385">
        <f t="shared" si="76"/>
        <v>35</v>
      </c>
      <c r="O385">
        <f t="shared" si="76"/>
        <v>35</v>
      </c>
      <c r="P385">
        <f t="shared" si="76"/>
        <v>35</v>
      </c>
      <c r="Q385">
        <f t="shared" si="76"/>
        <v>35</v>
      </c>
      <c r="R385">
        <f t="shared" si="76"/>
        <v>35</v>
      </c>
      <c r="S385">
        <f t="shared" si="76"/>
        <v>35</v>
      </c>
      <c r="T385">
        <f t="shared" si="76"/>
        <v>35</v>
      </c>
      <c r="U385">
        <f t="shared" si="76"/>
        <v>35</v>
      </c>
      <c r="V385">
        <f t="shared" si="76"/>
        <v>35</v>
      </c>
      <c r="W385">
        <f t="shared" si="76"/>
        <v>35</v>
      </c>
    </row>
    <row r="386" spans="1:23" x14ac:dyDescent="0.25">
      <c r="A386" t="s">
        <v>54</v>
      </c>
      <c r="B386" t="s">
        <v>5</v>
      </c>
      <c r="C386" t="s">
        <v>15</v>
      </c>
      <c r="D386" t="s">
        <v>16</v>
      </c>
      <c r="E386" t="s">
        <v>123</v>
      </c>
      <c r="F386" t="s">
        <v>98</v>
      </c>
      <c r="G386" t="s">
        <v>70</v>
      </c>
      <c r="L386" t="s">
        <v>49</v>
      </c>
      <c r="M386">
        <v>0</v>
      </c>
    </row>
    <row r="387" spans="1:23" x14ac:dyDescent="0.25">
      <c r="A387" t="s">
        <v>54</v>
      </c>
      <c r="B387" t="s">
        <v>5</v>
      </c>
      <c r="C387" t="s">
        <v>15</v>
      </c>
      <c r="D387" t="s">
        <v>16</v>
      </c>
      <c r="E387" t="s">
        <v>123</v>
      </c>
      <c r="F387" t="s">
        <v>98</v>
      </c>
      <c r="G387" t="s">
        <v>71</v>
      </c>
      <c r="L387" t="s">
        <v>19</v>
      </c>
      <c r="M387">
        <f>802139037.4/1000</f>
        <v>802139.03740000003</v>
      </c>
      <c r="N387">
        <f t="shared" ref="N387:W390" si="77">M387</f>
        <v>802139.03740000003</v>
      </c>
      <c r="O387">
        <f t="shared" si="77"/>
        <v>802139.03740000003</v>
      </c>
      <c r="P387">
        <f t="shared" si="77"/>
        <v>802139.03740000003</v>
      </c>
      <c r="Q387">
        <f t="shared" si="77"/>
        <v>802139.03740000003</v>
      </c>
      <c r="R387">
        <f t="shared" si="77"/>
        <v>802139.03740000003</v>
      </c>
      <c r="S387">
        <f t="shared" si="77"/>
        <v>802139.03740000003</v>
      </c>
      <c r="T387">
        <f t="shared" si="77"/>
        <v>802139.03740000003</v>
      </c>
      <c r="U387">
        <f t="shared" si="77"/>
        <v>802139.03740000003</v>
      </c>
      <c r="V387">
        <f t="shared" si="77"/>
        <v>802139.03740000003</v>
      </c>
      <c r="W387">
        <f t="shared" si="77"/>
        <v>802139.03740000003</v>
      </c>
    </row>
    <row r="388" spans="1:23" x14ac:dyDescent="0.25">
      <c r="A388" t="s">
        <v>54</v>
      </c>
      <c r="B388" t="s">
        <v>5</v>
      </c>
      <c r="C388" t="s">
        <v>15</v>
      </c>
      <c r="D388" t="s">
        <v>16</v>
      </c>
      <c r="E388" t="s">
        <v>123</v>
      </c>
      <c r="F388" t="s">
        <v>98</v>
      </c>
      <c r="G388" t="s">
        <v>74</v>
      </c>
      <c r="L388" t="s">
        <v>76</v>
      </c>
      <c r="M388">
        <f>M343*1.2</f>
        <v>142656745.65447479</v>
      </c>
      <c r="N388">
        <f t="shared" si="77"/>
        <v>142656745.65447479</v>
      </c>
      <c r="O388">
        <f t="shared" si="77"/>
        <v>142656745.65447479</v>
      </c>
      <c r="P388">
        <f t="shared" si="77"/>
        <v>142656745.65447479</v>
      </c>
      <c r="Q388">
        <f t="shared" si="77"/>
        <v>142656745.65447479</v>
      </c>
      <c r="R388">
        <f t="shared" si="77"/>
        <v>142656745.65447479</v>
      </c>
      <c r="S388">
        <f t="shared" si="77"/>
        <v>142656745.65447479</v>
      </c>
      <c r="T388">
        <f t="shared" si="77"/>
        <v>142656745.65447479</v>
      </c>
      <c r="U388">
        <f t="shared" si="77"/>
        <v>142656745.65447479</v>
      </c>
      <c r="V388">
        <f t="shared" si="77"/>
        <v>142656745.65447479</v>
      </c>
      <c r="W388">
        <f t="shared" si="77"/>
        <v>142656745.65447479</v>
      </c>
    </row>
    <row r="389" spans="1:23" x14ac:dyDescent="0.25">
      <c r="A389" t="s">
        <v>54</v>
      </c>
      <c r="B389" t="s">
        <v>5</v>
      </c>
      <c r="C389" t="s">
        <v>15</v>
      </c>
      <c r="D389" t="s">
        <v>16</v>
      </c>
      <c r="E389" t="s">
        <v>123</v>
      </c>
      <c r="F389" t="s">
        <v>98</v>
      </c>
      <c r="G389" t="s">
        <v>77</v>
      </c>
      <c r="L389" t="s">
        <v>76</v>
      </c>
      <c r="M389">
        <v>4692656.1070550904</v>
      </c>
      <c r="N389">
        <f t="shared" si="77"/>
        <v>4692656.1070550904</v>
      </c>
      <c r="O389">
        <f t="shared" si="77"/>
        <v>4692656.1070550904</v>
      </c>
      <c r="P389">
        <f t="shared" si="77"/>
        <v>4692656.1070550904</v>
      </c>
      <c r="Q389">
        <f t="shared" si="77"/>
        <v>4692656.1070550904</v>
      </c>
      <c r="R389">
        <f t="shared" si="77"/>
        <v>4692656.1070550904</v>
      </c>
      <c r="S389">
        <f t="shared" si="77"/>
        <v>4692656.1070550904</v>
      </c>
      <c r="T389">
        <f t="shared" si="77"/>
        <v>4692656.1070550904</v>
      </c>
      <c r="U389">
        <f t="shared" si="77"/>
        <v>4692656.1070550904</v>
      </c>
      <c r="V389">
        <f t="shared" si="77"/>
        <v>4692656.1070550904</v>
      </c>
      <c r="W389">
        <f t="shared" si="77"/>
        <v>4692656.1070550904</v>
      </c>
    </row>
    <row r="390" spans="1:23" x14ac:dyDescent="0.25">
      <c r="A390" t="s">
        <v>54</v>
      </c>
      <c r="B390" t="s">
        <v>5</v>
      </c>
      <c r="C390" t="s">
        <v>15</v>
      </c>
      <c r="D390" t="s">
        <v>16</v>
      </c>
      <c r="E390" t="s">
        <v>123</v>
      </c>
      <c r="F390" t="s">
        <v>98</v>
      </c>
      <c r="G390" t="s">
        <v>17</v>
      </c>
      <c r="J390" t="s">
        <v>23</v>
      </c>
      <c r="L390" t="s">
        <v>80</v>
      </c>
      <c r="M390">
        <f>M372</f>
        <v>1.0421439483818877</v>
      </c>
      <c r="N390">
        <f t="shared" si="77"/>
        <v>1.0421439483818877</v>
      </c>
      <c r="O390">
        <f t="shared" si="77"/>
        <v>1.0421439483818877</v>
      </c>
      <c r="P390">
        <f t="shared" si="77"/>
        <v>1.0421439483818877</v>
      </c>
      <c r="Q390">
        <f t="shared" si="77"/>
        <v>1.0421439483818877</v>
      </c>
      <c r="R390">
        <f t="shared" si="77"/>
        <v>1.0421439483818877</v>
      </c>
      <c r="S390">
        <f t="shared" si="77"/>
        <v>1.0421439483818877</v>
      </c>
      <c r="T390">
        <f t="shared" si="77"/>
        <v>1.0421439483818877</v>
      </c>
      <c r="U390">
        <f t="shared" si="77"/>
        <v>1.0421439483818877</v>
      </c>
      <c r="V390">
        <f t="shared" si="77"/>
        <v>1.0421439483818877</v>
      </c>
      <c r="W390">
        <f t="shared" si="77"/>
        <v>1.0421439483818877</v>
      </c>
    </row>
    <row r="391" spans="1:23" x14ac:dyDescent="0.25">
      <c r="A391" t="s">
        <v>55</v>
      </c>
      <c r="B391" t="s">
        <v>5</v>
      </c>
      <c r="C391" t="s">
        <v>15</v>
      </c>
      <c r="D391" t="s">
        <v>16</v>
      </c>
      <c r="E391" t="s">
        <v>127</v>
      </c>
      <c r="G391" t="s">
        <v>20</v>
      </c>
      <c r="L391" t="s">
        <v>19</v>
      </c>
    </row>
    <row r="392" spans="1:23" x14ac:dyDescent="0.25">
      <c r="A392" t="s">
        <v>55</v>
      </c>
      <c r="B392" t="s">
        <v>5</v>
      </c>
      <c r="C392" t="s">
        <v>15</v>
      </c>
      <c r="D392" t="s">
        <v>16</v>
      </c>
      <c r="E392" t="s">
        <v>127</v>
      </c>
      <c r="G392" t="s">
        <v>21</v>
      </c>
      <c r="H392" t="s">
        <v>60</v>
      </c>
    </row>
    <row r="393" spans="1:23" x14ac:dyDescent="0.25">
      <c r="A393" t="s">
        <v>55</v>
      </c>
      <c r="B393" t="s">
        <v>5</v>
      </c>
      <c r="C393" t="s">
        <v>15</v>
      </c>
      <c r="D393" t="s">
        <v>16</v>
      </c>
      <c r="E393" t="s">
        <v>127</v>
      </c>
      <c r="G393" t="s">
        <v>61</v>
      </c>
      <c r="L393" t="s">
        <v>49</v>
      </c>
      <c r="M393">
        <v>0.125</v>
      </c>
      <c r="N393">
        <f t="shared" ref="N393:W394" si="78">M393</f>
        <v>0.125</v>
      </c>
      <c r="O393">
        <f t="shared" si="78"/>
        <v>0.125</v>
      </c>
      <c r="P393">
        <f t="shared" si="78"/>
        <v>0.125</v>
      </c>
      <c r="Q393">
        <f t="shared" si="78"/>
        <v>0.125</v>
      </c>
      <c r="R393">
        <f t="shared" si="78"/>
        <v>0.125</v>
      </c>
      <c r="S393">
        <f t="shared" si="78"/>
        <v>0.125</v>
      </c>
      <c r="T393">
        <f t="shared" si="78"/>
        <v>0.125</v>
      </c>
      <c r="U393">
        <f t="shared" si="78"/>
        <v>0.125</v>
      </c>
      <c r="V393">
        <f t="shared" si="78"/>
        <v>0.125</v>
      </c>
      <c r="W393">
        <f t="shared" si="78"/>
        <v>0.125</v>
      </c>
    </row>
    <row r="394" spans="1:23" x14ac:dyDescent="0.25">
      <c r="A394" t="s">
        <v>55</v>
      </c>
      <c r="B394" t="s">
        <v>5</v>
      </c>
      <c r="C394" t="s">
        <v>15</v>
      </c>
      <c r="D394" t="s">
        <v>16</v>
      </c>
      <c r="E394" t="s">
        <v>127</v>
      </c>
      <c r="G394" t="s">
        <v>63</v>
      </c>
      <c r="M394">
        <v>10</v>
      </c>
      <c r="N394">
        <f t="shared" si="78"/>
        <v>10</v>
      </c>
      <c r="O394">
        <f t="shared" si="78"/>
        <v>10</v>
      </c>
      <c r="P394">
        <f t="shared" si="78"/>
        <v>10</v>
      </c>
      <c r="Q394">
        <f t="shared" si="78"/>
        <v>10</v>
      </c>
      <c r="R394">
        <f t="shared" si="78"/>
        <v>10</v>
      </c>
      <c r="S394">
        <f t="shared" si="78"/>
        <v>10</v>
      </c>
      <c r="T394">
        <f t="shared" si="78"/>
        <v>10</v>
      </c>
      <c r="U394">
        <f t="shared" si="78"/>
        <v>10</v>
      </c>
      <c r="V394">
        <f t="shared" si="78"/>
        <v>10</v>
      </c>
      <c r="W394">
        <f t="shared" si="78"/>
        <v>10</v>
      </c>
    </row>
    <row r="395" spans="1:23" x14ac:dyDescent="0.25">
      <c r="A395" t="s">
        <v>55</v>
      </c>
      <c r="B395" t="s">
        <v>5</v>
      </c>
      <c r="C395" t="s">
        <v>15</v>
      </c>
      <c r="D395" t="s">
        <v>16</v>
      </c>
      <c r="E395" t="s">
        <v>127</v>
      </c>
      <c r="F395" t="s">
        <v>128</v>
      </c>
      <c r="G395" t="s">
        <v>6</v>
      </c>
    </row>
    <row r="396" spans="1:23" x14ac:dyDescent="0.25">
      <c r="A396" t="s">
        <v>55</v>
      </c>
      <c r="B396" t="s">
        <v>5</v>
      </c>
      <c r="C396" t="s">
        <v>15</v>
      </c>
      <c r="D396" t="s">
        <v>16</v>
      </c>
      <c r="E396" t="s">
        <v>127</v>
      </c>
      <c r="F396" t="s">
        <v>128</v>
      </c>
      <c r="G396" t="s">
        <v>65</v>
      </c>
      <c r="L396" t="s">
        <v>66</v>
      </c>
      <c r="M396">
        <v>1950</v>
      </c>
      <c r="N396">
        <f t="shared" ref="N396:W398" si="79">M396</f>
        <v>1950</v>
      </c>
      <c r="O396">
        <f t="shared" si="79"/>
        <v>1950</v>
      </c>
      <c r="P396">
        <f t="shared" si="79"/>
        <v>1950</v>
      </c>
      <c r="Q396">
        <f t="shared" si="79"/>
        <v>1950</v>
      </c>
      <c r="R396">
        <f t="shared" si="79"/>
        <v>1950</v>
      </c>
      <c r="S396">
        <f t="shared" si="79"/>
        <v>1950</v>
      </c>
      <c r="T396">
        <f t="shared" si="79"/>
        <v>1950</v>
      </c>
      <c r="U396">
        <f t="shared" si="79"/>
        <v>1950</v>
      </c>
      <c r="V396">
        <f t="shared" si="79"/>
        <v>1950</v>
      </c>
      <c r="W396">
        <f t="shared" si="79"/>
        <v>1950</v>
      </c>
    </row>
    <row r="397" spans="1:23" x14ac:dyDescent="0.25">
      <c r="A397" t="s">
        <v>55</v>
      </c>
      <c r="B397" t="s">
        <v>5</v>
      </c>
      <c r="C397" t="s">
        <v>15</v>
      </c>
      <c r="D397" t="s">
        <v>16</v>
      </c>
      <c r="E397" t="s">
        <v>127</v>
      </c>
      <c r="F397" t="s">
        <v>128</v>
      </c>
      <c r="G397" t="s">
        <v>67</v>
      </c>
      <c r="L397" t="s">
        <v>66</v>
      </c>
      <c r="M397">
        <v>2101</v>
      </c>
      <c r="N397">
        <f t="shared" si="79"/>
        <v>2101</v>
      </c>
      <c r="O397">
        <f t="shared" si="79"/>
        <v>2101</v>
      </c>
      <c r="P397">
        <f t="shared" si="79"/>
        <v>2101</v>
      </c>
      <c r="Q397">
        <f t="shared" si="79"/>
        <v>2101</v>
      </c>
      <c r="R397">
        <f t="shared" si="79"/>
        <v>2101</v>
      </c>
      <c r="S397">
        <f t="shared" si="79"/>
        <v>2101</v>
      </c>
      <c r="T397">
        <f t="shared" si="79"/>
        <v>2101</v>
      </c>
      <c r="U397">
        <f t="shared" si="79"/>
        <v>2101</v>
      </c>
      <c r="V397">
        <f t="shared" si="79"/>
        <v>2101</v>
      </c>
      <c r="W397">
        <f t="shared" si="79"/>
        <v>2101</v>
      </c>
    </row>
    <row r="398" spans="1:23" x14ac:dyDescent="0.25">
      <c r="A398" t="s">
        <v>55</v>
      </c>
      <c r="B398" t="s">
        <v>5</v>
      </c>
      <c r="C398" t="s">
        <v>15</v>
      </c>
      <c r="D398" t="s">
        <v>16</v>
      </c>
      <c r="E398" t="s">
        <v>127</v>
      </c>
      <c r="F398" t="s">
        <v>128</v>
      </c>
      <c r="G398" t="s">
        <v>68</v>
      </c>
      <c r="L398" t="s">
        <v>69</v>
      </c>
      <c r="M398">
        <v>25</v>
      </c>
      <c r="N398">
        <f t="shared" si="79"/>
        <v>25</v>
      </c>
      <c r="O398">
        <f t="shared" si="79"/>
        <v>25</v>
      </c>
      <c r="P398">
        <f t="shared" si="79"/>
        <v>25</v>
      </c>
      <c r="Q398">
        <f t="shared" si="79"/>
        <v>25</v>
      </c>
      <c r="R398">
        <f t="shared" si="79"/>
        <v>25</v>
      </c>
      <c r="S398">
        <f t="shared" si="79"/>
        <v>25</v>
      </c>
      <c r="T398">
        <f t="shared" si="79"/>
        <v>25</v>
      </c>
      <c r="U398">
        <f t="shared" si="79"/>
        <v>25</v>
      </c>
      <c r="V398">
        <f t="shared" si="79"/>
        <v>25</v>
      </c>
      <c r="W398">
        <f t="shared" si="79"/>
        <v>25</v>
      </c>
    </row>
    <row r="399" spans="1:23" x14ac:dyDescent="0.25">
      <c r="A399" t="s">
        <v>55</v>
      </c>
      <c r="B399" t="s">
        <v>5</v>
      </c>
      <c r="C399" t="s">
        <v>15</v>
      </c>
      <c r="D399" t="s">
        <v>16</v>
      </c>
      <c r="E399" t="s">
        <v>127</v>
      </c>
      <c r="F399" t="s">
        <v>128</v>
      </c>
      <c r="G399" t="s">
        <v>70</v>
      </c>
      <c r="L399" t="s">
        <v>49</v>
      </c>
      <c r="M399">
        <v>1</v>
      </c>
    </row>
    <row r="400" spans="1:23" x14ac:dyDescent="0.25">
      <c r="A400" t="s">
        <v>55</v>
      </c>
      <c r="B400" t="s">
        <v>5</v>
      </c>
      <c r="C400" t="s">
        <v>15</v>
      </c>
      <c r="D400" t="s">
        <v>16</v>
      </c>
      <c r="E400" t="s">
        <v>127</v>
      </c>
      <c r="F400" t="s">
        <v>128</v>
      </c>
      <c r="G400" t="s">
        <v>17</v>
      </c>
      <c r="J400" t="s">
        <v>37</v>
      </c>
      <c r="L400" t="s">
        <v>80</v>
      </c>
      <c r="M400">
        <f>0.003448445*1000</f>
        <v>3.448445</v>
      </c>
      <c r="N400">
        <f>M400*0.85</f>
        <v>2.9311782499999999</v>
      </c>
      <c r="O400">
        <f>N400*0.85</f>
        <v>2.4915015124999997</v>
      </c>
      <c r="P400">
        <f>O400*0.85</f>
        <v>2.1177762856249998</v>
      </c>
      <c r="Q400">
        <f>P400*0.85</f>
        <v>1.8001098427812496</v>
      </c>
      <c r="R400">
        <f t="shared" ref="R400:W400" si="80">Q400*0.95</f>
        <v>1.7101043506421871</v>
      </c>
      <c r="S400">
        <f t="shared" si="80"/>
        <v>1.6245991331100778</v>
      </c>
      <c r="T400">
        <f t="shared" si="80"/>
        <v>1.5433691764545738</v>
      </c>
      <c r="U400">
        <f t="shared" si="80"/>
        <v>1.466200717631845</v>
      </c>
      <c r="V400">
        <f t="shared" si="80"/>
        <v>1.3928906817502527</v>
      </c>
      <c r="W400">
        <f t="shared" si="80"/>
        <v>1.32324614766274</v>
      </c>
    </row>
    <row r="401" spans="1:23" x14ac:dyDescent="0.25">
      <c r="A401" t="s">
        <v>47</v>
      </c>
      <c r="B401" t="s">
        <v>5</v>
      </c>
      <c r="C401" t="s">
        <v>15</v>
      </c>
      <c r="D401" t="s">
        <v>16</v>
      </c>
      <c r="E401" t="s">
        <v>129</v>
      </c>
      <c r="G401" t="s">
        <v>20</v>
      </c>
      <c r="L401" t="s">
        <v>19</v>
      </c>
    </row>
    <row r="402" spans="1:23" x14ac:dyDescent="0.25">
      <c r="A402" t="s">
        <v>47</v>
      </c>
      <c r="B402" t="s">
        <v>5</v>
      </c>
      <c r="C402" t="s">
        <v>15</v>
      </c>
      <c r="D402" t="s">
        <v>16</v>
      </c>
      <c r="E402" t="s">
        <v>129</v>
      </c>
      <c r="G402" t="s">
        <v>21</v>
      </c>
      <c r="H402" t="s">
        <v>60</v>
      </c>
    </row>
    <row r="403" spans="1:23" x14ac:dyDescent="0.25">
      <c r="A403" t="s">
        <v>47</v>
      </c>
      <c r="B403" t="s">
        <v>5</v>
      </c>
      <c r="C403" t="s">
        <v>15</v>
      </c>
      <c r="D403" t="s">
        <v>16</v>
      </c>
      <c r="E403" t="s">
        <v>129</v>
      </c>
      <c r="G403" t="s">
        <v>61</v>
      </c>
      <c r="L403" t="s">
        <v>49</v>
      </c>
      <c r="M403">
        <v>0.3</v>
      </c>
      <c r="N403">
        <f t="shared" ref="N403:W405" si="81">M403</f>
        <v>0.3</v>
      </c>
      <c r="O403">
        <f t="shared" si="81"/>
        <v>0.3</v>
      </c>
      <c r="P403">
        <f t="shared" si="81"/>
        <v>0.3</v>
      </c>
      <c r="Q403">
        <f t="shared" si="81"/>
        <v>0.3</v>
      </c>
      <c r="R403">
        <f t="shared" si="81"/>
        <v>0.3</v>
      </c>
      <c r="S403">
        <f t="shared" si="81"/>
        <v>0.3</v>
      </c>
      <c r="T403">
        <f t="shared" si="81"/>
        <v>0.3</v>
      </c>
      <c r="U403">
        <f t="shared" si="81"/>
        <v>0.3</v>
      </c>
      <c r="V403">
        <f t="shared" si="81"/>
        <v>0.3</v>
      </c>
      <c r="W403">
        <f t="shared" si="81"/>
        <v>0.3</v>
      </c>
    </row>
    <row r="404" spans="1:23" x14ac:dyDescent="0.25">
      <c r="A404" t="s">
        <v>47</v>
      </c>
      <c r="B404" t="s">
        <v>5</v>
      </c>
      <c r="C404" t="s">
        <v>15</v>
      </c>
      <c r="D404" t="s">
        <v>16</v>
      </c>
      <c r="E404" t="s">
        <v>129</v>
      </c>
      <c r="G404" t="s">
        <v>62</v>
      </c>
      <c r="L404" t="s">
        <v>49</v>
      </c>
      <c r="M404">
        <v>0.3</v>
      </c>
      <c r="N404">
        <f t="shared" si="81"/>
        <v>0.3</v>
      </c>
      <c r="O404">
        <f t="shared" si="81"/>
        <v>0.3</v>
      </c>
      <c r="P404">
        <f t="shared" si="81"/>
        <v>0.3</v>
      </c>
      <c r="Q404">
        <f t="shared" si="81"/>
        <v>0.3</v>
      </c>
      <c r="R404">
        <f t="shared" si="81"/>
        <v>0.3</v>
      </c>
      <c r="S404">
        <f t="shared" si="81"/>
        <v>0.3</v>
      </c>
      <c r="T404">
        <f t="shared" si="81"/>
        <v>0.3</v>
      </c>
      <c r="U404">
        <f t="shared" si="81"/>
        <v>0.3</v>
      </c>
      <c r="V404">
        <f t="shared" si="81"/>
        <v>0.3</v>
      </c>
      <c r="W404">
        <f t="shared" si="81"/>
        <v>0.3</v>
      </c>
    </row>
    <row r="405" spans="1:23" x14ac:dyDescent="0.25">
      <c r="A405" t="s">
        <v>47</v>
      </c>
      <c r="B405" t="s">
        <v>5</v>
      </c>
      <c r="C405" t="s">
        <v>15</v>
      </c>
      <c r="D405" t="s">
        <v>16</v>
      </c>
      <c r="E405" t="s">
        <v>129</v>
      </c>
      <c r="G405" t="s">
        <v>63</v>
      </c>
      <c r="M405">
        <v>15</v>
      </c>
      <c r="N405">
        <f t="shared" si="81"/>
        <v>15</v>
      </c>
      <c r="O405">
        <f t="shared" si="81"/>
        <v>15</v>
      </c>
      <c r="P405">
        <f t="shared" si="81"/>
        <v>15</v>
      </c>
      <c r="Q405">
        <f t="shared" si="81"/>
        <v>15</v>
      </c>
      <c r="R405">
        <f t="shared" si="81"/>
        <v>15</v>
      </c>
      <c r="S405">
        <f t="shared" si="81"/>
        <v>15</v>
      </c>
      <c r="T405">
        <f t="shared" si="81"/>
        <v>15</v>
      </c>
      <c r="U405">
        <f t="shared" si="81"/>
        <v>15</v>
      </c>
      <c r="V405">
        <f t="shared" si="81"/>
        <v>15</v>
      </c>
      <c r="W405">
        <f t="shared" si="81"/>
        <v>15</v>
      </c>
    </row>
    <row r="406" spans="1:23" x14ac:dyDescent="0.25">
      <c r="A406" t="s">
        <v>47</v>
      </c>
      <c r="B406" t="s">
        <v>5</v>
      </c>
      <c r="C406" t="s">
        <v>15</v>
      </c>
      <c r="D406" t="s">
        <v>16</v>
      </c>
      <c r="E406" t="s">
        <v>129</v>
      </c>
      <c r="F406" t="s">
        <v>130</v>
      </c>
      <c r="G406" t="s">
        <v>6</v>
      </c>
    </row>
    <row r="407" spans="1:23" x14ac:dyDescent="0.25">
      <c r="A407" t="s">
        <v>47</v>
      </c>
      <c r="B407" t="s">
        <v>5</v>
      </c>
      <c r="C407" t="s">
        <v>15</v>
      </c>
      <c r="D407" t="s">
        <v>16</v>
      </c>
      <c r="E407" t="s">
        <v>129</v>
      </c>
      <c r="F407" t="s">
        <v>130</v>
      </c>
      <c r="G407" t="s">
        <v>65</v>
      </c>
      <c r="L407" t="s">
        <v>66</v>
      </c>
      <c r="M407">
        <v>1990</v>
      </c>
      <c r="N407">
        <f t="shared" ref="N407:W409" si="82">M407</f>
        <v>1990</v>
      </c>
      <c r="O407">
        <f t="shared" si="82"/>
        <v>1990</v>
      </c>
      <c r="P407">
        <f t="shared" si="82"/>
        <v>1990</v>
      </c>
      <c r="Q407">
        <f t="shared" si="82"/>
        <v>1990</v>
      </c>
      <c r="R407">
        <f t="shared" si="82"/>
        <v>1990</v>
      </c>
      <c r="S407">
        <f t="shared" si="82"/>
        <v>1990</v>
      </c>
      <c r="T407">
        <f t="shared" si="82"/>
        <v>1990</v>
      </c>
      <c r="U407">
        <f t="shared" si="82"/>
        <v>1990</v>
      </c>
      <c r="V407">
        <f t="shared" si="82"/>
        <v>1990</v>
      </c>
      <c r="W407">
        <f t="shared" si="82"/>
        <v>1990</v>
      </c>
    </row>
    <row r="408" spans="1:23" x14ac:dyDescent="0.25">
      <c r="A408" t="s">
        <v>47</v>
      </c>
      <c r="B408" t="s">
        <v>5</v>
      </c>
      <c r="C408" t="s">
        <v>15</v>
      </c>
      <c r="D408" t="s">
        <v>16</v>
      </c>
      <c r="E408" t="s">
        <v>129</v>
      </c>
      <c r="F408" t="s">
        <v>130</v>
      </c>
      <c r="G408" t="s">
        <v>67</v>
      </c>
      <c r="L408" t="s">
        <v>66</v>
      </c>
      <c r="M408">
        <v>2101</v>
      </c>
      <c r="N408">
        <f t="shared" si="82"/>
        <v>2101</v>
      </c>
      <c r="O408">
        <f t="shared" si="82"/>
        <v>2101</v>
      </c>
      <c r="P408">
        <f t="shared" si="82"/>
        <v>2101</v>
      </c>
      <c r="Q408">
        <f t="shared" si="82"/>
        <v>2101</v>
      </c>
      <c r="R408">
        <f t="shared" si="82"/>
        <v>2101</v>
      </c>
      <c r="S408">
        <f t="shared" si="82"/>
        <v>2101</v>
      </c>
      <c r="T408">
        <f t="shared" si="82"/>
        <v>2101</v>
      </c>
      <c r="U408">
        <f t="shared" si="82"/>
        <v>2101</v>
      </c>
      <c r="V408">
        <f t="shared" si="82"/>
        <v>2101</v>
      </c>
      <c r="W408">
        <f t="shared" si="82"/>
        <v>2101</v>
      </c>
    </row>
    <row r="409" spans="1:23" x14ac:dyDescent="0.25">
      <c r="A409" t="s">
        <v>47</v>
      </c>
      <c r="B409" t="s">
        <v>5</v>
      </c>
      <c r="C409" t="s">
        <v>15</v>
      </c>
      <c r="D409" t="s">
        <v>16</v>
      </c>
      <c r="E409" t="s">
        <v>129</v>
      </c>
      <c r="F409" t="s">
        <v>130</v>
      </c>
      <c r="G409" t="s">
        <v>68</v>
      </c>
      <c r="L409" t="s">
        <v>69</v>
      </c>
      <c r="M409">
        <v>16</v>
      </c>
      <c r="N409">
        <f t="shared" si="82"/>
        <v>16</v>
      </c>
      <c r="O409">
        <f t="shared" si="82"/>
        <v>16</v>
      </c>
      <c r="P409">
        <f t="shared" si="82"/>
        <v>16</v>
      </c>
      <c r="Q409">
        <f t="shared" si="82"/>
        <v>16</v>
      </c>
      <c r="R409">
        <f t="shared" si="82"/>
        <v>16</v>
      </c>
      <c r="S409">
        <f t="shared" si="82"/>
        <v>16</v>
      </c>
      <c r="T409">
        <f t="shared" si="82"/>
        <v>16</v>
      </c>
      <c r="U409">
        <f t="shared" si="82"/>
        <v>16</v>
      </c>
      <c r="V409">
        <f t="shared" si="82"/>
        <v>16</v>
      </c>
      <c r="W409">
        <f t="shared" si="82"/>
        <v>16</v>
      </c>
    </row>
    <row r="410" spans="1:23" x14ac:dyDescent="0.25">
      <c r="A410" t="s">
        <v>47</v>
      </c>
      <c r="B410" t="s">
        <v>5</v>
      </c>
      <c r="C410" t="s">
        <v>15</v>
      </c>
      <c r="D410" t="s">
        <v>16</v>
      </c>
      <c r="E410" t="s">
        <v>129</v>
      </c>
      <c r="F410" t="s">
        <v>130</v>
      </c>
      <c r="G410" t="s">
        <v>70</v>
      </c>
      <c r="L410" t="s">
        <v>49</v>
      </c>
      <c r="M410">
        <v>1</v>
      </c>
    </row>
    <row r="411" spans="1:23" x14ac:dyDescent="0.25">
      <c r="A411" t="s">
        <v>47</v>
      </c>
      <c r="B411" t="s">
        <v>5</v>
      </c>
      <c r="C411" t="s">
        <v>15</v>
      </c>
      <c r="D411" t="s">
        <v>16</v>
      </c>
      <c r="E411" t="s">
        <v>129</v>
      </c>
      <c r="F411" t="s">
        <v>130</v>
      </c>
      <c r="G411" t="s">
        <v>71</v>
      </c>
      <c r="L411" t="s">
        <v>19</v>
      </c>
      <c r="M411">
        <v>20000</v>
      </c>
      <c r="N411">
        <f t="shared" ref="N411:W413" si="83">M411</f>
        <v>20000</v>
      </c>
      <c r="O411">
        <f t="shared" si="83"/>
        <v>20000</v>
      </c>
      <c r="P411">
        <f t="shared" si="83"/>
        <v>20000</v>
      </c>
      <c r="Q411">
        <f t="shared" si="83"/>
        <v>20000</v>
      </c>
      <c r="R411">
        <f t="shared" si="83"/>
        <v>20000</v>
      </c>
      <c r="S411">
        <f t="shared" si="83"/>
        <v>20000</v>
      </c>
      <c r="T411">
        <f t="shared" si="83"/>
        <v>20000</v>
      </c>
      <c r="U411">
        <f t="shared" si="83"/>
        <v>20000</v>
      </c>
      <c r="V411">
        <f t="shared" si="83"/>
        <v>20000</v>
      </c>
      <c r="W411">
        <f t="shared" si="83"/>
        <v>20000</v>
      </c>
    </row>
    <row r="412" spans="1:23" x14ac:dyDescent="0.25">
      <c r="A412" t="s">
        <v>47</v>
      </c>
      <c r="B412" t="s">
        <v>5</v>
      </c>
      <c r="C412" t="s">
        <v>15</v>
      </c>
      <c r="D412" t="s">
        <v>16</v>
      </c>
      <c r="E412" t="s">
        <v>129</v>
      </c>
      <c r="F412" t="s">
        <v>130</v>
      </c>
      <c r="G412" t="s">
        <v>74</v>
      </c>
      <c r="L412" t="s">
        <v>76</v>
      </c>
      <c r="M412">
        <v>29739.242990654198</v>
      </c>
      <c r="N412">
        <f t="shared" si="83"/>
        <v>29739.242990654198</v>
      </c>
      <c r="O412">
        <f t="shared" si="83"/>
        <v>29739.242990654198</v>
      </c>
      <c r="P412">
        <f t="shared" si="83"/>
        <v>29739.242990654198</v>
      </c>
      <c r="Q412">
        <f t="shared" si="83"/>
        <v>29739.242990654198</v>
      </c>
      <c r="R412">
        <f t="shared" si="83"/>
        <v>29739.242990654198</v>
      </c>
      <c r="S412">
        <f t="shared" si="83"/>
        <v>29739.242990654198</v>
      </c>
      <c r="T412">
        <f t="shared" si="83"/>
        <v>29739.242990654198</v>
      </c>
      <c r="U412">
        <f t="shared" si="83"/>
        <v>29739.242990654198</v>
      </c>
      <c r="V412">
        <f t="shared" si="83"/>
        <v>29739.242990654198</v>
      </c>
      <c r="W412">
        <f t="shared" si="83"/>
        <v>29739.242990654198</v>
      </c>
    </row>
    <row r="413" spans="1:23" x14ac:dyDescent="0.25">
      <c r="A413" t="s">
        <v>47</v>
      </c>
      <c r="B413" t="s">
        <v>5</v>
      </c>
      <c r="C413" t="s">
        <v>15</v>
      </c>
      <c r="D413" t="s">
        <v>16</v>
      </c>
      <c r="E413" t="s">
        <v>129</v>
      </c>
      <c r="F413" t="s">
        <v>130</v>
      </c>
      <c r="G413" t="s">
        <v>17</v>
      </c>
      <c r="J413" t="s">
        <v>79</v>
      </c>
      <c r="L413" t="s">
        <v>80</v>
      </c>
      <c r="M413">
        <v>3.0977679999999999E-3</v>
      </c>
      <c r="N413">
        <f t="shared" si="83"/>
        <v>3.0977679999999999E-3</v>
      </c>
      <c r="O413">
        <f t="shared" si="83"/>
        <v>3.0977679999999999E-3</v>
      </c>
      <c r="P413">
        <f t="shared" si="83"/>
        <v>3.0977679999999999E-3</v>
      </c>
      <c r="Q413">
        <f t="shared" si="83"/>
        <v>3.0977679999999999E-3</v>
      </c>
      <c r="R413">
        <f t="shared" si="83"/>
        <v>3.0977679999999999E-3</v>
      </c>
      <c r="S413">
        <f t="shared" si="83"/>
        <v>3.0977679999999999E-3</v>
      </c>
      <c r="T413">
        <f t="shared" si="83"/>
        <v>3.0977679999999999E-3</v>
      </c>
      <c r="U413">
        <f t="shared" si="83"/>
        <v>3.0977679999999999E-3</v>
      </c>
      <c r="V413">
        <f t="shared" si="83"/>
        <v>3.0977679999999999E-3</v>
      </c>
      <c r="W413">
        <f t="shared" si="83"/>
        <v>3.0977679999999999E-3</v>
      </c>
    </row>
    <row r="414" spans="1:23" x14ac:dyDescent="0.25">
      <c r="A414" t="s">
        <v>47</v>
      </c>
      <c r="B414" t="s">
        <v>5</v>
      </c>
      <c r="C414" t="s">
        <v>15</v>
      </c>
      <c r="D414" t="s">
        <v>16</v>
      </c>
      <c r="E414" t="s">
        <v>129</v>
      </c>
      <c r="F414" t="s">
        <v>131</v>
      </c>
      <c r="G414" t="s">
        <v>6</v>
      </c>
    </row>
    <row r="415" spans="1:23" x14ac:dyDescent="0.25">
      <c r="A415" t="s">
        <v>47</v>
      </c>
      <c r="B415" t="s">
        <v>5</v>
      </c>
      <c r="C415" t="s">
        <v>15</v>
      </c>
      <c r="D415" t="s">
        <v>16</v>
      </c>
      <c r="E415" t="s">
        <v>129</v>
      </c>
      <c r="F415" t="s">
        <v>131</v>
      </c>
      <c r="G415" t="s">
        <v>65</v>
      </c>
      <c r="L415" t="s">
        <v>66</v>
      </c>
      <c r="M415">
        <v>2015</v>
      </c>
      <c r="N415">
        <f t="shared" ref="N415:W417" si="84">M415</f>
        <v>2015</v>
      </c>
      <c r="O415">
        <f t="shared" si="84"/>
        <v>2015</v>
      </c>
      <c r="P415">
        <f t="shared" si="84"/>
        <v>2015</v>
      </c>
      <c r="Q415">
        <f t="shared" si="84"/>
        <v>2015</v>
      </c>
      <c r="R415">
        <f t="shared" si="84"/>
        <v>2015</v>
      </c>
      <c r="S415">
        <f t="shared" si="84"/>
        <v>2015</v>
      </c>
      <c r="T415">
        <f t="shared" si="84"/>
        <v>2015</v>
      </c>
      <c r="U415">
        <f t="shared" si="84"/>
        <v>2015</v>
      </c>
      <c r="V415">
        <f t="shared" si="84"/>
        <v>2015</v>
      </c>
      <c r="W415">
        <f t="shared" si="84"/>
        <v>2015</v>
      </c>
    </row>
    <row r="416" spans="1:23" x14ac:dyDescent="0.25">
      <c r="A416" t="s">
        <v>47</v>
      </c>
      <c r="B416" t="s">
        <v>5</v>
      </c>
      <c r="C416" t="s">
        <v>15</v>
      </c>
      <c r="D416" t="s">
        <v>16</v>
      </c>
      <c r="E416" t="s">
        <v>129</v>
      </c>
      <c r="F416" t="s">
        <v>131</v>
      </c>
      <c r="G416" t="s">
        <v>67</v>
      </c>
      <c r="L416" t="s">
        <v>66</v>
      </c>
      <c r="M416">
        <v>2101</v>
      </c>
      <c r="N416">
        <f t="shared" si="84"/>
        <v>2101</v>
      </c>
      <c r="O416">
        <f t="shared" si="84"/>
        <v>2101</v>
      </c>
      <c r="P416">
        <f t="shared" si="84"/>
        <v>2101</v>
      </c>
      <c r="Q416">
        <f t="shared" si="84"/>
        <v>2101</v>
      </c>
      <c r="R416">
        <f t="shared" si="84"/>
        <v>2101</v>
      </c>
      <c r="S416">
        <f t="shared" si="84"/>
        <v>2101</v>
      </c>
      <c r="T416">
        <f t="shared" si="84"/>
        <v>2101</v>
      </c>
      <c r="U416">
        <f t="shared" si="84"/>
        <v>2101</v>
      </c>
      <c r="V416">
        <f t="shared" si="84"/>
        <v>2101</v>
      </c>
      <c r="W416">
        <f t="shared" si="84"/>
        <v>2101</v>
      </c>
    </row>
    <row r="417" spans="1:23" x14ac:dyDescent="0.25">
      <c r="A417" t="s">
        <v>47</v>
      </c>
      <c r="B417" t="s">
        <v>5</v>
      </c>
      <c r="C417" t="s">
        <v>15</v>
      </c>
      <c r="D417" t="s">
        <v>16</v>
      </c>
      <c r="E417" t="s">
        <v>129</v>
      </c>
      <c r="F417" t="s">
        <v>131</v>
      </c>
      <c r="G417" t="s">
        <v>68</v>
      </c>
      <c r="L417" t="s">
        <v>69</v>
      </c>
      <c r="M417">
        <v>16</v>
      </c>
      <c r="N417">
        <f t="shared" si="84"/>
        <v>16</v>
      </c>
      <c r="O417">
        <f t="shared" si="84"/>
        <v>16</v>
      </c>
      <c r="P417">
        <f t="shared" si="84"/>
        <v>16</v>
      </c>
      <c r="Q417">
        <f t="shared" si="84"/>
        <v>16</v>
      </c>
      <c r="R417">
        <f t="shared" si="84"/>
        <v>16</v>
      </c>
      <c r="S417">
        <f t="shared" si="84"/>
        <v>16</v>
      </c>
      <c r="T417">
        <f t="shared" si="84"/>
        <v>16</v>
      </c>
      <c r="U417">
        <f t="shared" si="84"/>
        <v>16</v>
      </c>
      <c r="V417">
        <f t="shared" si="84"/>
        <v>16</v>
      </c>
      <c r="W417">
        <f t="shared" si="84"/>
        <v>16</v>
      </c>
    </row>
    <row r="418" spans="1:23" x14ac:dyDescent="0.25">
      <c r="A418" t="s">
        <v>47</v>
      </c>
      <c r="B418" t="s">
        <v>5</v>
      </c>
      <c r="C418" t="s">
        <v>15</v>
      </c>
      <c r="D418" t="s">
        <v>16</v>
      </c>
      <c r="E418" t="s">
        <v>129</v>
      </c>
      <c r="F418" t="s">
        <v>131</v>
      </c>
      <c r="G418" t="s">
        <v>70</v>
      </c>
      <c r="L418" t="s">
        <v>49</v>
      </c>
      <c r="M418">
        <v>0</v>
      </c>
    </row>
    <row r="419" spans="1:23" x14ac:dyDescent="0.25">
      <c r="A419" t="s">
        <v>47</v>
      </c>
      <c r="B419" t="s">
        <v>5</v>
      </c>
      <c r="C419" t="s">
        <v>15</v>
      </c>
      <c r="D419" t="s">
        <v>16</v>
      </c>
      <c r="E419" t="s">
        <v>129</v>
      </c>
      <c r="F419" t="s">
        <v>131</v>
      </c>
      <c r="G419" t="s">
        <v>71</v>
      </c>
      <c r="L419" t="s">
        <v>19</v>
      </c>
      <c r="M419">
        <v>20000</v>
      </c>
      <c r="N419">
        <f t="shared" ref="N419:W421" si="85">M419</f>
        <v>20000</v>
      </c>
      <c r="O419">
        <f t="shared" si="85"/>
        <v>20000</v>
      </c>
      <c r="P419">
        <f t="shared" si="85"/>
        <v>20000</v>
      </c>
      <c r="Q419">
        <f t="shared" si="85"/>
        <v>20000</v>
      </c>
      <c r="R419">
        <f t="shared" si="85"/>
        <v>20000</v>
      </c>
      <c r="S419">
        <f t="shared" si="85"/>
        <v>20000</v>
      </c>
      <c r="T419">
        <f t="shared" si="85"/>
        <v>20000</v>
      </c>
      <c r="U419">
        <f t="shared" si="85"/>
        <v>20000</v>
      </c>
      <c r="V419">
        <f t="shared" si="85"/>
        <v>20000</v>
      </c>
      <c r="W419">
        <f t="shared" si="85"/>
        <v>20000</v>
      </c>
    </row>
    <row r="420" spans="1:23" x14ac:dyDescent="0.25">
      <c r="A420" t="s">
        <v>47</v>
      </c>
      <c r="B420" t="s">
        <v>5</v>
      </c>
      <c r="C420" t="s">
        <v>15</v>
      </c>
      <c r="D420" t="s">
        <v>16</v>
      </c>
      <c r="E420" t="s">
        <v>129</v>
      </c>
      <c r="F420" t="s">
        <v>131</v>
      </c>
      <c r="G420" t="s">
        <v>74</v>
      </c>
      <c r="L420" t="s">
        <v>76</v>
      </c>
      <c r="M420">
        <v>33022.121495327097</v>
      </c>
      <c r="N420">
        <f t="shared" si="85"/>
        <v>33022.121495327097</v>
      </c>
      <c r="O420">
        <f t="shared" si="85"/>
        <v>33022.121495327097</v>
      </c>
      <c r="P420">
        <f t="shared" si="85"/>
        <v>33022.121495327097</v>
      </c>
      <c r="Q420">
        <f t="shared" si="85"/>
        <v>33022.121495327097</v>
      </c>
      <c r="R420">
        <f t="shared" si="85"/>
        <v>33022.121495327097</v>
      </c>
      <c r="S420">
        <f t="shared" si="85"/>
        <v>33022.121495327097</v>
      </c>
      <c r="T420">
        <f t="shared" si="85"/>
        <v>33022.121495327097</v>
      </c>
      <c r="U420">
        <f t="shared" si="85"/>
        <v>33022.121495327097</v>
      </c>
      <c r="V420">
        <f t="shared" si="85"/>
        <v>33022.121495327097</v>
      </c>
      <c r="W420">
        <f t="shared" si="85"/>
        <v>33022.121495327097</v>
      </c>
    </row>
    <row r="421" spans="1:23" x14ac:dyDescent="0.25">
      <c r="A421" t="s">
        <v>47</v>
      </c>
      <c r="B421" t="s">
        <v>5</v>
      </c>
      <c r="C421" t="s">
        <v>15</v>
      </c>
      <c r="D421" t="s">
        <v>16</v>
      </c>
      <c r="E421" t="s">
        <v>129</v>
      </c>
      <c r="F421" t="s">
        <v>131</v>
      </c>
      <c r="G421" t="s">
        <v>17</v>
      </c>
      <c r="J421" t="s">
        <v>79</v>
      </c>
      <c r="L421" t="s">
        <v>80</v>
      </c>
      <c r="M421">
        <v>2.6788469999999998E-3</v>
      </c>
      <c r="N421">
        <f t="shared" si="85"/>
        <v>2.6788469999999998E-3</v>
      </c>
      <c r="O421">
        <f t="shared" si="85"/>
        <v>2.6788469999999998E-3</v>
      </c>
      <c r="P421">
        <f t="shared" si="85"/>
        <v>2.6788469999999998E-3</v>
      </c>
      <c r="Q421">
        <f t="shared" si="85"/>
        <v>2.6788469999999998E-3</v>
      </c>
      <c r="R421">
        <f t="shared" si="85"/>
        <v>2.6788469999999998E-3</v>
      </c>
      <c r="S421">
        <f t="shared" si="85"/>
        <v>2.6788469999999998E-3</v>
      </c>
      <c r="T421">
        <f t="shared" si="85"/>
        <v>2.6788469999999998E-3</v>
      </c>
      <c r="U421">
        <f t="shared" si="85"/>
        <v>2.6788469999999998E-3</v>
      </c>
      <c r="V421">
        <f t="shared" si="85"/>
        <v>2.6788469999999998E-3</v>
      </c>
      <c r="W421">
        <f t="shared" si="85"/>
        <v>2.6788469999999998E-3</v>
      </c>
    </row>
    <row r="422" spans="1:23" x14ac:dyDescent="0.25">
      <c r="A422" t="s">
        <v>47</v>
      </c>
      <c r="B422" t="s">
        <v>5</v>
      </c>
      <c r="C422" t="s">
        <v>15</v>
      </c>
      <c r="D422" t="s">
        <v>16</v>
      </c>
      <c r="E422" t="s">
        <v>129</v>
      </c>
      <c r="F422" t="s">
        <v>132</v>
      </c>
      <c r="G422" t="s">
        <v>6</v>
      </c>
    </row>
    <row r="423" spans="1:23" x14ac:dyDescent="0.25">
      <c r="A423" t="s">
        <v>47</v>
      </c>
      <c r="B423" t="s">
        <v>5</v>
      </c>
      <c r="C423" t="s">
        <v>15</v>
      </c>
      <c r="D423" t="s">
        <v>16</v>
      </c>
      <c r="E423" t="s">
        <v>129</v>
      </c>
      <c r="F423" t="s">
        <v>132</v>
      </c>
      <c r="G423" t="s">
        <v>65</v>
      </c>
      <c r="L423" t="s">
        <v>66</v>
      </c>
      <c r="M423">
        <v>2015</v>
      </c>
      <c r="N423">
        <f t="shared" ref="N423:W425" si="86">M423</f>
        <v>2015</v>
      </c>
      <c r="O423">
        <f t="shared" si="86"/>
        <v>2015</v>
      </c>
      <c r="P423">
        <f t="shared" si="86"/>
        <v>2015</v>
      </c>
      <c r="Q423">
        <f t="shared" si="86"/>
        <v>2015</v>
      </c>
      <c r="R423">
        <f t="shared" si="86"/>
        <v>2015</v>
      </c>
      <c r="S423">
        <f t="shared" si="86"/>
        <v>2015</v>
      </c>
      <c r="T423">
        <f t="shared" si="86"/>
        <v>2015</v>
      </c>
      <c r="U423">
        <f t="shared" si="86"/>
        <v>2015</v>
      </c>
      <c r="V423">
        <f t="shared" si="86"/>
        <v>2015</v>
      </c>
      <c r="W423">
        <f t="shared" si="86"/>
        <v>2015</v>
      </c>
    </row>
    <row r="424" spans="1:23" x14ac:dyDescent="0.25">
      <c r="A424" t="s">
        <v>47</v>
      </c>
      <c r="B424" t="s">
        <v>5</v>
      </c>
      <c r="C424" t="s">
        <v>15</v>
      </c>
      <c r="D424" t="s">
        <v>16</v>
      </c>
      <c r="E424" t="s">
        <v>129</v>
      </c>
      <c r="F424" t="s">
        <v>132</v>
      </c>
      <c r="G424" t="s">
        <v>67</v>
      </c>
      <c r="L424" t="s">
        <v>66</v>
      </c>
      <c r="M424">
        <v>2101</v>
      </c>
      <c r="N424">
        <f t="shared" si="86"/>
        <v>2101</v>
      </c>
      <c r="O424">
        <f t="shared" si="86"/>
        <v>2101</v>
      </c>
      <c r="P424">
        <f t="shared" si="86"/>
        <v>2101</v>
      </c>
      <c r="Q424">
        <f t="shared" si="86"/>
        <v>2101</v>
      </c>
      <c r="R424">
        <f t="shared" si="86"/>
        <v>2101</v>
      </c>
      <c r="S424">
        <f t="shared" si="86"/>
        <v>2101</v>
      </c>
      <c r="T424">
        <f t="shared" si="86"/>
        <v>2101</v>
      </c>
      <c r="U424">
        <f t="shared" si="86"/>
        <v>2101</v>
      </c>
      <c r="V424">
        <f t="shared" si="86"/>
        <v>2101</v>
      </c>
      <c r="W424">
        <f t="shared" si="86"/>
        <v>2101</v>
      </c>
    </row>
    <row r="425" spans="1:23" x14ac:dyDescent="0.25">
      <c r="A425" t="s">
        <v>47</v>
      </c>
      <c r="B425" t="s">
        <v>5</v>
      </c>
      <c r="C425" t="s">
        <v>15</v>
      </c>
      <c r="D425" t="s">
        <v>16</v>
      </c>
      <c r="E425" t="s">
        <v>129</v>
      </c>
      <c r="F425" t="s">
        <v>132</v>
      </c>
      <c r="G425" t="s">
        <v>68</v>
      </c>
      <c r="L425" t="s">
        <v>69</v>
      </c>
      <c r="M425">
        <v>16</v>
      </c>
      <c r="N425">
        <f t="shared" si="86"/>
        <v>16</v>
      </c>
      <c r="O425">
        <f t="shared" si="86"/>
        <v>16</v>
      </c>
      <c r="P425">
        <f t="shared" si="86"/>
        <v>16</v>
      </c>
      <c r="Q425">
        <f t="shared" si="86"/>
        <v>16</v>
      </c>
      <c r="R425">
        <f t="shared" si="86"/>
        <v>16</v>
      </c>
      <c r="S425">
        <f t="shared" si="86"/>
        <v>16</v>
      </c>
      <c r="T425">
        <f t="shared" si="86"/>
        <v>16</v>
      </c>
      <c r="U425">
        <f t="shared" si="86"/>
        <v>16</v>
      </c>
      <c r="V425">
        <f t="shared" si="86"/>
        <v>16</v>
      </c>
      <c r="W425">
        <f t="shared" si="86"/>
        <v>16</v>
      </c>
    </row>
    <row r="426" spans="1:23" x14ac:dyDescent="0.25">
      <c r="A426" t="s">
        <v>47</v>
      </c>
      <c r="B426" t="s">
        <v>5</v>
      </c>
      <c r="C426" t="s">
        <v>15</v>
      </c>
      <c r="D426" t="s">
        <v>16</v>
      </c>
      <c r="E426" t="s">
        <v>129</v>
      </c>
      <c r="F426" t="s">
        <v>132</v>
      </c>
      <c r="G426" t="s">
        <v>70</v>
      </c>
      <c r="L426" t="s">
        <v>49</v>
      </c>
      <c r="M426">
        <v>0</v>
      </c>
    </row>
    <row r="427" spans="1:23" x14ac:dyDescent="0.25">
      <c r="A427" t="s">
        <v>47</v>
      </c>
      <c r="B427" t="s">
        <v>5</v>
      </c>
      <c r="C427" t="s">
        <v>15</v>
      </c>
      <c r="D427" t="s">
        <v>16</v>
      </c>
      <c r="E427" t="s">
        <v>129</v>
      </c>
      <c r="F427" t="s">
        <v>132</v>
      </c>
      <c r="G427" t="s">
        <v>71</v>
      </c>
      <c r="L427" t="s">
        <v>19</v>
      </c>
      <c r="M427">
        <v>20000</v>
      </c>
      <c r="N427">
        <f t="shared" ref="N427:W429" si="87">M427</f>
        <v>20000</v>
      </c>
      <c r="O427">
        <f t="shared" si="87"/>
        <v>20000</v>
      </c>
      <c r="P427">
        <f t="shared" si="87"/>
        <v>20000</v>
      </c>
      <c r="Q427">
        <f t="shared" si="87"/>
        <v>20000</v>
      </c>
      <c r="R427">
        <f t="shared" si="87"/>
        <v>20000</v>
      </c>
      <c r="S427">
        <f t="shared" si="87"/>
        <v>20000</v>
      </c>
      <c r="T427">
        <f t="shared" si="87"/>
        <v>20000</v>
      </c>
      <c r="U427">
        <f t="shared" si="87"/>
        <v>20000</v>
      </c>
      <c r="V427">
        <f t="shared" si="87"/>
        <v>20000</v>
      </c>
      <c r="W427">
        <f t="shared" si="87"/>
        <v>20000</v>
      </c>
    </row>
    <row r="428" spans="1:23" x14ac:dyDescent="0.25">
      <c r="A428" t="s">
        <v>47</v>
      </c>
      <c r="B428" t="s">
        <v>5</v>
      </c>
      <c r="C428" t="s">
        <v>15</v>
      </c>
      <c r="D428" t="s">
        <v>16</v>
      </c>
      <c r="E428" t="s">
        <v>129</v>
      </c>
      <c r="F428" t="s">
        <v>132</v>
      </c>
      <c r="G428" t="s">
        <v>74</v>
      </c>
      <c r="L428" t="s">
        <v>76</v>
      </c>
      <c r="M428">
        <v>38614.794392523399</v>
      </c>
      <c r="N428">
        <f t="shared" si="87"/>
        <v>38614.794392523399</v>
      </c>
      <c r="O428">
        <f t="shared" si="87"/>
        <v>38614.794392523399</v>
      </c>
      <c r="P428">
        <f t="shared" si="87"/>
        <v>38614.794392523399</v>
      </c>
      <c r="Q428">
        <f t="shared" si="87"/>
        <v>38614.794392523399</v>
      </c>
      <c r="R428">
        <f t="shared" si="87"/>
        <v>38614.794392523399</v>
      </c>
      <c r="S428">
        <f t="shared" si="87"/>
        <v>38614.794392523399</v>
      </c>
      <c r="T428">
        <f t="shared" si="87"/>
        <v>38614.794392523399</v>
      </c>
      <c r="U428">
        <f t="shared" si="87"/>
        <v>38614.794392523399</v>
      </c>
      <c r="V428">
        <f t="shared" si="87"/>
        <v>38614.794392523399</v>
      </c>
      <c r="W428">
        <f t="shared" si="87"/>
        <v>38614.794392523399</v>
      </c>
    </row>
    <row r="429" spans="1:23" x14ac:dyDescent="0.25">
      <c r="A429" t="s">
        <v>47</v>
      </c>
      <c r="B429" t="s">
        <v>5</v>
      </c>
      <c r="C429" t="s">
        <v>15</v>
      </c>
      <c r="D429" t="s">
        <v>16</v>
      </c>
      <c r="E429" t="s">
        <v>129</v>
      </c>
      <c r="F429" t="s">
        <v>132</v>
      </c>
      <c r="G429" t="s">
        <v>17</v>
      </c>
      <c r="J429" t="s">
        <v>79</v>
      </c>
      <c r="L429" t="s">
        <v>80</v>
      </c>
      <c r="M429">
        <v>2.4797170000000002E-3</v>
      </c>
      <c r="N429">
        <f t="shared" si="87"/>
        <v>2.4797170000000002E-3</v>
      </c>
      <c r="O429">
        <f t="shared" si="87"/>
        <v>2.4797170000000002E-3</v>
      </c>
      <c r="P429">
        <f t="shared" si="87"/>
        <v>2.4797170000000002E-3</v>
      </c>
      <c r="Q429">
        <f t="shared" si="87"/>
        <v>2.4797170000000002E-3</v>
      </c>
      <c r="R429">
        <f t="shared" si="87"/>
        <v>2.4797170000000002E-3</v>
      </c>
      <c r="S429">
        <f t="shared" si="87"/>
        <v>2.4797170000000002E-3</v>
      </c>
      <c r="T429">
        <f t="shared" si="87"/>
        <v>2.4797170000000002E-3</v>
      </c>
      <c r="U429">
        <f t="shared" si="87"/>
        <v>2.4797170000000002E-3</v>
      </c>
      <c r="V429">
        <f t="shared" si="87"/>
        <v>2.4797170000000002E-3</v>
      </c>
      <c r="W429">
        <f t="shared" si="87"/>
        <v>2.4797170000000002E-3</v>
      </c>
    </row>
    <row r="430" spans="1:23" x14ac:dyDescent="0.25">
      <c r="A430" t="s">
        <v>47</v>
      </c>
      <c r="B430" t="s">
        <v>5</v>
      </c>
      <c r="C430" t="s">
        <v>15</v>
      </c>
      <c r="D430" t="s">
        <v>16</v>
      </c>
      <c r="E430" t="s">
        <v>129</v>
      </c>
      <c r="F430" t="s">
        <v>95</v>
      </c>
      <c r="G430" t="s">
        <v>6</v>
      </c>
    </row>
    <row r="431" spans="1:23" x14ac:dyDescent="0.25">
      <c r="A431" t="s">
        <v>47</v>
      </c>
      <c r="B431" t="s">
        <v>5</v>
      </c>
      <c r="C431" t="s">
        <v>15</v>
      </c>
      <c r="D431" t="s">
        <v>16</v>
      </c>
      <c r="E431" t="s">
        <v>129</v>
      </c>
      <c r="F431" t="s">
        <v>95</v>
      </c>
      <c r="G431" t="s">
        <v>65</v>
      </c>
      <c r="L431" t="s">
        <v>66</v>
      </c>
      <c r="M431">
        <v>2015</v>
      </c>
      <c r="N431">
        <f t="shared" ref="N431:W433" si="88">M431</f>
        <v>2015</v>
      </c>
      <c r="O431">
        <f t="shared" si="88"/>
        <v>2015</v>
      </c>
      <c r="P431">
        <f t="shared" si="88"/>
        <v>2015</v>
      </c>
      <c r="Q431">
        <f t="shared" si="88"/>
        <v>2015</v>
      </c>
      <c r="R431">
        <f t="shared" si="88"/>
        <v>2015</v>
      </c>
      <c r="S431">
        <f t="shared" si="88"/>
        <v>2015</v>
      </c>
      <c r="T431">
        <f t="shared" si="88"/>
        <v>2015</v>
      </c>
      <c r="U431">
        <f t="shared" si="88"/>
        <v>2015</v>
      </c>
      <c r="V431">
        <f t="shared" si="88"/>
        <v>2015</v>
      </c>
      <c r="W431">
        <f t="shared" si="88"/>
        <v>2015</v>
      </c>
    </row>
    <row r="432" spans="1:23" x14ac:dyDescent="0.25">
      <c r="A432" t="s">
        <v>47</v>
      </c>
      <c r="B432" t="s">
        <v>5</v>
      </c>
      <c r="C432" t="s">
        <v>15</v>
      </c>
      <c r="D432" t="s">
        <v>16</v>
      </c>
      <c r="E432" t="s">
        <v>129</v>
      </c>
      <c r="F432" t="s">
        <v>95</v>
      </c>
      <c r="G432" t="s">
        <v>67</v>
      </c>
      <c r="L432" t="s">
        <v>66</v>
      </c>
      <c r="M432">
        <v>2101</v>
      </c>
      <c r="N432">
        <f t="shared" si="88"/>
        <v>2101</v>
      </c>
      <c r="O432">
        <f t="shared" si="88"/>
        <v>2101</v>
      </c>
      <c r="P432">
        <f t="shared" si="88"/>
        <v>2101</v>
      </c>
      <c r="Q432">
        <f t="shared" si="88"/>
        <v>2101</v>
      </c>
      <c r="R432">
        <f t="shared" si="88"/>
        <v>2101</v>
      </c>
      <c r="S432">
        <f t="shared" si="88"/>
        <v>2101</v>
      </c>
      <c r="T432">
        <f t="shared" si="88"/>
        <v>2101</v>
      </c>
      <c r="U432">
        <f t="shared" si="88"/>
        <v>2101</v>
      </c>
      <c r="V432">
        <f t="shared" si="88"/>
        <v>2101</v>
      </c>
      <c r="W432">
        <f t="shared" si="88"/>
        <v>2101</v>
      </c>
    </row>
    <row r="433" spans="1:23" x14ac:dyDescent="0.25">
      <c r="A433" t="s">
        <v>47</v>
      </c>
      <c r="B433" t="s">
        <v>5</v>
      </c>
      <c r="C433" t="s">
        <v>15</v>
      </c>
      <c r="D433" t="s">
        <v>16</v>
      </c>
      <c r="E433" t="s">
        <v>129</v>
      </c>
      <c r="F433" t="s">
        <v>95</v>
      </c>
      <c r="G433" t="s">
        <v>68</v>
      </c>
      <c r="L433" t="s">
        <v>69</v>
      </c>
      <c r="M433">
        <v>16</v>
      </c>
      <c r="N433">
        <f t="shared" si="88"/>
        <v>16</v>
      </c>
      <c r="O433">
        <f t="shared" si="88"/>
        <v>16</v>
      </c>
      <c r="P433">
        <f t="shared" si="88"/>
        <v>16</v>
      </c>
      <c r="Q433">
        <f t="shared" si="88"/>
        <v>16</v>
      </c>
      <c r="R433">
        <f t="shared" si="88"/>
        <v>16</v>
      </c>
      <c r="S433">
        <f t="shared" si="88"/>
        <v>16</v>
      </c>
      <c r="T433">
        <f t="shared" si="88"/>
        <v>16</v>
      </c>
      <c r="U433">
        <f t="shared" si="88"/>
        <v>16</v>
      </c>
      <c r="V433">
        <f t="shared" si="88"/>
        <v>16</v>
      </c>
      <c r="W433">
        <f t="shared" si="88"/>
        <v>16</v>
      </c>
    </row>
    <row r="434" spans="1:23" x14ac:dyDescent="0.25">
      <c r="A434" t="s">
        <v>47</v>
      </c>
      <c r="B434" t="s">
        <v>5</v>
      </c>
      <c r="C434" t="s">
        <v>15</v>
      </c>
      <c r="D434" t="s">
        <v>16</v>
      </c>
      <c r="E434" t="s">
        <v>129</v>
      </c>
      <c r="F434" t="s">
        <v>95</v>
      </c>
      <c r="G434" t="s">
        <v>70</v>
      </c>
      <c r="L434" t="s">
        <v>49</v>
      </c>
      <c r="M434">
        <v>0</v>
      </c>
    </row>
    <row r="435" spans="1:23" x14ac:dyDescent="0.25">
      <c r="A435" t="s">
        <v>47</v>
      </c>
      <c r="B435" t="s">
        <v>5</v>
      </c>
      <c r="C435" t="s">
        <v>15</v>
      </c>
      <c r="D435" t="s">
        <v>16</v>
      </c>
      <c r="E435" t="s">
        <v>129</v>
      </c>
      <c r="F435" t="s">
        <v>95</v>
      </c>
      <c r="G435" t="s">
        <v>71</v>
      </c>
      <c r="L435" t="s">
        <v>19</v>
      </c>
      <c r="M435">
        <v>20000</v>
      </c>
      <c r="N435">
        <f t="shared" ref="N435:W437" si="89">M435</f>
        <v>20000</v>
      </c>
      <c r="O435">
        <f t="shared" si="89"/>
        <v>20000</v>
      </c>
      <c r="P435">
        <f t="shared" si="89"/>
        <v>20000</v>
      </c>
      <c r="Q435">
        <f t="shared" si="89"/>
        <v>20000</v>
      </c>
      <c r="R435">
        <f t="shared" si="89"/>
        <v>20000</v>
      </c>
      <c r="S435">
        <f t="shared" si="89"/>
        <v>20000</v>
      </c>
      <c r="T435">
        <f t="shared" si="89"/>
        <v>20000</v>
      </c>
      <c r="U435">
        <f t="shared" si="89"/>
        <v>20000</v>
      </c>
      <c r="V435">
        <f t="shared" si="89"/>
        <v>20000</v>
      </c>
      <c r="W435">
        <f t="shared" si="89"/>
        <v>20000</v>
      </c>
    </row>
    <row r="436" spans="1:23" x14ac:dyDescent="0.25">
      <c r="A436" t="s">
        <v>47</v>
      </c>
      <c r="B436" t="s">
        <v>5</v>
      </c>
      <c r="C436" t="s">
        <v>15</v>
      </c>
      <c r="D436" t="s">
        <v>16</v>
      </c>
      <c r="E436" t="s">
        <v>129</v>
      </c>
      <c r="F436" t="s">
        <v>95</v>
      </c>
      <c r="G436" t="s">
        <v>74</v>
      </c>
      <c r="L436" t="s">
        <v>76</v>
      </c>
      <c r="M436">
        <v>639129.32710280397</v>
      </c>
      <c r="N436">
        <f t="shared" si="89"/>
        <v>639129.32710280397</v>
      </c>
      <c r="O436">
        <f t="shared" si="89"/>
        <v>639129.32710280397</v>
      </c>
      <c r="P436">
        <f t="shared" si="89"/>
        <v>639129.32710280397</v>
      </c>
      <c r="Q436">
        <f t="shared" si="89"/>
        <v>639129.32710280397</v>
      </c>
      <c r="R436">
        <f t="shared" si="89"/>
        <v>639129.32710280397</v>
      </c>
      <c r="S436">
        <f t="shared" si="89"/>
        <v>639129.32710280397</v>
      </c>
      <c r="T436">
        <f t="shared" si="89"/>
        <v>639129.32710280397</v>
      </c>
      <c r="U436">
        <f t="shared" si="89"/>
        <v>639129.32710280397</v>
      </c>
      <c r="V436">
        <f t="shared" si="89"/>
        <v>639129.32710280397</v>
      </c>
      <c r="W436">
        <f t="shared" si="89"/>
        <v>639129.32710280397</v>
      </c>
    </row>
    <row r="437" spans="1:23" x14ac:dyDescent="0.25">
      <c r="A437" t="s">
        <v>47</v>
      </c>
      <c r="B437" t="s">
        <v>5</v>
      </c>
      <c r="C437" t="s">
        <v>15</v>
      </c>
      <c r="D437" t="s">
        <v>16</v>
      </c>
      <c r="E437" t="s">
        <v>129</v>
      </c>
      <c r="F437" t="s">
        <v>95</v>
      </c>
      <c r="G437" t="s">
        <v>17</v>
      </c>
      <c r="J437" t="s">
        <v>36</v>
      </c>
      <c r="L437" t="s">
        <v>80</v>
      </c>
      <c r="M437">
        <v>2.6199999999999999E-3</v>
      </c>
      <c r="N437">
        <f t="shared" si="89"/>
        <v>2.6199999999999999E-3</v>
      </c>
      <c r="O437">
        <f t="shared" si="89"/>
        <v>2.6199999999999999E-3</v>
      </c>
      <c r="P437">
        <f t="shared" si="89"/>
        <v>2.6199999999999999E-3</v>
      </c>
      <c r="Q437">
        <f t="shared" si="89"/>
        <v>2.6199999999999999E-3</v>
      </c>
      <c r="R437">
        <f t="shared" si="89"/>
        <v>2.6199999999999999E-3</v>
      </c>
      <c r="S437">
        <f t="shared" si="89"/>
        <v>2.6199999999999999E-3</v>
      </c>
      <c r="T437">
        <f t="shared" si="89"/>
        <v>2.6199999999999999E-3</v>
      </c>
      <c r="U437">
        <f t="shared" si="89"/>
        <v>2.6199999999999999E-3</v>
      </c>
      <c r="V437">
        <f t="shared" si="89"/>
        <v>2.6199999999999999E-3</v>
      </c>
      <c r="W437">
        <f t="shared" si="89"/>
        <v>2.6199999999999999E-3</v>
      </c>
    </row>
    <row r="438" spans="1:23" x14ac:dyDescent="0.25">
      <c r="A438" t="s">
        <v>101</v>
      </c>
      <c r="B438" t="s">
        <v>5</v>
      </c>
      <c r="C438" t="s">
        <v>15</v>
      </c>
      <c r="D438" t="s">
        <v>16</v>
      </c>
      <c r="E438" t="s">
        <v>133</v>
      </c>
      <c r="G438" t="s">
        <v>20</v>
      </c>
      <c r="L438" t="s">
        <v>80</v>
      </c>
    </row>
    <row r="439" spans="1:23" x14ac:dyDescent="0.25">
      <c r="A439" t="s">
        <v>101</v>
      </c>
      <c r="B439" t="s">
        <v>5</v>
      </c>
      <c r="C439" t="s">
        <v>15</v>
      </c>
      <c r="D439" t="s">
        <v>16</v>
      </c>
      <c r="E439" t="s">
        <v>133</v>
      </c>
      <c r="G439" t="s">
        <v>21</v>
      </c>
      <c r="H439" t="s">
        <v>52</v>
      </c>
    </row>
    <row r="440" spans="1:23" x14ac:dyDescent="0.25">
      <c r="A440" t="s">
        <v>101</v>
      </c>
      <c r="B440" t="s">
        <v>5</v>
      </c>
      <c r="C440" t="s">
        <v>15</v>
      </c>
      <c r="D440" t="s">
        <v>16</v>
      </c>
      <c r="E440" t="s">
        <v>133</v>
      </c>
      <c r="G440" t="s">
        <v>17</v>
      </c>
      <c r="J440" t="s">
        <v>134</v>
      </c>
      <c r="L440" t="s">
        <v>80</v>
      </c>
      <c r="M440">
        <v>0.65</v>
      </c>
      <c r="N440">
        <f t="shared" ref="N440:W441" si="90">M440</f>
        <v>0.65</v>
      </c>
      <c r="O440">
        <f t="shared" si="90"/>
        <v>0.65</v>
      </c>
      <c r="P440">
        <f t="shared" si="90"/>
        <v>0.65</v>
      </c>
      <c r="Q440">
        <f t="shared" si="90"/>
        <v>0.65</v>
      </c>
      <c r="R440">
        <f t="shared" si="90"/>
        <v>0.65</v>
      </c>
      <c r="S440">
        <f t="shared" si="90"/>
        <v>0.65</v>
      </c>
      <c r="T440">
        <f t="shared" si="90"/>
        <v>0.65</v>
      </c>
      <c r="U440">
        <f t="shared" si="90"/>
        <v>0.65</v>
      </c>
      <c r="V440">
        <f t="shared" si="90"/>
        <v>0.65</v>
      </c>
      <c r="W440">
        <f t="shared" si="90"/>
        <v>0.65</v>
      </c>
    </row>
    <row r="441" spans="1:23" x14ac:dyDescent="0.25">
      <c r="A441" t="s">
        <v>101</v>
      </c>
      <c r="B441" t="s">
        <v>5</v>
      </c>
      <c r="C441" t="s">
        <v>15</v>
      </c>
      <c r="D441" t="s">
        <v>16</v>
      </c>
      <c r="E441" t="s">
        <v>133</v>
      </c>
      <c r="G441" t="s">
        <v>17</v>
      </c>
      <c r="J441" t="s">
        <v>135</v>
      </c>
      <c r="L441" t="s">
        <v>80</v>
      </c>
      <c r="M441">
        <v>0.35</v>
      </c>
      <c r="N441">
        <f t="shared" si="90"/>
        <v>0.35</v>
      </c>
      <c r="O441">
        <f t="shared" si="90"/>
        <v>0.35</v>
      </c>
      <c r="P441">
        <f t="shared" si="90"/>
        <v>0.35</v>
      </c>
      <c r="Q441">
        <f t="shared" si="90"/>
        <v>0.35</v>
      </c>
      <c r="R441">
        <f t="shared" si="90"/>
        <v>0.35</v>
      </c>
      <c r="S441">
        <f t="shared" si="90"/>
        <v>0.35</v>
      </c>
      <c r="T441">
        <f t="shared" si="90"/>
        <v>0.35</v>
      </c>
      <c r="U441">
        <f t="shared" si="90"/>
        <v>0.35</v>
      </c>
      <c r="V441">
        <f t="shared" si="90"/>
        <v>0.35</v>
      </c>
      <c r="W441">
        <f t="shared" si="90"/>
        <v>0.35</v>
      </c>
    </row>
    <row r="442" spans="1:23" x14ac:dyDescent="0.25">
      <c r="A442" t="s">
        <v>134</v>
      </c>
      <c r="B442" t="s">
        <v>5</v>
      </c>
      <c r="C442" t="s">
        <v>15</v>
      </c>
      <c r="D442" t="s">
        <v>16</v>
      </c>
      <c r="E442" t="s">
        <v>136</v>
      </c>
      <c r="G442" t="s">
        <v>20</v>
      </c>
      <c r="L442" t="s">
        <v>80</v>
      </c>
    </row>
    <row r="443" spans="1:23" x14ac:dyDescent="0.25">
      <c r="A443" t="s">
        <v>134</v>
      </c>
      <c r="B443" t="s">
        <v>5</v>
      </c>
      <c r="C443" t="s">
        <v>15</v>
      </c>
      <c r="D443" t="s">
        <v>16</v>
      </c>
      <c r="E443" t="s">
        <v>136</v>
      </c>
      <c r="G443" t="s">
        <v>21</v>
      </c>
      <c r="H443" t="s">
        <v>60</v>
      </c>
    </row>
    <row r="444" spans="1:23" x14ac:dyDescent="0.25">
      <c r="A444" t="s">
        <v>134</v>
      </c>
      <c r="B444" t="s">
        <v>5</v>
      </c>
      <c r="C444" t="s">
        <v>15</v>
      </c>
      <c r="D444" t="s">
        <v>16</v>
      </c>
      <c r="E444" t="s">
        <v>136</v>
      </c>
      <c r="G444" t="s">
        <v>61</v>
      </c>
      <c r="L444" t="s">
        <v>49</v>
      </c>
      <c r="M444">
        <v>0.25</v>
      </c>
      <c r="N444">
        <f t="shared" ref="N444:W445" si="91">M444</f>
        <v>0.25</v>
      </c>
      <c r="O444">
        <f t="shared" si="91"/>
        <v>0.25</v>
      </c>
      <c r="P444">
        <f t="shared" si="91"/>
        <v>0.25</v>
      </c>
      <c r="Q444">
        <f t="shared" si="91"/>
        <v>0.25</v>
      </c>
      <c r="R444">
        <f t="shared" si="91"/>
        <v>0.25</v>
      </c>
      <c r="S444">
        <f t="shared" si="91"/>
        <v>0.25</v>
      </c>
      <c r="T444">
        <f t="shared" si="91"/>
        <v>0.25</v>
      </c>
      <c r="U444">
        <f t="shared" si="91"/>
        <v>0.25</v>
      </c>
      <c r="V444">
        <f t="shared" si="91"/>
        <v>0.25</v>
      </c>
      <c r="W444">
        <f t="shared" si="91"/>
        <v>0.25</v>
      </c>
    </row>
    <row r="445" spans="1:23" x14ac:dyDescent="0.25">
      <c r="A445" t="s">
        <v>134</v>
      </c>
      <c r="B445" t="s">
        <v>5</v>
      </c>
      <c r="C445" t="s">
        <v>15</v>
      </c>
      <c r="D445" t="s">
        <v>16</v>
      </c>
      <c r="E445" t="s">
        <v>136</v>
      </c>
      <c r="G445" t="s">
        <v>63</v>
      </c>
      <c r="M445">
        <v>15</v>
      </c>
      <c r="N445">
        <f t="shared" si="91"/>
        <v>15</v>
      </c>
      <c r="O445">
        <f t="shared" si="91"/>
        <v>15</v>
      </c>
      <c r="P445">
        <f t="shared" si="91"/>
        <v>15</v>
      </c>
      <c r="Q445">
        <f t="shared" si="91"/>
        <v>15</v>
      </c>
      <c r="R445">
        <f t="shared" si="91"/>
        <v>15</v>
      </c>
      <c r="S445">
        <f t="shared" si="91"/>
        <v>15</v>
      </c>
      <c r="T445">
        <f t="shared" si="91"/>
        <v>15</v>
      </c>
      <c r="U445">
        <f t="shared" si="91"/>
        <v>15</v>
      </c>
      <c r="V445">
        <f t="shared" si="91"/>
        <v>15</v>
      </c>
      <c r="W445">
        <f t="shared" si="91"/>
        <v>15</v>
      </c>
    </row>
    <row r="446" spans="1:23" x14ac:dyDescent="0.25">
      <c r="A446" t="s">
        <v>134</v>
      </c>
      <c r="B446" t="s">
        <v>5</v>
      </c>
      <c r="C446" t="s">
        <v>15</v>
      </c>
      <c r="D446" t="s">
        <v>16</v>
      </c>
      <c r="E446" t="s">
        <v>136</v>
      </c>
      <c r="F446" t="s">
        <v>137</v>
      </c>
      <c r="G446" t="s">
        <v>6</v>
      </c>
    </row>
    <row r="447" spans="1:23" x14ac:dyDescent="0.25">
      <c r="A447" t="s">
        <v>134</v>
      </c>
      <c r="B447" t="s">
        <v>5</v>
      </c>
      <c r="C447" t="s">
        <v>15</v>
      </c>
      <c r="D447" t="s">
        <v>16</v>
      </c>
      <c r="E447" t="s">
        <v>136</v>
      </c>
      <c r="F447" t="s">
        <v>137</v>
      </c>
      <c r="G447" t="s">
        <v>65</v>
      </c>
      <c r="L447" t="s">
        <v>66</v>
      </c>
      <c r="M447">
        <v>2000</v>
      </c>
      <c r="N447">
        <f t="shared" ref="N447:W449" si="92">M447</f>
        <v>2000</v>
      </c>
      <c r="O447">
        <f t="shared" si="92"/>
        <v>2000</v>
      </c>
      <c r="P447">
        <f t="shared" si="92"/>
        <v>2000</v>
      </c>
      <c r="Q447">
        <f t="shared" si="92"/>
        <v>2000</v>
      </c>
      <c r="R447">
        <f t="shared" si="92"/>
        <v>2000</v>
      </c>
      <c r="S447">
        <f t="shared" si="92"/>
        <v>2000</v>
      </c>
      <c r="T447">
        <f t="shared" si="92"/>
        <v>2000</v>
      </c>
      <c r="U447">
        <f t="shared" si="92"/>
        <v>2000</v>
      </c>
      <c r="V447">
        <f t="shared" si="92"/>
        <v>2000</v>
      </c>
      <c r="W447">
        <f t="shared" si="92"/>
        <v>2000</v>
      </c>
    </row>
    <row r="448" spans="1:23" x14ac:dyDescent="0.25">
      <c r="A448" t="s">
        <v>134</v>
      </c>
      <c r="B448" t="s">
        <v>5</v>
      </c>
      <c r="C448" t="s">
        <v>15</v>
      </c>
      <c r="D448" t="s">
        <v>16</v>
      </c>
      <c r="E448" t="s">
        <v>136</v>
      </c>
      <c r="F448" t="s">
        <v>137</v>
      </c>
      <c r="G448" t="s">
        <v>67</v>
      </c>
      <c r="L448" t="s">
        <v>66</v>
      </c>
      <c r="M448">
        <v>2101</v>
      </c>
      <c r="N448">
        <f t="shared" si="92"/>
        <v>2101</v>
      </c>
      <c r="O448">
        <f t="shared" si="92"/>
        <v>2101</v>
      </c>
      <c r="P448">
        <f t="shared" si="92"/>
        <v>2101</v>
      </c>
      <c r="Q448">
        <f t="shared" si="92"/>
        <v>2101</v>
      </c>
      <c r="R448">
        <f t="shared" si="92"/>
        <v>2101</v>
      </c>
      <c r="S448">
        <f t="shared" si="92"/>
        <v>2101</v>
      </c>
      <c r="T448">
        <f t="shared" si="92"/>
        <v>2101</v>
      </c>
      <c r="U448">
        <f t="shared" si="92"/>
        <v>2101</v>
      </c>
      <c r="V448">
        <f t="shared" si="92"/>
        <v>2101</v>
      </c>
      <c r="W448">
        <f t="shared" si="92"/>
        <v>2101</v>
      </c>
    </row>
    <row r="449" spans="1:23" x14ac:dyDescent="0.25">
      <c r="A449" t="s">
        <v>134</v>
      </c>
      <c r="B449" t="s">
        <v>5</v>
      </c>
      <c r="C449" t="s">
        <v>15</v>
      </c>
      <c r="D449" t="s">
        <v>16</v>
      </c>
      <c r="E449" t="s">
        <v>136</v>
      </c>
      <c r="F449" t="s">
        <v>137</v>
      </c>
      <c r="G449" t="s">
        <v>68</v>
      </c>
      <c r="L449" t="s">
        <v>69</v>
      </c>
      <c r="M449">
        <v>50</v>
      </c>
      <c r="N449">
        <f t="shared" si="92"/>
        <v>50</v>
      </c>
      <c r="O449">
        <f t="shared" si="92"/>
        <v>50</v>
      </c>
      <c r="P449">
        <f t="shared" si="92"/>
        <v>50</v>
      </c>
      <c r="Q449">
        <f t="shared" si="92"/>
        <v>50</v>
      </c>
      <c r="R449">
        <f t="shared" si="92"/>
        <v>50</v>
      </c>
      <c r="S449">
        <f t="shared" si="92"/>
        <v>50</v>
      </c>
      <c r="T449">
        <f t="shared" si="92"/>
        <v>50</v>
      </c>
      <c r="U449">
        <f t="shared" si="92"/>
        <v>50</v>
      </c>
      <c r="V449">
        <f t="shared" si="92"/>
        <v>50</v>
      </c>
      <c r="W449">
        <f t="shared" si="92"/>
        <v>50</v>
      </c>
    </row>
    <row r="450" spans="1:23" x14ac:dyDescent="0.25">
      <c r="A450" t="s">
        <v>134</v>
      </c>
      <c r="B450" t="s">
        <v>5</v>
      </c>
      <c r="C450" t="s">
        <v>15</v>
      </c>
      <c r="D450" t="s">
        <v>16</v>
      </c>
      <c r="E450" t="s">
        <v>136</v>
      </c>
      <c r="F450" t="s">
        <v>137</v>
      </c>
      <c r="G450" t="s">
        <v>70</v>
      </c>
      <c r="L450" t="s">
        <v>49</v>
      </c>
      <c r="M450">
        <v>1</v>
      </c>
    </row>
    <row r="451" spans="1:23" x14ac:dyDescent="0.25">
      <c r="A451" t="s">
        <v>134</v>
      </c>
      <c r="B451" t="s">
        <v>5</v>
      </c>
      <c r="C451" t="s">
        <v>15</v>
      </c>
      <c r="D451" t="s">
        <v>16</v>
      </c>
      <c r="E451" t="s">
        <v>136</v>
      </c>
      <c r="F451" t="s">
        <v>137</v>
      </c>
      <c r="G451" t="s">
        <v>71</v>
      </c>
      <c r="K451" t="s">
        <v>138</v>
      </c>
      <c r="L451" t="s">
        <v>80</v>
      </c>
      <c r="M451">
        <v>1767.2</v>
      </c>
      <c r="N451">
        <f t="shared" ref="N451:W453" si="93">M451</f>
        <v>1767.2</v>
      </c>
      <c r="O451">
        <f t="shared" si="93"/>
        <v>1767.2</v>
      </c>
      <c r="P451">
        <f t="shared" si="93"/>
        <v>1767.2</v>
      </c>
      <c r="Q451">
        <f t="shared" si="93"/>
        <v>1767.2</v>
      </c>
      <c r="R451">
        <f t="shared" si="93"/>
        <v>1767.2</v>
      </c>
      <c r="S451">
        <f t="shared" si="93"/>
        <v>1767.2</v>
      </c>
      <c r="T451">
        <f t="shared" si="93"/>
        <v>1767.2</v>
      </c>
      <c r="U451">
        <f t="shared" si="93"/>
        <v>1767.2</v>
      </c>
      <c r="V451">
        <f t="shared" si="93"/>
        <v>1767.2</v>
      </c>
      <c r="W451">
        <f t="shared" si="93"/>
        <v>1767.2</v>
      </c>
    </row>
    <row r="452" spans="1:23" x14ac:dyDescent="0.25">
      <c r="A452" t="s">
        <v>134</v>
      </c>
      <c r="B452" t="s">
        <v>5</v>
      </c>
      <c r="C452" t="s">
        <v>15</v>
      </c>
      <c r="D452" t="s">
        <v>16</v>
      </c>
      <c r="E452" t="s">
        <v>136</v>
      </c>
      <c r="F452" t="s">
        <v>137</v>
      </c>
      <c r="G452" t="s">
        <v>74</v>
      </c>
      <c r="K452" t="s">
        <v>139</v>
      </c>
      <c r="L452" t="s">
        <v>76</v>
      </c>
      <c r="M452">
        <v>76000</v>
      </c>
      <c r="N452">
        <f t="shared" si="93"/>
        <v>76000</v>
      </c>
      <c r="O452">
        <f t="shared" si="93"/>
        <v>76000</v>
      </c>
      <c r="P452">
        <f t="shared" si="93"/>
        <v>76000</v>
      </c>
      <c r="Q452">
        <f t="shared" si="93"/>
        <v>76000</v>
      </c>
      <c r="R452">
        <f t="shared" si="93"/>
        <v>76000</v>
      </c>
      <c r="S452">
        <f t="shared" si="93"/>
        <v>76000</v>
      </c>
      <c r="T452">
        <f t="shared" si="93"/>
        <v>76000</v>
      </c>
      <c r="U452">
        <f t="shared" si="93"/>
        <v>76000</v>
      </c>
      <c r="V452">
        <f t="shared" si="93"/>
        <v>76000</v>
      </c>
      <c r="W452">
        <f t="shared" si="93"/>
        <v>76000</v>
      </c>
    </row>
    <row r="453" spans="1:23" x14ac:dyDescent="0.25">
      <c r="A453" t="s">
        <v>134</v>
      </c>
      <c r="B453" t="s">
        <v>5</v>
      </c>
      <c r="C453" t="s">
        <v>15</v>
      </c>
      <c r="D453" t="s">
        <v>16</v>
      </c>
      <c r="E453" t="s">
        <v>136</v>
      </c>
      <c r="F453" t="s">
        <v>137</v>
      </c>
      <c r="G453" t="s">
        <v>77</v>
      </c>
      <c r="K453" t="s">
        <v>140</v>
      </c>
      <c r="L453" t="s">
        <v>76</v>
      </c>
      <c r="M453">
        <v>458.41</v>
      </c>
      <c r="N453">
        <f t="shared" si="93"/>
        <v>458.41</v>
      </c>
      <c r="O453">
        <f t="shared" si="93"/>
        <v>458.41</v>
      </c>
      <c r="P453">
        <f t="shared" si="93"/>
        <v>458.41</v>
      </c>
      <c r="Q453">
        <f t="shared" si="93"/>
        <v>458.41</v>
      </c>
      <c r="R453">
        <f t="shared" si="93"/>
        <v>458.41</v>
      </c>
      <c r="S453">
        <f t="shared" si="93"/>
        <v>458.41</v>
      </c>
      <c r="T453">
        <f t="shared" si="93"/>
        <v>458.41</v>
      </c>
      <c r="U453">
        <f t="shared" si="93"/>
        <v>458.41</v>
      </c>
      <c r="V453">
        <f t="shared" si="93"/>
        <v>458.41</v>
      </c>
      <c r="W453">
        <f t="shared" si="93"/>
        <v>458.41</v>
      </c>
    </row>
    <row r="454" spans="1:23" x14ac:dyDescent="0.25">
      <c r="A454" t="s">
        <v>135</v>
      </c>
      <c r="B454" t="s">
        <v>5</v>
      </c>
      <c r="C454" t="s">
        <v>15</v>
      </c>
      <c r="D454" t="s">
        <v>16</v>
      </c>
      <c r="E454" t="s">
        <v>141</v>
      </c>
      <c r="G454" t="s">
        <v>20</v>
      </c>
      <c r="L454" t="s">
        <v>80</v>
      </c>
    </row>
    <row r="455" spans="1:23" x14ac:dyDescent="0.25">
      <c r="A455" t="s">
        <v>135</v>
      </c>
      <c r="B455" t="s">
        <v>5</v>
      </c>
      <c r="C455" t="s">
        <v>15</v>
      </c>
      <c r="D455" t="s">
        <v>16</v>
      </c>
      <c r="E455" t="s">
        <v>141</v>
      </c>
      <c r="G455" t="s">
        <v>21</v>
      </c>
      <c r="H455" t="s">
        <v>60</v>
      </c>
    </row>
    <row r="456" spans="1:23" x14ac:dyDescent="0.25">
      <c r="A456" t="s">
        <v>135</v>
      </c>
      <c r="B456" t="s">
        <v>5</v>
      </c>
      <c r="C456" t="s">
        <v>15</v>
      </c>
      <c r="D456" t="s">
        <v>16</v>
      </c>
      <c r="E456" t="s">
        <v>141</v>
      </c>
      <c r="G456" t="s">
        <v>61</v>
      </c>
      <c r="L456" t="s">
        <v>49</v>
      </c>
      <c r="M456">
        <v>0.25</v>
      </c>
      <c r="N456">
        <f t="shared" ref="N456:W458" si="94">M456</f>
        <v>0.25</v>
      </c>
      <c r="O456">
        <f t="shared" si="94"/>
        <v>0.25</v>
      </c>
      <c r="P456">
        <f t="shared" si="94"/>
        <v>0.25</v>
      </c>
      <c r="Q456">
        <f t="shared" si="94"/>
        <v>0.25</v>
      </c>
      <c r="R456">
        <f t="shared" si="94"/>
        <v>0.25</v>
      </c>
      <c r="S456">
        <f t="shared" si="94"/>
        <v>0.25</v>
      </c>
      <c r="T456">
        <f t="shared" si="94"/>
        <v>0.25</v>
      </c>
      <c r="U456">
        <f t="shared" si="94"/>
        <v>0.25</v>
      </c>
      <c r="V456">
        <f t="shared" si="94"/>
        <v>0.25</v>
      </c>
      <c r="W456">
        <f t="shared" si="94"/>
        <v>0.25</v>
      </c>
    </row>
    <row r="457" spans="1:23" x14ac:dyDescent="0.25">
      <c r="A457" t="s">
        <v>135</v>
      </c>
      <c r="B457" t="s">
        <v>5</v>
      </c>
      <c r="C457" t="s">
        <v>15</v>
      </c>
      <c r="D457" t="s">
        <v>16</v>
      </c>
      <c r="E457" t="s">
        <v>141</v>
      </c>
      <c r="G457" t="s">
        <v>62</v>
      </c>
      <c r="L457" t="s">
        <v>49</v>
      </c>
      <c r="M457">
        <v>0.65</v>
      </c>
      <c r="N457">
        <f t="shared" si="94"/>
        <v>0.65</v>
      </c>
      <c r="O457">
        <f t="shared" si="94"/>
        <v>0.65</v>
      </c>
      <c r="P457">
        <f t="shared" si="94"/>
        <v>0.65</v>
      </c>
      <c r="Q457">
        <f t="shared" si="94"/>
        <v>0.65</v>
      </c>
      <c r="R457">
        <f t="shared" si="94"/>
        <v>0.65</v>
      </c>
      <c r="S457">
        <f t="shared" si="94"/>
        <v>0.65</v>
      </c>
      <c r="T457">
        <f t="shared" si="94"/>
        <v>0.65</v>
      </c>
      <c r="U457">
        <f t="shared" si="94"/>
        <v>0.65</v>
      </c>
      <c r="V457">
        <f t="shared" si="94"/>
        <v>0.65</v>
      </c>
      <c r="W457">
        <f t="shared" si="94"/>
        <v>0.65</v>
      </c>
    </row>
    <row r="458" spans="1:23" x14ac:dyDescent="0.25">
      <c r="A458" t="s">
        <v>135</v>
      </c>
      <c r="B458" t="s">
        <v>5</v>
      </c>
      <c r="C458" t="s">
        <v>15</v>
      </c>
      <c r="D458" t="s">
        <v>16</v>
      </c>
      <c r="E458" t="s">
        <v>141</v>
      </c>
      <c r="G458" t="s">
        <v>63</v>
      </c>
      <c r="M458">
        <v>15</v>
      </c>
      <c r="N458">
        <f t="shared" si="94"/>
        <v>15</v>
      </c>
      <c r="O458">
        <f t="shared" si="94"/>
        <v>15</v>
      </c>
      <c r="P458">
        <f t="shared" si="94"/>
        <v>15</v>
      </c>
      <c r="Q458">
        <f t="shared" si="94"/>
        <v>15</v>
      </c>
      <c r="R458">
        <f t="shared" si="94"/>
        <v>15</v>
      </c>
      <c r="S458">
        <f t="shared" si="94"/>
        <v>15</v>
      </c>
      <c r="T458">
        <f t="shared" si="94"/>
        <v>15</v>
      </c>
      <c r="U458">
        <f t="shared" si="94"/>
        <v>15</v>
      </c>
      <c r="V458">
        <f t="shared" si="94"/>
        <v>15</v>
      </c>
      <c r="W458">
        <f t="shared" si="94"/>
        <v>15</v>
      </c>
    </row>
    <row r="459" spans="1:23" x14ac:dyDescent="0.25">
      <c r="A459" t="s">
        <v>135</v>
      </c>
      <c r="B459" t="s">
        <v>5</v>
      </c>
      <c r="C459" t="s">
        <v>15</v>
      </c>
      <c r="D459" t="s">
        <v>16</v>
      </c>
      <c r="E459" t="s">
        <v>141</v>
      </c>
      <c r="F459" t="s">
        <v>137</v>
      </c>
      <c r="G459" t="s">
        <v>6</v>
      </c>
    </row>
    <row r="460" spans="1:23" x14ac:dyDescent="0.25">
      <c r="A460" t="s">
        <v>135</v>
      </c>
      <c r="B460" t="s">
        <v>5</v>
      </c>
      <c r="C460" t="s">
        <v>15</v>
      </c>
      <c r="D460" t="s">
        <v>16</v>
      </c>
      <c r="E460" t="s">
        <v>141</v>
      </c>
      <c r="F460" t="s">
        <v>137</v>
      </c>
      <c r="G460" t="s">
        <v>65</v>
      </c>
      <c r="L460" t="s">
        <v>66</v>
      </c>
      <c r="M460">
        <v>2000</v>
      </c>
      <c r="N460">
        <f t="shared" ref="N460:W462" si="95">M460</f>
        <v>2000</v>
      </c>
      <c r="O460">
        <f t="shared" si="95"/>
        <v>2000</v>
      </c>
      <c r="P460">
        <f t="shared" si="95"/>
        <v>2000</v>
      </c>
      <c r="Q460">
        <f t="shared" si="95"/>
        <v>2000</v>
      </c>
      <c r="R460">
        <f t="shared" si="95"/>
        <v>2000</v>
      </c>
      <c r="S460">
        <f t="shared" si="95"/>
        <v>2000</v>
      </c>
      <c r="T460">
        <f t="shared" si="95"/>
        <v>2000</v>
      </c>
      <c r="U460">
        <f t="shared" si="95"/>
        <v>2000</v>
      </c>
      <c r="V460">
        <f t="shared" si="95"/>
        <v>2000</v>
      </c>
      <c r="W460">
        <f t="shared" si="95"/>
        <v>2000</v>
      </c>
    </row>
    <row r="461" spans="1:23" x14ac:dyDescent="0.25">
      <c r="A461" t="s">
        <v>135</v>
      </c>
      <c r="B461" t="s">
        <v>5</v>
      </c>
      <c r="C461" t="s">
        <v>15</v>
      </c>
      <c r="D461" t="s">
        <v>16</v>
      </c>
      <c r="E461" t="s">
        <v>141</v>
      </c>
      <c r="F461" t="s">
        <v>137</v>
      </c>
      <c r="G461" t="s">
        <v>67</v>
      </c>
      <c r="L461" t="s">
        <v>66</v>
      </c>
      <c r="M461">
        <v>2101</v>
      </c>
      <c r="N461">
        <f t="shared" si="95"/>
        <v>2101</v>
      </c>
      <c r="O461">
        <f t="shared" si="95"/>
        <v>2101</v>
      </c>
      <c r="P461">
        <f t="shared" si="95"/>
        <v>2101</v>
      </c>
      <c r="Q461">
        <f t="shared" si="95"/>
        <v>2101</v>
      </c>
      <c r="R461">
        <f t="shared" si="95"/>
        <v>2101</v>
      </c>
      <c r="S461">
        <f t="shared" si="95"/>
        <v>2101</v>
      </c>
      <c r="T461">
        <f t="shared" si="95"/>
        <v>2101</v>
      </c>
      <c r="U461">
        <f t="shared" si="95"/>
        <v>2101</v>
      </c>
      <c r="V461">
        <f t="shared" si="95"/>
        <v>2101</v>
      </c>
      <c r="W461">
        <f t="shared" si="95"/>
        <v>2101</v>
      </c>
    </row>
    <row r="462" spans="1:23" x14ac:dyDescent="0.25">
      <c r="A462" t="s">
        <v>135</v>
      </c>
      <c r="B462" t="s">
        <v>5</v>
      </c>
      <c r="C462" t="s">
        <v>15</v>
      </c>
      <c r="D462" t="s">
        <v>16</v>
      </c>
      <c r="E462" t="s">
        <v>141</v>
      </c>
      <c r="F462" t="s">
        <v>137</v>
      </c>
      <c r="G462" t="s">
        <v>68</v>
      </c>
      <c r="L462" t="s">
        <v>69</v>
      </c>
      <c r="M462">
        <v>50</v>
      </c>
      <c r="N462">
        <f t="shared" si="95"/>
        <v>50</v>
      </c>
      <c r="O462">
        <f t="shared" si="95"/>
        <v>50</v>
      </c>
      <c r="P462">
        <f t="shared" si="95"/>
        <v>50</v>
      </c>
      <c r="Q462">
        <f t="shared" si="95"/>
        <v>50</v>
      </c>
      <c r="R462">
        <f t="shared" si="95"/>
        <v>50</v>
      </c>
      <c r="S462">
        <f t="shared" si="95"/>
        <v>50</v>
      </c>
      <c r="T462">
        <f t="shared" si="95"/>
        <v>50</v>
      </c>
      <c r="U462">
        <f t="shared" si="95"/>
        <v>50</v>
      </c>
      <c r="V462">
        <f t="shared" si="95"/>
        <v>50</v>
      </c>
      <c r="W462">
        <f t="shared" si="95"/>
        <v>50</v>
      </c>
    </row>
    <row r="463" spans="1:23" x14ac:dyDescent="0.25">
      <c r="A463" t="s">
        <v>135</v>
      </c>
      <c r="B463" t="s">
        <v>5</v>
      </c>
      <c r="C463" t="s">
        <v>15</v>
      </c>
      <c r="D463" t="s">
        <v>16</v>
      </c>
      <c r="E463" t="s">
        <v>141</v>
      </c>
      <c r="F463" t="s">
        <v>137</v>
      </c>
      <c r="G463" t="s">
        <v>70</v>
      </c>
      <c r="L463" t="s">
        <v>49</v>
      </c>
      <c r="M463">
        <v>1</v>
      </c>
    </row>
    <row r="464" spans="1:23" x14ac:dyDescent="0.25">
      <c r="A464" t="s">
        <v>135</v>
      </c>
      <c r="B464" t="s">
        <v>5</v>
      </c>
      <c r="C464" t="s">
        <v>15</v>
      </c>
      <c r="D464" t="s">
        <v>16</v>
      </c>
      <c r="E464" t="s">
        <v>141</v>
      </c>
      <c r="F464" t="s">
        <v>137</v>
      </c>
      <c r="G464" t="s">
        <v>71</v>
      </c>
      <c r="K464" t="s">
        <v>142</v>
      </c>
      <c r="L464" t="s">
        <v>80</v>
      </c>
      <c r="M464">
        <v>8205</v>
      </c>
      <c r="N464">
        <f t="shared" ref="N464:W466" si="96">M464</f>
        <v>8205</v>
      </c>
      <c r="O464">
        <f t="shared" si="96"/>
        <v>8205</v>
      </c>
      <c r="P464">
        <f t="shared" si="96"/>
        <v>8205</v>
      </c>
      <c r="Q464">
        <f t="shared" si="96"/>
        <v>8205</v>
      </c>
      <c r="R464">
        <f t="shared" si="96"/>
        <v>8205</v>
      </c>
      <c r="S464">
        <f t="shared" si="96"/>
        <v>8205</v>
      </c>
      <c r="T464">
        <f t="shared" si="96"/>
        <v>8205</v>
      </c>
      <c r="U464">
        <f t="shared" si="96"/>
        <v>8205</v>
      </c>
      <c r="V464">
        <f t="shared" si="96"/>
        <v>8205</v>
      </c>
      <c r="W464">
        <f t="shared" si="96"/>
        <v>8205</v>
      </c>
    </row>
    <row r="465" spans="1:23" x14ac:dyDescent="0.25">
      <c r="A465" t="s">
        <v>135</v>
      </c>
      <c r="B465" t="s">
        <v>5</v>
      </c>
      <c r="C465" t="s">
        <v>15</v>
      </c>
      <c r="D465" t="s">
        <v>16</v>
      </c>
      <c r="E465" t="s">
        <v>141</v>
      </c>
      <c r="F465" t="s">
        <v>137</v>
      </c>
      <c r="G465" t="s">
        <v>74</v>
      </c>
      <c r="K465" t="s">
        <v>143</v>
      </c>
      <c r="L465" t="s">
        <v>76</v>
      </c>
      <c r="M465">
        <v>310000</v>
      </c>
      <c r="N465">
        <f t="shared" si="96"/>
        <v>310000</v>
      </c>
      <c r="O465">
        <f t="shared" si="96"/>
        <v>310000</v>
      </c>
      <c r="P465">
        <f t="shared" si="96"/>
        <v>310000</v>
      </c>
      <c r="Q465">
        <f t="shared" si="96"/>
        <v>310000</v>
      </c>
      <c r="R465">
        <f t="shared" si="96"/>
        <v>310000</v>
      </c>
      <c r="S465">
        <f t="shared" si="96"/>
        <v>310000</v>
      </c>
      <c r="T465">
        <f t="shared" si="96"/>
        <v>310000</v>
      </c>
      <c r="U465">
        <f t="shared" si="96"/>
        <v>310000</v>
      </c>
      <c r="V465">
        <f t="shared" si="96"/>
        <v>310000</v>
      </c>
      <c r="W465">
        <f t="shared" si="96"/>
        <v>310000</v>
      </c>
    </row>
    <row r="466" spans="1:23" x14ac:dyDescent="0.25">
      <c r="A466" t="s">
        <v>135</v>
      </c>
      <c r="B466" t="s">
        <v>5</v>
      </c>
      <c r="C466" t="s">
        <v>15</v>
      </c>
      <c r="D466" t="s">
        <v>16</v>
      </c>
      <c r="E466" t="s">
        <v>141</v>
      </c>
      <c r="F466" t="s">
        <v>137</v>
      </c>
      <c r="G466" t="s">
        <v>77</v>
      </c>
      <c r="K466" t="s">
        <v>140</v>
      </c>
      <c r="L466" t="s">
        <v>76</v>
      </c>
      <c r="M466">
        <v>9509</v>
      </c>
      <c r="N466">
        <f t="shared" si="96"/>
        <v>9509</v>
      </c>
      <c r="O466">
        <f t="shared" si="96"/>
        <v>9509</v>
      </c>
      <c r="P466">
        <f t="shared" si="96"/>
        <v>9509</v>
      </c>
      <c r="Q466">
        <f t="shared" si="96"/>
        <v>9509</v>
      </c>
      <c r="R466">
        <f t="shared" si="96"/>
        <v>9509</v>
      </c>
      <c r="S466">
        <f t="shared" si="96"/>
        <v>9509</v>
      </c>
      <c r="T466">
        <f t="shared" si="96"/>
        <v>9509</v>
      </c>
      <c r="U466">
        <f t="shared" si="96"/>
        <v>9509</v>
      </c>
      <c r="V466">
        <f t="shared" si="96"/>
        <v>9509</v>
      </c>
      <c r="W466">
        <f t="shared" si="96"/>
        <v>9509</v>
      </c>
    </row>
    <row r="467" spans="1:23" x14ac:dyDescent="0.25">
      <c r="A467" t="s">
        <v>97</v>
      </c>
      <c r="B467" t="s">
        <v>5</v>
      </c>
      <c r="C467" t="s">
        <v>15</v>
      </c>
      <c r="D467" t="s">
        <v>16</v>
      </c>
      <c r="E467" t="s">
        <v>144</v>
      </c>
      <c r="G467" t="s">
        <v>20</v>
      </c>
      <c r="L467" t="s">
        <v>80</v>
      </c>
    </row>
    <row r="468" spans="1:23" x14ac:dyDescent="0.25">
      <c r="A468" t="s">
        <v>97</v>
      </c>
      <c r="B468" t="s">
        <v>5</v>
      </c>
      <c r="C468" t="s">
        <v>15</v>
      </c>
      <c r="D468" t="s">
        <v>16</v>
      </c>
      <c r="E468" t="s">
        <v>144</v>
      </c>
      <c r="G468" t="s">
        <v>21</v>
      </c>
      <c r="H468" t="s">
        <v>60</v>
      </c>
    </row>
    <row r="469" spans="1:23" x14ac:dyDescent="0.25">
      <c r="A469" t="s">
        <v>97</v>
      </c>
      <c r="B469" t="s">
        <v>5</v>
      </c>
      <c r="C469" t="s">
        <v>15</v>
      </c>
      <c r="D469" t="s">
        <v>16</v>
      </c>
      <c r="E469" t="s">
        <v>144</v>
      </c>
      <c r="G469" t="s">
        <v>61</v>
      </c>
      <c r="L469" t="s">
        <v>49</v>
      </c>
      <c r="M469">
        <v>0.25</v>
      </c>
      <c r="N469">
        <f t="shared" ref="N469:W470" si="97">M469</f>
        <v>0.25</v>
      </c>
      <c r="O469">
        <f t="shared" si="97"/>
        <v>0.25</v>
      </c>
      <c r="P469">
        <f t="shared" si="97"/>
        <v>0.25</v>
      </c>
      <c r="Q469">
        <f t="shared" si="97"/>
        <v>0.25</v>
      </c>
      <c r="R469">
        <f t="shared" si="97"/>
        <v>0.25</v>
      </c>
      <c r="S469">
        <f t="shared" si="97"/>
        <v>0.25</v>
      </c>
      <c r="T469">
        <f t="shared" si="97"/>
        <v>0.25</v>
      </c>
      <c r="U469">
        <f t="shared" si="97"/>
        <v>0.25</v>
      </c>
      <c r="V469">
        <f t="shared" si="97"/>
        <v>0.25</v>
      </c>
      <c r="W469">
        <f t="shared" si="97"/>
        <v>0.25</v>
      </c>
    </row>
    <row r="470" spans="1:23" x14ac:dyDescent="0.25">
      <c r="A470" t="s">
        <v>97</v>
      </c>
      <c r="B470" t="s">
        <v>5</v>
      </c>
      <c r="C470" t="s">
        <v>15</v>
      </c>
      <c r="D470" t="s">
        <v>16</v>
      </c>
      <c r="E470" t="s">
        <v>144</v>
      </c>
      <c r="G470" t="s">
        <v>63</v>
      </c>
      <c r="M470">
        <v>15</v>
      </c>
      <c r="N470">
        <f t="shared" si="97"/>
        <v>15</v>
      </c>
      <c r="O470">
        <f t="shared" si="97"/>
        <v>15</v>
      </c>
      <c r="P470">
        <f t="shared" si="97"/>
        <v>15</v>
      </c>
      <c r="Q470">
        <f t="shared" si="97"/>
        <v>15</v>
      </c>
      <c r="R470">
        <f t="shared" si="97"/>
        <v>15</v>
      </c>
      <c r="S470">
        <f t="shared" si="97"/>
        <v>15</v>
      </c>
      <c r="T470">
        <f t="shared" si="97"/>
        <v>15</v>
      </c>
      <c r="U470">
        <f t="shared" si="97"/>
        <v>15</v>
      </c>
      <c r="V470">
        <f t="shared" si="97"/>
        <v>15</v>
      </c>
      <c r="W470">
        <f t="shared" si="97"/>
        <v>15</v>
      </c>
    </row>
    <row r="471" spans="1:23" x14ac:dyDescent="0.25">
      <c r="A471" t="s">
        <v>97</v>
      </c>
      <c r="B471" t="s">
        <v>5</v>
      </c>
      <c r="C471" t="s">
        <v>15</v>
      </c>
      <c r="D471" t="s">
        <v>16</v>
      </c>
      <c r="E471" t="s">
        <v>144</v>
      </c>
      <c r="F471" t="s">
        <v>145</v>
      </c>
      <c r="G471" t="s">
        <v>6</v>
      </c>
    </row>
    <row r="472" spans="1:23" x14ac:dyDescent="0.25">
      <c r="A472" t="s">
        <v>97</v>
      </c>
      <c r="B472" t="s">
        <v>5</v>
      </c>
      <c r="C472" t="s">
        <v>15</v>
      </c>
      <c r="D472" t="s">
        <v>16</v>
      </c>
      <c r="E472" t="s">
        <v>144</v>
      </c>
      <c r="F472" t="s">
        <v>145</v>
      </c>
      <c r="G472" t="s">
        <v>65</v>
      </c>
      <c r="L472" t="s">
        <v>66</v>
      </c>
      <c r="M472">
        <v>2015</v>
      </c>
      <c r="N472">
        <f t="shared" ref="N472:W474" si="98">M472</f>
        <v>2015</v>
      </c>
      <c r="O472">
        <f t="shared" si="98"/>
        <v>2015</v>
      </c>
      <c r="P472">
        <f t="shared" si="98"/>
        <v>2015</v>
      </c>
      <c r="Q472">
        <f t="shared" si="98"/>
        <v>2015</v>
      </c>
      <c r="R472">
        <f t="shared" si="98"/>
        <v>2015</v>
      </c>
      <c r="S472">
        <f t="shared" si="98"/>
        <v>2015</v>
      </c>
      <c r="T472">
        <f t="shared" si="98"/>
        <v>2015</v>
      </c>
      <c r="U472">
        <f t="shared" si="98"/>
        <v>2015</v>
      </c>
      <c r="V472">
        <f t="shared" si="98"/>
        <v>2015</v>
      </c>
      <c r="W472">
        <f t="shared" si="98"/>
        <v>2015</v>
      </c>
    </row>
    <row r="473" spans="1:23" x14ac:dyDescent="0.25">
      <c r="A473" t="s">
        <v>97</v>
      </c>
      <c r="B473" t="s">
        <v>5</v>
      </c>
      <c r="C473" t="s">
        <v>15</v>
      </c>
      <c r="D473" t="s">
        <v>16</v>
      </c>
      <c r="E473" t="s">
        <v>144</v>
      </c>
      <c r="F473" t="s">
        <v>145</v>
      </c>
      <c r="G473" t="s">
        <v>67</v>
      </c>
      <c r="L473" t="s">
        <v>66</v>
      </c>
      <c r="M473">
        <v>2101</v>
      </c>
      <c r="N473">
        <f t="shared" si="98"/>
        <v>2101</v>
      </c>
      <c r="O473">
        <f t="shared" si="98"/>
        <v>2101</v>
      </c>
      <c r="P473">
        <f t="shared" si="98"/>
        <v>2101</v>
      </c>
      <c r="Q473">
        <f t="shared" si="98"/>
        <v>2101</v>
      </c>
      <c r="R473">
        <f t="shared" si="98"/>
        <v>2101</v>
      </c>
      <c r="S473">
        <f t="shared" si="98"/>
        <v>2101</v>
      </c>
      <c r="T473">
        <f t="shared" si="98"/>
        <v>2101</v>
      </c>
      <c r="U473">
        <f t="shared" si="98"/>
        <v>2101</v>
      </c>
      <c r="V473">
        <f t="shared" si="98"/>
        <v>2101</v>
      </c>
      <c r="W473">
        <f t="shared" si="98"/>
        <v>2101</v>
      </c>
    </row>
    <row r="474" spans="1:23" x14ac:dyDescent="0.25">
      <c r="A474" t="s">
        <v>97</v>
      </c>
      <c r="B474" t="s">
        <v>5</v>
      </c>
      <c r="C474" t="s">
        <v>15</v>
      </c>
      <c r="D474" t="s">
        <v>16</v>
      </c>
      <c r="E474" t="s">
        <v>144</v>
      </c>
      <c r="F474" t="s">
        <v>145</v>
      </c>
      <c r="G474" t="s">
        <v>68</v>
      </c>
      <c r="L474" t="s">
        <v>69</v>
      </c>
      <c r="M474">
        <v>50</v>
      </c>
      <c r="N474">
        <f t="shared" si="98"/>
        <v>50</v>
      </c>
      <c r="O474">
        <f t="shared" si="98"/>
        <v>50</v>
      </c>
      <c r="P474">
        <f t="shared" si="98"/>
        <v>50</v>
      </c>
      <c r="Q474">
        <f t="shared" si="98"/>
        <v>50</v>
      </c>
      <c r="R474">
        <f t="shared" si="98"/>
        <v>50</v>
      </c>
      <c r="S474">
        <f t="shared" si="98"/>
        <v>50</v>
      </c>
      <c r="T474">
        <f t="shared" si="98"/>
        <v>50</v>
      </c>
      <c r="U474">
        <f t="shared" si="98"/>
        <v>50</v>
      </c>
      <c r="V474">
        <f t="shared" si="98"/>
        <v>50</v>
      </c>
      <c r="W474">
        <f t="shared" si="98"/>
        <v>50</v>
      </c>
    </row>
    <row r="475" spans="1:23" x14ac:dyDescent="0.25">
      <c r="A475" t="s">
        <v>97</v>
      </c>
      <c r="B475" t="s">
        <v>5</v>
      </c>
      <c r="C475" t="s">
        <v>15</v>
      </c>
      <c r="D475" t="s">
        <v>16</v>
      </c>
      <c r="E475" t="s">
        <v>144</v>
      </c>
      <c r="F475" t="s">
        <v>145</v>
      </c>
      <c r="G475" t="s">
        <v>70</v>
      </c>
      <c r="L475" t="s">
        <v>49</v>
      </c>
      <c r="M475">
        <v>1</v>
      </c>
    </row>
    <row r="476" spans="1:23" x14ac:dyDescent="0.25">
      <c r="A476" t="s">
        <v>97</v>
      </c>
      <c r="B476" t="s">
        <v>5</v>
      </c>
      <c r="C476" t="s">
        <v>15</v>
      </c>
      <c r="D476" t="s">
        <v>16</v>
      </c>
      <c r="E476" t="s">
        <v>144</v>
      </c>
      <c r="F476" t="s">
        <v>145</v>
      </c>
      <c r="G476" t="s">
        <v>71</v>
      </c>
      <c r="K476" t="s">
        <v>146</v>
      </c>
      <c r="L476" t="s">
        <v>80</v>
      </c>
      <c r="M476">
        <v>20146</v>
      </c>
      <c r="N476">
        <f t="shared" ref="N476:W478" si="99">M476</f>
        <v>20146</v>
      </c>
      <c r="O476">
        <f t="shared" si="99"/>
        <v>20146</v>
      </c>
      <c r="P476">
        <f t="shared" si="99"/>
        <v>20146</v>
      </c>
      <c r="Q476">
        <f t="shared" si="99"/>
        <v>20146</v>
      </c>
      <c r="R476">
        <f t="shared" si="99"/>
        <v>20146</v>
      </c>
      <c r="S476">
        <f t="shared" si="99"/>
        <v>20146</v>
      </c>
      <c r="T476">
        <f t="shared" si="99"/>
        <v>20146</v>
      </c>
      <c r="U476">
        <f t="shared" si="99"/>
        <v>20146</v>
      </c>
      <c r="V476">
        <f t="shared" si="99"/>
        <v>20146</v>
      </c>
      <c r="W476">
        <f t="shared" si="99"/>
        <v>20146</v>
      </c>
    </row>
    <row r="477" spans="1:23" x14ac:dyDescent="0.25">
      <c r="A477" t="s">
        <v>97</v>
      </c>
      <c r="B477" t="s">
        <v>5</v>
      </c>
      <c r="C477" t="s">
        <v>15</v>
      </c>
      <c r="D477" t="s">
        <v>16</v>
      </c>
      <c r="E477" t="s">
        <v>144</v>
      </c>
      <c r="F477" t="s">
        <v>145</v>
      </c>
      <c r="G477" t="s">
        <v>74</v>
      </c>
      <c r="K477" t="s">
        <v>147</v>
      </c>
      <c r="L477" t="s">
        <v>76</v>
      </c>
      <c r="M477">
        <v>639992</v>
      </c>
      <c r="N477">
        <f t="shared" si="99"/>
        <v>639992</v>
      </c>
      <c r="O477">
        <f t="shared" si="99"/>
        <v>639992</v>
      </c>
      <c r="P477">
        <f t="shared" si="99"/>
        <v>639992</v>
      </c>
      <c r="Q477">
        <f t="shared" si="99"/>
        <v>639992</v>
      </c>
      <c r="R477">
        <f t="shared" si="99"/>
        <v>639992</v>
      </c>
      <c r="S477">
        <f t="shared" si="99"/>
        <v>639992</v>
      </c>
      <c r="T477">
        <f t="shared" si="99"/>
        <v>639992</v>
      </c>
      <c r="U477">
        <f t="shared" si="99"/>
        <v>639992</v>
      </c>
      <c r="V477">
        <f t="shared" si="99"/>
        <v>639992</v>
      </c>
      <c r="W477">
        <f t="shared" si="99"/>
        <v>639992</v>
      </c>
    </row>
    <row r="478" spans="1:23" x14ac:dyDescent="0.25">
      <c r="A478" t="s">
        <v>97</v>
      </c>
      <c r="B478" t="s">
        <v>5</v>
      </c>
      <c r="C478" t="s">
        <v>15</v>
      </c>
      <c r="D478" t="s">
        <v>16</v>
      </c>
      <c r="E478" t="s">
        <v>144</v>
      </c>
      <c r="F478" t="s">
        <v>145</v>
      </c>
      <c r="G478" t="s">
        <v>77</v>
      </c>
      <c r="K478" t="s">
        <v>148</v>
      </c>
      <c r="L478" t="s">
        <v>76</v>
      </c>
      <c r="M478">
        <v>48365</v>
      </c>
      <c r="N478">
        <f t="shared" si="99"/>
        <v>48365</v>
      </c>
      <c r="O478">
        <f t="shared" si="99"/>
        <v>48365</v>
      </c>
      <c r="P478">
        <f t="shared" si="99"/>
        <v>48365</v>
      </c>
      <c r="Q478">
        <f t="shared" si="99"/>
        <v>48365</v>
      </c>
      <c r="R478">
        <f t="shared" si="99"/>
        <v>48365</v>
      </c>
      <c r="S478">
        <f t="shared" si="99"/>
        <v>48365</v>
      </c>
      <c r="T478">
        <f t="shared" si="99"/>
        <v>48365</v>
      </c>
      <c r="U478">
        <f t="shared" si="99"/>
        <v>48365</v>
      </c>
      <c r="V478">
        <f t="shared" si="99"/>
        <v>48365</v>
      </c>
      <c r="W478">
        <f t="shared" si="99"/>
        <v>48365</v>
      </c>
    </row>
    <row r="479" spans="1:23" x14ac:dyDescent="0.25">
      <c r="A479" t="s">
        <v>97</v>
      </c>
      <c r="B479" t="s">
        <v>5</v>
      </c>
      <c r="C479" t="s">
        <v>15</v>
      </c>
      <c r="D479" t="s">
        <v>16</v>
      </c>
      <c r="E479" t="s">
        <v>144</v>
      </c>
      <c r="F479" t="s">
        <v>149</v>
      </c>
      <c r="G479" t="s">
        <v>6</v>
      </c>
    </row>
    <row r="480" spans="1:23" x14ac:dyDescent="0.25">
      <c r="A480" t="s">
        <v>97</v>
      </c>
      <c r="B480" t="s">
        <v>5</v>
      </c>
      <c r="C480" t="s">
        <v>15</v>
      </c>
      <c r="D480" t="s">
        <v>16</v>
      </c>
      <c r="E480" t="s">
        <v>144</v>
      </c>
      <c r="F480" t="s">
        <v>149</v>
      </c>
      <c r="G480" t="s">
        <v>65</v>
      </c>
      <c r="L480" t="s">
        <v>66</v>
      </c>
      <c r="M480">
        <v>2025</v>
      </c>
      <c r="N480">
        <f t="shared" ref="N480:W482" si="100">M480</f>
        <v>2025</v>
      </c>
      <c r="O480">
        <f t="shared" si="100"/>
        <v>2025</v>
      </c>
      <c r="P480">
        <f t="shared" si="100"/>
        <v>2025</v>
      </c>
      <c r="Q480">
        <f t="shared" si="100"/>
        <v>2025</v>
      </c>
      <c r="R480">
        <f t="shared" si="100"/>
        <v>2025</v>
      </c>
      <c r="S480">
        <f t="shared" si="100"/>
        <v>2025</v>
      </c>
      <c r="T480">
        <f t="shared" si="100"/>
        <v>2025</v>
      </c>
      <c r="U480">
        <f t="shared" si="100"/>
        <v>2025</v>
      </c>
      <c r="V480">
        <f t="shared" si="100"/>
        <v>2025</v>
      </c>
      <c r="W480">
        <f t="shared" si="100"/>
        <v>2025</v>
      </c>
    </row>
    <row r="481" spans="1:23" x14ac:dyDescent="0.25">
      <c r="A481" t="s">
        <v>97</v>
      </c>
      <c r="B481" t="s">
        <v>5</v>
      </c>
      <c r="C481" t="s">
        <v>15</v>
      </c>
      <c r="D481" t="s">
        <v>16</v>
      </c>
      <c r="E481" t="s">
        <v>144</v>
      </c>
      <c r="F481" t="s">
        <v>149</v>
      </c>
      <c r="G481" t="s">
        <v>67</v>
      </c>
      <c r="L481" t="s">
        <v>66</v>
      </c>
      <c r="M481">
        <v>2101</v>
      </c>
      <c r="N481">
        <f t="shared" si="100"/>
        <v>2101</v>
      </c>
      <c r="O481">
        <f t="shared" si="100"/>
        <v>2101</v>
      </c>
      <c r="P481">
        <f t="shared" si="100"/>
        <v>2101</v>
      </c>
      <c r="Q481">
        <f t="shared" si="100"/>
        <v>2101</v>
      </c>
      <c r="R481">
        <f t="shared" si="100"/>
        <v>2101</v>
      </c>
      <c r="S481">
        <f t="shared" si="100"/>
        <v>2101</v>
      </c>
      <c r="T481">
        <f t="shared" si="100"/>
        <v>2101</v>
      </c>
      <c r="U481">
        <f t="shared" si="100"/>
        <v>2101</v>
      </c>
      <c r="V481">
        <f t="shared" si="100"/>
        <v>2101</v>
      </c>
      <c r="W481">
        <f t="shared" si="100"/>
        <v>2101</v>
      </c>
    </row>
    <row r="482" spans="1:23" x14ac:dyDescent="0.25">
      <c r="A482" t="s">
        <v>97</v>
      </c>
      <c r="B482" t="s">
        <v>5</v>
      </c>
      <c r="C482" t="s">
        <v>15</v>
      </c>
      <c r="D482" t="s">
        <v>16</v>
      </c>
      <c r="E482" t="s">
        <v>144</v>
      </c>
      <c r="F482" t="s">
        <v>149</v>
      </c>
      <c r="G482" t="s">
        <v>68</v>
      </c>
      <c r="L482" t="s">
        <v>69</v>
      </c>
      <c r="M482">
        <v>50</v>
      </c>
      <c r="N482">
        <f t="shared" si="100"/>
        <v>50</v>
      </c>
      <c r="O482">
        <f t="shared" si="100"/>
        <v>50</v>
      </c>
      <c r="P482">
        <f t="shared" si="100"/>
        <v>50</v>
      </c>
      <c r="Q482">
        <f t="shared" si="100"/>
        <v>50</v>
      </c>
      <c r="R482">
        <f t="shared" si="100"/>
        <v>50</v>
      </c>
      <c r="S482">
        <f t="shared" si="100"/>
        <v>50</v>
      </c>
      <c r="T482">
        <f t="shared" si="100"/>
        <v>50</v>
      </c>
      <c r="U482">
        <f t="shared" si="100"/>
        <v>50</v>
      </c>
      <c r="V482">
        <f t="shared" si="100"/>
        <v>50</v>
      </c>
      <c r="W482">
        <f t="shared" si="100"/>
        <v>50</v>
      </c>
    </row>
    <row r="483" spans="1:23" x14ac:dyDescent="0.25">
      <c r="A483" t="s">
        <v>97</v>
      </c>
      <c r="B483" t="s">
        <v>5</v>
      </c>
      <c r="C483" t="s">
        <v>15</v>
      </c>
      <c r="D483" t="s">
        <v>16</v>
      </c>
      <c r="E483" t="s">
        <v>144</v>
      </c>
      <c r="F483" t="s">
        <v>149</v>
      </c>
      <c r="G483" t="s">
        <v>70</v>
      </c>
      <c r="L483" t="s">
        <v>49</v>
      </c>
      <c r="M483">
        <v>1</v>
      </c>
    </row>
    <row r="484" spans="1:23" x14ac:dyDescent="0.25">
      <c r="A484" t="s">
        <v>97</v>
      </c>
      <c r="B484" t="s">
        <v>5</v>
      </c>
      <c r="C484" t="s">
        <v>15</v>
      </c>
      <c r="D484" t="s">
        <v>16</v>
      </c>
      <c r="E484" t="s">
        <v>144</v>
      </c>
      <c r="F484" t="s">
        <v>149</v>
      </c>
      <c r="G484" t="s">
        <v>71</v>
      </c>
      <c r="K484" t="s">
        <v>146</v>
      </c>
      <c r="L484" t="s">
        <v>80</v>
      </c>
      <c r="M484">
        <v>53016</v>
      </c>
      <c r="N484">
        <f t="shared" ref="N484:W486" si="101">M484</f>
        <v>53016</v>
      </c>
      <c r="O484">
        <f t="shared" si="101"/>
        <v>53016</v>
      </c>
      <c r="P484">
        <f t="shared" si="101"/>
        <v>53016</v>
      </c>
      <c r="Q484">
        <f t="shared" si="101"/>
        <v>53016</v>
      </c>
      <c r="R484">
        <f t="shared" si="101"/>
        <v>53016</v>
      </c>
      <c r="S484">
        <f t="shared" si="101"/>
        <v>53016</v>
      </c>
      <c r="T484">
        <f t="shared" si="101"/>
        <v>53016</v>
      </c>
      <c r="U484">
        <f t="shared" si="101"/>
        <v>53016</v>
      </c>
      <c r="V484">
        <f t="shared" si="101"/>
        <v>53016</v>
      </c>
      <c r="W484">
        <f t="shared" si="101"/>
        <v>53016</v>
      </c>
    </row>
    <row r="485" spans="1:23" x14ac:dyDescent="0.25">
      <c r="A485" t="s">
        <v>97</v>
      </c>
      <c r="B485" t="s">
        <v>5</v>
      </c>
      <c r="C485" t="s">
        <v>15</v>
      </c>
      <c r="D485" t="s">
        <v>16</v>
      </c>
      <c r="E485" t="s">
        <v>144</v>
      </c>
      <c r="F485" t="s">
        <v>149</v>
      </c>
      <c r="G485" t="s">
        <v>74</v>
      </c>
      <c r="K485" t="s">
        <v>147</v>
      </c>
      <c r="L485" t="s">
        <v>76</v>
      </c>
      <c r="M485">
        <v>2179309</v>
      </c>
      <c r="N485">
        <f t="shared" si="101"/>
        <v>2179309</v>
      </c>
      <c r="O485">
        <f t="shared" si="101"/>
        <v>2179309</v>
      </c>
      <c r="P485">
        <f t="shared" si="101"/>
        <v>2179309</v>
      </c>
      <c r="Q485">
        <f t="shared" si="101"/>
        <v>2179309</v>
      </c>
      <c r="R485">
        <f t="shared" si="101"/>
        <v>2179309</v>
      </c>
      <c r="S485">
        <f t="shared" si="101"/>
        <v>2179309</v>
      </c>
      <c r="T485">
        <f t="shared" si="101"/>
        <v>2179309</v>
      </c>
      <c r="U485">
        <f t="shared" si="101"/>
        <v>2179309</v>
      </c>
      <c r="V485">
        <f t="shared" si="101"/>
        <v>2179309</v>
      </c>
      <c r="W485">
        <f t="shared" si="101"/>
        <v>2179309</v>
      </c>
    </row>
    <row r="486" spans="1:23" x14ac:dyDescent="0.25">
      <c r="A486" t="s">
        <v>97</v>
      </c>
      <c r="B486" t="s">
        <v>5</v>
      </c>
      <c r="C486" t="s">
        <v>15</v>
      </c>
      <c r="D486" t="s">
        <v>16</v>
      </c>
      <c r="E486" t="s">
        <v>144</v>
      </c>
      <c r="F486" t="s">
        <v>149</v>
      </c>
      <c r="G486" t="s">
        <v>77</v>
      </c>
      <c r="K486" t="s">
        <v>148</v>
      </c>
      <c r="L486" t="s">
        <v>76</v>
      </c>
      <c r="M486">
        <v>67711</v>
      </c>
      <c r="N486">
        <f t="shared" si="101"/>
        <v>67711</v>
      </c>
      <c r="O486">
        <f t="shared" si="101"/>
        <v>67711</v>
      </c>
      <c r="P486">
        <f t="shared" si="101"/>
        <v>67711</v>
      </c>
      <c r="Q486">
        <f t="shared" si="101"/>
        <v>67711</v>
      </c>
      <c r="R486">
        <f t="shared" si="101"/>
        <v>67711</v>
      </c>
      <c r="S486">
        <f t="shared" si="101"/>
        <v>67711</v>
      </c>
      <c r="T486">
        <f t="shared" si="101"/>
        <v>67711</v>
      </c>
      <c r="U486">
        <f t="shared" si="101"/>
        <v>67711</v>
      </c>
      <c r="V486">
        <f t="shared" si="101"/>
        <v>67711</v>
      </c>
      <c r="W486">
        <f t="shared" si="101"/>
        <v>67711</v>
      </c>
    </row>
    <row r="487" spans="1:23" x14ac:dyDescent="0.25">
      <c r="A487" t="s">
        <v>118</v>
      </c>
      <c r="B487" t="s">
        <v>5</v>
      </c>
      <c r="C487" t="s">
        <v>15</v>
      </c>
      <c r="D487" t="s">
        <v>16</v>
      </c>
      <c r="E487" t="s">
        <v>150</v>
      </c>
      <c r="G487" t="s">
        <v>20</v>
      </c>
      <c r="L487" t="s">
        <v>80</v>
      </c>
    </row>
    <row r="488" spans="1:23" x14ac:dyDescent="0.25">
      <c r="A488" t="s">
        <v>118</v>
      </c>
      <c r="B488" t="s">
        <v>5</v>
      </c>
      <c r="C488" t="s">
        <v>15</v>
      </c>
      <c r="D488" t="s">
        <v>16</v>
      </c>
      <c r="E488" t="s">
        <v>150</v>
      </c>
      <c r="G488" t="s">
        <v>21</v>
      </c>
      <c r="H488" t="s">
        <v>60</v>
      </c>
    </row>
    <row r="489" spans="1:23" x14ac:dyDescent="0.25">
      <c r="A489" t="s">
        <v>118</v>
      </c>
      <c r="B489" t="s">
        <v>5</v>
      </c>
      <c r="C489" t="s">
        <v>15</v>
      </c>
      <c r="D489" t="s">
        <v>16</v>
      </c>
      <c r="E489" t="s">
        <v>150</v>
      </c>
      <c r="G489" t="s">
        <v>61</v>
      </c>
      <c r="L489" t="s">
        <v>49</v>
      </c>
      <c r="M489">
        <v>0.25</v>
      </c>
      <c r="N489">
        <f t="shared" ref="N489:W490" si="102">M489</f>
        <v>0.25</v>
      </c>
      <c r="O489">
        <f t="shared" si="102"/>
        <v>0.25</v>
      </c>
      <c r="P489">
        <f t="shared" si="102"/>
        <v>0.25</v>
      </c>
      <c r="Q489">
        <f t="shared" si="102"/>
        <v>0.25</v>
      </c>
      <c r="R489">
        <f t="shared" si="102"/>
        <v>0.25</v>
      </c>
      <c r="S489">
        <f t="shared" si="102"/>
        <v>0.25</v>
      </c>
      <c r="T489">
        <f t="shared" si="102"/>
        <v>0.25</v>
      </c>
      <c r="U489">
        <f t="shared" si="102"/>
        <v>0.25</v>
      </c>
      <c r="V489">
        <f t="shared" si="102"/>
        <v>0.25</v>
      </c>
      <c r="W489">
        <f t="shared" si="102"/>
        <v>0.25</v>
      </c>
    </row>
    <row r="490" spans="1:23" x14ac:dyDescent="0.25">
      <c r="A490" t="s">
        <v>118</v>
      </c>
      <c r="B490" t="s">
        <v>5</v>
      </c>
      <c r="C490" t="s">
        <v>15</v>
      </c>
      <c r="D490" t="s">
        <v>16</v>
      </c>
      <c r="E490" t="s">
        <v>150</v>
      </c>
      <c r="G490" t="s">
        <v>63</v>
      </c>
      <c r="M490">
        <v>15</v>
      </c>
      <c r="N490">
        <f t="shared" si="102"/>
        <v>15</v>
      </c>
      <c r="O490">
        <f t="shared" si="102"/>
        <v>15</v>
      </c>
      <c r="P490">
        <f t="shared" si="102"/>
        <v>15</v>
      </c>
      <c r="Q490">
        <f t="shared" si="102"/>
        <v>15</v>
      </c>
      <c r="R490">
        <f t="shared" si="102"/>
        <v>15</v>
      </c>
      <c r="S490">
        <f t="shared" si="102"/>
        <v>15</v>
      </c>
      <c r="T490">
        <f t="shared" si="102"/>
        <v>15</v>
      </c>
      <c r="U490">
        <f t="shared" si="102"/>
        <v>15</v>
      </c>
      <c r="V490">
        <f t="shared" si="102"/>
        <v>15</v>
      </c>
      <c r="W490">
        <f t="shared" si="102"/>
        <v>15</v>
      </c>
    </row>
    <row r="491" spans="1:23" x14ac:dyDescent="0.25">
      <c r="A491" t="s">
        <v>118</v>
      </c>
      <c r="B491" t="s">
        <v>5</v>
      </c>
      <c r="C491" t="s">
        <v>15</v>
      </c>
      <c r="D491" t="s">
        <v>16</v>
      </c>
      <c r="E491" t="s">
        <v>150</v>
      </c>
      <c r="F491" t="s">
        <v>151</v>
      </c>
      <c r="G491" t="s">
        <v>6</v>
      </c>
    </row>
    <row r="492" spans="1:23" x14ac:dyDescent="0.25">
      <c r="A492" t="s">
        <v>118</v>
      </c>
      <c r="B492" t="s">
        <v>5</v>
      </c>
      <c r="C492" t="s">
        <v>15</v>
      </c>
      <c r="D492" t="s">
        <v>16</v>
      </c>
      <c r="E492" t="s">
        <v>150</v>
      </c>
      <c r="F492" t="s">
        <v>151</v>
      </c>
      <c r="G492" t="s">
        <v>65</v>
      </c>
      <c r="L492" t="s">
        <v>66</v>
      </c>
      <c r="M492">
        <v>2030</v>
      </c>
      <c r="N492">
        <f t="shared" ref="N492:W494" si="103">M492</f>
        <v>2030</v>
      </c>
      <c r="O492">
        <f t="shared" si="103"/>
        <v>2030</v>
      </c>
      <c r="P492">
        <f t="shared" si="103"/>
        <v>2030</v>
      </c>
      <c r="Q492">
        <f t="shared" si="103"/>
        <v>2030</v>
      </c>
      <c r="R492">
        <f t="shared" si="103"/>
        <v>2030</v>
      </c>
      <c r="S492">
        <f t="shared" si="103"/>
        <v>2030</v>
      </c>
      <c r="T492">
        <f t="shared" si="103"/>
        <v>2030</v>
      </c>
      <c r="U492">
        <f t="shared" si="103"/>
        <v>2030</v>
      </c>
      <c r="V492">
        <f t="shared" si="103"/>
        <v>2030</v>
      </c>
      <c r="W492">
        <f t="shared" si="103"/>
        <v>2030</v>
      </c>
    </row>
    <row r="493" spans="1:23" x14ac:dyDescent="0.25">
      <c r="A493" t="s">
        <v>118</v>
      </c>
      <c r="B493" t="s">
        <v>5</v>
      </c>
      <c r="C493" t="s">
        <v>15</v>
      </c>
      <c r="D493" t="s">
        <v>16</v>
      </c>
      <c r="E493" t="s">
        <v>150</v>
      </c>
      <c r="F493" t="s">
        <v>151</v>
      </c>
      <c r="G493" t="s">
        <v>67</v>
      </c>
      <c r="L493" t="s">
        <v>66</v>
      </c>
      <c r="M493">
        <v>2101</v>
      </c>
      <c r="N493">
        <f t="shared" si="103"/>
        <v>2101</v>
      </c>
      <c r="O493">
        <f t="shared" si="103"/>
        <v>2101</v>
      </c>
      <c r="P493">
        <f t="shared" si="103"/>
        <v>2101</v>
      </c>
      <c r="Q493">
        <f t="shared" si="103"/>
        <v>2101</v>
      </c>
      <c r="R493">
        <f t="shared" si="103"/>
        <v>2101</v>
      </c>
      <c r="S493">
        <f t="shared" si="103"/>
        <v>2101</v>
      </c>
      <c r="T493">
        <f t="shared" si="103"/>
        <v>2101</v>
      </c>
      <c r="U493">
        <f t="shared" si="103"/>
        <v>2101</v>
      </c>
      <c r="V493">
        <f t="shared" si="103"/>
        <v>2101</v>
      </c>
      <c r="W493">
        <f t="shared" si="103"/>
        <v>2101</v>
      </c>
    </row>
    <row r="494" spans="1:23" x14ac:dyDescent="0.25">
      <c r="A494" t="s">
        <v>118</v>
      </c>
      <c r="B494" t="s">
        <v>5</v>
      </c>
      <c r="C494" t="s">
        <v>15</v>
      </c>
      <c r="D494" t="s">
        <v>16</v>
      </c>
      <c r="E494" t="s">
        <v>150</v>
      </c>
      <c r="F494" t="s">
        <v>151</v>
      </c>
      <c r="G494" t="s">
        <v>68</v>
      </c>
      <c r="L494" t="s">
        <v>69</v>
      </c>
      <c r="M494">
        <v>50</v>
      </c>
      <c r="N494">
        <f t="shared" si="103"/>
        <v>50</v>
      </c>
      <c r="O494">
        <f t="shared" si="103"/>
        <v>50</v>
      </c>
      <c r="P494">
        <f t="shared" si="103"/>
        <v>50</v>
      </c>
      <c r="Q494">
        <f t="shared" si="103"/>
        <v>50</v>
      </c>
      <c r="R494">
        <f t="shared" si="103"/>
        <v>50</v>
      </c>
      <c r="S494">
        <f t="shared" si="103"/>
        <v>50</v>
      </c>
      <c r="T494">
        <f t="shared" si="103"/>
        <v>50</v>
      </c>
      <c r="U494">
        <f t="shared" si="103"/>
        <v>50</v>
      </c>
      <c r="V494">
        <f t="shared" si="103"/>
        <v>50</v>
      </c>
      <c r="W494">
        <f t="shared" si="103"/>
        <v>50</v>
      </c>
    </row>
    <row r="495" spans="1:23" x14ac:dyDescent="0.25">
      <c r="A495" t="s">
        <v>118</v>
      </c>
      <c r="B495" t="s">
        <v>5</v>
      </c>
      <c r="C495" t="s">
        <v>15</v>
      </c>
      <c r="D495" t="s">
        <v>16</v>
      </c>
      <c r="E495" t="s">
        <v>150</v>
      </c>
      <c r="F495" t="s">
        <v>151</v>
      </c>
      <c r="G495" t="s">
        <v>70</v>
      </c>
      <c r="L495" t="s">
        <v>49</v>
      </c>
      <c r="M495">
        <v>1</v>
      </c>
    </row>
    <row r="496" spans="1:23" x14ac:dyDescent="0.25">
      <c r="A496" t="s">
        <v>118</v>
      </c>
      <c r="B496" t="s">
        <v>5</v>
      </c>
      <c r="C496" t="s">
        <v>15</v>
      </c>
      <c r="D496" t="s">
        <v>16</v>
      </c>
      <c r="E496" t="s">
        <v>150</v>
      </c>
      <c r="F496" t="s">
        <v>151</v>
      </c>
      <c r="G496" t="s">
        <v>71</v>
      </c>
      <c r="K496" t="s">
        <v>152</v>
      </c>
      <c r="L496" t="s">
        <v>80</v>
      </c>
      <c r="M496">
        <v>1241974.5</v>
      </c>
      <c r="N496">
        <f t="shared" ref="N496:W498" si="104">M496</f>
        <v>1241974.5</v>
      </c>
      <c r="O496">
        <f t="shared" si="104"/>
        <v>1241974.5</v>
      </c>
      <c r="P496">
        <f t="shared" si="104"/>
        <v>1241974.5</v>
      </c>
      <c r="Q496">
        <f t="shared" si="104"/>
        <v>1241974.5</v>
      </c>
      <c r="R496">
        <f t="shared" si="104"/>
        <v>1241974.5</v>
      </c>
      <c r="S496">
        <f t="shared" si="104"/>
        <v>1241974.5</v>
      </c>
      <c r="T496">
        <f t="shared" si="104"/>
        <v>1241974.5</v>
      </c>
      <c r="U496">
        <f t="shared" si="104"/>
        <v>1241974.5</v>
      </c>
      <c r="V496">
        <f t="shared" si="104"/>
        <v>1241974.5</v>
      </c>
      <c r="W496">
        <f t="shared" si="104"/>
        <v>1241974.5</v>
      </c>
    </row>
    <row r="497" spans="1:23" x14ac:dyDescent="0.25">
      <c r="A497" t="s">
        <v>118</v>
      </c>
      <c r="B497" t="s">
        <v>5</v>
      </c>
      <c r="C497" t="s">
        <v>15</v>
      </c>
      <c r="D497" t="s">
        <v>16</v>
      </c>
      <c r="E497" t="s">
        <v>150</v>
      </c>
      <c r="F497" t="s">
        <v>151</v>
      </c>
      <c r="G497" t="s">
        <v>74</v>
      </c>
      <c r="K497" t="s">
        <v>153</v>
      </c>
      <c r="L497" t="s">
        <v>76</v>
      </c>
      <c r="M497">
        <v>1365470000</v>
      </c>
      <c r="N497">
        <f t="shared" si="104"/>
        <v>1365470000</v>
      </c>
      <c r="O497">
        <f t="shared" si="104"/>
        <v>1365470000</v>
      </c>
      <c r="P497">
        <f t="shared" si="104"/>
        <v>1365470000</v>
      </c>
      <c r="Q497">
        <f t="shared" si="104"/>
        <v>1365470000</v>
      </c>
      <c r="R497">
        <f t="shared" si="104"/>
        <v>1365470000</v>
      </c>
      <c r="S497">
        <f t="shared" si="104"/>
        <v>1365470000</v>
      </c>
      <c r="T497">
        <f t="shared" si="104"/>
        <v>1365470000</v>
      </c>
      <c r="U497">
        <f t="shared" si="104"/>
        <v>1365470000</v>
      </c>
      <c r="V497">
        <f t="shared" si="104"/>
        <v>1365470000</v>
      </c>
      <c r="W497">
        <f t="shared" si="104"/>
        <v>1365470000</v>
      </c>
    </row>
    <row r="498" spans="1:23" x14ac:dyDescent="0.25">
      <c r="A498" t="s">
        <v>118</v>
      </c>
      <c r="B498" t="s">
        <v>5</v>
      </c>
      <c r="C498" t="s">
        <v>15</v>
      </c>
      <c r="D498" t="s">
        <v>16</v>
      </c>
      <c r="E498" t="s">
        <v>150</v>
      </c>
      <c r="F498" t="s">
        <v>151</v>
      </c>
      <c r="G498" t="s">
        <v>77</v>
      </c>
      <c r="K498" t="s">
        <v>153</v>
      </c>
      <c r="L498" t="s">
        <v>76</v>
      </c>
      <c r="M498">
        <v>281751</v>
      </c>
      <c r="N498">
        <f t="shared" si="104"/>
        <v>281751</v>
      </c>
      <c r="O498">
        <f t="shared" si="104"/>
        <v>281751</v>
      </c>
      <c r="P498">
        <f t="shared" si="104"/>
        <v>281751</v>
      </c>
      <c r="Q498">
        <f t="shared" si="104"/>
        <v>281751</v>
      </c>
      <c r="R498">
        <f t="shared" si="104"/>
        <v>281751</v>
      </c>
      <c r="S498">
        <f t="shared" si="104"/>
        <v>281751</v>
      </c>
      <c r="T498">
        <f t="shared" si="104"/>
        <v>281751</v>
      </c>
      <c r="U498">
        <f t="shared" si="104"/>
        <v>281751</v>
      </c>
      <c r="V498">
        <f t="shared" si="104"/>
        <v>281751</v>
      </c>
      <c r="W498">
        <f t="shared" si="104"/>
        <v>281751</v>
      </c>
    </row>
    <row r="499" spans="1:23" x14ac:dyDescent="0.25">
      <c r="A499" t="s">
        <v>79</v>
      </c>
      <c r="B499" t="s">
        <v>5</v>
      </c>
      <c r="C499" t="s">
        <v>15</v>
      </c>
      <c r="D499" t="s">
        <v>16</v>
      </c>
      <c r="E499" t="s">
        <v>154</v>
      </c>
      <c r="G499" t="s">
        <v>20</v>
      </c>
      <c r="L499" t="s">
        <v>80</v>
      </c>
    </row>
    <row r="500" spans="1:23" x14ac:dyDescent="0.25">
      <c r="A500" t="s">
        <v>79</v>
      </c>
      <c r="B500" t="s">
        <v>5</v>
      </c>
      <c r="C500" t="s">
        <v>15</v>
      </c>
      <c r="D500" t="s">
        <v>16</v>
      </c>
      <c r="E500" t="s">
        <v>154</v>
      </c>
      <c r="G500" t="s">
        <v>21</v>
      </c>
      <c r="H500" t="s">
        <v>60</v>
      </c>
    </row>
    <row r="501" spans="1:23" x14ac:dyDescent="0.25">
      <c r="A501" t="s">
        <v>79</v>
      </c>
      <c r="B501" t="s">
        <v>5</v>
      </c>
      <c r="C501" t="s">
        <v>15</v>
      </c>
      <c r="D501" t="s">
        <v>16</v>
      </c>
      <c r="E501" t="s">
        <v>154</v>
      </c>
      <c r="G501" t="s">
        <v>61</v>
      </c>
      <c r="L501" t="s">
        <v>49</v>
      </c>
      <c r="M501">
        <v>0.25</v>
      </c>
      <c r="N501">
        <f t="shared" ref="N501:W503" si="105">M501</f>
        <v>0.25</v>
      </c>
      <c r="O501">
        <f t="shared" si="105"/>
        <v>0.25</v>
      </c>
      <c r="P501">
        <f t="shared" si="105"/>
        <v>0.25</v>
      </c>
      <c r="Q501">
        <f t="shared" si="105"/>
        <v>0.25</v>
      </c>
      <c r="R501">
        <f t="shared" si="105"/>
        <v>0.25</v>
      </c>
      <c r="S501">
        <f t="shared" si="105"/>
        <v>0.25</v>
      </c>
      <c r="T501">
        <f t="shared" si="105"/>
        <v>0.25</v>
      </c>
      <c r="U501">
        <f t="shared" si="105"/>
        <v>0.25</v>
      </c>
      <c r="V501">
        <f t="shared" si="105"/>
        <v>0.25</v>
      </c>
      <c r="W501">
        <f t="shared" si="105"/>
        <v>0.25</v>
      </c>
    </row>
    <row r="502" spans="1:23" x14ac:dyDescent="0.25">
      <c r="A502" t="s">
        <v>79</v>
      </c>
      <c r="B502" t="s">
        <v>5</v>
      </c>
      <c r="C502" t="s">
        <v>15</v>
      </c>
      <c r="D502" t="s">
        <v>16</v>
      </c>
      <c r="E502" t="s">
        <v>154</v>
      </c>
      <c r="G502" t="s">
        <v>63</v>
      </c>
      <c r="M502">
        <v>15</v>
      </c>
      <c r="N502">
        <f t="shared" si="105"/>
        <v>15</v>
      </c>
      <c r="O502">
        <f t="shared" si="105"/>
        <v>15</v>
      </c>
      <c r="P502">
        <f t="shared" si="105"/>
        <v>15</v>
      </c>
      <c r="Q502">
        <f t="shared" si="105"/>
        <v>15</v>
      </c>
      <c r="R502">
        <f t="shared" si="105"/>
        <v>15</v>
      </c>
      <c r="S502">
        <f t="shared" si="105"/>
        <v>15</v>
      </c>
      <c r="T502">
        <f t="shared" si="105"/>
        <v>15</v>
      </c>
      <c r="U502">
        <f t="shared" si="105"/>
        <v>15</v>
      </c>
      <c r="V502">
        <f t="shared" si="105"/>
        <v>15</v>
      </c>
      <c r="W502">
        <f t="shared" si="105"/>
        <v>15</v>
      </c>
    </row>
    <row r="503" spans="1:23" x14ac:dyDescent="0.25">
      <c r="A503" t="s">
        <v>79</v>
      </c>
      <c r="B503" t="s">
        <v>5</v>
      </c>
      <c r="C503" t="s">
        <v>15</v>
      </c>
      <c r="D503" t="s">
        <v>16</v>
      </c>
      <c r="E503" t="s">
        <v>154</v>
      </c>
      <c r="G503" t="s">
        <v>48</v>
      </c>
      <c r="L503" t="s">
        <v>49</v>
      </c>
      <c r="M503">
        <v>0</v>
      </c>
      <c r="N503">
        <f t="shared" si="105"/>
        <v>0</v>
      </c>
      <c r="O503">
        <f t="shared" si="105"/>
        <v>0</v>
      </c>
      <c r="P503">
        <f t="shared" si="105"/>
        <v>0</v>
      </c>
      <c r="Q503">
        <f t="shared" si="105"/>
        <v>0</v>
      </c>
      <c r="R503">
        <f t="shared" si="105"/>
        <v>0</v>
      </c>
      <c r="S503">
        <f t="shared" si="105"/>
        <v>0</v>
      </c>
      <c r="T503">
        <f t="shared" si="105"/>
        <v>0</v>
      </c>
      <c r="U503">
        <f t="shared" si="105"/>
        <v>0</v>
      </c>
      <c r="V503">
        <f t="shared" si="105"/>
        <v>0</v>
      </c>
      <c r="W503">
        <f t="shared" si="105"/>
        <v>0</v>
      </c>
    </row>
    <row r="504" spans="1:23" x14ac:dyDescent="0.25">
      <c r="A504" t="s">
        <v>79</v>
      </c>
      <c r="B504" t="s">
        <v>5</v>
      </c>
      <c r="C504" t="s">
        <v>15</v>
      </c>
      <c r="D504" t="s">
        <v>16</v>
      </c>
      <c r="E504" t="s">
        <v>154</v>
      </c>
      <c r="F504" t="s">
        <v>155</v>
      </c>
      <c r="G504" t="s">
        <v>6</v>
      </c>
    </row>
    <row r="505" spans="1:23" x14ac:dyDescent="0.25">
      <c r="A505" t="s">
        <v>79</v>
      </c>
      <c r="B505" t="s">
        <v>5</v>
      </c>
      <c r="C505" t="s">
        <v>15</v>
      </c>
      <c r="D505" t="s">
        <v>16</v>
      </c>
      <c r="E505" t="s">
        <v>154</v>
      </c>
      <c r="F505" t="s">
        <v>155</v>
      </c>
      <c r="G505" t="s">
        <v>65</v>
      </c>
      <c r="L505" t="s">
        <v>66</v>
      </c>
      <c r="M505">
        <v>1990</v>
      </c>
      <c r="N505">
        <f t="shared" ref="N505:W507" si="106">M505</f>
        <v>1990</v>
      </c>
      <c r="O505">
        <f t="shared" si="106"/>
        <v>1990</v>
      </c>
      <c r="P505">
        <f t="shared" si="106"/>
        <v>1990</v>
      </c>
      <c r="Q505">
        <f t="shared" si="106"/>
        <v>1990</v>
      </c>
      <c r="R505">
        <f t="shared" si="106"/>
        <v>1990</v>
      </c>
      <c r="S505">
        <f t="shared" si="106"/>
        <v>1990</v>
      </c>
      <c r="T505">
        <f t="shared" si="106"/>
        <v>1990</v>
      </c>
      <c r="U505">
        <f t="shared" si="106"/>
        <v>1990</v>
      </c>
      <c r="V505">
        <f t="shared" si="106"/>
        <v>1990</v>
      </c>
      <c r="W505">
        <f t="shared" si="106"/>
        <v>1990</v>
      </c>
    </row>
    <row r="506" spans="1:23" x14ac:dyDescent="0.25">
      <c r="A506" t="s">
        <v>79</v>
      </c>
      <c r="B506" t="s">
        <v>5</v>
      </c>
      <c r="C506" t="s">
        <v>15</v>
      </c>
      <c r="D506" t="s">
        <v>16</v>
      </c>
      <c r="E506" t="s">
        <v>154</v>
      </c>
      <c r="F506" t="s">
        <v>155</v>
      </c>
      <c r="G506" t="s">
        <v>67</v>
      </c>
      <c r="L506" t="s">
        <v>66</v>
      </c>
      <c r="M506">
        <v>2101</v>
      </c>
      <c r="N506">
        <f t="shared" si="106"/>
        <v>2101</v>
      </c>
      <c r="O506">
        <f t="shared" si="106"/>
        <v>2101</v>
      </c>
      <c r="P506">
        <f t="shared" si="106"/>
        <v>2101</v>
      </c>
      <c r="Q506">
        <f t="shared" si="106"/>
        <v>2101</v>
      </c>
      <c r="R506">
        <f t="shared" si="106"/>
        <v>2101</v>
      </c>
      <c r="S506">
        <f t="shared" si="106"/>
        <v>2101</v>
      </c>
      <c r="T506">
        <f t="shared" si="106"/>
        <v>2101</v>
      </c>
      <c r="U506">
        <f t="shared" si="106"/>
        <v>2101</v>
      </c>
      <c r="V506">
        <f t="shared" si="106"/>
        <v>2101</v>
      </c>
      <c r="W506">
        <f t="shared" si="106"/>
        <v>2101</v>
      </c>
    </row>
    <row r="507" spans="1:23" x14ac:dyDescent="0.25">
      <c r="A507" t="s">
        <v>79</v>
      </c>
      <c r="B507" t="s">
        <v>5</v>
      </c>
      <c r="C507" t="s">
        <v>15</v>
      </c>
      <c r="D507" t="s">
        <v>16</v>
      </c>
      <c r="E507" t="s">
        <v>154</v>
      </c>
      <c r="F507" t="s">
        <v>155</v>
      </c>
      <c r="G507" t="s">
        <v>68</v>
      </c>
      <c r="L507" t="s">
        <v>69</v>
      </c>
      <c r="M507">
        <v>4</v>
      </c>
      <c r="N507">
        <f t="shared" si="106"/>
        <v>4</v>
      </c>
      <c r="O507">
        <f t="shared" si="106"/>
        <v>4</v>
      </c>
      <c r="P507">
        <f t="shared" si="106"/>
        <v>4</v>
      </c>
      <c r="Q507">
        <f t="shared" si="106"/>
        <v>4</v>
      </c>
      <c r="R507">
        <f t="shared" si="106"/>
        <v>4</v>
      </c>
      <c r="S507">
        <f t="shared" si="106"/>
        <v>4</v>
      </c>
      <c r="T507">
        <f t="shared" si="106"/>
        <v>4</v>
      </c>
      <c r="U507">
        <f t="shared" si="106"/>
        <v>4</v>
      </c>
      <c r="V507">
        <f t="shared" si="106"/>
        <v>4</v>
      </c>
      <c r="W507">
        <f t="shared" si="106"/>
        <v>4</v>
      </c>
    </row>
    <row r="508" spans="1:23" x14ac:dyDescent="0.25">
      <c r="A508" t="s">
        <v>79</v>
      </c>
      <c r="B508" t="s">
        <v>5</v>
      </c>
      <c r="C508" t="s">
        <v>15</v>
      </c>
      <c r="D508" t="s">
        <v>16</v>
      </c>
      <c r="E508" t="s">
        <v>154</v>
      </c>
      <c r="F508" t="s">
        <v>155</v>
      </c>
      <c r="G508" t="s">
        <v>70</v>
      </c>
      <c r="L508" t="s">
        <v>49</v>
      </c>
      <c r="M508">
        <v>1</v>
      </c>
    </row>
    <row r="509" spans="1:23" x14ac:dyDescent="0.25">
      <c r="A509" t="s">
        <v>79</v>
      </c>
      <c r="B509" t="s">
        <v>5</v>
      </c>
      <c r="C509" t="s">
        <v>15</v>
      </c>
      <c r="D509" t="s">
        <v>16</v>
      </c>
      <c r="E509" t="s">
        <v>154</v>
      </c>
      <c r="F509" t="s">
        <v>155</v>
      </c>
      <c r="G509" t="s">
        <v>17</v>
      </c>
      <c r="J509" t="s">
        <v>30</v>
      </c>
      <c r="L509" t="s">
        <v>80</v>
      </c>
      <c r="M509">
        <v>1</v>
      </c>
      <c r="N509">
        <f t="shared" ref="N509:W509" si="107">M509</f>
        <v>1</v>
      </c>
      <c r="O509">
        <f t="shared" si="107"/>
        <v>1</v>
      </c>
      <c r="P509">
        <f t="shared" si="107"/>
        <v>1</v>
      </c>
      <c r="Q509">
        <f t="shared" si="107"/>
        <v>1</v>
      </c>
      <c r="R509">
        <f t="shared" si="107"/>
        <v>1</v>
      </c>
      <c r="S509">
        <f t="shared" si="107"/>
        <v>1</v>
      </c>
      <c r="T509">
        <f t="shared" si="107"/>
        <v>1</v>
      </c>
      <c r="U509">
        <f t="shared" si="107"/>
        <v>1</v>
      </c>
      <c r="V509">
        <f t="shared" si="107"/>
        <v>1</v>
      </c>
      <c r="W509">
        <f t="shared" si="107"/>
        <v>1</v>
      </c>
    </row>
    <row r="510" spans="1:23" x14ac:dyDescent="0.25">
      <c r="A510" t="s">
        <v>79</v>
      </c>
      <c r="B510" t="s">
        <v>5</v>
      </c>
      <c r="C510" t="s">
        <v>15</v>
      </c>
      <c r="D510" t="s">
        <v>16</v>
      </c>
      <c r="E510" t="s">
        <v>154</v>
      </c>
      <c r="F510" t="s">
        <v>98</v>
      </c>
      <c r="G510" t="s">
        <v>6</v>
      </c>
    </row>
    <row r="511" spans="1:23" x14ac:dyDescent="0.25">
      <c r="A511" t="s">
        <v>79</v>
      </c>
      <c r="B511" t="s">
        <v>5</v>
      </c>
      <c r="C511" t="s">
        <v>15</v>
      </c>
      <c r="D511" t="s">
        <v>16</v>
      </c>
      <c r="E511" t="s">
        <v>154</v>
      </c>
      <c r="F511" t="s">
        <v>98</v>
      </c>
      <c r="G511" t="s">
        <v>65</v>
      </c>
      <c r="L511" t="s">
        <v>66</v>
      </c>
      <c r="M511">
        <v>2005</v>
      </c>
      <c r="N511">
        <f t="shared" ref="N511:W513" si="108">M511</f>
        <v>2005</v>
      </c>
      <c r="O511">
        <f t="shared" si="108"/>
        <v>2005</v>
      </c>
      <c r="P511">
        <f t="shared" si="108"/>
        <v>2005</v>
      </c>
      <c r="Q511">
        <f t="shared" si="108"/>
        <v>2005</v>
      </c>
      <c r="R511">
        <f t="shared" si="108"/>
        <v>2005</v>
      </c>
      <c r="S511">
        <f t="shared" si="108"/>
        <v>2005</v>
      </c>
      <c r="T511">
        <f t="shared" si="108"/>
        <v>2005</v>
      </c>
      <c r="U511">
        <f t="shared" si="108"/>
        <v>2005</v>
      </c>
      <c r="V511">
        <f t="shared" si="108"/>
        <v>2005</v>
      </c>
      <c r="W511">
        <f t="shared" si="108"/>
        <v>2005</v>
      </c>
    </row>
    <row r="512" spans="1:23" x14ac:dyDescent="0.25">
      <c r="A512" t="s">
        <v>79</v>
      </c>
      <c r="B512" t="s">
        <v>5</v>
      </c>
      <c r="C512" t="s">
        <v>15</v>
      </c>
      <c r="D512" t="s">
        <v>16</v>
      </c>
      <c r="E512" t="s">
        <v>154</v>
      </c>
      <c r="F512" t="s">
        <v>98</v>
      </c>
      <c r="G512" t="s">
        <v>67</v>
      </c>
      <c r="L512" t="s">
        <v>66</v>
      </c>
      <c r="M512">
        <v>2101</v>
      </c>
      <c r="N512">
        <f t="shared" si="108"/>
        <v>2101</v>
      </c>
      <c r="O512">
        <f t="shared" si="108"/>
        <v>2101</v>
      </c>
      <c r="P512">
        <f t="shared" si="108"/>
        <v>2101</v>
      </c>
      <c r="Q512">
        <f t="shared" si="108"/>
        <v>2101</v>
      </c>
      <c r="R512">
        <f t="shared" si="108"/>
        <v>2101</v>
      </c>
      <c r="S512">
        <f t="shared" si="108"/>
        <v>2101</v>
      </c>
      <c r="T512">
        <f t="shared" si="108"/>
        <v>2101</v>
      </c>
      <c r="U512">
        <f t="shared" si="108"/>
        <v>2101</v>
      </c>
      <c r="V512">
        <f t="shared" si="108"/>
        <v>2101</v>
      </c>
      <c r="W512">
        <f t="shared" si="108"/>
        <v>2101</v>
      </c>
    </row>
    <row r="513" spans="1:23" x14ac:dyDescent="0.25">
      <c r="A513" t="s">
        <v>79</v>
      </c>
      <c r="B513" t="s">
        <v>5</v>
      </c>
      <c r="C513" t="s">
        <v>15</v>
      </c>
      <c r="D513" t="s">
        <v>16</v>
      </c>
      <c r="E513" t="s">
        <v>154</v>
      </c>
      <c r="F513" t="s">
        <v>98</v>
      </c>
      <c r="G513" t="s">
        <v>68</v>
      </c>
      <c r="L513" t="s">
        <v>69</v>
      </c>
      <c r="M513">
        <v>4</v>
      </c>
      <c r="N513">
        <f t="shared" si="108"/>
        <v>4</v>
      </c>
      <c r="O513">
        <f t="shared" si="108"/>
        <v>4</v>
      </c>
      <c r="P513">
        <f t="shared" si="108"/>
        <v>4</v>
      </c>
      <c r="Q513">
        <f t="shared" si="108"/>
        <v>4</v>
      </c>
      <c r="R513">
        <f t="shared" si="108"/>
        <v>4</v>
      </c>
      <c r="S513">
        <f t="shared" si="108"/>
        <v>4</v>
      </c>
      <c r="T513">
        <f t="shared" si="108"/>
        <v>4</v>
      </c>
      <c r="U513">
        <f t="shared" si="108"/>
        <v>4</v>
      </c>
      <c r="V513">
        <f t="shared" si="108"/>
        <v>4</v>
      </c>
      <c r="W513">
        <f t="shared" si="108"/>
        <v>4</v>
      </c>
    </row>
    <row r="514" spans="1:23" x14ac:dyDescent="0.25">
      <c r="A514" t="s">
        <v>79</v>
      </c>
      <c r="B514" t="s">
        <v>5</v>
      </c>
      <c r="C514" t="s">
        <v>15</v>
      </c>
      <c r="D514" t="s">
        <v>16</v>
      </c>
      <c r="E514" t="s">
        <v>154</v>
      </c>
      <c r="F514" t="s">
        <v>98</v>
      </c>
      <c r="G514" t="s">
        <v>70</v>
      </c>
      <c r="L514" t="s">
        <v>49</v>
      </c>
      <c r="M514">
        <v>0</v>
      </c>
    </row>
    <row r="515" spans="1:23" x14ac:dyDescent="0.25">
      <c r="A515" t="s">
        <v>79</v>
      </c>
      <c r="B515" t="s">
        <v>5</v>
      </c>
      <c r="C515" t="s">
        <v>15</v>
      </c>
      <c r="D515" t="s">
        <v>16</v>
      </c>
      <c r="E515" t="s">
        <v>154</v>
      </c>
      <c r="F515" t="s">
        <v>98</v>
      </c>
      <c r="G515" t="s">
        <v>17</v>
      </c>
      <c r="J515" t="s">
        <v>23</v>
      </c>
      <c r="L515" t="s">
        <v>80</v>
      </c>
      <c r="M515">
        <v>1</v>
      </c>
      <c r="N515">
        <f t="shared" ref="N515:W515" si="109">M515</f>
        <v>1</v>
      </c>
      <c r="O515">
        <f t="shared" si="109"/>
        <v>1</v>
      </c>
      <c r="P515">
        <f t="shared" si="109"/>
        <v>1</v>
      </c>
      <c r="Q515">
        <f t="shared" si="109"/>
        <v>1</v>
      </c>
      <c r="R515">
        <f t="shared" si="109"/>
        <v>1</v>
      </c>
      <c r="S515">
        <f t="shared" si="109"/>
        <v>1</v>
      </c>
      <c r="T515">
        <f t="shared" si="109"/>
        <v>1</v>
      </c>
      <c r="U515">
        <f t="shared" si="109"/>
        <v>1</v>
      </c>
      <c r="V515">
        <f t="shared" si="109"/>
        <v>1</v>
      </c>
      <c r="W515">
        <f t="shared" si="109"/>
        <v>1</v>
      </c>
    </row>
    <row r="516" spans="1:23" x14ac:dyDescent="0.25">
      <c r="A516" t="s">
        <v>79</v>
      </c>
      <c r="B516" t="s">
        <v>5</v>
      </c>
      <c r="C516" t="s">
        <v>15</v>
      </c>
      <c r="D516" t="s">
        <v>16</v>
      </c>
      <c r="E516" t="s">
        <v>154</v>
      </c>
      <c r="F516" t="s">
        <v>156</v>
      </c>
      <c r="G516" t="s">
        <v>6</v>
      </c>
    </row>
    <row r="517" spans="1:23" x14ac:dyDescent="0.25">
      <c r="A517" t="s">
        <v>79</v>
      </c>
      <c r="B517" t="s">
        <v>5</v>
      </c>
      <c r="C517" t="s">
        <v>15</v>
      </c>
      <c r="D517" t="s">
        <v>16</v>
      </c>
      <c r="E517" t="s">
        <v>154</v>
      </c>
      <c r="F517" t="s">
        <v>156</v>
      </c>
      <c r="G517" t="s">
        <v>65</v>
      </c>
      <c r="L517" t="s">
        <v>66</v>
      </c>
      <c r="M517">
        <v>2005</v>
      </c>
      <c r="N517">
        <f t="shared" ref="N517:W519" si="110">M517</f>
        <v>2005</v>
      </c>
      <c r="O517">
        <f t="shared" si="110"/>
        <v>2005</v>
      </c>
      <c r="P517">
        <f t="shared" si="110"/>
        <v>2005</v>
      </c>
      <c r="Q517">
        <f t="shared" si="110"/>
        <v>2005</v>
      </c>
      <c r="R517">
        <f t="shared" si="110"/>
        <v>2005</v>
      </c>
      <c r="S517">
        <f t="shared" si="110"/>
        <v>2005</v>
      </c>
      <c r="T517">
        <f t="shared" si="110"/>
        <v>2005</v>
      </c>
      <c r="U517">
        <f t="shared" si="110"/>
        <v>2005</v>
      </c>
      <c r="V517">
        <f t="shared" si="110"/>
        <v>2005</v>
      </c>
      <c r="W517">
        <f t="shared" si="110"/>
        <v>2005</v>
      </c>
    </row>
    <row r="518" spans="1:23" x14ac:dyDescent="0.25">
      <c r="A518" t="s">
        <v>79</v>
      </c>
      <c r="B518" t="s">
        <v>5</v>
      </c>
      <c r="C518" t="s">
        <v>15</v>
      </c>
      <c r="D518" t="s">
        <v>16</v>
      </c>
      <c r="E518" t="s">
        <v>154</v>
      </c>
      <c r="F518" t="s">
        <v>156</v>
      </c>
      <c r="G518" t="s">
        <v>67</v>
      </c>
      <c r="L518" t="s">
        <v>66</v>
      </c>
      <c r="M518">
        <v>2101</v>
      </c>
      <c r="N518">
        <f t="shared" si="110"/>
        <v>2101</v>
      </c>
      <c r="O518">
        <f t="shared" si="110"/>
        <v>2101</v>
      </c>
      <c r="P518">
        <f t="shared" si="110"/>
        <v>2101</v>
      </c>
      <c r="Q518">
        <f t="shared" si="110"/>
        <v>2101</v>
      </c>
      <c r="R518">
        <f t="shared" si="110"/>
        <v>2101</v>
      </c>
      <c r="S518">
        <f t="shared" si="110"/>
        <v>2101</v>
      </c>
      <c r="T518">
        <f t="shared" si="110"/>
        <v>2101</v>
      </c>
      <c r="U518">
        <f t="shared" si="110"/>
        <v>2101</v>
      </c>
      <c r="V518">
        <f t="shared" si="110"/>
        <v>2101</v>
      </c>
      <c r="W518">
        <f t="shared" si="110"/>
        <v>2101</v>
      </c>
    </row>
    <row r="519" spans="1:23" x14ac:dyDescent="0.25">
      <c r="A519" t="s">
        <v>79</v>
      </c>
      <c r="B519" t="s">
        <v>5</v>
      </c>
      <c r="C519" t="s">
        <v>15</v>
      </c>
      <c r="D519" t="s">
        <v>16</v>
      </c>
      <c r="E519" t="s">
        <v>154</v>
      </c>
      <c r="F519" t="s">
        <v>156</v>
      </c>
      <c r="G519" t="s">
        <v>68</v>
      </c>
      <c r="L519" t="s">
        <v>69</v>
      </c>
      <c r="M519">
        <v>4</v>
      </c>
      <c r="N519">
        <f t="shared" si="110"/>
        <v>4</v>
      </c>
      <c r="O519">
        <f t="shared" si="110"/>
        <v>4</v>
      </c>
      <c r="P519">
        <f t="shared" si="110"/>
        <v>4</v>
      </c>
      <c r="Q519">
        <f t="shared" si="110"/>
        <v>4</v>
      </c>
      <c r="R519">
        <f t="shared" si="110"/>
        <v>4</v>
      </c>
      <c r="S519">
        <f t="shared" si="110"/>
        <v>4</v>
      </c>
      <c r="T519">
        <f t="shared" si="110"/>
        <v>4</v>
      </c>
      <c r="U519">
        <f t="shared" si="110"/>
        <v>4</v>
      </c>
      <c r="V519">
        <f t="shared" si="110"/>
        <v>4</v>
      </c>
      <c r="W519">
        <f t="shared" si="110"/>
        <v>4</v>
      </c>
    </row>
    <row r="520" spans="1:23" x14ac:dyDescent="0.25">
      <c r="A520" t="s">
        <v>79</v>
      </c>
      <c r="B520" t="s">
        <v>5</v>
      </c>
      <c r="C520" t="s">
        <v>15</v>
      </c>
      <c r="D520" t="s">
        <v>16</v>
      </c>
      <c r="E520" t="s">
        <v>154</v>
      </c>
      <c r="F520" t="s">
        <v>156</v>
      </c>
      <c r="G520" t="s">
        <v>70</v>
      </c>
      <c r="L520" t="s">
        <v>49</v>
      </c>
      <c r="M520">
        <v>0</v>
      </c>
    </row>
    <row r="521" spans="1:23" x14ac:dyDescent="0.25">
      <c r="A521" t="s">
        <v>79</v>
      </c>
      <c r="B521" t="s">
        <v>5</v>
      </c>
      <c r="C521" t="s">
        <v>15</v>
      </c>
      <c r="D521" t="s">
        <v>16</v>
      </c>
      <c r="E521" t="s">
        <v>154</v>
      </c>
      <c r="F521" t="s">
        <v>156</v>
      </c>
      <c r="G521" t="s">
        <v>17</v>
      </c>
      <c r="J521" t="s">
        <v>157</v>
      </c>
      <c r="L521" t="s">
        <v>80</v>
      </c>
      <c r="M521">
        <v>1</v>
      </c>
      <c r="N521">
        <f t="shared" ref="N521:W521" si="111">M521</f>
        <v>1</v>
      </c>
      <c r="O521">
        <f t="shared" si="111"/>
        <v>1</v>
      </c>
      <c r="P521">
        <f t="shared" si="111"/>
        <v>1</v>
      </c>
      <c r="Q521">
        <f t="shared" si="111"/>
        <v>1</v>
      </c>
      <c r="R521">
        <f t="shared" si="111"/>
        <v>1</v>
      </c>
      <c r="S521">
        <f t="shared" si="111"/>
        <v>1</v>
      </c>
      <c r="T521">
        <f t="shared" si="111"/>
        <v>1</v>
      </c>
      <c r="U521">
        <f t="shared" si="111"/>
        <v>1</v>
      </c>
      <c r="V521">
        <f t="shared" si="111"/>
        <v>1</v>
      </c>
      <c r="W521">
        <f t="shared" si="111"/>
        <v>1</v>
      </c>
    </row>
    <row r="522" spans="1:23" x14ac:dyDescent="0.25">
      <c r="A522" t="s">
        <v>87</v>
      </c>
      <c r="B522" t="s">
        <v>5</v>
      </c>
      <c r="C522" t="s">
        <v>15</v>
      </c>
      <c r="D522" t="s">
        <v>16</v>
      </c>
      <c r="E522" t="s">
        <v>158</v>
      </c>
      <c r="G522" t="s">
        <v>20</v>
      </c>
      <c r="L522" t="s">
        <v>80</v>
      </c>
    </row>
    <row r="523" spans="1:23" x14ac:dyDescent="0.25">
      <c r="A523" t="s">
        <v>87</v>
      </c>
      <c r="B523" t="s">
        <v>5</v>
      </c>
      <c r="C523" t="s">
        <v>15</v>
      </c>
      <c r="D523" t="s">
        <v>16</v>
      </c>
      <c r="E523" t="s">
        <v>158</v>
      </c>
      <c r="G523" t="s">
        <v>21</v>
      </c>
      <c r="H523" t="s">
        <v>60</v>
      </c>
    </row>
    <row r="524" spans="1:23" x14ac:dyDescent="0.25">
      <c r="A524" t="s">
        <v>87</v>
      </c>
      <c r="B524" t="s">
        <v>5</v>
      </c>
      <c r="C524" t="s">
        <v>15</v>
      </c>
      <c r="D524" t="s">
        <v>16</v>
      </c>
      <c r="E524" t="s">
        <v>158</v>
      </c>
      <c r="G524" t="s">
        <v>61</v>
      </c>
      <c r="L524" t="s">
        <v>49</v>
      </c>
      <c r="M524">
        <v>0.25</v>
      </c>
      <c r="N524">
        <f t="shared" ref="N524:W526" si="112">M524</f>
        <v>0.25</v>
      </c>
      <c r="O524">
        <f t="shared" si="112"/>
        <v>0.25</v>
      </c>
      <c r="P524">
        <f t="shared" si="112"/>
        <v>0.25</v>
      </c>
      <c r="Q524">
        <f t="shared" si="112"/>
        <v>0.25</v>
      </c>
      <c r="R524">
        <f t="shared" si="112"/>
        <v>0.25</v>
      </c>
      <c r="S524">
        <f t="shared" si="112"/>
        <v>0.25</v>
      </c>
      <c r="T524">
        <f t="shared" si="112"/>
        <v>0.25</v>
      </c>
      <c r="U524">
        <f t="shared" si="112"/>
        <v>0.25</v>
      </c>
      <c r="V524">
        <f t="shared" si="112"/>
        <v>0.25</v>
      </c>
      <c r="W524">
        <f t="shared" si="112"/>
        <v>0.25</v>
      </c>
    </row>
    <row r="525" spans="1:23" x14ac:dyDescent="0.25">
      <c r="A525" t="s">
        <v>87</v>
      </c>
      <c r="B525" t="s">
        <v>5</v>
      </c>
      <c r="C525" t="s">
        <v>15</v>
      </c>
      <c r="D525" t="s">
        <v>16</v>
      </c>
      <c r="E525" t="s">
        <v>158</v>
      </c>
      <c r="G525" t="s">
        <v>63</v>
      </c>
      <c r="M525">
        <v>15</v>
      </c>
      <c r="N525">
        <f t="shared" si="112"/>
        <v>15</v>
      </c>
      <c r="O525">
        <f t="shared" si="112"/>
        <v>15</v>
      </c>
      <c r="P525">
        <f t="shared" si="112"/>
        <v>15</v>
      </c>
      <c r="Q525">
        <f t="shared" si="112"/>
        <v>15</v>
      </c>
      <c r="R525">
        <f t="shared" si="112"/>
        <v>15</v>
      </c>
      <c r="S525">
        <f t="shared" si="112"/>
        <v>15</v>
      </c>
      <c r="T525">
        <f t="shared" si="112"/>
        <v>15</v>
      </c>
      <c r="U525">
        <f t="shared" si="112"/>
        <v>15</v>
      </c>
      <c r="V525">
        <f t="shared" si="112"/>
        <v>15</v>
      </c>
      <c r="W525">
        <f t="shared" si="112"/>
        <v>15</v>
      </c>
    </row>
    <row r="526" spans="1:23" x14ac:dyDescent="0.25">
      <c r="A526" t="s">
        <v>87</v>
      </c>
      <c r="B526" t="s">
        <v>5</v>
      </c>
      <c r="C526" t="s">
        <v>15</v>
      </c>
      <c r="D526" t="s">
        <v>16</v>
      </c>
      <c r="E526" t="s">
        <v>158</v>
      </c>
      <c r="G526" t="s">
        <v>48</v>
      </c>
      <c r="L526" t="s">
        <v>49</v>
      </c>
      <c r="M526">
        <v>0</v>
      </c>
      <c r="N526">
        <f t="shared" si="112"/>
        <v>0</v>
      </c>
      <c r="O526">
        <f t="shared" si="112"/>
        <v>0</v>
      </c>
      <c r="P526">
        <f t="shared" si="112"/>
        <v>0</v>
      </c>
      <c r="Q526">
        <f t="shared" si="112"/>
        <v>0</v>
      </c>
      <c r="R526">
        <f t="shared" si="112"/>
        <v>0</v>
      </c>
      <c r="S526">
        <f t="shared" si="112"/>
        <v>0</v>
      </c>
      <c r="T526">
        <f t="shared" si="112"/>
        <v>0</v>
      </c>
      <c r="U526">
        <f t="shared" si="112"/>
        <v>0</v>
      </c>
      <c r="V526">
        <f t="shared" si="112"/>
        <v>0</v>
      </c>
      <c r="W526">
        <f t="shared" si="112"/>
        <v>0</v>
      </c>
    </row>
    <row r="527" spans="1:23" x14ac:dyDescent="0.25">
      <c r="A527" t="s">
        <v>87</v>
      </c>
      <c r="B527" t="s">
        <v>5</v>
      </c>
      <c r="C527" t="s">
        <v>15</v>
      </c>
      <c r="D527" t="s">
        <v>16</v>
      </c>
      <c r="E527" t="s">
        <v>158</v>
      </c>
      <c r="F527" t="s">
        <v>159</v>
      </c>
      <c r="G527" t="s">
        <v>6</v>
      </c>
    </row>
    <row r="528" spans="1:23" x14ac:dyDescent="0.25">
      <c r="A528" t="s">
        <v>87</v>
      </c>
      <c r="B528" t="s">
        <v>5</v>
      </c>
      <c r="C528" t="s">
        <v>15</v>
      </c>
      <c r="D528" t="s">
        <v>16</v>
      </c>
      <c r="E528" t="s">
        <v>158</v>
      </c>
      <c r="F528" t="s">
        <v>159</v>
      </c>
      <c r="G528" t="s">
        <v>65</v>
      </c>
      <c r="L528" t="s">
        <v>66</v>
      </c>
      <c r="M528">
        <v>1990</v>
      </c>
      <c r="N528">
        <f t="shared" ref="N528:W530" si="113">M528</f>
        <v>1990</v>
      </c>
      <c r="O528">
        <f t="shared" si="113"/>
        <v>1990</v>
      </c>
      <c r="P528">
        <f t="shared" si="113"/>
        <v>1990</v>
      </c>
      <c r="Q528">
        <f t="shared" si="113"/>
        <v>1990</v>
      </c>
      <c r="R528">
        <f t="shared" si="113"/>
        <v>1990</v>
      </c>
      <c r="S528">
        <f t="shared" si="113"/>
        <v>1990</v>
      </c>
      <c r="T528">
        <f t="shared" si="113"/>
        <v>1990</v>
      </c>
      <c r="U528">
        <f t="shared" si="113"/>
        <v>1990</v>
      </c>
      <c r="V528">
        <f t="shared" si="113"/>
        <v>1990</v>
      </c>
      <c r="W528">
        <f t="shared" si="113"/>
        <v>1990</v>
      </c>
    </row>
    <row r="529" spans="1:23" x14ac:dyDescent="0.25">
      <c r="A529" t="s">
        <v>87</v>
      </c>
      <c r="B529" t="s">
        <v>5</v>
      </c>
      <c r="C529" t="s">
        <v>15</v>
      </c>
      <c r="D529" t="s">
        <v>16</v>
      </c>
      <c r="E529" t="s">
        <v>158</v>
      </c>
      <c r="F529" t="s">
        <v>159</v>
      </c>
      <c r="G529" t="s">
        <v>67</v>
      </c>
      <c r="L529" t="s">
        <v>66</v>
      </c>
      <c r="M529">
        <v>2101</v>
      </c>
      <c r="N529">
        <f t="shared" si="113"/>
        <v>2101</v>
      </c>
      <c r="O529">
        <f t="shared" si="113"/>
        <v>2101</v>
      </c>
      <c r="P529">
        <f t="shared" si="113"/>
        <v>2101</v>
      </c>
      <c r="Q529">
        <f t="shared" si="113"/>
        <v>2101</v>
      </c>
      <c r="R529">
        <f t="shared" si="113"/>
        <v>2101</v>
      </c>
      <c r="S529">
        <f t="shared" si="113"/>
        <v>2101</v>
      </c>
      <c r="T529">
        <f t="shared" si="113"/>
        <v>2101</v>
      </c>
      <c r="U529">
        <f t="shared" si="113"/>
        <v>2101</v>
      </c>
      <c r="V529">
        <f t="shared" si="113"/>
        <v>2101</v>
      </c>
      <c r="W529">
        <f t="shared" si="113"/>
        <v>2101</v>
      </c>
    </row>
    <row r="530" spans="1:23" x14ac:dyDescent="0.25">
      <c r="A530" t="s">
        <v>87</v>
      </c>
      <c r="B530" t="s">
        <v>5</v>
      </c>
      <c r="C530" t="s">
        <v>15</v>
      </c>
      <c r="D530" t="s">
        <v>16</v>
      </c>
      <c r="E530" t="s">
        <v>158</v>
      </c>
      <c r="F530" t="s">
        <v>159</v>
      </c>
      <c r="G530" t="s">
        <v>68</v>
      </c>
      <c r="L530" t="s">
        <v>69</v>
      </c>
      <c r="M530">
        <v>1</v>
      </c>
      <c r="N530">
        <f t="shared" si="113"/>
        <v>1</v>
      </c>
      <c r="O530">
        <f t="shared" si="113"/>
        <v>1</v>
      </c>
      <c r="P530">
        <f t="shared" si="113"/>
        <v>1</v>
      </c>
      <c r="Q530">
        <f t="shared" si="113"/>
        <v>1</v>
      </c>
      <c r="R530">
        <f t="shared" si="113"/>
        <v>1</v>
      </c>
      <c r="S530">
        <f t="shared" si="113"/>
        <v>1</v>
      </c>
      <c r="T530">
        <f t="shared" si="113"/>
        <v>1</v>
      </c>
      <c r="U530">
        <f t="shared" si="113"/>
        <v>1</v>
      </c>
      <c r="V530">
        <f t="shared" si="113"/>
        <v>1</v>
      </c>
      <c r="W530">
        <f t="shared" si="113"/>
        <v>1</v>
      </c>
    </row>
    <row r="531" spans="1:23" x14ac:dyDescent="0.25">
      <c r="A531" t="s">
        <v>87</v>
      </c>
      <c r="B531" t="s">
        <v>5</v>
      </c>
      <c r="C531" t="s">
        <v>15</v>
      </c>
      <c r="D531" t="s">
        <v>16</v>
      </c>
      <c r="E531" t="s">
        <v>158</v>
      </c>
      <c r="F531" t="s">
        <v>159</v>
      </c>
      <c r="G531" t="s">
        <v>70</v>
      </c>
      <c r="L531" t="s">
        <v>49</v>
      </c>
      <c r="M531">
        <v>1</v>
      </c>
    </row>
    <row r="532" spans="1:23" x14ac:dyDescent="0.25">
      <c r="A532" t="s">
        <v>87</v>
      </c>
      <c r="B532" t="s">
        <v>5</v>
      </c>
      <c r="C532" t="s">
        <v>15</v>
      </c>
      <c r="D532" t="s">
        <v>16</v>
      </c>
      <c r="E532" t="s">
        <v>158</v>
      </c>
      <c r="F532" t="s">
        <v>159</v>
      </c>
      <c r="G532" t="s">
        <v>17</v>
      </c>
      <c r="J532" t="s">
        <v>35</v>
      </c>
      <c r="L532" t="s">
        <v>80</v>
      </c>
      <c r="M532">
        <v>1</v>
      </c>
      <c r="N532">
        <f t="shared" ref="N532:W532" si="114">M532</f>
        <v>1</v>
      </c>
      <c r="O532">
        <f t="shared" si="114"/>
        <v>1</v>
      </c>
      <c r="P532">
        <f t="shared" si="114"/>
        <v>1</v>
      </c>
      <c r="Q532">
        <f t="shared" si="114"/>
        <v>1</v>
      </c>
      <c r="R532">
        <f t="shared" si="114"/>
        <v>1</v>
      </c>
      <c r="S532">
        <f t="shared" si="114"/>
        <v>1</v>
      </c>
      <c r="T532">
        <f t="shared" si="114"/>
        <v>1</v>
      </c>
      <c r="U532">
        <f t="shared" si="114"/>
        <v>1</v>
      </c>
      <c r="V532">
        <f t="shared" si="114"/>
        <v>1</v>
      </c>
      <c r="W532">
        <f t="shared" si="114"/>
        <v>1</v>
      </c>
    </row>
    <row r="533" spans="1:23" x14ac:dyDescent="0.25">
      <c r="A533" t="s">
        <v>87</v>
      </c>
      <c r="B533" t="s">
        <v>5</v>
      </c>
      <c r="C533" t="s">
        <v>15</v>
      </c>
      <c r="D533" t="s">
        <v>16</v>
      </c>
      <c r="E533" t="s">
        <v>158</v>
      </c>
      <c r="F533" t="s">
        <v>160</v>
      </c>
      <c r="G533" t="s">
        <v>6</v>
      </c>
    </row>
    <row r="534" spans="1:23" x14ac:dyDescent="0.25">
      <c r="A534" t="s">
        <v>87</v>
      </c>
      <c r="B534" t="s">
        <v>5</v>
      </c>
      <c r="C534" t="s">
        <v>15</v>
      </c>
      <c r="D534" t="s">
        <v>16</v>
      </c>
      <c r="E534" t="s">
        <v>158</v>
      </c>
      <c r="F534" t="s">
        <v>160</v>
      </c>
      <c r="G534" t="s">
        <v>65</v>
      </c>
      <c r="L534" t="s">
        <v>66</v>
      </c>
      <c r="M534">
        <v>2005</v>
      </c>
      <c r="N534">
        <f t="shared" ref="N534:W536" si="115">M534</f>
        <v>2005</v>
      </c>
      <c r="O534">
        <f t="shared" si="115"/>
        <v>2005</v>
      </c>
      <c r="P534">
        <f t="shared" si="115"/>
        <v>2005</v>
      </c>
      <c r="Q534">
        <f t="shared" si="115"/>
        <v>2005</v>
      </c>
      <c r="R534">
        <f t="shared" si="115"/>
        <v>2005</v>
      </c>
      <c r="S534">
        <f t="shared" si="115"/>
        <v>2005</v>
      </c>
      <c r="T534">
        <f t="shared" si="115"/>
        <v>2005</v>
      </c>
      <c r="U534">
        <f t="shared" si="115"/>
        <v>2005</v>
      </c>
      <c r="V534">
        <f t="shared" si="115"/>
        <v>2005</v>
      </c>
      <c r="W534">
        <f t="shared" si="115"/>
        <v>2005</v>
      </c>
    </row>
    <row r="535" spans="1:23" x14ac:dyDescent="0.25">
      <c r="A535" t="s">
        <v>87</v>
      </c>
      <c r="B535" t="s">
        <v>5</v>
      </c>
      <c r="C535" t="s">
        <v>15</v>
      </c>
      <c r="D535" t="s">
        <v>16</v>
      </c>
      <c r="E535" t="s">
        <v>158</v>
      </c>
      <c r="F535" t="s">
        <v>160</v>
      </c>
      <c r="G535" t="s">
        <v>67</v>
      </c>
      <c r="L535" t="s">
        <v>66</v>
      </c>
      <c r="M535">
        <v>2101</v>
      </c>
      <c r="N535">
        <f t="shared" si="115"/>
        <v>2101</v>
      </c>
      <c r="O535">
        <f t="shared" si="115"/>
        <v>2101</v>
      </c>
      <c r="P535">
        <f t="shared" si="115"/>
        <v>2101</v>
      </c>
      <c r="Q535">
        <f t="shared" si="115"/>
        <v>2101</v>
      </c>
      <c r="R535">
        <f t="shared" si="115"/>
        <v>2101</v>
      </c>
      <c r="S535">
        <f t="shared" si="115"/>
        <v>2101</v>
      </c>
      <c r="T535">
        <f t="shared" si="115"/>
        <v>2101</v>
      </c>
      <c r="U535">
        <f t="shared" si="115"/>
        <v>2101</v>
      </c>
      <c r="V535">
        <f t="shared" si="115"/>
        <v>2101</v>
      </c>
      <c r="W535">
        <f t="shared" si="115"/>
        <v>2101</v>
      </c>
    </row>
    <row r="536" spans="1:23" x14ac:dyDescent="0.25">
      <c r="A536" t="s">
        <v>87</v>
      </c>
      <c r="B536" t="s">
        <v>5</v>
      </c>
      <c r="C536" t="s">
        <v>15</v>
      </c>
      <c r="D536" t="s">
        <v>16</v>
      </c>
      <c r="E536" t="s">
        <v>158</v>
      </c>
      <c r="F536" t="s">
        <v>160</v>
      </c>
      <c r="G536" t="s">
        <v>68</v>
      </c>
      <c r="L536" t="s">
        <v>69</v>
      </c>
      <c r="M536">
        <v>1</v>
      </c>
      <c r="N536">
        <f t="shared" si="115"/>
        <v>1</v>
      </c>
      <c r="O536">
        <f t="shared" si="115"/>
        <v>1</v>
      </c>
      <c r="P536">
        <f t="shared" si="115"/>
        <v>1</v>
      </c>
      <c r="Q536">
        <f t="shared" si="115"/>
        <v>1</v>
      </c>
      <c r="R536">
        <f t="shared" si="115"/>
        <v>1</v>
      </c>
      <c r="S536">
        <f t="shared" si="115"/>
        <v>1</v>
      </c>
      <c r="T536">
        <f t="shared" si="115"/>
        <v>1</v>
      </c>
      <c r="U536">
        <f t="shared" si="115"/>
        <v>1</v>
      </c>
      <c r="V536">
        <f t="shared" si="115"/>
        <v>1</v>
      </c>
      <c r="W536">
        <f t="shared" si="115"/>
        <v>1</v>
      </c>
    </row>
    <row r="537" spans="1:23" x14ac:dyDescent="0.25">
      <c r="A537" t="s">
        <v>87</v>
      </c>
      <c r="B537" t="s">
        <v>5</v>
      </c>
      <c r="C537" t="s">
        <v>15</v>
      </c>
      <c r="D537" t="s">
        <v>16</v>
      </c>
      <c r="E537" t="s">
        <v>158</v>
      </c>
      <c r="F537" t="s">
        <v>160</v>
      </c>
      <c r="G537" t="s">
        <v>70</v>
      </c>
      <c r="L537" t="s">
        <v>49</v>
      </c>
      <c r="M537">
        <v>0</v>
      </c>
    </row>
    <row r="538" spans="1:23" x14ac:dyDescent="0.25">
      <c r="A538" t="s">
        <v>87</v>
      </c>
      <c r="B538" t="s">
        <v>5</v>
      </c>
      <c r="C538" t="s">
        <v>15</v>
      </c>
      <c r="D538" t="s">
        <v>16</v>
      </c>
      <c r="E538" t="s">
        <v>158</v>
      </c>
      <c r="F538" t="s">
        <v>160</v>
      </c>
      <c r="G538" t="s">
        <v>17</v>
      </c>
      <c r="J538" t="s">
        <v>33</v>
      </c>
      <c r="L538" t="s">
        <v>80</v>
      </c>
      <c r="M538">
        <v>1</v>
      </c>
      <c r="N538">
        <f t="shared" ref="N538:W538" si="116">M538</f>
        <v>1</v>
      </c>
      <c r="O538">
        <f t="shared" si="116"/>
        <v>1</v>
      </c>
      <c r="P538">
        <f t="shared" si="116"/>
        <v>1</v>
      </c>
      <c r="Q538">
        <f t="shared" si="116"/>
        <v>1</v>
      </c>
      <c r="R538">
        <f t="shared" si="116"/>
        <v>1</v>
      </c>
      <c r="S538">
        <f t="shared" si="116"/>
        <v>1</v>
      </c>
      <c r="T538">
        <f t="shared" si="116"/>
        <v>1</v>
      </c>
      <c r="U538">
        <f t="shared" si="116"/>
        <v>1</v>
      </c>
      <c r="V538">
        <f t="shared" si="116"/>
        <v>1</v>
      </c>
      <c r="W538">
        <f t="shared" si="116"/>
        <v>1</v>
      </c>
    </row>
    <row r="539" spans="1:23" x14ac:dyDescent="0.25">
      <c r="A539" t="s">
        <v>87</v>
      </c>
      <c r="B539" t="s">
        <v>5</v>
      </c>
      <c r="C539" t="s">
        <v>15</v>
      </c>
      <c r="D539" t="s">
        <v>16</v>
      </c>
      <c r="E539" t="s">
        <v>158</v>
      </c>
      <c r="F539" t="s">
        <v>161</v>
      </c>
      <c r="G539" t="s">
        <v>6</v>
      </c>
    </row>
    <row r="540" spans="1:23" x14ac:dyDescent="0.25">
      <c r="A540" t="s">
        <v>87</v>
      </c>
      <c r="B540" t="s">
        <v>5</v>
      </c>
      <c r="C540" t="s">
        <v>15</v>
      </c>
      <c r="D540" t="s">
        <v>16</v>
      </c>
      <c r="E540" t="s">
        <v>158</v>
      </c>
      <c r="F540" t="s">
        <v>161</v>
      </c>
      <c r="G540" t="s">
        <v>65</v>
      </c>
      <c r="L540" t="s">
        <v>66</v>
      </c>
      <c r="M540">
        <v>2005</v>
      </c>
      <c r="N540">
        <f t="shared" ref="N540:W542" si="117">M540</f>
        <v>2005</v>
      </c>
      <c r="O540">
        <f t="shared" si="117"/>
        <v>2005</v>
      </c>
      <c r="P540">
        <f t="shared" si="117"/>
        <v>2005</v>
      </c>
      <c r="Q540">
        <f t="shared" si="117"/>
        <v>2005</v>
      </c>
      <c r="R540">
        <f t="shared" si="117"/>
        <v>2005</v>
      </c>
      <c r="S540">
        <f t="shared" si="117"/>
        <v>2005</v>
      </c>
      <c r="T540">
        <f t="shared" si="117"/>
        <v>2005</v>
      </c>
      <c r="U540">
        <f t="shared" si="117"/>
        <v>2005</v>
      </c>
      <c r="V540">
        <f t="shared" si="117"/>
        <v>2005</v>
      </c>
      <c r="W540">
        <f t="shared" si="117"/>
        <v>2005</v>
      </c>
    </row>
    <row r="541" spans="1:23" x14ac:dyDescent="0.25">
      <c r="A541" t="s">
        <v>87</v>
      </c>
      <c r="B541" t="s">
        <v>5</v>
      </c>
      <c r="C541" t="s">
        <v>15</v>
      </c>
      <c r="D541" t="s">
        <v>16</v>
      </c>
      <c r="E541" t="s">
        <v>158</v>
      </c>
      <c r="F541" t="s">
        <v>161</v>
      </c>
      <c r="G541" t="s">
        <v>67</v>
      </c>
      <c r="L541" t="s">
        <v>66</v>
      </c>
      <c r="M541">
        <v>2101</v>
      </c>
      <c r="N541">
        <f t="shared" si="117"/>
        <v>2101</v>
      </c>
      <c r="O541">
        <f t="shared" si="117"/>
        <v>2101</v>
      </c>
      <c r="P541">
        <f t="shared" si="117"/>
        <v>2101</v>
      </c>
      <c r="Q541">
        <f t="shared" si="117"/>
        <v>2101</v>
      </c>
      <c r="R541">
        <f t="shared" si="117"/>
        <v>2101</v>
      </c>
      <c r="S541">
        <f t="shared" si="117"/>
        <v>2101</v>
      </c>
      <c r="T541">
        <f t="shared" si="117"/>
        <v>2101</v>
      </c>
      <c r="U541">
        <f t="shared" si="117"/>
        <v>2101</v>
      </c>
      <c r="V541">
        <f t="shared" si="117"/>
        <v>2101</v>
      </c>
      <c r="W541">
        <f t="shared" si="117"/>
        <v>2101</v>
      </c>
    </row>
    <row r="542" spans="1:23" x14ac:dyDescent="0.25">
      <c r="A542" t="s">
        <v>87</v>
      </c>
      <c r="B542" t="s">
        <v>5</v>
      </c>
      <c r="C542" t="s">
        <v>15</v>
      </c>
      <c r="D542" t="s">
        <v>16</v>
      </c>
      <c r="E542" t="s">
        <v>158</v>
      </c>
      <c r="F542" t="s">
        <v>161</v>
      </c>
      <c r="G542" t="s">
        <v>68</v>
      </c>
      <c r="L542" t="s">
        <v>69</v>
      </c>
      <c r="M542">
        <v>1</v>
      </c>
      <c r="N542">
        <f t="shared" si="117"/>
        <v>1</v>
      </c>
      <c r="O542">
        <f t="shared" si="117"/>
        <v>1</v>
      </c>
      <c r="P542">
        <f t="shared" si="117"/>
        <v>1</v>
      </c>
      <c r="Q542">
        <f t="shared" si="117"/>
        <v>1</v>
      </c>
      <c r="R542">
        <f t="shared" si="117"/>
        <v>1</v>
      </c>
      <c r="S542">
        <f t="shared" si="117"/>
        <v>1</v>
      </c>
      <c r="T542">
        <f t="shared" si="117"/>
        <v>1</v>
      </c>
      <c r="U542">
        <f t="shared" si="117"/>
        <v>1</v>
      </c>
      <c r="V542">
        <f t="shared" si="117"/>
        <v>1</v>
      </c>
      <c r="W542">
        <f t="shared" si="117"/>
        <v>1</v>
      </c>
    </row>
    <row r="543" spans="1:23" x14ac:dyDescent="0.25">
      <c r="A543" t="s">
        <v>87</v>
      </c>
      <c r="B543" t="s">
        <v>5</v>
      </c>
      <c r="C543" t="s">
        <v>15</v>
      </c>
      <c r="D543" t="s">
        <v>16</v>
      </c>
      <c r="E543" t="s">
        <v>158</v>
      </c>
      <c r="F543" t="s">
        <v>161</v>
      </c>
      <c r="G543" t="s">
        <v>70</v>
      </c>
      <c r="L543" t="s">
        <v>49</v>
      </c>
      <c r="M543">
        <v>0</v>
      </c>
    </row>
    <row r="544" spans="1:23" x14ac:dyDescent="0.25">
      <c r="A544" t="s">
        <v>87</v>
      </c>
      <c r="B544" t="s">
        <v>5</v>
      </c>
      <c r="C544" t="s">
        <v>15</v>
      </c>
      <c r="D544" t="s">
        <v>16</v>
      </c>
      <c r="E544" t="s">
        <v>158</v>
      </c>
      <c r="F544" t="s">
        <v>161</v>
      </c>
      <c r="G544" t="s">
        <v>17</v>
      </c>
      <c r="J544" t="s">
        <v>162</v>
      </c>
      <c r="L544" t="s">
        <v>80</v>
      </c>
      <c r="M544">
        <v>1</v>
      </c>
      <c r="N544">
        <f t="shared" ref="N544:W544" si="118">M544</f>
        <v>1</v>
      </c>
      <c r="O544">
        <f t="shared" si="118"/>
        <v>1</v>
      </c>
      <c r="P544">
        <f t="shared" si="118"/>
        <v>1</v>
      </c>
      <c r="Q544">
        <f t="shared" si="118"/>
        <v>1</v>
      </c>
      <c r="R544">
        <f t="shared" si="118"/>
        <v>1</v>
      </c>
      <c r="S544">
        <f t="shared" si="118"/>
        <v>1</v>
      </c>
      <c r="T544">
        <f t="shared" si="118"/>
        <v>1</v>
      </c>
      <c r="U544">
        <f t="shared" si="118"/>
        <v>1</v>
      </c>
      <c r="V544">
        <f t="shared" si="118"/>
        <v>1</v>
      </c>
      <c r="W544">
        <f t="shared" si="118"/>
        <v>1</v>
      </c>
    </row>
    <row r="545" spans="1:23" x14ac:dyDescent="0.25">
      <c r="A545" t="s">
        <v>92</v>
      </c>
      <c r="B545" t="s">
        <v>5</v>
      </c>
      <c r="C545" t="s">
        <v>15</v>
      </c>
      <c r="D545" t="s">
        <v>16</v>
      </c>
      <c r="E545" t="s">
        <v>163</v>
      </c>
      <c r="G545" t="s">
        <v>20</v>
      </c>
      <c r="L545" t="s">
        <v>80</v>
      </c>
    </row>
    <row r="546" spans="1:23" x14ac:dyDescent="0.25">
      <c r="A546" t="s">
        <v>92</v>
      </c>
      <c r="B546" t="s">
        <v>5</v>
      </c>
      <c r="C546" t="s">
        <v>15</v>
      </c>
      <c r="D546" t="s">
        <v>16</v>
      </c>
      <c r="E546" t="s">
        <v>163</v>
      </c>
      <c r="G546" t="s">
        <v>21</v>
      </c>
      <c r="H546" t="s">
        <v>60</v>
      </c>
    </row>
    <row r="547" spans="1:23" x14ac:dyDescent="0.25">
      <c r="A547" t="s">
        <v>92</v>
      </c>
      <c r="B547" t="s">
        <v>5</v>
      </c>
      <c r="C547" t="s">
        <v>15</v>
      </c>
      <c r="D547" t="s">
        <v>16</v>
      </c>
      <c r="E547" t="s">
        <v>163</v>
      </c>
      <c r="G547" t="s">
        <v>61</v>
      </c>
      <c r="L547" t="s">
        <v>49</v>
      </c>
      <c r="M547">
        <v>0.25</v>
      </c>
      <c r="N547">
        <f t="shared" ref="N547:W549" si="119">M547</f>
        <v>0.25</v>
      </c>
      <c r="O547">
        <f t="shared" si="119"/>
        <v>0.25</v>
      </c>
      <c r="P547">
        <f t="shared" si="119"/>
        <v>0.25</v>
      </c>
      <c r="Q547">
        <f t="shared" si="119"/>
        <v>0.25</v>
      </c>
      <c r="R547">
        <f t="shared" si="119"/>
        <v>0.25</v>
      </c>
      <c r="S547">
        <f t="shared" si="119"/>
        <v>0.25</v>
      </c>
      <c r="T547">
        <f t="shared" si="119"/>
        <v>0.25</v>
      </c>
      <c r="U547">
        <f t="shared" si="119"/>
        <v>0.25</v>
      </c>
      <c r="V547">
        <f t="shared" si="119"/>
        <v>0.25</v>
      </c>
      <c r="W547">
        <f t="shared" si="119"/>
        <v>0.25</v>
      </c>
    </row>
    <row r="548" spans="1:23" x14ac:dyDescent="0.25">
      <c r="A548" t="s">
        <v>92</v>
      </c>
      <c r="B548" t="s">
        <v>5</v>
      </c>
      <c r="C548" t="s">
        <v>15</v>
      </c>
      <c r="D548" t="s">
        <v>16</v>
      </c>
      <c r="E548" t="s">
        <v>163</v>
      </c>
      <c r="G548" t="s">
        <v>63</v>
      </c>
      <c r="M548">
        <v>15</v>
      </c>
      <c r="N548">
        <f t="shared" si="119"/>
        <v>15</v>
      </c>
      <c r="O548">
        <f t="shared" si="119"/>
        <v>15</v>
      </c>
      <c r="P548">
        <f t="shared" si="119"/>
        <v>15</v>
      </c>
      <c r="Q548">
        <f t="shared" si="119"/>
        <v>15</v>
      </c>
      <c r="R548">
        <f t="shared" si="119"/>
        <v>15</v>
      </c>
      <c r="S548">
        <f t="shared" si="119"/>
        <v>15</v>
      </c>
      <c r="T548">
        <f t="shared" si="119"/>
        <v>15</v>
      </c>
      <c r="U548">
        <f t="shared" si="119"/>
        <v>15</v>
      </c>
      <c r="V548">
        <f t="shared" si="119"/>
        <v>15</v>
      </c>
      <c r="W548">
        <f t="shared" si="119"/>
        <v>15</v>
      </c>
    </row>
    <row r="549" spans="1:23" x14ac:dyDescent="0.25">
      <c r="A549" t="s">
        <v>92</v>
      </c>
      <c r="B549" t="s">
        <v>5</v>
      </c>
      <c r="C549" t="s">
        <v>15</v>
      </c>
      <c r="D549" t="s">
        <v>16</v>
      </c>
      <c r="E549" t="s">
        <v>163</v>
      </c>
      <c r="G549" t="s">
        <v>48</v>
      </c>
      <c r="L549" t="s">
        <v>49</v>
      </c>
      <c r="M549">
        <v>0</v>
      </c>
      <c r="N549">
        <f t="shared" si="119"/>
        <v>0</v>
      </c>
      <c r="O549">
        <f t="shared" si="119"/>
        <v>0</v>
      </c>
      <c r="P549">
        <f t="shared" si="119"/>
        <v>0</v>
      </c>
      <c r="Q549">
        <f t="shared" si="119"/>
        <v>0</v>
      </c>
      <c r="R549">
        <f t="shared" si="119"/>
        <v>0</v>
      </c>
      <c r="S549">
        <f t="shared" si="119"/>
        <v>0</v>
      </c>
      <c r="T549">
        <f t="shared" si="119"/>
        <v>0</v>
      </c>
      <c r="U549">
        <f t="shared" si="119"/>
        <v>0</v>
      </c>
      <c r="V549">
        <f t="shared" si="119"/>
        <v>0</v>
      </c>
      <c r="W549">
        <f t="shared" si="119"/>
        <v>0</v>
      </c>
    </row>
    <row r="550" spans="1:23" x14ac:dyDescent="0.25">
      <c r="A550" t="s">
        <v>92</v>
      </c>
      <c r="B550" t="s">
        <v>5</v>
      </c>
      <c r="C550" t="s">
        <v>15</v>
      </c>
      <c r="D550" t="s">
        <v>16</v>
      </c>
      <c r="E550" t="s">
        <v>163</v>
      </c>
      <c r="F550" t="s">
        <v>159</v>
      </c>
      <c r="G550" t="s">
        <v>6</v>
      </c>
    </row>
    <row r="551" spans="1:23" x14ac:dyDescent="0.25">
      <c r="A551" t="s">
        <v>92</v>
      </c>
      <c r="B551" t="s">
        <v>5</v>
      </c>
      <c r="C551" t="s">
        <v>15</v>
      </c>
      <c r="D551" t="s">
        <v>16</v>
      </c>
      <c r="E551" t="s">
        <v>163</v>
      </c>
      <c r="F551" t="s">
        <v>159</v>
      </c>
      <c r="G551" t="s">
        <v>65</v>
      </c>
      <c r="L551" t="s">
        <v>66</v>
      </c>
      <c r="M551">
        <v>1990</v>
      </c>
      <c r="N551">
        <f t="shared" ref="N551:W553" si="120">M551</f>
        <v>1990</v>
      </c>
      <c r="O551">
        <f t="shared" si="120"/>
        <v>1990</v>
      </c>
      <c r="P551">
        <f t="shared" si="120"/>
        <v>1990</v>
      </c>
      <c r="Q551">
        <f t="shared" si="120"/>
        <v>1990</v>
      </c>
      <c r="R551">
        <f t="shared" si="120"/>
        <v>1990</v>
      </c>
      <c r="S551">
        <f t="shared" si="120"/>
        <v>1990</v>
      </c>
      <c r="T551">
        <f t="shared" si="120"/>
        <v>1990</v>
      </c>
      <c r="U551">
        <f t="shared" si="120"/>
        <v>1990</v>
      </c>
      <c r="V551">
        <f t="shared" si="120"/>
        <v>1990</v>
      </c>
      <c r="W551">
        <f t="shared" si="120"/>
        <v>1990</v>
      </c>
    </row>
    <row r="552" spans="1:23" x14ac:dyDescent="0.25">
      <c r="A552" t="s">
        <v>92</v>
      </c>
      <c r="B552" t="s">
        <v>5</v>
      </c>
      <c r="C552" t="s">
        <v>15</v>
      </c>
      <c r="D552" t="s">
        <v>16</v>
      </c>
      <c r="E552" t="s">
        <v>163</v>
      </c>
      <c r="F552" t="s">
        <v>159</v>
      </c>
      <c r="G552" t="s">
        <v>67</v>
      </c>
      <c r="L552" t="s">
        <v>66</v>
      </c>
      <c r="M552">
        <v>2101</v>
      </c>
      <c r="N552">
        <f t="shared" si="120"/>
        <v>2101</v>
      </c>
      <c r="O552">
        <f t="shared" si="120"/>
        <v>2101</v>
      </c>
      <c r="P552">
        <f t="shared" si="120"/>
        <v>2101</v>
      </c>
      <c r="Q552">
        <f t="shared" si="120"/>
        <v>2101</v>
      </c>
      <c r="R552">
        <f t="shared" si="120"/>
        <v>2101</v>
      </c>
      <c r="S552">
        <f t="shared" si="120"/>
        <v>2101</v>
      </c>
      <c r="T552">
        <f t="shared" si="120"/>
        <v>2101</v>
      </c>
      <c r="U552">
        <f t="shared" si="120"/>
        <v>2101</v>
      </c>
      <c r="V552">
        <f t="shared" si="120"/>
        <v>2101</v>
      </c>
      <c r="W552">
        <f t="shared" si="120"/>
        <v>2101</v>
      </c>
    </row>
    <row r="553" spans="1:23" x14ac:dyDescent="0.25">
      <c r="A553" t="s">
        <v>92</v>
      </c>
      <c r="B553" t="s">
        <v>5</v>
      </c>
      <c r="C553" t="s">
        <v>15</v>
      </c>
      <c r="D553" t="s">
        <v>16</v>
      </c>
      <c r="E553" t="s">
        <v>163</v>
      </c>
      <c r="F553" t="s">
        <v>159</v>
      </c>
      <c r="G553" t="s">
        <v>68</v>
      </c>
      <c r="L553" t="s">
        <v>69</v>
      </c>
      <c r="M553">
        <v>1</v>
      </c>
      <c r="N553">
        <f t="shared" si="120"/>
        <v>1</v>
      </c>
      <c r="O553">
        <f t="shared" si="120"/>
        <v>1</v>
      </c>
      <c r="P553">
        <f t="shared" si="120"/>
        <v>1</v>
      </c>
      <c r="Q553">
        <f t="shared" si="120"/>
        <v>1</v>
      </c>
      <c r="R553">
        <f t="shared" si="120"/>
        <v>1</v>
      </c>
      <c r="S553">
        <f t="shared" si="120"/>
        <v>1</v>
      </c>
      <c r="T553">
        <f t="shared" si="120"/>
        <v>1</v>
      </c>
      <c r="U553">
        <f t="shared" si="120"/>
        <v>1</v>
      </c>
      <c r="V553">
        <f t="shared" si="120"/>
        <v>1</v>
      </c>
      <c r="W553">
        <f t="shared" si="120"/>
        <v>1</v>
      </c>
    </row>
    <row r="554" spans="1:23" x14ac:dyDescent="0.25">
      <c r="A554" t="s">
        <v>92</v>
      </c>
      <c r="B554" t="s">
        <v>5</v>
      </c>
      <c r="C554" t="s">
        <v>15</v>
      </c>
      <c r="D554" t="s">
        <v>16</v>
      </c>
      <c r="E554" t="s">
        <v>163</v>
      </c>
      <c r="F554" t="s">
        <v>159</v>
      </c>
      <c r="G554" t="s">
        <v>70</v>
      </c>
      <c r="L554" t="s">
        <v>49</v>
      </c>
      <c r="M554">
        <v>1</v>
      </c>
    </row>
    <row r="555" spans="1:23" x14ac:dyDescent="0.25">
      <c r="A555" t="s">
        <v>92</v>
      </c>
      <c r="B555" t="s">
        <v>5</v>
      </c>
      <c r="C555" t="s">
        <v>15</v>
      </c>
      <c r="D555" t="s">
        <v>16</v>
      </c>
      <c r="E555" t="s">
        <v>163</v>
      </c>
      <c r="F555" t="s">
        <v>159</v>
      </c>
      <c r="G555" t="s">
        <v>17</v>
      </c>
      <c r="J555" t="s">
        <v>35</v>
      </c>
      <c r="L555" t="s">
        <v>80</v>
      </c>
      <c r="M555">
        <v>1</v>
      </c>
      <c r="N555">
        <f t="shared" ref="N555:W555" si="121">M555</f>
        <v>1</v>
      </c>
      <c r="O555">
        <f t="shared" si="121"/>
        <v>1</v>
      </c>
      <c r="P555">
        <f t="shared" si="121"/>
        <v>1</v>
      </c>
      <c r="Q555">
        <f t="shared" si="121"/>
        <v>1</v>
      </c>
      <c r="R555">
        <f t="shared" si="121"/>
        <v>1</v>
      </c>
      <c r="S555">
        <f t="shared" si="121"/>
        <v>1</v>
      </c>
      <c r="T555">
        <f t="shared" si="121"/>
        <v>1</v>
      </c>
      <c r="U555">
        <f t="shared" si="121"/>
        <v>1</v>
      </c>
      <c r="V555">
        <f t="shared" si="121"/>
        <v>1</v>
      </c>
      <c r="W555">
        <f t="shared" si="121"/>
        <v>1</v>
      </c>
    </row>
    <row r="556" spans="1:23" x14ac:dyDescent="0.25">
      <c r="A556" t="s">
        <v>92</v>
      </c>
      <c r="B556" t="s">
        <v>5</v>
      </c>
      <c r="C556" t="s">
        <v>15</v>
      </c>
      <c r="D556" t="s">
        <v>16</v>
      </c>
      <c r="E556" t="s">
        <v>163</v>
      </c>
      <c r="F556" t="s">
        <v>160</v>
      </c>
      <c r="G556" t="s">
        <v>6</v>
      </c>
    </row>
    <row r="557" spans="1:23" x14ac:dyDescent="0.25">
      <c r="A557" t="s">
        <v>92</v>
      </c>
      <c r="B557" t="s">
        <v>5</v>
      </c>
      <c r="C557" t="s">
        <v>15</v>
      </c>
      <c r="D557" t="s">
        <v>16</v>
      </c>
      <c r="E557" t="s">
        <v>163</v>
      </c>
      <c r="F557" t="s">
        <v>160</v>
      </c>
      <c r="G557" t="s">
        <v>65</v>
      </c>
      <c r="L557" t="s">
        <v>66</v>
      </c>
      <c r="M557">
        <v>2005</v>
      </c>
      <c r="N557">
        <f t="shared" ref="N557:W559" si="122">M557</f>
        <v>2005</v>
      </c>
      <c r="O557">
        <f t="shared" si="122"/>
        <v>2005</v>
      </c>
      <c r="P557">
        <f t="shared" si="122"/>
        <v>2005</v>
      </c>
      <c r="Q557">
        <f t="shared" si="122"/>
        <v>2005</v>
      </c>
      <c r="R557">
        <f t="shared" si="122"/>
        <v>2005</v>
      </c>
      <c r="S557">
        <f t="shared" si="122"/>
        <v>2005</v>
      </c>
      <c r="T557">
        <f t="shared" si="122"/>
        <v>2005</v>
      </c>
      <c r="U557">
        <f t="shared" si="122"/>
        <v>2005</v>
      </c>
      <c r="V557">
        <f t="shared" si="122"/>
        <v>2005</v>
      </c>
      <c r="W557">
        <f t="shared" si="122"/>
        <v>2005</v>
      </c>
    </row>
    <row r="558" spans="1:23" x14ac:dyDescent="0.25">
      <c r="A558" t="s">
        <v>92</v>
      </c>
      <c r="B558" t="s">
        <v>5</v>
      </c>
      <c r="C558" t="s">
        <v>15</v>
      </c>
      <c r="D558" t="s">
        <v>16</v>
      </c>
      <c r="E558" t="s">
        <v>163</v>
      </c>
      <c r="F558" t="s">
        <v>160</v>
      </c>
      <c r="G558" t="s">
        <v>67</v>
      </c>
      <c r="L558" t="s">
        <v>66</v>
      </c>
      <c r="M558">
        <v>2101</v>
      </c>
      <c r="N558">
        <f t="shared" si="122"/>
        <v>2101</v>
      </c>
      <c r="O558">
        <f t="shared" si="122"/>
        <v>2101</v>
      </c>
      <c r="P558">
        <f t="shared" si="122"/>
        <v>2101</v>
      </c>
      <c r="Q558">
        <f t="shared" si="122"/>
        <v>2101</v>
      </c>
      <c r="R558">
        <f t="shared" si="122"/>
        <v>2101</v>
      </c>
      <c r="S558">
        <f t="shared" si="122"/>
        <v>2101</v>
      </c>
      <c r="T558">
        <f t="shared" si="122"/>
        <v>2101</v>
      </c>
      <c r="U558">
        <f t="shared" si="122"/>
        <v>2101</v>
      </c>
      <c r="V558">
        <f t="shared" si="122"/>
        <v>2101</v>
      </c>
      <c r="W558">
        <f t="shared" si="122"/>
        <v>2101</v>
      </c>
    </row>
    <row r="559" spans="1:23" x14ac:dyDescent="0.25">
      <c r="A559" t="s">
        <v>92</v>
      </c>
      <c r="B559" t="s">
        <v>5</v>
      </c>
      <c r="C559" t="s">
        <v>15</v>
      </c>
      <c r="D559" t="s">
        <v>16</v>
      </c>
      <c r="E559" t="s">
        <v>163</v>
      </c>
      <c r="F559" t="s">
        <v>160</v>
      </c>
      <c r="G559" t="s">
        <v>68</v>
      </c>
      <c r="L559" t="s">
        <v>69</v>
      </c>
      <c r="M559">
        <v>1</v>
      </c>
      <c r="N559">
        <f t="shared" si="122"/>
        <v>1</v>
      </c>
      <c r="O559">
        <f t="shared" si="122"/>
        <v>1</v>
      </c>
      <c r="P559">
        <f t="shared" si="122"/>
        <v>1</v>
      </c>
      <c r="Q559">
        <f t="shared" si="122"/>
        <v>1</v>
      </c>
      <c r="R559">
        <f t="shared" si="122"/>
        <v>1</v>
      </c>
      <c r="S559">
        <f t="shared" si="122"/>
        <v>1</v>
      </c>
      <c r="T559">
        <f t="shared" si="122"/>
        <v>1</v>
      </c>
      <c r="U559">
        <f t="shared" si="122"/>
        <v>1</v>
      </c>
      <c r="V559">
        <f t="shared" si="122"/>
        <v>1</v>
      </c>
      <c r="W559">
        <f t="shared" si="122"/>
        <v>1</v>
      </c>
    </row>
    <row r="560" spans="1:23" x14ac:dyDescent="0.25">
      <c r="A560" t="s">
        <v>92</v>
      </c>
      <c r="B560" t="s">
        <v>5</v>
      </c>
      <c r="C560" t="s">
        <v>15</v>
      </c>
      <c r="D560" t="s">
        <v>16</v>
      </c>
      <c r="E560" t="s">
        <v>163</v>
      </c>
      <c r="F560" t="s">
        <v>160</v>
      </c>
      <c r="G560" t="s">
        <v>70</v>
      </c>
      <c r="L560" t="s">
        <v>49</v>
      </c>
      <c r="M560">
        <v>0</v>
      </c>
    </row>
    <row r="561" spans="1:23" x14ac:dyDescent="0.25">
      <c r="A561" t="s">
        <v>92</v>
      </c>
      <c r="B561" t="s">
        <v>5</v>
      </c>
      <c r="C561" t="s">
        <v>15</v>
      </c>
      <c r="D561" t="s">
        <v>16</v>
      </c>
      <c r="E561" t="s">
        <v>163</v>
      </c>
      <c r="F561" t="s">
        <v>160</v>
      </c>
      <c r="G561" t="s">
        <v>17</v>
      </c>
      <c r="J561" t="s">
        <v>33</v>
      </c>
      <c r="L561" t="s">
        <v>80</v>
      </c>
      <c r="M561">
        <v>1</v>
      </c>
      <c r="N561">
        <f t="shared" ref="N561:W561" si="123">M561</f>
        <v>1</v>
      </c>
      <c r="O561">
        <f t="shared" si="123"/>
        <v>1</v>
      </c>
      <c r="P561">
        <f t="shared" si="123"/>
        <v>1</v>
      </c>
      <c r="Q561">
        <f t="shared" si="123"/>
        <v>1</v>
      </c>
      <c r="R561">
        <f t="shared" si="123"/>
        <v>1</v>
      </c>
      <c r="S561">
        <f t="shared" si="123"/>
        <v>1</v>
      </c>
      <c r="T561">
        <f t="shared" si="123"/>
        <v>1</v>
      </c>
      <c r="U561">
        <f t="shared" si="123"/>
        <v>1</v>
      </c>
      <c r="V561">
        <f t="shared" si="123"/>
        <v>1</v>
      </c>
      <c r="W561">
        <f t="shared" si="123"/>
        <v>1</v>
      </c>
    </row>
    <row r="562" spans="1:23" x14ac:dyDescent="0.25">
      <c r="A562" t="s">
        <v>92</v>
      </c>
      <c r="B562" t="s">
        <v>5</v>
      </c>
      <c r="C562" t="s">
        <v>15</v>
      </c>
      <c r="D562" t="s">
        <v>16</v>
      </c>
      <c r="E562" t="s">
        <v>163</v>
      </c>
      <c r="F562" t="s">
        <v>161</v>
      </c>
      <c r="G562" t="s">
        <v>6</v>
      </c>
    </row>
    <row r="563" spans="1:23" x14ac:dyDescent="0.25">
      <c r="A563" t="s">
        <v>92</v>
      </c>
      <c r="B563" t="s">
        <v>5</v>
      </c>
      <c r="C563" t="s">
        <v>15</v>
      </c>
      <c r="D563" t="s">
        <v>16</v>
      </c>
      <c r="E563" t="s">
        <v>163</v>
      </c>
      <c r="F563" t="s">
        <v>161</v>
      </c>
      <c r="G563" t="s">
        <v>65</v>
      </c>
      <c r="L563" t="s">
        <v>66</v>
      </c>
      <c r="M563">
        <v>2005</v>
      </c>
      <c r="N563">
        <f t="shared" ref="N563:W565" si="124">M563</f>
        <v>2005</v>
      </c>
      <c r="O563">
        <f t="shared" si="124"/>
        <v>2005</v>
      </c>
      <c r="P563">
        <f t="shared" si="124"/>
        <v>2005</v>
      </c>
      <c r="Q563">
        <f t="shared" si="124"/>
        <v>2005</v>
      </c>
      <c r="R563">
        <f t="shared" si="124"/>
        <v>2005</v>
      </c>
      <c r="S563">
        <f t="shared" si="124"/>
        <v>2005</v>
      </c>
      <c r="T563">
        <f t="shared" si="124"/>
        <v>2005</v>
      </c>
      <c r="U563">
        <f t="shared" si="124"/>
        <v>2005</v>
      </c>
      <c r="V563">
        <f t="shared" si="124"/>
        <v>2005</v>
      </c>
      <c r="W563">
        <f t="shared" si="124"/>
        <v>2005</v>
      </c>
    </row>
    <row r="564" spans="1:23" x14ac:dyDescent="0.25">
      <c r="A564" t="s">
        <v>92</v>
      </c>
      <c r="B564" t="s">
        <v>5</v>
      </c>
      <c r="C564" t="s">
        <v>15</v>
      </c>
      <c r="D564" t="s">
        <v>16</v>
      </c>
      <c r="E564" t="s">
        <v>163</v>
      </c>
      <c r="F564" t="s">
        <v>161</v>
      </c>
      <c r="G564" t="s">
        <v>67</v>
      </c>
      <c r="L564" t="s">
        <v>66</v>
      </c>
      <c r="M564">
        <v>2101</v>
      </c>
      <c r="N564">
        <f t="shared" si="124"/>
        <v>2101</v>
      </c>
      <c r="O564">
        <f t="shared" si="124"/>
        <v>2101</v>
      </c>
      <c r="P564">
        <f t="shared" si="124"/>
        <v>2101</v>
      </c>
      <c r="Q564">
        <f t="shared" si="124"/>
        <v>2101</v>
      </c>
      <c r="R564">
        <f t="shared" si="124"/>
        <v>2101</v>
      </c>
      <c r="S564">
        <f t="shared" si="124"/>
        <v>2101</v>
      </c>
      <c r="T564">
        <f t="shared" si="124"/>
        <v>2101</v>
      </c>
      <c r="U564">
        <f t="shared" si="124"/>
        <v>2101</v>
      </c>
      <c r="V564">
        <f t="shared" si="124"/>
        <v>2101</v>
      </c>
      <c r="W564">
        <f t="shared" si="124"/>
        <v>2101</v>
      </c>
    </row>
    <row r="565" spans="1:23" x14ac:dyDescent="0.25">
      <c r="A565" t="s">
        <v>92</v>
      </c>
      <c r="B565" t="s">
        <v>5</v>
      </c>
      <c r="C565" t="s">
        <v>15</v>
      </c>
      <c r="D565" t="s">
        <v>16</v>
      </c>
      <c r="E565" t="s">
        <v>163</v>
      </c>
      <c r="F565" t="s">
        <v>161</v>
      </c>
      <c r="G565" t="s">
        <v>68</v>
      </c>
      <c r="L565" t="s">
        <v>69</v>
      </c>
      <c r="M565">
        <v>1</v>
      </c>
      <c r="N565">
        <f t="shared" si="124"/>
        <v>1</v>
      </c>
      <c r="O565">
        <f t="shared" si="124"/>
        <v>1</v>
      </c>
      <c r="P565">
        <f t="shared" si="124"/>
        <v>1</v>
      </c>
      <c r="Q565">
        <f t="shared" si="124"/>
        <v>1</v>
      </c>
      <c r="R565">
        <f t="shared" si="124"/>
        <v>1</v>
      </c>
      <c r="S565">
        <f t="shared" si="124"/>
        <v>1</v>
      </c>
      <c r="T565">
        <f t="shared" si="124"/>
        <v>1</v>
      </c>
      <c r="U565">
        <f t="shared" si="124"/>
        <v>1</v>
      </c>
      <c r="V565">
        <f t="shared" si="124"/>
        <v>1</v>
      </c>
      <c r="W565">
        <f t="shared" si="124"/>
        <v>1</v>
      </c>
    </row>
    <row r="566" spans="1:23" x14ac:dyDescent="0.25">
      <c r="A566" t="s">
        <v>92</v>
      </c>
      <c r="B566" t="s">
        <v>5</v>
      </c>
      <c r="C566" t="s">
        <v>15</v>
      </c>
      <c r="D566" t="s">
        <v>16</v>
      </c>
      <c r="E566" t="s">
        <v>163</v>
      </c>
      <c r="F566" t="s">
        <v>161</v>
      </c>
      <c r="G566" t="s">
        <v>70</v>
      </c>
      <c r="L566" t="s">
        <v>49</v>
      </c>
      <c r="M566">
        <v>0</v>
      </c>
    </row>
    <row r="567" spans="1:23" x14ac:dyDescent="0.25">
      <c r="A567" t="s">
        <v>92</v>
      </c>
      <c r="B567" t="s">
        <v>5</v>
      </c>
      <c r="C567" t="s">
        <v>15</v>
      </c>
      <c r="D567" t="s">
        <v>16</v>
      </c>
      <c r="E567" t="s">
        <v>163</v>
      </c>
      <c r="F567" t="s">
        <v>161</v>
      </c>
      <c r="G567" t="s">
        <v>17</v>
      </c>
      <c r="J567" t="s">
        <v>162</v>
      </c>
      <c r="L567" t="s">
        <v>80</v>
      </c>
      <c r="M567">
        <v>1</v>
      </c>
      <c r="N567">
        <f t="shared" ref="N567:W567" si="125">M567</f>
        <v>1</v>
      </c>
      <c r="O567">
        <f t="shared" si="125"/>
        <v>1</v>
      </c>
      <c r="P567">
        <f t="shared" si="125"/>
        <v>1</v>
      </c>
      <c r="Q567">
        <f t="shared" si="125"/>
        <v>1</v>
      </c>
      <c r="R567">
        <f t="shared" si="125"/>
        <v>1</v>
      </c>
      <c r="S567">
        <f t="shared" si="125"/>
        <v>1</v>
      </c>
      <c r="T567">
        <f t="shared" si="125"/>
        <v>1</v>
      </c>
      <c r="U567">
        <f t="shared" si="125"/>
        <v>1</v>
      </c>
      <c r="V567">
        <f t="shared" si="125"/>
        <v>1</v>
      </c>
      <c r="W567">
        <f t="shared" si="12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2024-11-11T23:22:47Z</dcterms:created>
  <dcterms:modified xsi:type="dcterms:W3CDTF">2024-11-11T23:22:48Z</dcterms:modified>
</cp:coreProperties>
</file>