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melt cages/Smelt-cages/"/>
    </mc:Choice>
  </mc:AlternateContent>
  <xr:revisionPtr revIDLastSave="104" documentId="8_{22C07A48-3E97-4243-9C89-543758FE61C1}" xr6:coauthVersionLast="47" xr6:coauthVersionMax="47" xr10:uidLastSave="{43E87C54-7C45-49C2-821E-C8F3A9947885}"/>
  <bookViews>
    <workbookView xWindow="28680" yWindow="-120" windowWidth="29040" windowHeight="17640" tabRatio="642" activeTab="2" xr2:uid="{00000000-000D-0000-FFFF-FFFF00000000}"/>
  </bookViews>
  <sheets>
    <sheet name="RecapturesSummary" sheetId="1" r:id="rId1"/>
    <sheet name="Schooling summary" sheetId="4" r:id="rId2"/>
    <sheet name="REcapture Distances" sheetId="2" r:id="rId3"/>
    <sheet name="Sheet3" sheetId="10" r:id="rId4"/>
    <sheet name="Sheet1" sheetId="8" r:id="rId5"/>
    <sheet name="Schooling - trailer" sheetId="3" r:id="rId6"/>
    <sheet name="Schooling - RVhard" sheetId="5" r:id="rId7"/>
    <sheet name="Schooling DWSC hard" sheetId="6" r:id="rId8"/>
    <sheet name="Schooling DWSC soft" sheetId="7" r:id="rId9"/>
  </sheets>
  <definedNames>
    <definedName name="_xlnm._FilterDatabase" localSheetId="2" hidden="1">'REcapture Distances'!$A$1:$R$37</definedName>
    <definedName name="_xlnm._FilterDatabase" localSheetId="4" hidden="1">Sheet1!$A$1:$F$35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C3" i="2"/>
  <c r="C5" i="2"/>
  <c r="C17" i="2"/>
  <c r="C19" i="2"/>
  <c r="C6" i="2"/>
  <c r="C28" i="2"/>
  <c r="C7" i="2"/>
  <c r="C4" i="2"/>
  <c r="C29" i="2"/>
  <c r="C20" i="2"/>
  <c r="C21" i="2"/>
  <c r="C22" i="2"/>
  <c r="C23" i="2"/>
  <c r="C24" i="2"/>
  <c r="C30" i="2"/>
  <c r="C31" i="2"/>
  <c r="C32" i="2"/>
  <c r="C25" i="2"/>
  <c r="C8" i="2"/>
  <c r="C26" i="2"/>
  <c r="C9" i="2"/>
  <c r="C10" i="2"/>
  <c r="C11" i="2"/>
  <c r="C12" i="2"/>
  <c r="C13" i="2"/>
  <c r="C33" i="2"/>
  <c r="C34" i="2"/>
  <c r="C35" i="2"/>
  <c r="C14" i="2"/>
  <c r="C36" i="2"/>
  <c r="C15" i="2"/>
  <c r="C27" i="2"/>
  <c r="C18" i="2"/>
  <c r="C37" i="2"/>
  <c r="C16" i="2"/>
  <c r="C2" i="2"/>
  <c r="B2" i="4"/>
  <c r="B17" i="5"/>
  <c r="B15" i="6"/>
  <c r="B3" i="4" s="1"/>
  <c r="B4" i="4"/>
  <c r="F3" i="1"/>
  <c r="F4" i="1"/>
  <c r="F5" i="1"/>
  <c r="F2" i="1"/>
</calcChain>
</file>

<file path=xl/sharedStrings.xml><?xml version="1.0" encoding="utf-8"?>
<sst xmlns="http://schemas.openxmlformats.org/spreadsheetml/2006/main" count="700" uniqueCount="126">
  <si>
    <t>Site</t>
  </si>
  <si>
    <t>Type</t>
  </si>
  <si>
    <t>Nsmelt</t>
  </si>
  <si>
    <t>Rio Vista</t>
  </si>
  <si>
    <t>Hard</t>
  </si>
  <si>
    <t>Hard (Trailer)</t>
  </si>
  <si>
    <t>SDWSC</t>
  </si>
  <si>
    <t>Soft</t>
  </si>
  <si>
    <t>Mean distance from release</t>
  </si>
  <si>
    <t>Standard Deviation</t>
  </si>
  <si>
    <t>Coefficient of Variation</t>
  </si>
  <si>
    <t>smelt 34</t>
  </si>
  <si>
    <t>smelt 4</t>
  </si>
  <si>
    <t>smelt 2</t>
  </si>
  <si>
    <t>smelt 20</t>
  </si>
  <si>
    <t>smelt 22</t>
  </si>
  <si>
    <t>smelt 23</t>
  </si>
  <si>
    <t>smelt 24</t>
  </si>
  <si>
    <t>smelt 25</t>
  </si>
  <si>
    <t>smelt 26</t>
  </si>
  <si>
    <t>smelt 3</t>
  </si>
  <si>
    <t>smelt 32</t>
  </si>
  <si>
    <t>smelt 6</t>
  </si>
  <si>
    <t>smelt 8</t>
  </si>
  <si>
    <t>smelt 9</t>
  </si>
  <si>
    <t>smelt 11</t>
  </si>
  <si>
    <t>smelt 12</t>
  </si>
  <si>
    <t>smelt 13</t>
  </si>
  <si>
    <t>smelt 14</t>
  </si>
  <si>
    <t>smelt 15</t>
  </si>
  <si>
    <t>smelt 19</t>
  </si>
  <si>
    <t>smelt 21</t>
  </si>
  <si>
    <t>smelt 30</t>
  </si>
  <si>
    <t>smelt 33</t>
  </si>
  <si>
    <t>smelt 36</t>
  </si>
  <si>
    <t>smelt 5</t>
  </si>
  <si>
    <t>smelt 10</t>
  </si>
  <si>
    <t>smelt 16</t>
  </si>
  <si>
    <t>smelt 17</t>
  </si>
  <si>
    <t>smelt 18</t>
  </si>
  <si>
    <t>smelt 27</t>
  </si>
  <si>
    <t>smelt 28</t>
  </si>
  <si>
    <t>smelt 29</t>
  </si>
  <si>
    <t>smelt 31</t>
  </si>
  <si>
    <t>smelt 35</t>
  </si>
  <si>
    <t>smelt 7</t>
  </si>
  <si>
    <t>Date</t>
  </si>
  <si>
    <t>Survey</t>
  </si>
  <si>
    <t>Gear Type</t>
  </si>
  <si>
    <t>Region</t>
  </si>
  <si>
    <t>Sub Region</t>
  </si>
  <si>
    <t>Station Code</t>
  </si>
  <si>
    <t>Latitude</t>
  </si>
  <si>
    <t>Longitude</t>
  </si>
  <si>
    <t>Forklength</t>
  </si>
  <si>
    <t>Ad clip</t>
  </si>
  <si>
    <t>VIE Color/Position</t>
  </si>
  <si>
    <t>Notes</t>
  </si>
  <si>
    <t>fishID</t>
  </si>
  <si>
    <t>Distance from reslease site</t>
  </si>
  <si>
    <t>FCCL</t>
  </si>
  <si>
    <t>Lampara</t>
  </si>
  <si>
    <t>Lower Sacramento</t>
  </si>
  <si>
    <t>NA</t>
  </si>
  <si>
    <t>No</t>
  </si>
  <si>
    <t>Left/Red/AD</t>
  </si>
  <si>
    <t>smelt 1</t>
  </si>
  <si>
    <t>TFCF</t>
  </si>
  <si>
    <t>Salvage</t>
  </si>
  <si>
    <t>South Delta</t>
  </si>
  <si>
    <t>Chipps</t>
  </si>
  <si>
    <t>mid-water</t>
  </si>
  <si>
    <t>Suisun Bay</t>
  </si>
  <si>
    <t>Confluence</t>
  </si>
  <si>
    <t>SB018N</t>
  </si>
  <si>
    <t>Right/Orange/PD</t>
  </si>
  <si>
    <t>EDSM</t>
  </si>
  <si>
    <t>Kodiak</t>
  </si>
  <si>
    <t>Mid-Suisun Bay</t>
  </si>
  <si>
    <t>23-26-SB05</t>
  </si>
  <si>
    <t>Yes</t>
  </si>
  <si>
    <t>Cache Slough</t>
  </si>
  <si>
    <t>Cache Slough Liberty Island</t>
  </si>
  <si>
    <t>23-26-CS01</t>
  </si>
  <si>
    <t>Left/Orange/AD</t>
  </si>
  <si>
    <t>Sacramento River near Rio Vista</t>
  </si>
  <si>
    <t>23-26-LSR04</t>
  </si>
  <si>
    <t>Lower Sacramento River</t>
  </si>
  <si>
    <t>23-27-LSR02</t>
  </si>
  <si>
    <t>Right/Green/PD</t>
  </si>
  <si>
    <t>West Suisun Bay</t>
  </si>
  <si>
    <t>23-27-SB02</t>
  </si>
  <si>
    <t>23-27-SB03</t>
  </si>
  <si>
    <t>23-27-LSR01</t>
  </si>
  <si>
    <t>Sac Deepwater Shipping Channel</t>
  </si>
  <si>
    <t>Lower Sacramento River Shipping Channel</t>
  </si>
  <si>
    <t>23-27-SSC01</t>
  </si>
  <si>
    <t>23-27-SSC03</t>
  </si>
  <si>
    <t>Cache Slough and Liberty Island</t>
  </si>
  <si>
    <t>23-27-CS03</t>
  </si>
  <si>
    <t>23-27-LSR05</t>
  </si>
  <si>
    <t>23-28-CS06</t>
  </si>
  <si>
    <t>SKT</t>
  </si>
  <si>
    <t>*Confirmed Right/Orange/PD tag by SKT report 2/13/23</t>
  </si>
  <si>
    <t>Skinner</t>
  </si>
  <si>
    <t>23-29-SB07</t>
  </si>
  <si>
    <t>23-29-LSR06</t>
  </si>
  <si>
    <t>lower sacramento River Shipping Channel</t>
  </si>
  <si>
    <t>23-29-SSC03</t>
  </si>
  <si>
    <t>Female expressing eggs</t>
  </si>
  <si>
    <t>23-30-LSR02</t>
  </si>
  <si>
    <t>Release</t>
  </si>
  <si>
    <t>SD</t>
  </si>
  <si>
    <t>CV</t>
  </si>
  <si>
    <t>RV Hard</t>
  </si>
  <si>
    <t>DWSC hard</t>
  </si>
  <si>
    <t>DWSC soft</t>
  </si>
  <si>
    <t>mean distance between recaptures</t>
  </si>
  <si>
    <t>XY plot of neighbor distance and neighbor time (day)</t>
  </si>
  <si>
    <t>Distance</t>
  </si>
  <si>
    <t>Time</t>
  </si>
  <si>
    <t>Days since release</t>
  </si>
  <si>
    <t>Release Date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</si>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</sst>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reier, Brian@DWR" refreshedDate="44992.441780787034" createdVersion="8" refreshedVersion="8" minRefreshableVersion="3" recordCount="34" xr:uid="{7FE527A1-D42A-4973-8798-AE2E2138C8F6}">
  <cacheSource type="worksheet">
    <worksheetSource ref="A1:F35" sheet="Sheet1"/>
  </cacheSource>
  <cacheFields count="6">
    <cacheField name="Date" numFmtId="14">
      <sharedItems containsSemiMixedTypes="0" containsNonDate="0" containsDate="1" containsString="0" minDate="2022-12-14T00:00:00" maxDate="2023-03-03T00:00:00"/>
    </cacheField>
    <cacheField name="Days since release" numFmtId="1">
      <sharedItems containsSemiMixedTypes="0" containsString="0" containsNumber="1" containsInteger="1" minValue="1" maxValue="61"/>
    </cacheField>
    <cacheField name="fishID" numFmtId="0">
      <sharedItems count="34">
        <s v="smelt 1"/>
        <s v="smelt 2"/>
        <s v="smelt 3"/>
        <s v="smelt 6"/>
        <s v="smelt 8"/>
        <s v="smelt 9"/>
        <s v="smelt 20"/>
        <s v="smelt 22"/>
        <s v="smelt 23"/>
        <s v="smelt 24"/>
        <s v="smelt 25"/>
        <s v="smelt 26"/>
        <s v="smelt 30"/>
        <s v="smelt 32"/>
        <s v="smelt 36"/>
        <s v="smelt 5"/>
        <s v="smelt 11"/>
        <s v="smelt 12"/>
        <s v="smelt 13"/>
        <s v="smelt 14"/>
        <s v="smelt 15"/>
        <s v="smelt 19"/>
        <s v="smelt 21"/>
        <s v="smelt 33"/>
        <s v="smelt 7"/>
        <s v="smelt 10"/>
        <s v="smelt 16"/>
        <s v="smelt 17"/>
        <s v="smelt 18"/>
        <s v="smelt 27"/>
        <s v="smelt 28"/>
        <s v="smelt 29"/>
        <s v="smelt 31"/>
        <s v="smelt 35"/>
      </sharedItems>
    </cacheField>
    <cacheField name="fishID2" numFmtId="0">
      <sharedItems count="34">
        <s v="smelt 1"/>
        <s v="smelt 2"/>
        <s v="smelt 3"/>
        <s v="smelt 6"/>
        <s v="smelt 8"/>
        <s v="smelt 9"/>
        <s v="smelt 20"/>
        <s v="smelt 22"/>
        <s v="smelt 23"/>
        <s v="smelt 24"/>
        <s v="smelt 25"/>
        <s v="smelt 26"/>
        <s v="smelt 30"/>
        <s v="smelt 32"/>
        <s v="smelt 36"/>
        <s v="smelt 5"/>
        <s v="smelt 11"/>
        <s v="smelt 12"/>
        <s v="smelt 13"/>
        <s v="smelt 14"/>
        <s v="smelt 15"/>
        <s v="smelt 19"/>
        <s v="smelt 21"/>
        <s v="smelt 33"/>
        <s v="smelt 7"/>
        <s v="smelt 10"/>
        <s v="smelt 16"/>
        <s v="smelt 17"/>
        <s v="smelt 18"/>
        <s v="smelt 27"/>
        <s v="smelt 28"/>
        <s v="smelt 29"/>
        <s v="smelt 31"/>
        <s v="smelt 35"/>
      </sharedItems>
    </cacheField>
    <cacheField name="Type" numFmtId="0">
      <sharedItems count="2">
        <s v="Hard"/>
        <s v="Soft"/>
      </sharedItems>
    </cacheField>
    <cacheField name="Site" numFmtId="0">
      <sharedItems count="2">
        <s v="Rio Vista"/>
        <s v="SDWS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2-12-14T00:00:00"/>
    <n v="14"/>
    <x v="0"/>
    <x v="0"/>
    <x v="0"/>
    <x v="0"/>
  </r>
  <r>
    <d v="2023-01-07T00:00:00"/>
    <n v="38"/>
    <x v="1"/>
    <x v="1"/>
    <x v="0"/>
    <x v="0"/>
  </r>
  <r>
    <d v="2023-01-19T00:00:00"/>
    <n v="1"/>
    <x v="2"/>
    <x v="2"/>
    <x v="0"/>
    <x v="0"/>
  </r>
  <r>
    <d v="2023-01-27T00:00:00"/>
    <n v="9"/>
    <x v="3"/>
    <x v="3"/>
    <x v="0"/>
    <x v="0"/>
  </r>
  <r>
    <d v="2023-01-30T00:00:00"/>
    <n v="12"/>
    <x v="4"/>
    <x v="4"/>
    <x v="0"/>
    <x v="0"/>
  </r>
  <r>
    <d v="2023-01-30T00:00:00"/>
    <n v="61"/>
    <x v="5"/>
    <x v="5"/>
    <x v="0"/>
    <x v="0"/>
  </r>
  <r>
    <d v="2023-02-08T00:00:00"/>
    <n v="21"/>
    <x v="6"/>
    <x v="6"/>
    <x v="0"/>
    <x v="0"/>
  </r>
  <r>
    <d v="2023-02-08T00:00:00"/>
    <n v="21"/>
    <x v="7"/>
    <x v="7"/>
    <x v="0"/>
    <x v="0"/>
  </r>
  <r>
    <d v="2023-02-12T00:00:00"/>
    <n v="25"/>
    <x v="8"/>
    <x v="8"/>
    <x v="0"/>
    <x v="0"/>
  </r>
  <r>
    <d v="2023-02-13T00:00:00"/>
    <n v="26"/>
    <x v="9"/>
    <x v="9"/>
    <x v="0"/>
    <x v="0"/>
  </r>
  <r>
    <d v="2023-02-13T00:00:00"/>
    <n v="26"/>
    <x v="10"/>
    <x v="10"/>
    <x v="0"/>
    <x v="0"/>
  </r>
  <r>
    <d v="2023-02-14T00:00:00"/>
    <n v="27"/>
    <x v="11"/>
    <x v="11"/>
    <x v="0"/>
    <x v="0"/>
  </r>
  <r>
    <d v="2023-02-17T00:00:00"/>
    <n v="30"/>
    <x v="12"/>
    <x v="12"/>
    <x v="0"/>
    <x v="0"/>
  </r>
  <r>
    <d v="2023-02-22T00:00:00"/>
    <n v="35"/>
    <x v="13"/>
    <x v="13"/>
    <x v="0"/>
    <x v="0"/>
  </r>
  <r>
    <d v="2023-03-02T00:00:00"/>
    <n v="43"/>
    <x v="14"/>
    <x v="14"/>
    <x v="0"/>
    <x v="0"/>
  </r>
  <r>
    <d v="2023-01-26T00:00:00"/>
    <n v="1"/>
    <x v="15"/>
    <x v="15"/>
    <x v="0"/>
    <x v="1"/>
  </r>
  <r>
    <d v="2023-02-01T00:00:00"/>
    <n v="7"/>
    <x v="16"/>
    <x v="16"/>
    <x v="0"/>
    <x v="1"/>
  </r>
  <r>
    <d v="2023-02-01T00:00:00"/>
    <n v="7"/>
    <x v="17"/>
    <x v="17"/>
    <x v="0"/>
    <x v="1"/>
  </r>
  <r>
    <d v="2023-02-01T00:00:00"/>
    <n v="7"/>
    <x v="18"/>
    <x v="18"/>
    <x v="0"/>
    <x v="1"/>
  </r>
  <r>
    <d v="2023-02-01T00:00:00"/>
    <n v="7"/>
    <x v="19"/>
    <x v="19"/>
    <x v="0"/>
    <x v="1"/>
  </r>
  <r>
    <d v="2023-02-02T00:00:00"/>
    <n v="8"/>
    <x v="20"/>
    <x v="20"/>
    <x v="0"/>
    <x v="1"/>
  </r>
  <r>
    <d v="2023-02-07T00:00:00"/>
    <n v="13"/>
    <x v="21"/>
    <x v="21"/>
    <x v="0"/>
    <x v="1"/>
  </r>
  <r>
    <d v="2023-02-08T00:00:00"/>
    <n v="14"/>
    <x v="22"/>
    <x v="22"/>
    <x v="0"/>
    <x v="1"/>
  </r>
  <r>
    <d v="2023-02-22T00:00:00"/>
    <n v="28"/>
    <x v="23"/>
    <x v="23"/>
    <x v="0"/>
    <x v="1"/>
  </r>
  <r>
    <d v="2023-01-30T00:00:00"/>
    <n v="4"/>
    <x v="24"/>
    <x v="24"/>
    <x v="1"/>
    <x v="1"/>
  </r>
  <r>
    <d v="2023-01-31T00:00:00"/>
    <n v="5"/>
    <x v="25"/>
    <x v="25"/>
    <x v="1"/>
    <x v="1"/>
  </r>
  <r>
    <d v="2023-02-03T00:00:00"/>
    <n v="8"/>
    <x v="26"/>
    <x v="26"/>
    <x v="1"/>
    <x v="1"/>
  </r>
  <r>
    <d v="2023-02-03T00:00:00"/>
    <n v="8"/>
    <x v="27"/>
    <x v="27"/>
    <x v="1"/>
    <x v="1"/>
  </r>
  <r>
    <d v="2023-02-03T00:00:00"/>
    <n v="8"/>
    <x v="28"/>
    <x v="28"/>
    <x v="1"/>
    <x v="1"/>
  </r>
  <r>
    <d v="2023-02-14T00:00:00"/>
    <n v="19"/>
    <x v="29"/>
    <x v="29"/>
    <x v="1"/>
    <x v="1"/>
  </r>
  <r>
    <d v="2023-02-15T00:00:00"/>
    <n v="20"/>
    <x v="30"/>
    <x v="30"/>
    <x v="1"/>
    <x v="1"/>
  </r>
  <r>
    <d v="2023-02-17T00:00:00"/>
    <n v="22"/>
    <x v="31"/>
    <x v="31"/>
    <x v="1"/>
    <x v="1"/>
  </r>
  <r>
    <d v="2023-02-19T00:00:00"/>
    <n v="24"/>
    <x v="32"/>
    <x v="32"/>
    <x v="1"/>
    <x v="1"/>
  </r>
  <r>
    <d v="2023-02-24T00:00:00"/>
    <n v="29"/>
    <x v="33"/>
    <x v="3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A5AA4-F737-4DB7-8608-7EC6F45D11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L16" firstHeaderRow="1" firstDataRow="2" firstDataCol="1" rowPageCount="2" colPageCount="1"/>
  <pivotFields count="6">
    <pivotField numFmtId="14" showAll="0"/>
    <pivotField numFmtId="1" showAll="0"/>
    <pivotField axis="axisRow" showAll="0">
      <items count="35">
        <item x="0"/>
        <item x="25"/>
        <item x="16"/>
        <item x="17"/>
        <item x="18"/>
        <item x="19"/>
        <item x="20"/>
        <item x="26"/>
        <item x="27"/>
        <item x="28"/>
        <item x="21"/>
        <item x="1"/>
        <item x="6"/>
        <item x="22"/>
        <item x="7"/>
        <item x="8"/>
        <item x="9"/>
        <item x="10"/>
        <item x="11"/>
        <item x="29"/>
        <item x="30"/>
        <item x="31"/>
        <item x="2"/>
        <item x="12"/>
        <item x="32"/>
        <item x="13"/>
        <item x="23"/>
        <item x="33"/>
        <item x="14"/>
        <item x="15"/>
        <item x="3"/>
        <item x="24"/>
        <item x="4"/>
        <item x="5"/>
        <item t="default"/>
      </items>
    </pivotField>
    <pivotField axis="axisCol" showAll="0">
      <items count="35">
        <item x="0"/>
        <item x="25"/>
        <item x="16"/>
        <item x="17"/>
        <item x="18"/>
        <item x="19"/>
        <item x="20"/>
        <item x="26"/>
        <item x="27"/>
        <item x="28"/>
        <item x="21"/>
        <item x="1"/>
        <item x="6"/>
        <item x="22"/>
        <item x="7"/>
        <item x="8"/>
        <item x="9"/>
        <item x="10"/>
        <item x="11"/>
        <item x="29"/>
        <item x="30"/>
        <item x="31"/>
        <item x="2"/>
        <item x="12"/>
        <item x="32"/>
        <item x="13"/>
        <item x="23"/>
        <item x="33"/>
        <item x="14"/>
        <item x="15"/>
        <item x="3"/>
        <item x="24"/>
        <item x="4"/>
        <item x="5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11">
    <i>
      <x v="1"/>
    </i>
    <i>
      <x v="7"/>
    </i>
    <i>
      <x v="8"/>
    </i>
    <i>
      <x v="9"/>
    </i>
    <i>
      <x v="19"/>
    </i>
    <i>
      <x v="20"/>
    </i>
    <i>
      <x v="21"/>
    </i>
    <i>
      <x v="24"/>
    </i>
    <i>
      <x v="27"/>
    </i>
    <i>
      <x v="31"/>
    </i>
    <i t="grand">
      <x/>
    </i>
  </rowItems>
  <colFields count="1">
    <field x="3"/>
  </colFields>
  <colItems count="11">
    <i>
      <x v="1"/>
    </i>
    <i>
      <x v="7"/>
    </i>
    <i>
      <x v="8"/>
    </i>
    <i>
      <x v="9"/>
    </i>
    <i>
      <x v="19"/>
    </i>
    <i>
      <x v="20"/>
    </i>
    <i>
      <x v="21"/>
    </i>
    <i>
      <x v="24"/>
    </i>
    <i>
      <x v="27"/>
    </i>
    <i>
      <x v="31"/>
    </i>
    <i t="grand">
      <x/>
    </i>
  </colItems>
  <pageFields count="2">
    <pageField fld="4" item="1" hier="-1"/>
    <pageField fld="5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D19" sqref="D19"/>
    </sheetView>
  </sheetViews>
  <sheetFormatPr defaultRowHeight="14.5" x14ac:dyDescent="0.35"/>
  <cols>
    <col min="4" max="4" width="17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35">
      <c r="A2" t="s">
        <v>3</v>
      </c>
      <c r="B2" t="s">
        <v>4</v>
      </c>
      <c r="C2">
        <v>13</v>
      </c>
      <c r="D2">
        <v>34950.270906299796</v>
      </c>
      <c r="E2">
        <v>15246.296573376099</v>
      </c>
      <c r="F2">
        <f>E2/D2</f>
        <v>0.4362282802971908</v>
      </c>
    </row>
    <row r="3" spans="1:6" x14ac:dyDescent="0.35">
      <c r="A3" t="s">
        <v>3</v>
      </c>
      <c r="B3" t="s">
        <v>5</v>
      </c>
      <c r="C3">
        <v>2</v>
      </c>
      <c r="D3">
        <v>41458.446900103503</v>
      </c>
      <c r="E3">
        <v>5753.9332045291203</v>
      </c>
      <c r="F3">
        <f t="shared" ref="F3:F5" si="0">E3/D3</f>
        <v>0.13878795841999464</v>
      </c>
    </row>
    <row r="4" spans="1:6" x14ac:dyDescent="0.35">
      <c r="A4" t="s">
        <v>6</v>
      </c>
      <c r="B4" t="s">
        <v>4</v>
      </c>
      <c r="C4">
        <v>11</v>
      </c>
      <c r="D4">
        <v>21621.113527773501</v>
      </c>
      <c r="E4">
        <v>26321.4935299809</v>
      </c>
      <c r="F4">
        <f t="shared" si="0"/>
        <v>1.2173976838042826</v>
      </c>
    </row>
    <row r="5" spans="1:6" x14ac:dyDescent="0.35">
      <c r="A5" t="s">
        <v>6</v>
      </c>
      <c r="B5" t="s">
        <v>7</v>
      </c>
      <c r="C5">
        <v>10</v>
      </c>
      <c r="D5">
        <v>19709.864364680299</v>
      </c>
      <c r="E5">
        <v>7370.2166890786502</v>
      </c>
      <c r="F5">
        <f t="shared" si="0"/>
        <v>0.3739354341923295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13" sqref="B13"/>
    </sheetView>
  </sheetViews>
  <sheetFormatPr defaultRowHeight="14.5" x14ac:dyDescent="0.35"/>
  <cols>
    <col min="1" max="1" width="14.26953125" bestFit="1" customWidth="1"/>
    <col min="2" max="2" width="32.81640625" bestFit="1" customWidth="1"/>
    <col min="3" max="3" width="12" bestFit="1" customWidth="1"/>
  </cols>
  <sheetData>
    <row r="1" spans="1:4" x14ac:dyDescent="0.35">
      <c r="A1" t="s">
        <v>111</v>
      </c>
      <c r="B1" t="s">
        <v>117</v>
      </c>
      <c r="C1" t="s">
        <v>112</v>
      </c>
      <c r="D1" t="s">
        <v>113</v>
      </c>
    </row>
    <row r="2" spans="1:4" x14ac:dyDescent="0.35">
      <c r="A2" t="s">
        <v>114</v>
      </c>
      <c r="B2">
        <f>'Schooling - RVhard'!B17</f>
        <v>32457.41950856318</v>
      </c>
    </row>
    <row r="3" spans="1:4" x14ac:dyDescent="0.35">
      <c r="A3" t="s">
        <v>115</v>
      </c>
      <c r="B3">
        <f>'Schooling DWSC hard'!B15</f>
        <v>32997.60967244026</v>
      </c>
    </row>
    <row r="4" spans="1:4" x14ac:dyDescent="0.35">
      <c r="A4" t="s">
        <v>116</v>
      </c>
      <c r="B4">
        <f>'Schooling DWSC soft'!B15</f>
        <v>12484.755982355735</v>
      </c>
    </row>
    <row r="11" spans="1:4" x14ac:dyDescent="0.35">
      <c r="B1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7"/>
  <sheetViews>
    <sheetView tabSelected="1" workbookViewId="0">
      <selection activeCell="R1" sqref="A1:R1048576"/>
    </sheetView>
  </sheetViews>
  <sheetFormatPr defaultRowHeight="14.5" x14ac:dyDescent="0.35"/>
  <cols>
    <col min="1" max="1" width="10.7265625" bestFit="1" customWidth="1"/>
    <col min="2" max="2" width="10.7265625" customWidth="1"/>
    <col min="3" max="3" width="15.7265625" customWidth="1"/>
    <col min="13" max="13" width="17.453125" bestFit="1" customWidth="1"/>
  </cols>
  <sheetData>
    <row r="1" spans="1:18" x14ac:dyDescent="0.35">
      <c r="A1" t="s">
        <v>46</v>
      </c>
      <c r="B1" t="s">
        <v>122</v>
      </c>
      <c r="C1" t="s">
        <v>121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0</v>
      </c>
      <c r="P1" t="s">
        <v>57</v>
      </c>
      <c r="Q1" t="s">
        <v>58</v>
      </c>
      <c r="R1" t="s">
        <v>59</v>
      </c>
    </row>
    <row r="2" spans="1:18" x14ac:dyDescent="0.35">
      <c r="A2" s="1">
        <v>44909</v>
      </c>
      <c r="B2" s="1">
        <v>44895</v>
      </c>
      <c r="C2" s="2">
        <f>A2-B2</f>
        <v>14</v>
      </c>
      <c r="D2" t="s">
        <v>60</v>
      </c>
      <c r="E2" t="s">
        <v>61</v>
      </c>
      <c r="F2" t="s">
        <v>62</v>
      </c>
      <c r="G2" t="s">
        <v>62</v>
      </c>
      <c r="H2" t="s">
        <v>63</v>
      </c>
      <c r="I2" t="s">
        <v>63</v>
      </c>
      <c r="J2" t="s">
        <v>63</v>
      </c>
      <c r="K2" t="s">
        <v>63</v>
      </c>
      <c r="L2" t="s">
        <v>64</v>
      </c>
      <c r="M2" t="s">
        <v>65</v>
      </c>
      <c r="N2" t="s">
        <v>4</v>
      </c>
      <c r="O2" t="s">
        <v>3</v>
      </c>
      <c r="P2" t="s">
        <v>63</v>
      </c>
      <c r="Q2" t="s">
        <v>66</v>
      </c>
      <c r="R2" t="s">
        <v>63</v>
      </c>
    </row>
    <row r="3" spans="1:18" x14ac:dyDescent="0.35">
      <c r="A3" s="1">
        <v>44933</v>
      </c>
      <c r="B3" s="1">
        <v>44895</v>
      </c>
      <c r="C3" s="2">
        <f>A3-B3</f>
        <v>38</v>
      </c>
      <c r="D3" t="s">
        <v>67</v>
      </c>
      <c r="E3" t="s">
        <v>68</v>
      </c>
      <c r="F3" t="s">
        <v>69</v>
      </c>
      <c r="G3" t="s">
        <v>69</v>
      </c>
      <c r="H3" t="s">
        <v>63</v>
      </c>
      <c r="I3">
        <v>37.815818999999898</v>
      </c>
      <c r="J3">
        <v>-121.558995</v>
      </c>
      <c r="K3">
        <v>74</v>
      </c>
      <c r="L3" t="s">
        <v>64</v>
      </c>
      <c r="M3" t="s">
        <v>65</v>
      </c>
      <c r="N3" t="s">
        <v>4</v>
      </c>
      <c r="O3" t="s">
        <v>3</v>
      </c>
      <c r="P3" t="s">
        <v>63</v>
      </c>
      <c r="Q3" t="s">
        <v>13</v>
      </c>
      <c r="R3">
        <v>44989.224121876403</v>
      </c>
    </row>
    <row r="4" spans="1:18" x14ac:dyDescent="0.35">
      <c r="A4" s="1">
        <v>44956</v>
      </c>
      <c r="B4" s="1">
        <v>44895</v>
      </c>
      <c r="C4" s="2">
        <f>A4-B4</f>
        <v>61</v>
      </c>
      <c r="D4" t="s">
        <v>76</v>
      </c>
      <c r="E4" t="s">
        <v>77</v>
      </c>
      <c r="F4" t="s">
        <v>72</v>
      </c>
      <c r="G4" t="s">
        <v>78</v>
      </c>
      <c r="H4" t="s">
        <v>92</v>
      </c>
      <c r="I4">
        <v>38.097630000000002</v>
      </c>
      <c r="J4">
        <v>-122.05392000000001</v>
      </c>
      <c r="K4">
        <v>76</v>
      </c>
      <c r="L4" t="s">
        <v>64</v>
      </c>
      <c r="M4" t="s">
        <v>65</v>
      </c>
      <c r="N4" t="s">
        <v>4</v>
      </c>
      <c r="O4" t="s">
        <v>3</v>
      </c>
      <c r="P4" t="s">
        <v>63</v>
      </c>
      <c r="Q4" t="s">
        <v>24</v>
      </c>
      <c r="R4">
        <v>35335.049982475997</v>
      </c>
    </row>
    <row r="5" spans="1:18" x14ac:dyDescent="0.35">
      <c r="A5" s="1">
        <v>44945</v>
      </c>
      <c r="B5" s="1">
        <v>44944</v>
      </c>
      <c r="C5" s="2">
        <f>A5-B5</f>
        <v>1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I5">
        <v>38.047967</v>
      </c>
      <c r="J5">
        <v>-121.90991699999999</v>
      </c>
      <c r="K5">
        <v>68</v>
      </c>
      <c r="L5" t="s">
        <v>64</v>
      </c>
      <c r="M5" t="s">
        <v>75</v>
      </c>
      <c r="N5" t="s">
        <v>4</v>
      </c>
      <c r="O5" t="s">
        <v>3</v>
      </c>
      <c r="P5" t="s">
        <v>63</v>
      </c>
      <c r="Q5" t="s">
        <v>20</v>
      </c>
      <c r="R5">
        <v>21331.675420687599</v>
      </c>
    </row>
    <row r="6" spans="1:18" x14ac:dyDescent="0.35">
      <c r="A6" s="1">
        <v>44953</v>
      </c>
      <c r="B6" s="1">
        <v>44944</v>
      </c>
      <c r="C6" s="2">
        <f>A6-B6</f>
        <v>9</v>
      </c>
      <c r="D6" t="s">
        <v>76</v>
      </c>
      <c r="E6" t="s">
        <v>77</v>
      </c>
      <c r="F6" t="s">
        <v>62</v>
      </c>
      <c r="G6" t="s">
        <v>85</v>
      </c>
      <c r="H6" t="s">
        <v>86</v>
      </c>
      <c r="I6">
        <v>38.104700000000001</v>
      </c>
      <c r="J6">
        <v>-121.69698</v>
      </c>
      <c r="K6">
        <v>56</v>
      </c>
      <c r="L6" t="s">
        <v>64</v>
      </c>
      <c r="M6" t="s">
        <v>75</v>
      </c>
      <c r="N6" t="s">
        <v>4</v>
      </c>
      <c r="O6" t="s">
        <v>3</v>
      </c>
      <c r="P6" t="s">
        <v>63</v>
      </c>
      <c r="Q6" t="s">
        <v>22</v>
      </c>
      <c r="R6">
        <v>2409.6742653369001</v>
      </c>
    </row>
    <row r="7" spans="1:18" x14ac:dyDescent="0.35">
      <c r="A7" s="1">
        <v>44956</v>
      </c>
      <c r="B7" s="1">
        <v>44944</v>
      </c>
      <c r="C7" s="2">
        <f>A7-B7</f>
        <v>12</v>
      </c>
      <c r="D7" t="s">
        <v>76</v>
      </c>
      <c r="E7" t="s">
        <v>77</v>
      </c>
      <c r="F7" t="s">
        <v>72</v>
      </c>
      <c r="G7" t="s">
        <v>90</v>
      </c>
      <c r="H7" t="s">
        <v>91</v>
      </c>
      <c r="I7">
        <v>38.051029999999997</v>
      </c>
      <c r="J7">
        <v>-122.08159999999999</v>
      </c>
      <c r="K7">
        <v>65</v>
      </c>
      <c r="L7" t="s">
        <v>64</v>
      </c>
      <c r="M7" t="s">
        <v>75</v>
      </c>
      <c r="N7" t="s">
        <v>4</v>
      </c>
      <c r="O7" t="s">
        <v>3</v>
      </c>
      <c r="P7" t="s">
        <v>63</v>
      </c>
      <c r="Q7" t="s">
        <v>23</v>
      </c>
      <c r="R7">
        <v>36707.6620919997</v>
      </c>
    </row>
    <row r="8" spans="1:18" x14ac:dyDescent="0.35">
      <c r="A8" s="1">
        <v>44965</v>
      </c>
      <c r="B8" s="1">
        <v>44944</v>
      </c>
      <c r="C8" s="2">
        <f>A8-B8</f>
        <v>21</v>
      </c>
      <c r="D8" t="s">
        <v>102</v>
      </c>
      <c r="E8" t="s">
        <v>77</v>
      </c>
      <c r="F8" t="s">
        <v>63</v>
      </c>
      <c r="G8" t="s">
        <v>63</v>
      </c>
      <c r="H8">
        <v>704</v>
      </c>
      <c r="I8">
        <v>38.067802739999998</v>
      </c>
      <c r="J8">
        <v>-121.78430729999999</v>
      </c>
      <c r="K8">
        <v>54</v>
      </c>
      <c r="L8" t="s">
        <v>64</v>
      </c>
      <c r="M8" t="s">
        <v>75</v>
      </c>
      <c r="N8" t="s">
        <v>4</v>
      </c>
      <c r="O8" t="s">
        <v>3</v>
      </c>
      <c r="P8" t="s">
        <v>103</v>
      </c>
      <c r="Q8" t="s">
        <v>14</v>
      </c>
      <c r="R8">
        <v>9912.9828861935403</v>
      </c>
    </row>
    <row r="9" spans="1:18" x14ac:dyDescent="0.35">
      <c r="A9" s="1">
        <v>44965</v>
      </c>
      <c r="B9" s="1">
        <v>44944</v>
      </c>
      <c r="C9" s="2">
        <f>A9-B9</f>
        <v>21</v>
      </c>
      <c r="D9" t="s">
        <v>104</v>
      </c>
      <c r="E9" t="s">
        <v>68</v>
      </c>
      <c r="F9" t="s">
        <v>69</v>
      </c>
      <c r="G9" t="s">
        <v>69</v>
      </c>
      <c r="H9" t="s">
        <v>63</v>
      </c>
      <c r="I9">
        <v>37.825671</v>
      </c>
      <c r="J9">
        <v>-121.596789</v>
      </c>
      <c r="K9">
        <v>73</v>
      </c>
      <c r="L9" t="s">
        <v>64</v>
      </c>
      <c r="M9" t="s">
        <v>75</v>
      </c>
      <c r="N9" t="s">
        <v>4</v>
      </c>
      <c r="O9" t="s">
        <v>3</v>
      </c>
      <c r="P9" t="s">
        <v>63</v>
      </c>
      <c r="Q9" t="s">
        <v>15</v>
      </c>
      <c r="R9">
        <v>43770.861497645601</v>
      </c>
    </row>
    <row r="10" spans="1:18" x14ac:dyDescent="0.35">
      <c r="A10" s="1">
        <v>44969</v>
      </c>
      <c r="B10" s="1">
        <v>44944</v>
      </c>
      <c r="C10" s="2">
        <f>A10-B10</f>
        <v>25</v>
      </c>
      <c r="D10" t="s">
        <v>67</v>
      </c>
      <c r="E10" t="s">
        <v>68</v>
      </c>
      <c r="F10" t="s">
        <v>69</v>
      </c>
      <c r="G10" t="s">
        <v>69</v>
      </c>
      <c r="H10" t="s">
        <v>63</v>
      </c>
      <c r="I10">
        <v>37.815818999999898</v>
      </c>
      <c r="J10">
        <v>-121.558995</v>
      </c>
      <c r="K10">
        <v>63</v>
      </c>
      <c r="L10" t="s">
        <v>64</v>
      </c>
      <c r="M10" t="s">
        <v>75</v>
      </c>
      <c r="N10" t="s">
        <v>4</v>
      </c>
      <c r="O10" t="s">
        <v>3</v>
      </c>
      <c r="P10" t="s">
        <v>63</v>
      </c>
      <c r="Q10" t="s">
        <v>16</v>
      </c>
      <c r="R10">
        <v>44989.224121876403</v>
      </c>
    </row>
    <row r="11" spans="1:18" x14ac:dyDescent="0.35">
      <c r="A11" s="1">
        <v>44970</v>
      </c>
      <c r="B11" s="1">
        <v>44944</v>
      </c>
      <c r="C11" s="2">
        <f>A11-B11</f>
        <v>26</v>
      </c>
      <c r="D11" t="s">
        <v>67</v>
      </c>
      <c r="E11" t="s">
        <v>68</v>
      </c>
      <c r="F11" t="s">
        <v>69</v>
      </c>
      <c r="G11" t="s">
        <v>69</v>
      </c>
      <c r="H11" t="s">
        <v>63</v>
      </c>
      <c r="I11">
        <v>37.815818999999898</v>
      </c>
      <c r="J11">
        <v>-121.558995</v>
      </c>
      <c r="K11">
        <v>69</v>
      </c>
      <c r="L11" t="s">
        <v>64</v>
      </c>
      <c r="M11" t="s">
        <v>75</v>
      </c>
      <c r="N11" t="s">
        <v>4</v>
      </c>
      <c r="O11" t="s">
        <v>3</v>
      </c>
      <c r="P11" t="s">
        <v>63</v>
      </c>
      <c r="Q11" t="s">
        <v>17</v>
      </c>
      <c r="R11">
        <v>44989.224121876403</v>
      </c>
    </row>
    <row r="12" spans="1:18" x14ac:dyDescent="0.35">
      <c r="A12" s="1">
        <v>44970</v>
      </c>
      <c r="B12" s="1">
        <v>44944</v>
      </c>
      <c r="C12" s="2">
        <f>A12-B12</f>
        <v>26</v>
      </c>
      <c r="D12" t="s">
        <v>67</v>
      </c>
      <c r="E12" t="s">
        <v>68</v>
      </c>
      <c r="F12" t="s">
        <v>69</v>
      </c>
      <c r="G12" t="s">
        <v>69</v>
      </c>
      <c r="H12" t="s">
        <v>63</v>
      </c>
      <c r="I12">
        <v>37.815818999999898</v>
      </c>
      <c r="J12">
        <v>-121.558995</v>
      </c>
      <c r="K12">
        <v>59</v>
      </c>
      <c r="L12" t="s">
        <v>64</v>
      </c>
      <c r="M12" t="s">
        <v>75</v>
      </c>
      <c r="N12" t="s">
        <v>4</v>
      </c>
      <c r="O12" t="s">
        <v>3</v>
      </c>
      <c r="P12" t="s">
        <v>63</v>
      </c>
      <c r="Q12" t="s">
        <v>18</v>
      </c>
      <c r="R12">
        <v>44989.224121876403</v>
      </c>
    </row>
    <row r="13" spans="1:18" x14ac:dyDescent="0.35">
      <c r="A13" s="1">
        <v>44971</v>
      </c>
      <c r="B13" s="1">
        <v>44944</v>
      </c>
      <c r="C13" s="2">
        <f>A13-B13</f>
        <v>27</v>
      </c>
      <c r="D13" t="s">
        <v>67</v>
      </c>
      <c r="E13" t="s">
        <v>68</v>
      </c>
      <c r="F13" t="s">
        <v>69</v>
      </c>
      <c r="G13" t="s">
        <v>69</v>
      </c>
      <c r="H13" t="s">
        <v>63</v>
      </c>
      <c r="I13">
        <v>37.815818999999898</v>
      </c>
      <c r="J13">
        <v>-121.558995</v>
      </c>
      <c r="K13">
        <v>63</v>
      </c>
      <c r="L13" t="s">
        <v>64</v>
      </c>
      <c r="M13" t="s">
        <v>75</v>
      </c>
      <c r="N13" t="s">
        <v>4</v>
      </c>
      <c r="O13" t="s">
        <v>3</v>
      </c>
      <c r="P13" t="s">
        <v>63</v>
      </c>
      <c r="Q13" t="s">
        <v>19</v>
      </c>
      <c r="R13">
        <v>44989.224121876403</v>
      </c>
    </row>
    <row r="14" spans="1:18" x14ac:dyDescent="0.35">
      <c r="A14" s="1">
        <v>44974</v>
      </c>
      <c r="B14" s="1">
        <v>44944</v>
      </c>
      <c r="C14" s="2">
        <f>A14-B14</f>
        <v>30</v>
      </c>
      <c r="D14" t="s">
        <v>67</v>
      </c>
      <c r="E14" t="s">
        <v>68</v>
      </c>
      <c r="F14" t="s">
        <v>69</v>
      </c>
      <c r="G14" t="s">
        <v>69</v>
      </c>
      <c r="H14" t="s">
        <v>63</v>
      </c>
      <c r="I14">
        <v>37.815818999999898</v>
      </c>
      <c r="J14">
        <v>-121.558995</v>
      </c>
      <c r="K14">
        <v>70</v>
      </c>
      <c r="L14" t="s">
        <v>64</v>
      </c>
      <c r="M14" t="s">
        <v>75</v>
      </c>
      <c r="N14" t="s">
        <v>4</v>
      </c>
      <c r="O14" t="s">
        <v>3</v>
      </c>
      <c r="P14" t="s">
        <v>63</v>
      </c>
      <c r="Q14" t="s">
        <v>32</v>
      </c>
      <c r="R14">
        <v>63183.582709115901</v>
      </c>
    </row>
    <row r="15" spans="1:18" x14ac:dyDescent="0.35">
      <c r="A15" s="1">
        <v>44979</v>
      </c>
      <c r="B15" s="1">
        <v>44944</v>
      </c>
      <c r="C15" s="2">
        <f>A15-B15</f>
        <v>35</v>
      </c>
      <c r="D15" t="s">
        <v>67</v>
      </c>
      <c r="E15" t="s">
        <v>68</v>
      </c>
      <c r="F15" t="s">
        <v>69</v>
      </c>
      <c r="G15" t="s">
        <v>69</v>
      </c>
      <c r="H15" t="s">
        <v>63</v>
      </c>
      <c r="I15">
        <v>37.815818999999898</v>
      </c>
      <c r="J15">
        <v>-121.558995</v>
      </c>
      <c r="K15">
        <v>65</v>
      </c>
      <c r="L15" t="s">
        <v>64</v>
      </c>
      <c r="M15" t="s">
        <v>75</v>
      </c>
      <c r="N15" t="s">
        <v>4</v>
      </c>
      <c r="O15" t="s">
        <v>3</v>
      </c>
      <c r="P15" t="s">
        <v>63</v>
      </c>
      <c r="Q15" t="s">
        <v>21</v>
      </c>
      <c r="R15">
        <v>44989.224121876403</v>
      </c>
    </row>
    <row r="16" spans="1:18" x14ac:dyDescent="0.35">
      <c r="A16" s="1">
        <v>44987</v>
      </c>
      <c r="B16" s="1">
        <v>44944</v>
      </c>
      <c r="C16" s="2">
        <f>A16-B16</f>
        <v>43</v>
      </c>
      <c r="D16" t="s">
        <v>104</v>
      </c>
      <c r="E16" t="s">
        <v>68</v>
      </c>
      <c r="F16" t="s">
        <v>69</v>
      </c>
      <c r="G16" t="s">
        <v>69</v>
      </c>
      <c r="H16" t="s">
        <v>63</v>
      </c>
      <c r="I16">
        <v>37.825671</v>
      </c>
      <c r="J16">
        <v>-121.596789</v>
      </c>
      <c r="K16">
        <v>64</v>
      </c>
      <c r="L16" t="s">
        <v>64</v>
      </c>
      <c r="M16" t="s">
        <v>75</v>
      </c>
      <c r="N16" t="s">
        <v>4</v>
      </c>
      <c r="O16" t="s">
        <v>3</v>
      </c>
      <c r="P16" t="s">
        <v>63</v>
      </c>
      <c r="Q16" t="s">
        <v>34</v>
      </c>
      <c r="R16">
        <v>61965.220084884997</v>
      </c>
    </row>
    <row r="17" spans="1:18" x14ac:dyDescent="0.35">
      <c r="A17" s="1">
        <v>44950</v>
      </c>
      <c r="B17" s="1">
        <v>44944</v>
      </c>
      <c r="C17" s="2">
        <f>A17-B17</f>
        <v>6</v>
      </c>
      <c r="D17" t="s">
        <v>76</v>
      </c>
      <c r="E17" t="s">
        <v>77</v>
      </c>
      <c r="F17" t="s">
        <v>72</v>
      </c>
      <c r="G17" t="s">
        <v>78</v>
      </c>
      <c r="H17" t="s">
        <v>79</v>
      </c>
      <c r="I17">
        <v>38.093719999999998</v>
      </c>
      <c r="J17">
        <v>-122.06003</v>
      </c>
      <c r="K17">
        <v>47</v>
      </c>
      <c r="L17" t="s">
        <v>80</v>
      </c>
      <c r="M17" t="s">
        <v>63</v>
      </c>
      <c r="N17" t="s">
        <v>5</v>
      </c>
      <c r="O17" t="s">
        <v>3</v>
      </c>
      <c r="P17" t="s">
        <v>63</v>
      </c>
      <c r="Q17" t="s">
        <v>12</v>
      </c>
      <c r="R17">
        <v>37389.801712686502</v>
      </c>
    </row>
    <row r="18" spans="1:18" x14ac:dyDescent="0.35">
      <c r="A18" s="1">
        <v>44979</v>
      </c>
      <c r="B18" s="1">
        <v>44944</v>
      </c>
      <c r="C18" s="2">
        <f>A18-B18</f>
        <v>35</v>
      </c>
      <c r="D18" t="s">
        <v>104</v>
      </c>
      <c r="E18" t="s">
        <v>68</v>
      </c>
      <c r="F18" t="s">
        <v>69</v>
      </c>
      <c r="G18" t="s">
        <v>69</v>
      </c>
      <c r="H18" t="s">
        <v>63</v>
      </c>
      <c r="I18">
        <v>37.825671</v>
      </c>
      <c r="J18">
        <v>-121.596789</v>
      </c>
      <c r="K18">
        <v>70</v>
      </c>
      <c r="L18" t="s">
        <v>80</v>
      </c>
      <c r="M18" t="s">
        <v>63</v>
      </c>
      <c r="N18" t="s">
        <v>5</v>
      </c>
      <c r="O18" t="s">
        <v>3</v>
      </c>
      <c r="P18" t="s">
        <v>63</v>
      </c>
      <c r="Q18" t="s">
        <v>11</v>
      </c>
      <c r="R18">
        <v>45527.092087520497</v>
      </c>
    </row>
    <row r="19" spans="1:18" x14ac:dyDescent="0.35">
      <c r="A19" s="1">
        <v>44952</v>
      </c>
      <c r="B19" s="1">
        <v>44951</v>
      </c>
      <c r="C19" s="2">
        <f>A19-B19</f>
        <v>1</v>
      </c>
      <c r="D19" t="s">
        <v>76</v>
      </c>
      <c r="E19" t="s">
        <v>77</v>
      </c>
      <c r="F19" t="s">
        <v>81</v>
      </c>
      <c r="G19" t="s">
        <v>82</v>
      </c>
      <c r="H19" t="s">
        <v>83</v>
      </c>
      <c r="I19">
        <v>38.24503</v>
      </c>
      <c r="J19">
        <v>-121.68277</v>
      </c>
      <c r="K19">
        <v>80</v>
      </c>
      <c r="L19" t="s">
        <v>64</v>
      </c>
      <c r="M19" t="s">
        <v>84</v>
      </c>
      <c r="N19" t="s">
        <v>4</v>
      </c>
      <c r="O19" t="s">
        <v>6</v>
      </c>
      <c r="P19" t="s">
        <v>63</v>
      </c>
      <c r="Q19" t="s">
        <v>35</v>
      </c>
      <c r="R19">
        <v>4139.5121628746501</v>
      </c>
    </row>
    <row r="20" spans="1:18" x14ac:dyDescent="0.35">
      <c r="A20" s="1">
        <v>44958</v>
      </c>
      <c r="B20" s="1">
        <v>44951</v>
      </c>
      <c r="C20" s="2">
        <f>A20-B20</f>
        <v>7</v>
      </c>
      <c r="D20" t="s">
        <v>76</v>
      </c>
      <c r="E20" t="s">
        <v>77</v>
      </c>
      <c r="F20" t="s">
        <v>94</v>
      </c>
      <c r="G20" t="s">
        <v>95</v>
      </c>
      <c r="H20" t="s">
        <v>96</v>
      </c>
      <c r="I20">
        <v>38.383200000000002</v>
      </c>
      <c r="J20">
        <v>-121.62520000000001</v>
      </c>
      <c r="K20">
        <v>72</v>
      </c>
      <c r="L20" t="s">
        <v>64</v>
      </c>
      <c r="M20" t="s">
        <v>84</v>
      </c>
      <c r="N20" t="s">
        <v>4</v>
      </c>
      <c r="O20" t="s">
        <v>6</v>
      </c>
      <c r="P20" t="s">
        <v>63</v>
      </c>
      <c r="Q20" t="s">
        <v>25</v>
      </c>
      <c r="R20">
        <v>12690.498834186899</v>
      </c>
    </row>
    <row r="21" spans="1:18" x14ac:dyDescent="0.35">
      <c r="A21" s="1">
        <v>44958</v>
      </c>
      <c r="B21" s="1">
        <v>44951</v>
      </c>
      <c r="C21" s="2">
        <f>A21-B21</f>
        <v>7</v>
      </c>
      <c r="D21" t="s">
        <v>76</v>
      </c>
      <c r="E21" t="s">
        <v>77</v>
      </c>
      <c r="F21" t="s">
        <v>94</v>
      </c>
      <c r="G21" t="s">
        <v>95</v>
      </c>
      <c r="H21" t="s">
        <v>97</v>
      </c>
      <c r="I21">
        <v>38.311360000000001</v>
      </c>
      <c r="J21">
        <v>-121.65266</v>
      </c>
      <c r="K21">
        <v>70</v>
      </c>
      <c r="L21" t="s">
        <v>64</v>
      </c>
      <c r="M21" t="s">
        <v>84</v>
      </c>
      <c r="N21" t="s">
        <v>4</v>
      </c>
      <c r="O21" t="s">
        <v>6</v>
      </c>
      <c r="P21" t="s">
        <v>63</v>
      </c>
      <c r="Q21" t="s">
        <v>26</v>
      </c>
      <c r="R21">
        <v>4134.3458848123601</v>
      </c>
    </row>
    <row r="22" spans="1:18" x14ac:dyDescent="0.35">
      <c r="A22" s="1">
        <v>44958</v>
      </c>
      <c r="B22" s="1">
        <v>44951</v>
      </c>
      <c r="C22" s="2">
        <f>A22-B22</f>
        <v>7</v>
      </c>
      <c r="D22" t="s">
        <v>76</v>
      </c>
      <c r="E22" t="s">
        <v>77</v>
      </c>
      <c r="F22" t="s">
        <v>94</v>
      </c>
      <c r="G22" t="s">
        <v>95</v>
      </c>
      <c r="H22" t="s">
        <v>97</v>
      </c>
      <c r="I22">
        <v>38.311360000000001</v>
      </c>
      <c r="J22">
        <v>-121.65266</v>
      </c>
      <c r="K22">
        <v>67</v>
      </c>
      <c r="L22" t="s">
        <v>64</v>
      </c>
      <c r="M22" t="s">
        <v>84</v>
      </c>
      <c r="N22" t="s">
        <v>4</v>
      </c>
      <c r="O22" t="s">
        <v>6</v>
      </c>
      <c r="P22" t="s">
        <v>63</v>
      </c>
      <c r="Q22" t="s">
        <v>27</v>
      </c>
      <c r="R22">
        <v>4134.3458848123601</v>
      </c>
    </row>
    <row r="23" spans="1:18" x14ac:dyDescent="0.35">
      <c r="A23" s="1">
        <v>44958</v>
      </c>
      <c r="B23" s="1">
        <v>44951</v>
      </c>
      <c r="C23" s="2">
        <f>A23-B23</f>
        <v>7</v>
      </c>
      <c r="D23" t="s">
        <v>76</v>
      </c>
      <c r="E23" t="s">
        <v>77</v>
      </c>
      <c r="F23" t="s">
        <v>94</v>
      </c>
      <c r="G23" t="s">
        <v>95</v>
      </c>
      <c r="H23" t="s">
        <v>97</v>
      </c>
      <c r="I23">
        <v>38.311360000000001</v>
      </c>
      <c r="J23">
        <v>-121.65266</v>
      </c>
      <c r="K23">
        <v>67</v>
      </c>
      <c r="L23" t="s">
        <v>64</v>
      </c>
      <c r="M23" t="s">
        <v>84</v>
      </c>
      <c r="N23" t="s">
        <v>4</v>
      </c>
      <c r="O23" t="s">
        <v>6</v>
      </c>
      <c r="P23" t="s">
        <v>63</v>
      </c>
      <c r="Q23" t="s">
        <v>28</v>
      </c>
      <c r="R23">
        <v>4134.3458848123601</v>
      </c>
    </row>
    <row r="24" spans="1:18" x14ac:dyDescent="0.35">
      <c r="A24" s="1">
        <v>44959</v>
      </c>
      <c r="B24" s="1">
        <v>44951</v>
      </c>
      <c r="C24" s="2">
        <f>A24-B24</f>
        <v>8</v>
      </c>
      <c r="D24" t="s">
        <v>76</v>
      </c>
      <c r="E24" t="s">
        <v>77</v>
      </c>
      <c r="F24" t="s">
        <v>82</v>
      </c>
      <c r="G24" t="s">
        <v>98</v>
      </c>
      <c r="H24" t="s">
        <v>99</v>
      </c>
      <c r="I24">
        <v>38.243409999999997</v>
      </c>
      <c r="J24">
        <v>-121.68595000000001</v>
      </c>
      <c r="K24">
        <v>60</v>
      </c>
      <c r="L24" t="s">
        <v>64</v>
      </c>
      <c r="M24" t="s">
        <v>84</v>
      </c>
      <c r="N24" t="s">
        <v>4</v>
      </c>
      <c r="O24" t="s">
        <v>6</v>
      </c>
      <c r="P24" t="s">
        <v>63</v>
      </c>
      <c r="Q24" t="s">
        <v>29</v>
      </c>
      <c r="R24">
        <v>4624.9223594996201</v>
      </c>
    </row>
    <row r="25" spans="1:18" x14ac:dyDescent="0.35">
      <c r="A25" s="1">
        <v>44964</v>
      </c>
      <c r="B25" s="1">
        <v>44951</v>
      </c>
      <c r="C25" s="2">
        <f>A25-B25</f>
        <v>13</v>
      </c>
      <c r="D25" t="s">
        <v>76</v>
      </c>
      <c r="E25" t="s">
        <v>77</v>
      </c>
      <c r="F25" t="s">
        <v>82</v>
      </c>
      <c r="G25" t="s">
        <v>98</v>
      </c>
      <c r="H25" t="s">
        <v>101</v>
      </c>
      <c r="I25">
        <v>38.291080000000001</v>
      </c>
      <c r="J25">
        <v>-121.69297</v>
      </c>
      <c r="K25">
        <v>69</v>
      </c>
      <c r="L25" t="s">
        <v>64</v>
      </c>
      <c r="M25" t="s">
        <v>84</v>
      </c>
      <c r="N25" t="s">
        <v>4</v>
      </c>
      <c r="O25" t="s">
        <v>6</v>
      </c>
      <c r="P25" t="s">
        <v>63</v>
      </c>
      <c r="Q25" t="s">
        <v>30</v>
      </c>
      <c r="R25">
        <v>10144.678440936999</v>
      </c>
    </row>
    <row r="26" spans="1:18" x14ac:dyDescent="0.35">
      <c r="A26" s="1">
        <v>44965</v>
      </c>
      <c r="B26" s="1">
        <v>44951</v>
      </c>
      <c r="C26" s="2">
        <f>A26-B26</f>
        <v>14</v>
      </c>
      <c r="D26" t="s">
        <v>102</v>
      </c>
      <c r="E26" t="s">
        <v>77</v>
      </c>
      <c r="F26" t="s">
        <v>63</v>
      </c>
      <c r="G26" t="s">
        <v>63</v>
      </c>
      <c r="H26">
        <v>719</v>
      </c>
      <c r="I26">
        <v>38.333636650000003</v>
      </c>
      <c r="J26">
        <v>-121.64747060000001</v>
      </c>
      <c r="K26">
        <v>72</v>
      </c>
      <c r="L26" t="s">
        <v>64</v>
      </c>
      <c r="M26" t="s">
        <v>84</v>
      </c>
      <c r="N26" t="s">
        <v>4</v>
      </c>
      <c r="O26" t="s">
        <v>6</v>
      </c>
      <c r="P26" t="s">
        <v>63</v>
      </c>
      <c r="Q26" t="s">
        <v>31</v>
      </c>
      <c r="R26">
        <v>6715.5764746872601</v>
      </c>
    </row>
    <row r="27" spans="1:18" x14ac:dyDescent="0.35">
      <c r="A27" s="1">
        <v>44979</v>
      </c>
      <c r="B27" s="1">
        <v>44951</v>
      </c>
      <c r="C27" s="2">
        <f>A27-B27</f>
        <v>28</v>
      </c>
      <c r="D27" t="s">
        <v>104</v>
      </c>
      <c r="E27" t="s">
        <v>68</v>
      </c>
      <c r="F27" t="s">
        <v>69</v>
      </c>
      <c r="G27" t="s">
        <v>69</v>
      </c>
      <c r="H27" t="s">
        <v>63</v>
      </c>
      <c r="I27">
        <v>37.825671</v>
      </c>
      <c r="J27">
        <v>-121.596789</v>
      </c>
      <c r="K27">
        <v>72</v>
      </c>
      <c r="L27" t="s">
        <v>64</v>
      </c>
      <c r="M27" t="s">
        <v>84</v>
      </c>
      <c r="N27" t="s">
        <v>4</v>
      </c>
      <c r="O27" t="s">
        <v>6</v>
      </c>
      <c r="P27" t="s">
        <v>109</v>
      </c>
      <c r="Q27" t="s">
        <v>33</v>
      </c>
      <c r="R27">
        <v>61965.220084884997</v>
      </c>
    </row>
    <row r="28" spans="1:18" x14ac:dyDescent="0.35">
      <c r="A28" s="1">
        <v>44956</v>
      </c>
      <c r="B28" s="1">
        <v>44952</v>
      </c>
      <c r="C28" s="2">
        <f>A28-B28</f>
        <v>4</v>
      </c>
      <c r="D28" t="s">
        <v>76</v>
      </c>
      <c r="E28" t="s">
        <v>77</v>
      </c>
      <c r="F28" t="s">
        <v>62</v>
      </c>
      <c r="G28" t="s">
        <v>87</v>
      </c>
      <c r="H28" t="s">
        <v>88</v>
      </c>
      <c r="I28">
        <v>38.084200000000003</v>
      </c>
      <c r="J28">
        <v>-121.75161</v>
      </c>
      <c r="K28">
        <v>75</v>
      </c>
      <c r="L28" t="s">
        <v>64</v>
      </c>
      <c r="M28" t="s">
        <v>89</v>
      </c>
      <c r="N28" t="s">
        <v>7</v>
      </c>
      <c r="O28" t="s">
        <v>6</v>
      </c>
      <c r="P28" t="s">
        <v>63</v>
      </c>
      <c r="Q28" t="s">
        <v>45</v>
      </c>
      <c r="R28">
        <v>20175.117215157399</v>
      </c>
    </row>
    <row r="29" spans="1:18" x14ac:dyDescent="0.35">
      <c r="A29" s="1">
        <v>44957</v>
      </c>
      <c r="B29" s="1">
        <v>44952</v>
      </c>
      <c r="C29" s="2">
        <f>A29-B29</f>
        <v>5</v>
      </c>
      <c r="D29" t="s">
        <v>76</v>
      </c>
      <c r="E29" t="s">
        <v>77</v>
      </c>
      <c r="F29" t="s">
        <v>62</v>
      </c>
      <c r="G29" t="s">
        <v>85</v>
      </c>
      <c r="H29" t="s">
        <v>93</v>
      </c>
      <c r="I29">
        <v>38.102370000000001</v>
      </c>
      <c r="J29">
        <v>-121.71768</v>
      </c>
      <c r="K29">
        <v>76</v>
      </c>
      <c r="L29" t="s">
        <v>64</v>
      </c>
      <c r="M29" t="s">
        <v>89</v>
      </c>
      <c r="N29" t="s">
        <v>7</v>
      </c>
      <c r="O29" t="s">
        <v>6</v>
      </c>
      <c r="P29" t="s">
        <v>63</v>
      </c>
      <c r="Q29" t="s">
        <v>36</v>
      </c>
      <c r="R29">
        <v>16682.148147513599</v>
      </c>
    </row>
    <row r="30" spans="1:18" x14ac:dyDescent="0.35">
      <c r="A30" s="1">
        <v>44960</v>
      </c>
      <c r="B30" s="1">
        <v>44952</v>
      </c>
      <c r="C30" s="2">
        <f>A30-B30</f>
        <v>8</v>
      </c>
      <c r="D30" t="s">
        <v>76</v>
      </c>
      <c r="E30" t="s">
        <v>77</v>
      </c>
      <c r="F30" t="s">
        <v>62</v>
      </c>
      <c r="G30" t="s">
        <v>87</v>
      </c>
      <c r="H30" t="s">
        <v>100</v>
      </c>
      <c r="I30">
        <v>38.088299999999997</v>
      </c>
      <c r="J30">
        <v>-121.74599000000001</v>
      </c>
      <c r="K30">
        <v>61</v>
      </c>
      <c r="L30" t="s">
        <v>64</v>
      </c>
      <c r="M30" t="s">
        <v>89</v>
      </c>
      <c r="N30" t="s">
        <v>7</v>
      </c>
      <c r="O30" t="s">
        <v>6</v>
      </c>
      <c r="P30" t="s">
        <v>63</v>
      </c>
      <c r="Q30" t="s">
        <v>37</v>
      </c>
      <c r="R30">
        <v>19477.082030955102</v>
      </c>
    </row>
    <row r="31" spans="1:18" x14ac:dyDescent="0.35">
      <c r="A31" s="1">
        <v>44960</v>
      </c>
      <c r="B31" s="1">
        <v>44952</v>
      </c>
      <c r="C31" s="2">
        <f>A31-B31</f>
        <v>8</v>
      </c>
      <c r="D31" t="s">
        <v>76</v>
      </c>
      <c r="E31" t="s">
        <v>77</v>
      </c>
      <c r="F31" t="s">
        <v>62</v>
      </c>
      <c r="G31" t="s">
        <v>87</v>
      </c>
      <c r="H31" t="s">
        <v>100</v>
      </c>
      <c r="I31">
        <v>38.088299999999997</v>
      </c>
      <c r="J31">
        <v>-121.74599000000001</v>
      </c>
      <c r="K31">
        <v>65</v>
      </c>
      <c r="L31" t="s">
        <v>64</v>
      </c>
      <c r="M31" t="s">
        <v>89</v>
      </c>
      <c r="N31" t="s">
        <v>7</v>
      </c>
      <c r="O31" t="s">
        <v>6</v>
      </c>
      <c r="P31" t="s">
        <v>63</v>
      </c>
      <c r="Q31" t="s">
        <v>38</v>
      </c>
      <c r="R31">
        <v>19477.082030955102</v>
      </c>
    </row>
    <row r="32" spans="1:18" x14ac:dyDescent="0.35">
      <c r="A32" s="1">
        <v>44960</v>
      </c>
      <c r="B32" s="1">
        <v>44952</v>
      </c>
      <c r="C32" s="2">
        <f>A32-B32</f>
        <v>8</v>
      </c>
      <c r="D32" t="s">
        <v>76</v>
      </c>
      <c r="E32" t="s">
        <v>77</v>
      </c>
      <c r="F32" t="s">
        <v>62</v>
      </c>
      <c r="G32" t="s">
        <v>87</v>
      </c>
      <c r="H32" t="s">
        <v>100</v>
      </c>
      <c r="I32">
        <v>38.088299999999997</v>
      </c>
      <c r="J32">
        <v>-121.74599000000001</v>
      </c>
      <c r="K32">
        <v>73</v>
      </c>
      <c r="L32" t="s">
        <v>64</v>
      </c>
      <c r="M32" t="s">
        <v>89</v>
      </c>
      <c r="N32" t="s">
        <v>7</v>
      </c>
      <c r="O32" t="s">
        <v>6</v>
      </c>
      <c r="P32" t="s">
        <v>63</v>
      </c>
      <c r="Q32" t="s">
        <v>39</v>
      </c>
      <c r="R32">
        <v>19477.082030955102</v>
      </c>
    </row>
    <row r="33" spans="1:18" x14ac:dyDescent="0.35">
      <c r="A33" s="1">
        <v>44971</v>
      </c>
      <c r="B33" s="1">
        <v>44952</v>
      </c>
      <c r="C33" s="2">
        <f>A33-B33</f>
        <v>19</v>
      </c>
      <c r="D33" t="s">
        <v>76</v>
      </c>
      <c r="E33" t="s">
        <v>77</v>
      </c>
      <c r="F33" t="s">
        <v>72</v>
      </c>
      <c r="G33" t="s">
        <v>73</v>
      </c>
      <c r="H33" t="s">
        <v>105</v>
      </c>
      <c r="I33">
        <v>38.042360000000002</v>
      </c>
      <c r="J33">
        <v>-121.8334</v>
      </c>
      <c r="K33">
        <v>79</v>
      </c>
      <c r="L33" t="s">
        <v>64</v>
      </c>
      <c r="M33" t="s">
        <v>89</v>
      </c>
      <c r="N33" t="s">
        <v>7</v>
      </c>
      <c r="O33" t="s">
        <v>6</v>
      </c>
      <c r="P33" t="s">
        <v>63</v>
      </c>
      <c r="Q33" t="s">
        <v>40</v>
      </c>
      <c r="R33">
        <v>28953.8263896893</v>
      </c>
    </row>
    <row r="34" spans="1:18" x14ac:dyDescent="0.35">
      <c r="A34" s="1">
        <v>44972</v>
      </c>
      <c r="B34" s="1">
        <v>44952</v>
      </c>
      <c r="C34" s="2">
        <f>A34-B34</f>
        <v>20</v>
      </c>
      <c r="D34" t="s">
        <v>76</v>
      </c>
      <c r="E34" t="s">
        <v>77</v>
      </c>
      <c r="F34" t="s">
        <v>62</v>
      </c>
      <c r="G34" t="s">
        <v>85</v>
      </c>
      <c r="H34" t="s">
        <v>106</v>
      </c>
      <c r="I34">
        <v>38.121409999999997</v>
      </c>
      <c r="J34">
        <v>-121.70314</v>
      </c>
      <c r="K34">
        <v>76</v>
      </c>
      <c r="L34" t="s">
        <v>64</v>
      </c>
      <c r="M34" t="s">
        <v>89</v>
      </c>
      <c r="N34" t="s">
        <v>7</v>
      </c>
      <c r="O34" t="s">
        <v>6</v>
      </c>
      <c r="P34" t="s">
        <v>63</v>
      </c>
      <c r="Q34" t="s">
        <v>41</v>
      </c>
      <c r="R34">
        <v>14227.7178007394</v>
      </c>
    </row>
    <row r="35" spans="1:18" x14ac:dyDescent="0.35">
      <c r="A35" s="1">
        <v>44974</v>
      </c>
      <c r="B35" s="1">
        <v>44952</v>
      </c>
      <c r="C35" s="2">
        <f>A35-B35</f>
        <v>22</v>
      </c>
      <c r="D35" t="s">
        <v>76</v>
      </c>
      <c r="E35" t="s">
        <v>77</v>
      </c>
      <c r="F35" t="s">
        <v>94</v>
      </c>
      <c r="G35" t="s">
        <v>107</v>
      </c>
      <c r="H35" t="s">
        <v>108</v>
      </c>
      <c r="I35">
        <v>38.328090000000003</v>
      </c>
      <c r="J35">
        <v>-121.64865</v>
      </c>
      <c r="K35">
        <v>79</v>
      </c>
      <c r="L35" t="s">
        <v>64</v>
      </c>
      <c r="M35" t="s">
        <v>89</v>
      </c>
      <c r="N35" t="s">
        <v>7</v>
      </c>
      <c r="O35" t="s">
        <v>6</v>
      </c>
      <c r="P35" t="s">
        <v>63</v>
      </c>
      <c r="Q35" t="s">
        <v>42</v>
      </c>
      <c r="R35">
        <v>10528.037654437099</v>
      </c>
    </row>
    <row r="36" spans="1:18" x14ac:dyDescent="0.35">
      <c r="A36" s="1">
        <v>44976</v>
      </c>
      <c r="B36" s="1">
        <v>44952</v>
      </c>
      <c r="C36" s="2">
        <f>A36-B36</f>
        <v>24</v>
      </c>
      <c r="D36" t="s">
        <v>70</v>
      </c>
      <c r="E36" t="s">
        <v>71</v>
      </c>
      <c r="F36" t="s">
        <v>72</v>
      </c>
      <c r="G36" t="s">
        <v>73</v>
      </c>
      <c r="H36" t="s">
        <v>63</v>
      </c>
      <c r="I36">
        <v>38.047967</v>
      </c>
      <c r="J36">
        <v>-121.90991699999999</v>
      </c>
      <c r="K36">
        <v>84</v>
      </c>
      <c r="L36" t="s">
        <v>64</v>
      </c>
      <c r="M36" t="s">
        <v>89</v>
      </c>
      <c r="N36" t="s">
        <v>7</v>
      </c>
      <c r="O36" t="s">
        <v>6</v>
      </c>
      <c r="P36" t="s">
        <v>63</v>
      </c>
      <c r="Q36" t="s">
        <v>43</v>
      </c>
      <c r="R36">
        <v>35046.768233849398</v>
      </c>
    </row>
    <row r="37" spans="1:18" x14ac:dyDescent="0.35">
      <c r="A37" s="1">
        <v>44981</v>
      </c>
      <c r="B37" s="1">
        <v>44952</v>
      </c>
      <c r="C37" s="2">
        <f>A37-B37</f>
        <v>29</v>
      </c>
      <c r="D37" t="s">
        <v>76</v>
      </c>
      <c r="E37" t="s">
        <v>77</v>
      </c>
      <c r="F37" t="s">
        <v>62</v>
      </c>
      <c r="G37" t="s">
        <v>85</v>
      </c>
      <c r="H37" t="s">
        <v>110</v>
      </c>
      <c r="I37">
        <v>38.130899999999997</v>
      </c>
      <c r="J37">
        <v>-121.69681</v>
      </c>
      <c r="K37">
        <v>70</v>
      </c>
      <c r="L37" t="s">
        <v>64</v>
      </c>
      <c r="M37" t="s">
        <v>89</v>
      </c>
      <c r="N37" t="s">
        <v>7</v>
      </c>
      <c r="O37" t="s">
        <v>6</v>
      </c>
      <c r="P37" t="s">
        <v>63</v>
      </c>
      <c r="Q37" t="s">
        <v>44</v>
      </c>
      <c r="R37">
        <v>13053.782112552</v>
      </c>
    </row>
  </sheetData>
  <autoFilter ref="A1:R37" xr:uid="{00000000-0001-0000-0200-000000000000}">
    <sortState xmlns:xlrd2="http://schemas.microsoft.com/office/spreadsheetml/2017/richdata2" ref="A2:R37">
      <sortCondition ref="N2:N37"/>
      <sortCondition ref="O2:O37"/>
    </sortState>
  </autoFilter>
  <sortState xmlns:xlrd2="http://schemas.microsoft.com/office/spreadsheetml/2017/richdata2" ref="A2:R37">
    <sortCondition ref="B2:B3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2506-9994-4B2C-9FD7-5B3522D232CB}">
  <dimension ref="A1:L16"/>
  <sheetViews>
    <sheetView workbookViewId="0">
      <selection activeCell="A4" sqref="A4"/>
    </sheetView>
  </sheetViews>
  <sheetFormatPr defaultRowHeight="14.5" x14ac:dyDescent="0.35"/>
  <cols>
    <col min="1" max="1" width="13.1796875" bestFit="1" customWidth="1"/>
    <col min="2" max="2" width="16.26953125" bestFit="1" customWidth="1"/>
    <col min="3" max="10" width="8.453125" bestFit="1" customWidth="1"/>
    <col min="11" max="11" width="7.453125" bestFit="1" customWidth="1"/>
    <col min="12" max="12" width="11.26953125" bestFit="1" customWidth="1"/>
    <col min="13" max="13" width="7.453125" bestFit="1" customWidth="1"/>
    <col min="14" max="23" width="8.453125" bestFit="1" customWidth="1"/>
    <col min="24" max="24" width="7.453125" bestFit="1" customWidth="1"/>
    <col min="25" max="30" width="8.453125" bestFit="1" customWidth="1"/>
    <col min="31" max="35" width="7.453125" bestFit="1" customWidth="1"/>
    <col min="36" max="36" width="11.26953125" bestFit="1" customWidth="1"/>
  </cols>
  <sheetData>
    <row r="1" spans="1:12" x14ac:dyDescent="0.35">
      <c r="A1" s="3" t="s">
        <v>1</v>
      </c>
      <c r="B1" t="s">
        <v>7</v>
      </c>
    </row>
    <row r="2" spans="1:12" x14ac:dyDescent="0.35">
      <c r="A2" s="3" t="s">
        <v>0</v>
      </c>
      <c r="B2" t="s">
        <v>6</v>
      </c>
    </row>
    <row r="4" spans="1:12" x14ac:dyDescent="0.35">
      <c r="B4" s="3" t="s">
        <v>125</v>
      </c>
    </row>
    <row r="5" spans="1:12" x14ac:dyDescent="0.35">
      <c r="A5" s="3" t="s">
        <v>123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124</v>
      </c>
    </row>
    <row r="6" spans="1:12" x14ac:dyDescent="0.35">
      <c r="A6" s="4" t="s">
        <v>36</v>
      </c>
    </row>
    <row r="7" spans="1:12" x14ac:dyDescent="0.35">
      <c r="A7" s="4" t="s">
        <v>37</v>
      </c>
    </row>
    <row r="8" spans="1:12" x14ac:dyDescent="0.35">
      <c r="A8" s="4" t="s">
        <v>38</v>
      </c>
    </row>
    <row r="9" spans="1:12" x14ac:dyDescent="0.35">
      <c r="A9" s="4" t="s">
        <v>39</v>
      </c>
    </row>
    <row r="10" spans="1:12" x14ac:dyDescent="0.35">
      <c r="A10" s="4" t="s">
        <v>40</v>
      </c>
    </row>
    <row r="11" spans="1:12" x14ac:dyDescent="0.35">
      <c r="A11" s="4" t="s">
        <v>41</v>
      </c>
    </row>
    <row r="12" spans="1:12" x14ac:dyDescent="0.35">
      <c r="A12" s="4" t="s">
        <v>42</v>
      </c>
    </row>
    <row r="13" spans="1:12" x14ac:dyDescent="0.35">
      <c r="A13" s="4" t="s">
        <v>43</v>
      </c>
    </row>
    <row r="14" spans="1:12" x14ac:dyDescent="0.35">
      <c r="A14" s="4" t="s">
        <v>44</v>
      </c>
    </row>
    <row r="15" spans="1:12" x14ac:dyDescent="0.35">
      <c r="A15" s="4" t="s">
        <v>45</v>
      </c>
    </row>
    <row r="16" spans="1:12" x14ac:dyDescent="0.35">
      <c r="A16" s="4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6A7B-0E7D-4D83-9049-E70D88C8DF5B}">
  <dimension ref="A1:F35"/>
  <sheetViews>
    <sheetView workbookViewId="0">
      <selection activeCell="D20" sqref="D20"/>
    </sheetView>
  </sheetViews>
  <sheetFormatPr defaultRowHeight="14.5" x14ac:dyDescent="0.35"/>
  <cols>
    <col min="1" max="1" width="10.7265625" bestFit="1" customWidth="1"/>
  </cols>
  <sheetData>
    <row r="1" spans="1:6" x14ac:dyDescent="0.35">
      <c r="A1" t="s">
        <v>46</v>
      </c>
      <c r="B1" t="s">
        <v>121</v>
      </c>
      <c r="C1" t="s">
        <v>58</v>
      </c>
      <c r="D1" t="s">
        <v>58</v>
      </c>
      <c r="E1" t="s">
        <v>1</v>
      </c>
      <c r="F1" t="s">
        <v>0</v>
      </c>
    </row>
    <row r="2" spans="1:6" x14ac:dyDescent="0.35">
      <c r="A2" s="1">
        <v>44909</v>
      </c>
      <c r="B2" s="2">
        <v>14</v>
      </c>
      <c r="C2" t="s">
        <v>66</v>
      </c>
      <c r="D2" t="s">
        <v>66</v>
      </c>
      <c r="E2" t="s">
        <v>4</v>
      </c>
      <c r="F2" t="s">
        <v>3</v>
      </c>
    </row>
    <row r="3" spans="1:6" x14ac:dyDescent="0.35">
      <c r="A3" s="1">
        <v>44933</v>
      </c>
      <c r="B3" s="2">
        <v>38</v>
      </c>
      <c r="C3" t="s">
        <v>13</v>
      </c>
      <c r="D3" t="s">
        <v>13</v>
      </c>
      <c r="E3" t="s">
        <v>4</v>
      </c>
      <c r="F3" t="s">
        <v>3</v>
      </c>
    </row>
    <row r="4" spans="1:6" x14ac:dyDescent="0.35">
      <c r="A4" s="1">
        <v>44945</v>
      </c>
      <c r="B4" s="2">
        <v>1</v>
      </c>
      <c r="C4" t="s">
        <v>20</v>
      </c>
      <c r="D4" t="s">
        <v>20</v>
      </c>
      <c r="E4" t="s">
        <v>4</v>
      </c>
      <c r="F4" t="s">
        <v>3</v>
      </c>
    </row>
    <row r="5" spans="1:6" x14ac:dyDescent="0.35">
      <c r="A5" s="1">
        <v>44953</v>
      </c>
      <c r="B5" s="2">
        <v>9</v>
      </c>
      <c r="C5" t="s">
        <v>22</v>
      </c>
      <c r="D5" t="s">
        <v>22</v>
      </c>
      <c r="E5" t="s">
        <v>4</v>
      </c>
      <c r="F5" t="s">
        <v>3</v>
      </c>
    </row>
    <row r="6" spans="1:6" x14ac:dyDescent="0.35">
      <c r="A6" s="1">
        <v>44956</v>
      </c>
      <c r="B6" s="2">
        <v>12</v>
      </c>
      <c r="C6" t="s">
        <v>23</v>
      </c>
      <c r="D6" t="s">
        <v>23</v>
      </c>
      <c r="E6" t="s">
        <v>4</v>
      </c>
      <c r="F6" t="s">
        <v>3</v>
      </c>
    </row>
    <row r="7" spans="1:6" x14ac:dyDescent="0.35">
      <c r="A7" s="1">
        <v>44956</v>
      </c>
      <c r="B7" s="2">
        <v>61</v>
      </c>
      <c r="C7" t="s">
        <v>24</v>
      </c>
      <c r="D7" t="s">
        <v>24</v>
      </c>
      <c r="E7" t="s">
        <v>4</v>
      </c>
      <c r="F7" t="s">
        <v>3</v>
      </c>
    </row>
    <row r="8" spans="1:6" x14ac:dyDescent="0.35">
      <c r="A8" s="1">
        <v>44965</v>
      </c>
      <c r="B8" s="2">
        <v>21</v>
      </c>
      <c r="C8" t="s">
        <v>14</v>
      </c>
      <c r="D8" t="s">
        <v>14</v>
      </c>
      <c r="E8" t="s">
        <v>4</v>
      </c>
      <c r="F8" t="s">
        <v>3</v>
      </c>
    </row>
    <row r="9" spans="1:6" x14ac:dyDescent="0.35">
      <c r="A9" s="1">
        <v>44965</v>
      </c>
      <c r="B9" s="2">
        <v>21</v>
      </c>
      <c r="C9" t="s">
        <v>15</v>
      </c>
      <c r="D9" t="s">
        <v>15</v>
      </c>
      <c r="E9" t="s">
        <v>4</v>
      </c>
      <c r="F9" t="s">
        <v>3</v>
      </c>
    </row>
    <row r="10" spans="1:6" x14ac:dyDescent="0.35">
      <c r="A10" s="1">
        <v>44969</v>
      </c>
      <c r="B10" s="2">
        <v>25</v>
      </c>
      <c r="C10" t="s">
        <v>16</v>
      </c>
      <c r="D10" t="s">
        <v>16</v>
      </c>
      <c r="E10" t="s">
        <v>4</v>
      </c>
      <c r="F10" t="s">
        <v>3</v>
      </c>
    </row>
    <row r="11" spans="1:6" x14ac:dyDescent="0.35">
      <c r="A11" s="1">
        <v>44970</v>
      </c>
      <c r="B11" s="2">
        <v>26</v>
      </c>
      <c r="C11" t="s">
        <v>17</v>
      </c>
      <c r="D11" t="s">
        <v>17</v>
      </c>
      <c r="E11" t="s">
        <v>4</v>
      </c>
      <c r="F11" t="s">
        <v>3</v>
      </c>
    </row>
    <row r="12" spans="1:6" x14ac:dyDescent="0.35">
      <c r="A12" s="1">
        <v>44970</v>
      </c>
      <c r="B12" s="2">
        <v>26</v>
      </c>
      <c r="C12" t="s">
        <v>18</v>
      </c>
      <c r="D12" t="s">
        <v>18</v>
      </c>
      <c r="E12" t="s">
        <v>4</v>
      </c>
      <c r="F12" t="s">
        <v>3</v>
      </c>
    </row>
    <row r="13" spans="1:6" x14ac:dyDescent="0.35">
      <c r="A13" s="1">
        <v>44971</v>
      </c>
      <c r="B13" s="2">
        <v>27</v>
      </c>
      <c r="C13" t="s">
        <v>19</v>
      </c>
      <c r="D13" t="s">
        <v>19</v>
      </c>
      <c r="E13" t="s">
        <v>4</v>
      </c>
      <c r="F13" t="s">
        <v>3</v>
      </c>
    </row>
    <row r="14" spans="1:6" x14ac:dyDescent="0.35">
      <c r="A14" s="1">
        <v>44974</v>
      </c>
      <c r="B14" s="2">
        <v>30</v>
      </c>
      <c r="C14" t="s">
        <v>32</v>
      </c>
      <c r="D14" t="s">
        <v>32</v>
      </c>
      <c r="E14" t="s">
        <v>4</v>
      </c>
      <c r="F14" t="s">
        <v>3</v>
      </c>
    </row>
    <row r="15" spans="1:6" x14ac:dyDescent="0.35">
      <c r="A15" s="1">
        <v>44979</v>
      </c>
      <c r="B15" s="2">
        <v>35</v>
      </c>
      <c r="C15" t="s">
        <v>21</v>
      </c>
      <c r="D15" t="s">
        <v>21</v>
      </c>
      <c r="E15" t="s">
        <v>4</v>
      </c>
      <c r="F15" t="s">
        <v>3</v>
      </c>
    </row>
    <row r="16" spans="1:6" x14ac:dyDescent="0.35">
      <c r="A16" s="1">
        <v>44987</v>
      </c>
      <c r="B16" s="2">
        <v>43</v>
      </c>
      <c r="C16" t="s">
        <v>34</v>
      </c>
      <c r="D16" t="s">
        <v>34</v>
      </c>
      <c r="E16" t="s">
        <v>4</v>
      </c>
      <c r="F16" t="s">
        <v>3</v>
      </c>
    </row>
    <row r="17" spans="1:6" x14ac:dyDescent="0.35">
      <c r="A17" s="1">
        <v>44952</v>
      </c>
      <c r="B17" s="2">
        <v>1</v>
      </c>
      <c r="C17" t="s">
        <v>35</v>
      </c>
      <c r="D17" t="s">
        <v>35</v>
      </c>
      <c r="E17" t="s">
        <v>4</v>
      </c>
      <c r="F17" t="s">
        <v>6</v>
      </c>
    </row>
    <row r="18" spans="1:6" x14ac:dyDescent="0.35">
      <c r="A18" s="1">
        <v>44958</v>
      </c>
      <c r="B18" s="2">
        <v>7</v>
      </c>
      <c r="C18" t="s">
        <v>25</v>
      </c>
      <c r="D18" t="s">
        <v>25</v>
      </c>
      <c r="E18" t="s">
        <v>4</v>
      </c>
      <c r="F18" t="s">
        <v>6</v>
      </c>
    </row>
    <row r="19" spans="1:6" x14ac:dyDescent="0.35">
      <c r="A19" s="1">
        <v>44958</v>
      </c>
      <c r="B19" s="2">
        <v>7</v>
      </c>
      <c r="C19" t="s">
        <v>26</v>
      </c>
      <c r="D19" t="s">
        <v>26</v>
      </c>
      <c r="E19" t="s">
        <v>4</v>
      </c>
      <c r="F19" t="s">
        <v>6</v>
      </c>
    </row>
    <row r="20" spans="1:6" x14ac:dyDescent="0.35">
      <c r="A20" s="1">
        <v>44958</v>
      </c>
      <c r="B20" s="2">
        <v>7</v>
      </c>
      <c r="C20" t="s">
        <v>27</v>
      </c>
      <c r="D20" t="s">
        <v>27</v>
      </c>
      <c r="E20" t="s">
        <v>4</v>
      </c>
      <c r="F20" t="s">
        <v>6</v>
      </c>
    </row>
    <row r="21" spans="1:6" x14ac:dyDescent="0.35">
      <c r="A21" s="1">
        <v>44958</v>
      </c>
      <c r="B21" s="2">
        <v>7</v>
      </c>
      <c r="C21" t="s">
        <v>28</v>
      </c>
      <c r="D21" t="s">
        <v>28</v>
      </c>
      <c r="E21" t="s">
        <v>4</v>
      </c>
      <c r="F21" t="s">
        <v>6</v>
      </c>
    </row>
    <row r="22" spans="1:6" x14ac:dyDescent="0.35">
      <c r="A22" s="1">
        <v>44959</v>
      </c>
      <c r="B22" s="2">
        <v>8</v>
      </c>
      <c r="C22" t="s">
        <v>29</v>
      </c>
      <c r="D22" t="s">
        <v>29</v>
      </c>
      <c r="E22" t="s">
        <v>4</v>
      </c>
      <c r="F22" t="s">
        <v>6</v>
      </c>
    </row>
    <row r="23" spans="1:6" x14ac:dyDescent="0.35">
      <c r="A23" s="1">
        <v>44964</v>
      </c>
      <c r="B23" s="2">
        <v>13</v>
      </c>
      <c r="C23" t="s">
        <v>30</v>
      </c>
      <c r="D23" t="s">
        <v>30</v>
      </c>
      <c r="E23" t="s">
        <v>4</v>
      </c>
      <c r="F23" t="s">
        <v>6</v>
      </c>
    </row>
    <row r="24" spans="1:6" x14ac:dyDescent="0.35">
      <c r="A24" s="1">
        <v>44965</v>
      </c>
      <c r="B24" s="2">
        <v>14</v>
      </c>
      <c r="C24" t="s">
        <v>31</v>
      </c>
      <c r="D24" t="s">
        <v>31</v>
      </c>
      <c r="E24" t="s">
        <v>4</v>
      </c>
      <c r="F24" t="s">
        <v>6</v>
      </c>
    </row>
    <row r="25" spans="1:6" x14ac:dyDescent="0.35">
      <c r="A25" s="1">
        <v>44979</v>
      </c>
      <c r="B25" s="2">
        <v>28</v>
      </c>
      <c r="C25" t="s">
        <v>33</v>
      </c>
      <c r="D25" t="s">
        <v>33</v>
      </c>
      <c r="E25" t="s">
        <v>4</v>
      </c>
      <c r="F25" t="s">
        <v>6</v>
      </c>
    </row>
    <row r="26" spans="1:6" x14ac:dyDescent="0.35">
      <c r="A26" s="1">
        <v>44956</v>
      </c>
      <c r="B26" s="2">
        <v>4</v>
      </c>
      <c r="C26" t="s">
        <v>45</v>
      </c>
      <c r="D26" t="s">
        <v>45</v>
      </c>
      <c r="E26" t="s">
        <v>7</v>
      </c>
      <c r="F26" t="s">
        <v>6</v>
      </c>
    </row>
    <row r="27" spans="1:6" x14ac:dyDescent="0.35">
      <c r="A27" s="1">
        <v>44957</v>
      </c>
      <c r="B27" s="2">
        <v>5</v>
      </c>
      <c r="C27" t="s">
        <v>36</v>
      </c>
      <c r="D27" t="s">
        <v>36</v>
      </c>
      <c r="E27" t="s">
        <v>7</v>
      </c>
      <c r="F27" t="s">
        <v>6</v>
      </c>
    </row>
    <row r="28" spans="1:6" x14ac:dyDescent="0.35">
      <c r="A28" s="1">
        <v>44960</v>
      </c>
      <c r="B28" s="2">
        <v>8</v>
      </c>
      <c r="C28" t="s">
        <v>37</v>
      </c>
      <c r="D28" t="s">
        <v>37</v>
      </c>
      <c r="E28" t="s">
        <v>7</v>
      </c>
      <c r="F28" t="s">
        <v>6</v>
      </c>
    </row>
    <row r="29" spans="1:6" x14ac:dyDescent="0.35">
      <c r="A29" s="1">
        <v>44960</v>
      </c>
      <c r="B29" s="2">
        <v>8</v>
      </c>
      <c r="C29" t="s">
        <v>38</v>
      </c>
      <c r="D29" t="s">
        <v>38</v>
      </c>
      <c r="E29" t="s">
        <v>7</v>
      </c>
      <c r="F29" t="s">
        <v>6</v>
      </c>
    </row>
    <row r="30" spans="1:6" x14ac:dyDescent="0.35">
      <c r="A30" s="1">
        <v>44960</v>
      </c>
      <c r="B30" s="2">
        <v>8</v>
      </c>
      <c r="C30" t="s">
        <v>39</v>
      </c>
      <c r="D30" t="s">
        <v>39</v>
      </c>
      <c r="E30" t="s">
        <v>7</v>
      </c>
      <c r="F30" t="s">
        <v>6</v>
      </c>
    </row>
    <row r="31" spans="1:6" x14ac:dyDescent="0.35">
      <c r="A31" s="1">
        <v>44971</v>
      </c>
      <c r="B31" s="2">
        <v>19</v>
      </c>
      <c r="C31" t="s">
        <v>40</v>
      </c>
      <c r="D31" t="s">
        <v>40</v>
      </c>
      <c r="E31" t="s">
        <v>7</v>
      </c>
      <c r="F31" t="s">
        <v>6</v>
      </c>
    </row>
    <row r="32" spans="1:6" x14ac:dyDescent="0.35">
      <c r="A32" s="1">
        <v>44972</v>
      </c>
      <c r="B32" s="2">
        <v>20</v>
      </c>
      <c r="C32" t="s">
        <v>41</v>
      </c>
      <c r="D32" t="s">
        <v>41</v>
      </c>
      <c r="E32" t="s">
        <v>7</v>
      </c>
      <c r="F32" t="s">
        <v>6</v>
      </c>
    </row>
    <row r="33" spans="1:6" x14ac:dyDescent="0.35">
      <c r="A33" s="1">
        <v>44974</v>
      </c>
      <c r="B33" s="2">
        <v>22</v>
      </c>
      <c r="C33" t="s">
        <v>42</v>
      </c>
      <c r="D33" t="s">
        <v>42</v>
      </c>
      <c r="E33" t="s">
        <v>7</v>
      </c>
      <c r="F33" t="s">
        <v>6</v>
      </c>
    </row>
    <row r="34" spans="1:6" x14ac:dyDescent="0.35">
      <c r="A34" s="1">
        <v>44976</v>
      </c>
      <c r="B34" s="2">
        <v>24</v>
      </c>
      <c r="C34" t="s">
        <v>43</v>
      </c>
      <c r="D34" t="s">
        <v>43</v>
      </c>
      <c r="E34" t="s">
        <v>7</v>
      </c>
      <c r="F34" t="s">
        <v>6</v>
      </c>
    </row>
    <row r="35" spans="1:6" x14ac:dyDescent="0.35">
      <c r="A35" s="1">
        <v>44981</v>
      </c>
      <c r="B35" s="2">
        <v>29</v>
      </c>
      <c r="C35" t="s">
        <v>44</v>
      </c>
      <c r="D35" t="s">
        <v>44</v>
      </c>
      <c r="E35" t="s">
        <v>7</v>
      </c>
      <c r="F35" t="s">
        <v>6</v>
      </c>
    </row>
  </sheetData>
  <autoFilter ref="A1:F35" xr:uid="{FF266A7B-0E7D-4D83-9049-E70D88C8DF5B}">
    <sortState xmlns:xlrd2="http://schemas.microsoft.com/office/spreadsheetml/2017/richdata2" ref="A2:F35">
      <sortCondition ref="E2:E35"/>
      <sortCondition ref="F2:F3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E12" sqref="E12"/>
    </sheetView>
  </sheetViews>
  <sheetFormatPr defaultRowHeight="14.5" x14ac:dyDescent="0.35"/>
  <sheetData>
    <row r="1" spans="1:3" x14ac:dyDescent="0.35">
      <c r="B1" t="s">
        <v>11</v>
      </c>
      <c r="C1" t="s">
        <v>12</v>
      </c>
    </row>
    <row r="2" spans="1:3" x14ac:dyDescent="0.35">
      <c r="A2" t="s">
        <v>11</v>
      </c>
      <c r="B2">
        <v>0</v>
      </c>
      <c r="C2">
        <v>65598.257150079502</v>
      </c>
    </row>
    <row r="3" spans="1:3" x14ac:dyDescent="0.35">
      <c r="A3" t="s">
        <v>12</v>
      </c>
      <c r="B3">
        <v>65598.257150079502</v>
      </c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C17" sqref="C17"/>
    </sheetView>
  </sheetViews>
  <sheetFormatPr defaultRowHeight="14.5" x14ac:dyDescent="0.35"/>
  <sheetData>
    <row r="1" spans="1:13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35">
      <c r="A2" t="s">
        <v>13</v>
      </c>
      <c r="B2">
        <v>0</v>
      </c>
      <c r="C2">
        <v>44440.623811301899</v>
      </c>
      <c r="D2">
        <v>5494.0201501492502</v>
      </c>
      <c r="E2">
        <v>0</v>
      </c>
      <c r="F2">
        <v>0</v>
      </c>
      <c r="G2">
        <v>0</v>
      </c>
      <c r="H2">
        <v>0</v>
      </c>
      <c r="I2">
        <v>52306.278691358901</v>
      </c>
      <c r="J2">
        <v>0</v>
      </c>
      <c r="K2">
        <v>42791.681890895597</v>
      </c>
      <c r="L2">
        <v>67823.906149171002</v>
      </c>
      <c r="M2">
        <v>66451.294039647299</v>
      </c>
    </row>
    <row r="3" spans="1:13" x14ac:dyDescent="0.35">
      <c r="A3" t="s">
        <v>14</v>
      </c>
      <c r="B3">
        <v>44440.623811301899</v>
      </c>
      <c r="C3">
        <v>0</v>
      </c>
      <c r="D3">
        <v>43222.261187071002</v>
      </c>
      <c r="E3">
        <v>44440.623811301899</v>
      </c>
      <c r="F3">
        <v>44440.623811301899</v>
      </c>
      <c r="G3">
        <v>44440.623811301899</v>
      </c>
      <c r="H3">
        <v>44440.623811301899</v>
      </c>
      <c r="I3">
        <v>11498.858047686999</v>
      </c>
      <c r="J3">
        <v>44440.623811301899</v>
      </c>
      <c r="K3">
        <v>8930.7531605685399</v>
      </c>
      <c r="L3">
        <v>26874.8447189992</v>
      </c>
      <c r="M3">
        <v>25502.232609475399</v>
      </c>
    </row>
    <row r="4" spans="1:13" x14ac:dyDescent="0.35">
      <c r="A4" t="s">
        <v>15</v>
      </c>
      <c r="B4">
        <v>5494.0201501492502</v>
      </c>
      <c r="C4">
        <v>43222.261187071002</v>
      </c>
      <c r="D4">
        <v>0</v>
      </c>
      <c r="E4">
        <v>5494.0201501492602</v>
      </c>
      <c r="F4">
        <v>5494.0201501492602</v>
      </c>
      <c r="G4">
        <v>5494.0201501492602</v>
      </c>
      <c r="H4">
        <v>5494.0201501492602</v>
      </c>
      <c r="I4">
        <v>51087.916067127997</v>
      </c>
      <c r="J4">
        <v>5494.0201501492602</v>
      </c>
      <c r="K4">
        <v>41573.319266664701</v>
      </c>
      <c r="L4">
        <v>66605.543524940105</v>
      </c>
      <c r="M4">
        <v>65232.931415416402</v>
      </c>
    </row>
    <row r="5" spans="1:13" x14ac:dyDescent="0.35">
      <c r="A5" t="s">
        <v>16</v>
      </c>
      <c r="B5">
        <v>0</v>
      </c>
      <c r="C5">
        <v>44440.623811301899</v>
      </c>
      <c r="D5">
        <v>5494.0201501492602</v>
      </c>
      <c r="E5">
        <v>0</v>
      </c>
      <c r="F5">
        <v>0</v>
      </c>
      <c r="G5">
        <v>0</v>
      </c>
      <c r="H5">
        <v>0</v>
      </c>
      <c r="I5">
        <v>52306.278691358901</v>
      </c>
      <c r="J5">
        <v>0</v>
      </c>
      <c r="K5">
        <v>42791.681890895597</v>
      </c>
      <c r="L5">
        <v>67823.906149171002</v>
      </c>
      <c r="M5">
        <v>66451.294039647299</v>
      </c>
    </row>
    <row r="6" spans="1:13" x14ac:dyDescent="0.35">
      <c r="A6" t="s">
        <v>17</v>
      </c>
      <c r="B6">
        <v>0</v>
      </c>
      <c r="C6">
        <v>44440.623811301899</v>
      </c>
      <c r="D6">
        <v>5494.0201501492602</v>
      </c>
      <c r="E6">
        <v>0</v>
      </c>
      <c r="F6">
        <v>0</v>
      </c>
      <c r="G6">
        <v>0</v>
      </c>
      <c r="H6">
        <v>0</v>
      </c>
      <c r="I6">
        <v>52306.278691358901</v>
      </c>
      <c r="J6">
        <v>0</v>
      </c>
      <c r="K6">
        <v>42791.681890895597</v>
      </c>
      <c r="L6">
        <v>67823.906149171002</v>
      </c>
      <c r="M6">
        <v>66451.294039647299</v>
      </c>
    </row>
    <row r="7" spans="1:13" x14ac:dyDescent="0.35">
      <c r="A7" t="s">
        <v>18</v>
      </c>
      <c r="B7">
        <v>0</v>
      </c>
      <c r="C7">
        <v>44440.623811301899</v>
      </c>
      <c r="D7">
        <v>5494.0201501492602</v>
      </c>
      <c r="E7">
        <v>0</v>
      </c>
      <c r="F7">
        <v>0</v>
      </c>
      <c r="G7">
        <v>0</v>
      </c>
      <c r="H7">
        <v>0</v>
      </c>
      <c r="I7">
        <v>52306.278691358901</v>
      </c>
      <c r="J7">
        <v>0</v>
      </c>
      <c r="K7">
        <v>42791.681890895597</v>
      </c>
      <c r="L7">
        <v>67823.906149171002</v>
      </c>
      <c r="M7">
        <v>66451.294039647299</v>
      </c>
    </row>
    <row r="8" spans="1:13" x14ac:dyDescent="0.35">
      <c r="A8" t="s">
        <v>19</v>
      </c>
      <c r="B8">
        <v>0</v>
      </c>
      <c r="C8">
        <v>44440.623811301899</v>
      </c>
      <c r="D8">
        <v>5494.0201501492602</v>
      </c>
      <c r="E8">
        <v>0</v>
      </c>
      <c r="F8">
        <v>0</v>
      </c>
      <c r="G8">
        <v>0</v>
      </c>
      <c r="H8">
        <v>0</v>
      </c>
      <c r="I8">
        <v>52306.278691358901</v>
      </c>
      <c r="J8">
        <v>0</v>
      </c>
      <c r="K8">
        <v>42791.681890895597</v>
      </c>
      <c r="L8">
        <v>67823.906149171002</v>
      </c>
      <c r="M8">
        <v>66451.294039647299</v>
      </c>
    </row>
    <row r="9" spans="1:13" x14ac:dyDescent="0.35">
      <c r="A9" t="s">
        <v>20</v>
      </c>
      <c r="B9">
        <v>52306.278691358901</v>
      </c>
      <c r="C9">
        <v>11498.858047686999</v>
      </c>
      <c r="D9">
        <v>51087.916067127997</v>
      </c>
      <c r="E9">
        <v>52306.278691358901</v>
      </c>
      <c r="F9">
        <v>52306.278691358901</v>
      </c>
      <c r="G9">
        <v>52306.278691358901</v>
      </c>
      <c r="H9">
        <v>52306.278691358901</v>
      </c>
      <c r="I9">
        <v>0</v>
      </c>
      <c r="J9">
        <v>52306.278691358799</v>
      </c>
      <c r="K9">
        <v>20349.445695062499</v>
      </c>
      <c r="L9">
        <v>15517.627457812099</v>
      </c>
      <c r="M9">
        <v>14145.0153482884</v>
      </c>
    </row>
    <row r="10" spans="1:13" x14ac:dyDescent="0.35">
      <c r="A10" t="s">
        <v>21</v>
      </c>
      <c r="B10">
        <v>0</v>
      </c>
      <c r="C10">
        <v>44440.623811301899</v>
      </c>
      <c r="D10">
        <v>5494.0201501492602</v>
      </c>
      <c r="E10">
        <v>0</v>
      </c>
      <c r="F10">
        <v>0</v>
      </c>
      <c r="G10">
        <v>0</v>
      </c>
      <c r="H10">
        <v>0</v>
      </c>
      <c r="I10">
        <v>52306.278691358799</v>
      </c>
      <c r="J10">
        <v>0</v>
      </c>
      <c r="K10">
        <v>42791.681890895597</v>
      </c>
      <c r="L10">
        <v>67823.906149171002</v>
      </c>
      <c r="M10">
        <v>66451.294039647299</v>
      </c>
    </row>
    <row r="11" spans="1:13" x14ac:dyDescent="0.35">
      <c r="A11" t="s">
        <v>22</v>
      </c>
      <c r="B11">
        <v>42791.681890895597</v>
      </c>
      <c r="C11">
        <v>8930.7531605685399</v>
      </c>
      <c r="D11">
        <v>41573.319266664701</v>
      </c>
      <c r="E11">
        <v>42791.681890895597</v>
      </c>
      <c r="F11">
        <v>42791.681890895597</v>
      </c>
      <c r="G11">
        <v>42791.681890895597</v>
      </c>
      <c r="H11">
        <v>42791.681890895597</v>
      </c>
      <c r="I11">
        <v>20349.445695062499</v>
      </c>
      <c r="J11">
        <v>42791.681890895597</v>
      </c>
      <c r="K11">
        <v>0</v>
      </c>
      <c r="L11">
        <v>35725.432366374698</v>
      </c>
      <c r="M11">
        <v>34352.820256851002</v>
      </c>
    </row>
    <row r="12" spans="1:13" x14ac:dyDescent="0.35">
      <c r="A12" t="s">
        <v>23</v>
      </c>
      <c r="B12">
        <v>67823.906149171002</v>
      </c>
      <c r="C12">
        <v>26874.8447189992</v>
      </c>
      <c r="D12">
        <v>66605.543524940105</v>
      </c>
      <c r="E12">
        <v>67823.906149171002</v>
      </c>
      <c r="F12">
        <v>67823.906149171002</v>
      </c>
      <c r="G12">
        <v>67823.906149171002</v>
      </c>
      <c r="H12">
        <v>67823.906149171002</v>
      </c>
      <c r="I12">
        <v>15517.627457812099</v>
      </c>
      <c r="J12">
        <v>67823.906149171002</v>
      </c>
      <c r="K12">
        <v>35725.432366374698</v>
      </c>
      <c r="L12">
        <v>0</v>
      </c>
      <c r="M12">
        <v>5723.8580476870102</v>
      </c>
    </row>
    <row r="13" spans="1:13" x14ac:dyDescent="0.35">
      <c r="A13" t="s">
        <v>24</v>
      </c>
      <c r="B13">
        <v>66451.294039647299</v>
      </c>
      <c r="C13">
        <v>25502.232609475399</v>
      </c>
      <c r="D13">
        <v>65232.931415416402</v>
      </c>
      <c r="E13">
        <v>66451.294039647299</v>
      </c>
      <c r="F13">
        <v>66451.294039647299</v>
      </c>
      <c r="G13">
        <v>66451.294039647299</v>
      </c>
      <c r="H13">
        <v>66451.294039647299</v>
      </c>
      <c r="I13">
        <v>14145.0153482884</v>
      </c>
      <c r="J13">
        <v>66451.294039647299</v>
      </c>
      <c r="K13">
        <v>34352.820256851002</v>
      </c>
      <c r="L13">
        <v>5723.8580476870102</v>
      </c>
      <c r="M13">
        <v>0</v>
      </c>
    </row>
    <row r="17" spans="2:2" x14ac:dyDescent="0.35">
      <c r="B17">
        <f>AVERAGE(B3:B11,C4:C11,D5:D11,E6:E11,F7:F11,G8:G11,H9:H11,I10:I11,J11,B12:K12,B13:L13)</f>
        <v>32457.41950856318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>
      <selection activeCell="A2" sqref="A2:A12"/>
    </sheetView>
  </sheetViews>
  <sheetFormatPr defaultRowHeight="14.5" x14ac:dyDescent="0.35"/>
  <cols>
    <col min="2" max="2" width="13" customWidth="1"/>
  </cols>
  <sheetData>
    <row r="1" spans="1:12" x14ac:dyDescent="0.3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5">
      <c r="A2" t="s">
        <v>25</v>
      </c>
      <c r="B2">
        <v>0</v>
      </c>
      <c r="C2">
        <v>8556.1529493745293</v>
      </c>
      <c r="D2">
        <v>8556.1529493745293</v>
      </c>
      <c r="E2">
        <v>8556.1529493745293</v>
      </c>
      <c r="F2">
        <v>17315.421193686499</v>
      </c>
      <c r="G2">
        <v>14005.088637561899</v>
      </c>
      <c r="H2">
        <v>5974.9223594996201</v>
      </c>
      <c r="I2">
        <v>75874.0815433026</v>
      </c>
      <c r="J2">
        <v>74655.718919071704</v>
      </c>
      <c r="K2">
        <v>74655.718919071704</v>
      </c>
      <c r="L2">
        <v>16830.010997061501</v>
      </c>
    </row>
    <row r="3" spans="1:12" x14ac:dyDescent="0.35">
      <c r="A3" t="s">
        <v>26</v>
      </c>
      <c r="B3">
        <v>8556.1529493745293</v>
      </c>
      <c r="C3">
        <v>0</v>
      </c>
      <c r="D3">
        <v>0</v>
      </c>
      <c r="E3">
        <v>0</v>
      </c>
      <c r="F3">
        <v>8759.2682443119793</v>
      </c>
      <c r="G3">
        <v>14279.0243257493</v>
      </c>
      <c r="H3">
        <v>2581.23058987491</v>
      </c>
      <c r="I3">
        <v>67317.928593928198</v>
      </c>
      <c r="J3">
        <v>66099.565969697403</v>
      </c>
      <c r="K3">
        <v>66099.565969697403</v>
      </c>
      <c r="L3">
        <v>8273.8580476870102</v>
      </c>
    </row>
    <row r="4" spans="1:12" x14ac:dyDescent="0.35">
      <c r="A4" t="s">
        <v>27</v>
      </c>
      <c r="B4">
        <v>8556.1529493745293</v>
      </c>
      <c r="C4">
        <v>0</v>
      </c>
      <c r="D4">
        <v>0</v>
      </c>
      <c r="E4">
        <v>0</v>
      </c>
      <c r="F4">
        <v>8759.2682443119793</v>
      </c>
      <c r="G4">
        <v>14279.0243257493</v>
      </c>
      <c r="H4">
        <v>2581.23058987491</v>
      </c>
      <c r="I4">
        <v>67317.928593928198</v>
      </c>
      <c r="J4">
        <v>66099.565969697403</v>
      </c>
      <c r="K4">
        <v>66099.565969697403</v>
      </c>
      <c r="L4">
        <v>8273.8580476870102</v>
      </c>
    </row>
    <row r="5" spans="1:12" x14ac:dyDescent="0.35">
      <c r="A5" t="s">
        <v>28</v>
      </c>
      <c r="B5">
        <v>8556.1529493745293</v>
      </c>
      <c r="C5">
        <v>0</v>
      </c>
      <c r="D5">
        <v>0</v>
      </c>
      <c r="E5">
        <v>0</v>
      </c>
      <c r="F5">
        <v>8759.2682443119793</v>
      </c>
      <c r="G5">
        <v>14279.0243257493</v>
      </c>
      <c r="H5">
        <v>2581.23058987491</v>
      </c>
      <c r="I5">
        <v>67317.928593928198</v>
      </c>
      <c r="J5">
        <v>66099.565969697403</v>
      </c>
      <c r="K5">
        <v>66099.565969697403</v>
      </c>
      <c r="L5">
        <v>8273.8580476870102</v>
      </c>
    </row>
    <row r="6" spans="1:12" x14ac:dyDescent="0.35">
      <c r="A6" t="s">
        <v>29</v>
      </c>
      <c r="B6">
        <v>17315.421193686499</v>
      </c>
      <c r="C6">
        <v>8759.2682443119793</v>
      </c>
      <c r="D6">
        <v>8759.2682443119793</v>
      </c>
      <c r="E6">
        <v>8759.2682443119793</v>
      </c>
      <c r="F6">
        <v>0</v>
      </c>
      <c r="G6">
        <v>5519.7560814373301</v>
      </c>
      <c r="H6">
        <v>11340.498834186899</v>
      </c>
      <c r="I6">
        <v>59641.863517246296</v>
      </c>
      <c r="J6">
        <v>58423.5008930154</v>
      </c>
      <c r="K6">
        <v>58423.5008930154</v>
      </c>
      <c r="L6">
        <v>485.41019662496802</v>
      </c>
    </row>
    <row r="7" spans="1:12" x14ac:dyDescent="0.35">
      <c r="A7" t="s">
        <v>30</v>
      </c>
      <c r="B7">
        <v>14005.088637561899</v>
      </c>
      <c r="C7">
        <v>14279.0243257493</v>
      </c>
      <c r="D7">
        <v>14279.0243257493</v>
      </c>
      <c r="E7">
        <v>14279.0243257493</v>
      </c>
      <c r="F7">
        <v>5519.7560814373301</v>
      </c>
      <c r="G7">
        <v>0</v>
      </c>
      <c r="H7">
        <v>11736.396867937199</v>
      </c>
      <c r="I7">
        <v>65161.619598683697</v>
      </c>
      <c r="J7">
        <v>63943.256974452801</v>
      </c>
      <c r="K7">
        <v>63943.256974452801</v>
      </c>
      <c r="L7">
        <v>6005.1662780622901</v>
      </c>
    </row>
    <row r="8" spans="1:12" x14ac:dyDescent="0.35">
      <c r="A8" t="s">
        <v>31</v>
      </c>
      <c r="B8">
        <v>5974.9223594996201</v>
      </c>
      <c r="C8">
        <v>2581.23058987491</v>
      </c>
      <c r="D8">
        <v>2581.23058987491</v>
      </c>
      <c r="E8">
        <v>2581.23058987491</v>
      </c>
      <c r="F8">
        <v>11340.498834186899</v>
      </c>
      <c r="G8">
        <v>11736.396867937199</v>
      </c>
      <c r="H8">
        <v>0</v>
      </c>
      <c r="I8">
        <v>69899.159183803102</v>
      </c>
      <c r="J8">
        <v>68680.796559572205</v>
      </c>
      <c r="K8">
        <v>68680.796559572205</v>
      </c>
      <c r="L8">
        <v>10855.088637561899</v>
      </c>
    </row>
    <row r="9" spans="1:12" x14ac:dyDescent="0.35">
      <c r="A9" t="s">
        <v>32</v>
      </c>
      <c r="B9">
        <v>75874.0815433026</v>
      </c>
      <c r="C9">
        <v>67317.928593928198</v>
      </c>
      <c r="D9">
        <v>67317.928593928198</v>
      </c>
      <c r="E9">
        <v>67317.928593928198</v>
      </c>
      <c r="F9">
        <v>59641.863517246296</v>
      </c>
      <c r="G9">
        <v>65161.619598683697</v>
      </c>
      <c r="H9">
        <v>69899.159183803102</v>
      </c>
      <c r="I9">
        <v>0</v>
      </c>
      <c r="J9">
        <v>5494.0201501492502</v>
      </c>
      <c r="K9">
        <v>5494.0201501492502</v>
      </c>
      <c r="L9">
        <v>59455.467414178398</v>
      </c>
    </row>
    <row r="10" spans="1:12" x14ac:dyDescent="0.35">
      <c r="A10" t="s">
        <v>33</v>
      </c>
      <c r="B10">
        <v>74655.718919071704</v>
      </c>
      <c r="C10">
        <v>66099.565969697403</v>
      </c>
      <c r="D10">
        <v>66099.565969697403</v>
      </c>
      <c r="E10">
        <v>66099.565969697403</v>
      </c>
      <c r="F10">
        <v>58423.5008930154</v>
      </c>
      <c r="G10">
        <v>63943.256974452801</v>
      </c>
      <c r="H10">
        <v>68680.796559572205</v>
      </c>
      <c r="I10">
        <v>5494.0201501492502</v>
      </c>
      <c r="J10">
        <v>0</v>
      </c>
      <c r="K10">
        <v>0</v>
      </c>
      <c r="L10">
        <v>58237.104789947502</v>
      </c>
    </row>
    <row r="11" spans="1:12" x14ac:dyDescent="0.35">
      <c r="A11" t="s">
        <v>34</v>
      </c>
      <c r="B11">
        <v>74655.718919071704</v>
      </c>
      <c r="C11">
        <v>66099.565969697403</v>
      </c>
      <c r="D11">
        <v>66099.565969697403</v>
      </c>
      <c r="E11">
        <v>66099.565969697403</v>
      </c>
      <c r="F11">
        <v>58423.5008930154</v>
      </c>
      <c r="G11">
        <v>63943.256974452801</v>
      </c>
      <c r="H11">
        <v>68680.796559572205</v>
      </c>
      <c r="I11">
        <v>5494.0201501492502</v>
      </c>
      <c r="J11">
        <v>0</v>
      </c>
      <c r="K11">
        <v>0</v>
      </c>
      <c r="L11">
        <v>58237.104789947502</v>
      </c>
    </row>
    <row r="12" spans="1:12" x14ac:dyDescent="0.35">
      <c r="A12" t="s">
        <v>35</v>
      </c>
      <c r="B12">
        <v>16830.010997061501</v>
      </c>
      <c r="C12">
        <v>8273.8580476870102</v>
      </c>
      <c r="D12">
        <v>8273.8580476870102</v>
      </c>
      <c r="E12">
        <v>8273.8580476870102</v>
      </c>
      <c r="F12">
        <v>485.41019662496802</v>
      </c>
      <c r="G12">
        <v>6005.1662780622901</v>
      </c>
      <c r="H12">
        <v>10855.088637561899</v>
      </c>
      <c r="I12">
        <v>59455.467414178398</v>
      </c>
      <c r="J12">
        <v>58237.104789947502</v>
      </c>
      <c r="K12">
        <v>58237.104789947502</v>
      </c>
      <c r="L12">
        <v>0</v>
      </c>
    </row>
    <row r="15" spans="1:12" x14ac:dyDescent="0.35">
      <c r="B15">
        <f>AVERAGE(B3:B11,C4:C11,D5:D11,E6:E11,F7:F11,G8:G11,H9:H11,I10:I11,J11,B12:K12)</f>
        <v>32997.60967244026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3"/>
  <sheetViews>
    <sheetView workbookViewId="0">
      <selection activeCell="D13" sqref="D13"/>
    </sheetView>
  </sheetViews>
  <sheetFormatPr defaultRowHeight="14.5" x14ac:dyDescent="0.35"/>
  <sheetData>
    <row r="1" spans="1:11" x14ac:dyDescent="0.35">
      <c r="A1" t="s">
        <v>119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 x14ac:dyDescent="0.35">
      <c r="A2" t="s">
        <v>36</v>
      </c>
      <c r="B2">
        <v>0</v>
      </c>
      <c r="C2">
        <v>2949.84318926063</v>
      </c>
      <c r="D2">
        <v>2949.84318926063</v>
      </c>
      <c r="E2">
        <v>2949.84318926063</v>
      </c>
      <c r="F2">
        <v>12426.587547994999</v>
      </c>
      <c r="G2">
        <v>2481.1521845052198</v>
      </c>
      <c r="H2">
        <v>27174.775605325602</v>
      </c>
      <c r="I2">
        <v>18519.529392155098</v>
      </c>
      <c r="J2">
        <v>3655.0878726926098</v>
      </c>
      <c r="K2">
        <v>3647.8783734630201</v>
      </c>
    </row>
    <row r="3" spans="1:11" x14ac:dyDescent="0.35">
      <c r="A3" t="s">
        <v>37</v>
      </c>
      <c r="B3">
        <v>2949.84318926063</v>
      </c>
      <c r="C3">
        <v>0</v>
      </c>
      <c r="D3">
        <v>0</v>
      </c>
      <c r="E3">
        <v>0</v>
      </c>
      <c r="F3">
        <v>9476.7443587343405</v>
      </c>
      <c r="G3">
        <v>5276.0860679466496</v>
      </c>
      <c r="H3">
        <v>29969.709488767101</v>
      </c>
      <c r="I3">
        <v>15569.6862028945</v>
      </c>
      <c r="J3">
        <v>6450.0217561340296</v>
      </c>
      <c r="K3">
        <v>698.03518420239504</v>
      </c>
    </row>
    <row r="4" spans="1:11" x14ac:dyDescent="0.35">
      <c r="A4" t="s">
        <v>38</v>
      </c>
      <c r="B4">
        <v>2949.84318926063</v>
      </c>
      <c r="C4">
        <v>0</v>
      </c>
      <c r="D4">
        <v>0</v>
      </c>
      <c r="E4">
        <v>0</v>
      </c>
      <c r="F4">
        <v>9476.7443587343405</v>
      </c>
      <c r="G4">
        <v>5276.0860679466496</v>
      </c>
      <c r="H4">
        <v>29969.709488767101</v>
      </c>
      <c r="I4">
        <v>15569.6862028945</v>
      </c>
      <c r="J4">
        <v>6450.0217561340296</v>
      </c>
      <c r="K4">
        <v>698.03518420239504</v>
      </c>
    </row>
    <row r="5" spans="1:11" x14ac:dyDescent="0.35">
      <c r="A5" t="s">
        <v>39</v>
      </c>
      <c r="B5">
        <v>2949.84318926063</v>
      </c>
      <c r="C5">
        <v>0</v>
      </c>
      <c r="D5">
        <v>0</v>
      </c>
      <c r="E5">
        <v>0</v>
      </c>
      <c r="F5">
        <v>9476.7443587343405</v>
      </c>
      <c r="G5">
        <v>5276.0860679466496</v>
      </c>
      <c r="H5">
        <v>29969.709488767101</v>
      </c>
      <c r="I5">
        <v>15569.6862028945</v>
      </c>
      <c r="J5">
        <v>6450.0217561340296</v>
      </c>
      <c r="K5">
        <v>698.03518420239504</v>
      </c>
    </row>
    <row r="6" spans="1:11" x14ac:dyDescent="0.35">
      <c r="A6" t="s">
        <v>40</v>
      </c>
      <c r="B6">
        <v>12426.587547994999</v>
      </c>
      <c r="C6">
        <v>9476.7443587343405</v>
      </c>
      <c r="D6">
        <v>9476.7443587343405</v>
      </c>
      <c r="E6">
        <v>9476.7443587343405</v>
      </c>
      <c r="F6">
        <v>0</v>
      </c>
      <c r="G6">
        <v>14752.830426680999</v>
      </c>
      <c r="H6">
        <v>39446.453847501398</v>
      </c>
      <c r="I6">
        <v>7326.7295996885396</v>
      </c>
      <c r="J6">
        <v>15926.7661148684</v>
      </c>
      <c r="K6">
        <v>8778.7091745319394</v>
      </c>
    </row>
    <row r="7" spans="1:11" x14ac:dyDescent="0.35">
      <c r="A7" t="s">
        <v>41</v>
      </c>
      <c r="B7">
        <v>2481.1521845052198</v>
      </c>
      <c r="C7">
        <v>5276.0860679466496</v>
      </c>
      <c r="D7">
        <v>5276.0860679466496</v>
      </c>
      <c r="E7">
        <v>5276.0860679466496</v>
      </c>
      <c r="F7">
        <v>14752.830426680999</v>
      </c>
      <c r="G7">
        <v>0</v>
      </c>
      <c r="H7">
        <v>24720.345258551399</v>
      </c>
      <c r="I7">
        <v>20845.772270841098</v>
      </c>
      <c r="J7">
        <v>1173.93568818739</v>
      </c>
      <c r="K7">
        <v>5974.1212521490397</v>
      </c>
    </row>
    <row r="8" spans="1:11" x14ac:dyDescent="0.35">
      <c r="A8" t="s">
        <v>42</v>
      </c>
      <c r="B8">
        <v>27174.775605325602</v>
      </c>
      <c r="C8">
        <v>29969.709488767101</v>
      </c>
      <c r="D8">
        <v>29969.709488767101</v>
      </c>
      <c r="E8">
        <v>29969.709488767101</v>
      </c>
      <c r="F8">
        <v>39446.453847501398</v>
      </c>
      <c r="G8">
        <v>24720.345258551399</v>
      </c>
      <c r="H8">
        <v>0</v>
      </c>
      <c r="I8">
        <v>45539.395691661601</v>
      </c>
      <c r="J8">
        <v>23546.4095703641</v>
      </c>
      <c r="K8">
        <v>30667.7446729695</v>
      </c>
    </row>
    <row r="9" spans="1:11" x14ac:dyDescent="0.35">
      <c r="A9" t="s">
        <v>43</v>
      </c>
      <c r="B9">
        <v>18519.529392155098</v>
      </c>
      <c r="C9">
        <v>15569.6862028945</v>
      </c>
      <c r="D9">
        <v>15569.6862028945</v>
      </c>
      <c r="E9">
        <v>15569.6862028945</v>
      </c>
      <c r="F9">
        <v>7326.7295996885396</v>
      </c>
      <c r="G9">
        <v>20845.772270841098</v>
      </c>
      <c r="H9">
        <v>45539.395691661601</v>
      </c>
      <c r="I9">
        <v>0</v>
      </c>
      <c r="J9">
        <v>22019.707959028499</v>
      </c>
      <c r="K9">
        <v>14871.6510186921</v>
      </c>
    </row>
    <row r="10" spans="1:11" x14ac:dyDescent="0.35">
      <c r="A10" t="s">
        <v>44</v>
      </c>
      <c r="B10">
        <v>3655.0878726926098</v>
      </c>
      <c r="C10">
        <v>6450.0217561340296</v>
      </c>
      <c r="D10">
        <v>6450.0217561340296</v>
      </c>
      <c r="E10">
        <v>6450.0217561340296</v>
      </c>
      <c r="F10">
        <v>15926.7661148684</v>
      </c>
      <c r="G10">
        <v>1173.93568818739</v>
      </c>
      <c r="H10">
        <v>23546.4095703641</v>
      </c>
      <c r="I10">
        <v>22019.707959028499</v>
      </c>
      <c r="J10">
        <v>0</v>
      </c>
      <c r="K10">
        <v>7148.0569403364298</v>
      </c>
    </row>
    <row r="11" spans="1:11" x14ac:dyDescent="0.35">
      <c r="A11" t="s">
        <v>45</v>
      </c>
      <c r="B11">
        <v>3647.8783734630201</v>
      </c>
      <c r="C11">
        <v>698.03518420239504</v>
      </c>
      <c r="D11">
        <v>698.03518420239504</v>
      </c>
      <c r="E11">
        <v>698.03518420239504</v>
      </c>
      <c r="F11">
        <v>8778.7091745319394</v>
      </c>
      <c r="G11">
        <v>5974.1212521490397</v>
      </c>
      <c r="H11">
        <v>30667.7446729695</v>
      </c>
      <c r="I11">
        <v>14871.6510186921</v>
      </c>
      <c r="J11">
        <v>7148.0569403364298</v>
      </c>
      <c r="K11">
        <v>0</v>
      </c>
    </row>
    <row r="15" spans="1:11" x14ac:dyDescent="0.35">
      <c r="B15">
        <f>AVERAGE(B3:B11,C4:C11,D5:D11,E6:E11,F7:F11,G8:G11,H9:H11,I10:I11,J11)</f>
        <v>12484.755982355735</v>
      </c>
    </row>
    <row r="23" spans="1:11" x14ac:dyDescent="0.35">
      <c r="A23" t="s">
        <v>120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  <c r="I23" t="s">
        <v>43</v>
      </c>
      <c r="J23" t="s">
        <v>44</v>
      </c>
      <c r="K23" t="s">
        <v>45</v>
      </c>
    </row>
    <row r="24" spans="1:11" x14ac:dyDescent="0.35">
      <c r="A24" t="s">
        <v>36</v>
      </c>
    </row>
    <row r="25" spans="1:11" x14ac:dyDescent="0.35">
      <c r="A25" t="s">
        <v>37</v>
      </c>
    </row>
    <row r="26" spans="1:11" x14ac:dyDescent="0.35">
      <c r="A26" t="s">
        <v>38</v>
      </c>
    </row>
    <row r="27" spans="1:11" x14ac:dyDescent="0.35">
      <c r="A27" t="s">
        <v>39</v>
      </c>
    </row>
    <row r="28" spans="1:11" x14ac:dyDescent="0.35">
      <c r="A28" t="s">
        <v>40</v>
      </c>
    </row>
    <row r="29" spans="1:11" x14ac:dyDescent="0.35">
      <c r="A29" t="s">
        <v>41</v>
      </c>
    </row>
    <row r="30" spans="1:11" x14ac:dyDescent="0.35">
      <c r="A30" t="s">
        <v>42</v>
      </c>
    </row>
    <row r="31" spans="1:11" x14ac:dyDescent="0.35">
      <c r="A31" t="s">
        <v>43</v>
      </c>
    </row>
    <row r="32" spans="1:11" x14ac:dyDescent="0.35">
      <c r="A32" t="s">
        <v>44</v>
      </c>
    </row>
    <row r="33" spans="1:1" x14ac:dyDescent="0.35">
      <c r="A3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RecapturesSummary</vt:lpstr>
      <vt:lpstr>Schooling summary</vt:lpstr>
      <vt:lpstr>REcapture Distances</vt:lpstr>
      <vt:lpstr>Sheet3</vt:lpstr>
      <vt:lpstr>Sheet1</vt:lpstr>
      <vt:lpstr>Schooling - trailer</vt:lpstr>
      <vt:lpstr>Schooling - RVhard</vt:lpstr>
      <vt:lpstr>Schooling DWSC hard</vt:lpstr>
      <vt:lpstr>Schooling DWSC soft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Hartman, Rosemary@DWR</cp:lastModifiedBy>
  <dcterms:created xsi:type="dcterms:W3CDTF">2023-03-06T16:21:41Z</dcterms:created>
  <dcterms:modified xsi:type="dcterms:W3CDTF">2023-03-09T18:58:49Z</dcterms:modified>
</cp:coreProperties>
</file>