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078/Library/Group Containers/UBF8T346G9.OneDriveStandaloneSuite/OneDrive - PNNL.noindex/OneDrive - PNNL/Desktop/"/>
    </mc:Choice>
  </mc:AlternateContent>
  <xr:revisionPtr revIDLastSave="0" documentId="13_ncr:1_{2797E0E5-0746-C448-BA9C-A460EF02A458}" xr6:coauthVersionLast="47" xr6:coauthVersionMax="47" xr10:uidLastSave="{00000000-0000-0000-0000-000000000000}"/>
  <bookViews>
    <workbookView xWindow="2420" yWindow="900" windowWidth="23220" windowHeight="14000" xr2:uid="{8C4F1491-A35D-B443-BACD-13F4ADC52BE5}"/>
  </bookViews>
  <sheets>
    <sheet name="Example data" sheetId="1" r:id="rId1"/>
  </sheets>
  <externalReferences>
    <externalReference r:id="rId2"/>
  </externalReferences>
  <definedNames>
    <definedName name="solver_adj" localSheetId="0" hidden="1">'Example data'!$E$2:$E$3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'Example data'!$E$4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C64" i="1"/>
  <c r="D64" i="1" s="1"/>
  <c r="E63" i="1"/>
  <c r="C63" i="1"/>
  <c r="D63" i="1" s="1"/>
  <c r="E62" i="1"/>
  <c r="C62" i="1"/>
  <c r="D62" i="1" s="1"/>
  <c r="F62" i="1" s="1"/>
  <c r="E61" i="1"/>
  <c r="C61" i="1"/>
  <c r="D61" i="1" s="1"/>
  <c r="F61" i="1" s="1"/>
  <c r="E60" i="1"/>
  <c r="C60" i="1"/>
  <c r="D60" i="1" s="1"/>
  <c r="E59" i="1"/>
  <c r="C59" i="1"/>
  <c r="D59" i="1" s="1"/>
  <c r="F59" i="1" s="1"/>
  <c r="E58" i="1"/>
  <c r="C58" i="1"/>
  <c r="D58" i="1" s="1"/>
  <c r="F58" i="1" s="1"/>
  <c r="E57" i="1"/>
  <c r="C57" i="1"/>
  <c r="D57" i="1" s="1"/>
  <c r="F57" i="1" s="1"/>
  <c r="E56" i="1"/>
  <c r="C56" i="1"/>
  <c r="D56" i="1" s="1"/>
  <c r="E55" i="1"/>
  <c r="C55" i="1"/>
  <c r="D55" i="1" s="1"/>
  <c r="F55" i="1" s="1"/>
  <c r="E54" i="1"/>
  <c r="C54" i="1"/>
  <c r="D54" i="1" s="1"/>
  <c r="F54" i="1" s="1"/>
  <c r="E53" i="1"/>
  <c r="C53" i="1"/>
  <c r="D53" i="1" s="1"/>
  <c r="F53" i="1" s="1"/>
  <c r="E52" i="1"/>
  <c r="C52" i="1"/>
  <c r="D52" i="1" s="1"/>
  <c r="E51" i="1"/>
  <c r="C51" i="1"/>
  <c r="D51" i="1" s="1"/>
  <c r="F51" i="1" s="1"/>
  <c r="E50" i="1"/>
  <c r="C50" i="1"/>
  <c r="D50" i="1" s="1"/>
  <c r="F50" i="1" s="1"/>
  <c r="E49" i="1"/>
  <c r="C49" i="1"/>
  <c r="D49" i="1" s="1"/>
  <c r="F49" i="1" s="1"/>
  <c r="E48" i="1"/>
  <c r="C48" i="1"/>
  <c r="D48" i="1" s="1"/>
  <c r="E47" i="1"/>
  <c r="C47" i="1"/>
  <c r="D47" i="1" s="1"/>
  <c r="F47" i="1" s="1"/>
  <c r="E46" i="1"/>
  <c r="C46" i="1"/>
  <c r="D46" i="1" s="1"/>
  <c r="F46" i="1" s="1"/>
  <c r="E45" i="1"/>
  <c r="C45" i="1"/>
  <c r="D45" i="1" s="1"/>
  <c r="F45" i="1" s="1"/>
  <c r="E44" i="1"/>
  <c r="C44" i="1"/>
  <c r="D44" i="1" s="1"/>
  <c r="E43" i="1"/>
  <c r="C43" i="1"/>
  <c r="D43" i="1" s="1"/>
  <c r="F43" i="1" s="1"/>
  <c r="E42" i="1"/>
  <c r="C42" i="1"/>
  <c r="D42" i="1" s="1"/>
  <c r="F42" i="1" s="1"/>
  <c r="E41" i="1"/>
  <c r="C41" i="1"/>
  <c r="D41" i="1" s="1"/>
  <c r="F41" i="1" s="1"/>
  <c r="E40" i="1"/>
  <c r="C40" i="1"/>
  <c r="D40" i="1" s="1"/>
  <c r="E39" i="1"/>
  <c r="C39" i="1"/>
  <c r="D39" i="1" s="1"/>
  <c r="F39" i="1" s="1"/>
  <c r="E38" i="1"/>
  <c r="C38" i="1"/>
  <c r="D38" i="1" s="1"/>
  <c r="F38" i="1" s="1"/>
  <c r="E37" i="1"/>
  <c r="C37" i="1"/>
  <c r="D37" i="1" s="1"/>
  <c r="F37" i="1" s="1"/>
  <c r="E36" i="1"/>
  <c r="C36" i="1"/>
  <c r="D36" i="1" s="1"/>
  <c r="E35" i="1"/>
  <c r="C35" i="1"/>
  <c r="D35" i="1" s="1"/>
  <c r="F35" i="1" s="1"/>
  <c r="E34" i="1"/>
  <c r="C34" i="1"/>
  <c r="D34" i="1" s="1"/>
  <c r="F34" i="1" s="1"/>
  <c r="E33" i="1"/>
  <c r="C33" i="1"/>
  <c r="D33" i="1" s="1"/>
  <c r="F33" i="1" s="1"/>
  <c r="E32" i="1"/>
  <c r="C32" i="1"/>
  <c r="D32" i="1" s="1"/>
  <c r="E31" i="1"/>
  <c r="C31" i="1"/>
  <c r="D31" i="1" s="1"/>
  <c r="F31" i="1" s="1"/>
  <c r="E30" i="1"/>
  <c r="C30" i="1"/>
  <c r="D30" i="1" s="1"/>
  <c r="F30" i="1" s="1"/>
  <c r="E29" i="1"/>
  <c r="C29" i="1"/>
  <c r="D29" i="1" s="1"/>
  <c r="F29" i="1" s="1"/>
  <c r="E28" i="1"/>
  <c r="C28" i="1"/>
  <c r="D28" i="1" s="1"/>
  <c r="E27" i="1"/>
  <c r="C27" i="1"/>
  <c r="D27" i="1" s="1"/>
  <c r="F27" i="1" s="1"/>
  <c r="E26" i="1"/>
  <c r="C26" i="1"/>
  <c r="D26" i="1" s="1"/>
  <c r="F26" i="1" s="1"/>
  <c r="E25" i="1"/>
  <c r="C25" i="1"/>
  <c r="D25" i="1" s="1"/>
  <c r="F25" i="1" s="1"/>
  <c r="E24" i="1"/>
  <c r="C24" i="1"/>
  <c r="D24" i="1" s="1"/>
  <c r="E23" i="1"/>
  <c r="C23" i="1"/>
  <c r="D23" i="1" s="1"/>
  <c r="F23" i="1" s="1"/>
  <c r="E22" i="1"/>
  <c r="C22" i="1"/>
  <c r="D22" i="1" s="1"/>
  <c r="F22" i="1" s="1"/>
  <c r="E21" i="1"/>
  <c r="C21" i="1"/>
  <c r="D21" i="1" s="1"/>
  <c r="F21" i="1" s="1"/>
  <c r="E20" i="1"/>
  <c r="C20" i="1"/>
  <c r="D20" i="1" s="1"/>
  <c r="E19" i="1"/>
  <c r="C19" i="1"/>
  <c r="D19" i="1" s="1"/>
  <c r="F19" i="1" s="1"/>
  <c r="E18" i="1"/>
  <c r="C18" i="1"/>
  <c r="D18" i="1" s="1"/>
  <c r="E17" i="1"/>
  <c r="C17" i="1"/>
  <c r="D17" i="1" s="1"/>
  <c r="F17" i="1" s="1"/>
  <c r="E16" i="1"/>
  <c r="C16" i="1"/>
  <c r="D16" i="1" s="1"/>
  <c r="E15" i="1"/>
  <c r="C15" i="1"/>
  <c r="D15" i="1" s="1"/>
  <c r="F15" i="1" s="1"/>
  <c r="E14" i="1"/>
  <c r="C14" i="1"/>
  <c r="D14" i="1" s="1"/>
  <c r="F14" i="1" s="1"/>
  <c r="E13" i="1"/>
  <c r="C13" i="1"/>
  <c r="D13" i="1" s="1"/>
  <c r="F13" i="1" s="1"/>
  <c r="E12" i="1"/>
  <c r="C12" i="1"/>
  <c r="D12" i="1" s="1"/>
  <c r="E11" i="1"/>
  <c r="C11" i="1"/>
  <c r="D11" i="1" s="1"/>
  <c r="F11" i="1" s="1"/>
  <c r="E10" i="1"/>
  <c r="C10" i="1"/>
  <c r="D10" i="1" s="1"/>
  <c r="E9" i="1"/>
  <c r="C9" i="1"/>
  <c r="D9" i="1" s="1"/>
  <c r="F9" i="1" s="1"/>
  <c r="E8" i="1"/>
  <c r="C8" i="1"/>
  <c r="D8" i="1" s="1"/>
  <c r="E7" i="1"/>
  <c r="C7" i="1"/>
  <c r="D7" i="1" s="1"/>
  <c r="F7" i="1" s="1"/>
  <c r="F10" i="1" l="1"/>
  <c r="F18" i="1"/>
  <c r="F8" i="1"/>
  <c r="F12" i="1"/>
  <c r="F16" i="1"/>
  <c r="F20" i="1"/>
  <c r="F24" i="1"/>
  <c r="E4" i="1" s="1"/>
  <c r="F28" i="1"/>
  <c r="F32" i="1"/>
  <c r="F36" i="1"/>
  <c r="F40" i="1"/>
  <c r="F44" i="1"/>
  <c r="F48" i="1"/>
  <c r="F52" i="1"/>
  <c r="F56" i="1"/>
  <c r="F64" i="1"/>
  <c r="F60" i="1"/>
  <c r="F63" i="1"/>
</calcChain>
</file>

<file path=xl/sharedStrings.xml><?xml version="1.0" encoding="utf-8"?>
<sst xmlns="http://schemas.openxmlformats.org/spreadsheetml/2006/main" count="72" uniqueCount="31">
  <si>
    <t>CO2 = A*(1-exp(-k*t))</t>
  </si>
  <si>
    <t>Sample_ID</t>
  </si>
  <si>
    <t>60881_1_BTM</t>
  </si>
  <si>
    <t>A</t>
  </si>
  <si>
    <t>Headspace_vol_ml</t>
  </si>
  <si>
    <t>k</t>
  </si>
  <si>
    <t>Dry_Soil_Mass_g</t>
  </si>
  <si>
    <t>Time_hr</t>
  </si>
  <si>
    <t>BOD_mg/L</t>
  </si>
  <si>
    <t>CO2_mg/L</t>
  </si>
  <si>
    <t>CO2_mg/g</t>
  </si>
  <si>
    <t>Fitting</t>
  </si>
  <si>
    <t>sqr err</t>
  </si>
  <si>
    <t xml:space="preserve"> 0.0 </t>
  </si>
  <si>
    <t xml:space="preserve"> 22.0 </t>
  </si>
  <si>
    <t xml:space="preserve"> 24.0 </t>
  </si>
  <si>
    <t xml:space="preserve"> 35.0 </t>
  </si>
  <si>
    <t xml:space="preserve"> 36.0 </t>
  </si>
  <si>
    <t xml:space="preserve"> 49.0 </t>
  </si>
  <si>
    <t xml:space="preserve"> 54.0 </t>
  </si>
  <si>
    <t xml:space="preserve"> 32.0 </t>
  </si>
  <si>
    <t xml:space="preserve"> 48.0 </t>
  </si>
  <si>
    <t xml:space="preserve"> 56.0 </t>
  </si>
  <si>
    <t xml:space="preserve"> 57.0 </t>
  </si>
  <si>
    <t xml:space="preserve"> 62.0 </t>
  </si>
  <si>
    <t xml:space="preserve"> 60.0 </t>
  </si>
  <si>
    <t xml:space="preserve"> 68.0 </t>
  </si>
  <si>
    <t xml:space="preserve"> 65.0 </t>
  </si>
  <si>
    <t xml:space="preserve"> 64.0 </t>
  </si>
  <si>
    <t xml:space="preserve"> 67.0 </t>
  </si>
  <si>
    <t>Sum of sq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</si>
</sst>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3.2824074074074089E-2"/>
          <c:w val="0.85222462817147859"/>
          <c:h val="0.85977653834937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data'!$D$6</c:f>
              <c:strCache>
                <c:ptCount val="1"/>
                <c:pt idx="0">
                  <c:v>CO2_mg/g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data'!$A$7:$A$64</c:f>
              <c:numCache>
                <c:formatCode>General</c:formatCode>
                <c:ptCount val="5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</c:numCache>
            </c:numRef>
          </c:xVal>
          <c:yVal>
            <c:numRef>
              <c:f>'Example data'!$D$7:$D$64</c:f>
              <c:numCache>
                <c:formatCode>0.000</c:formatCode>
                <c:ptCount val="58"/>
                <c:pt idx="0">
                  <c:v>0</c:v>
                </c:pt>
                <c:pt idx="1">
                  <c:v>0.61802816575304798</c:v>
                </c:pt>
                <c:pt idx="2">
                  <c:v>0.61802816575304798</c:v>
                </c:pt>
                <c:pt idx="3">
                  <c:v>0.67421254445787049</c:v>
                </c:pt>
                <c:pt idx="4">
                  <c:v>0.67421254445787049</c:v>
                </c:pt>
                <c:pt idx="5">
                  <c:v>0.89895005927716076</c:v>
                </c:pt>
                <c:pt idx="6">
                  <c:v>0.89895005927716076</c:v>
                </c:pt>
                <c:pt idx="7">
                  <c:v>1.0113188166868059</c:v>
                </c:pt>
                <c:pt idx="8">
                  <c:v>0.98322662733439448</c:v>
                </c:pt>
                <c:pt idx="9">
                  <c:v>1.348425088915741</c:v>
                </c:pt>
                <c:pt idx="10">
                  <c:v>1.3765172782681525</c:v>
                </c:pt>
                <c:pt idx="11">
                  <c:v>1.5169782250302086</c:v>
                </c:pt>
                <c:pt idx="12">
                  <c:v>1.5731626037350313</c:v>
                </c:pt>
                <c:pt idx="13">
                  <c:v>1.6012547930874428</c:v>
                </c:pt>
                <c:pt idx="14">
                  <c:v>1.6855313611446765</c:v>
                </c:pt>
                <c:pt idx="15">
                  <c:v>1.6855313611446765</c:v>
                </c:pt>
                <c:pt idx="16">
                  <c:v>1.7417157398494989</c:v>
                </c:pt>
                <c:pt idx="17">
                  <c:v>1.6855313611446765</c:v>
                </c:pt>
                <c:pt idx="18">
                  <c:v>1.6855313611446765</c:v>
                </c:pt>
                <c:pt idx="19">
                  <c:v>1.6855313611446765</c:v>
                </c:pt>
                <c:pt idx="20">
                  <c:v>1.7417157398494989</c:v>
                </c:pt>
                <c:pt idx="21">
                  <c:v>1.7417157398494989</c:v>
                </c:pt>
                <c:pt idx="22">
                  <c:v>1.8259923079067326</c:v>
                </c:pt>
                <c:pt idx="23">
                  <c:v>1.8259923079067326</c:v>
                </c:pt>
                <c:pt idx="24">
                  <c:v>1.8821766866115552</c:v>
                </c:pt>
                <c:pt idx="25">
                  <c:v>1.7979001185543215</c:v>
                </c:pt>
                <c:pt idx="26">
                  <c:v>1.7979001185543215</c:v>
                </c:pt>
                <c:pt idx="27">
                  <c:v>1.7979001185543215</c:v>
                </c:pt>
                <c:pt idx="28">
                  <c:v>1.7979001185543215</c:v>
                </c:pt>
                <c:pt idx="29">
                  <c:v>1.7417157398494989</c:v>
                </c:pt>
                <c:pt idx="30">
                  <c:v>1.7979001185543215</c:v>
                </c:pt>
                <c:pt idx="31">
                  <c:v>1.7979001185543215</c:v>
                </c:pt>
                <c:pt idx="32">
                  <c:v>1.7979001185543215</c:v>
                </c:pt>
                <c:pt idx="33">
                  <c:v>1.8821766866115552</c:v>
                </c:pt>
                <c:pt idx="34">
                  <c:v>1.6855313611446765</c:v>
                </c:pt>
                <c:pt idx="35">
                  <c:v>1.8259923079067326</c:v>
                </c:pt>
                <c:pt idx="36">
                  <c:v>1.7979001185543215</c:v>
                </c:pt>
                <c:pt idx="37">
                  <c:v>1.7979001185543215</c:v>
                </c:pt>
                <c:pt idx="38">
                  <c:v>1.7417157398494989</c:v>
                </c:pt>
                <c:pt idx="39">
                  <c:v>1.7979001185543215</c:v>
                </c:pt>
                <c:pt idx="40">
                  <c:v>1.8259923079067326</c:v>
                </c:pt>
                <c:pt idx="41">
                  <c:v>1.6855313611446765</c:v>
                </c:pt>
                <c:pt idx="42">
                  <c:v>1.7979001185543215</c:v>
                </c:pt>
                <c:pt idx="43">
                  <c:v>1.7979001185543215</c:v>
                </c:pt>
                <c:pt idx="44">
                  <c:v>1.7417157398494989</c:v>
                </c:pt>
                <c:pt idx="45">
                  <c:v>1.7979001185543215</c:v>
                </c:pt>
                <c:pt idx="46">
                  <c:v>1.8259923079067326</c:v>
                </c:pt>
                <c:pt idx="47">
                  <c:v>1.8821766866115552</c:v>
                </c:pt>
                <c:pt idx="48">
                  <c:v>1.5731626037350313</c:v>
                </c:pt>
                <c:pt idx="49">
                  <c:v>1.8259923079067326</c:v>
                </c:pt>
                <c:pt idx="50">
                  <c:v>1.8821766866115552</c:v>
                </c:pt>
                <c:pt idx="51">
                  <c:v>1.8821766866115552</c:v>
                </c:pt>
                <c:pt idx="52">
                  <c:v>1.8821766866115552</c:v>
                </c:pt>
                <c:pt idx="53">
                  <c:v>1.7979001185543215</c:v>
                </c:pt>
                <c:pt idx="54">
                  <c:v>1.8259923079067326</c:v>
                </c:pt>
                <c:pt idx="55">
                  <c:v>1.8259923079067326</c:v>
                </c:pt>
                <c:pt idx="56">
                  <c:v>1.9102688759639663</c:v>
                </c:pt>
                <c:pt idx="57">
                  <c:v>1.6012547930874428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9-0840-B2E9-9801F1D9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5120"/>
        <c:axId val="1680568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 data'!$A$8:$A$64</c:f>
              <c:numCache>
                <c:formatCode>General</c:formatCode>
                <c:ptCount val="5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</c:numCache>
            </c:numRef>
          </c:xVal>
          <c:yVal>
            <c:numRef>
              <c:f>'Example data'!$E$8:$E$64</c:f>
              <c:numCache>
                <c:formatCode>0.000</c:formatCode>
                <c:ptCount val="57"/>
                <c:pt idx="0">
                  <c:v>0.24563595699671184</c:v>
                </c:pt>
                <c:pt idx="1">
                  <c:v>0.45806341449239524</c:v>
                </c:pt>
                <c:pt idx="2">
                  <c:v>0.64177196127768699</c:v>
                </c:pt>
                <c:pt idx="3">
                  <c:v>0.80064422082374653</c:v>
                </c:pt>
                <c:pt idx="4">
                  <c:v>0.93803790933171816</c:v>
                </c:pt>
                <c:pt idx="5">
                  <c:v>1.05685680002895</c:v>
                </c:pt>
                <c:pt idx="6">
                  <c:v>1.1596120935204821</c:v>
                </c:pt>
                <c:pt idx="7">
                  <c:v>1.2484754912392497</c:v>
                </c:pt>
                <c:pt idx="8">
                  <c:v>1.3253250936860046</c:v>
                </c:pt>
                <c:pt idx="9">
                  <c:v>1.3917850935040963</c:v>
                </c:pt>
                <c:pt idx="10">
                  <c:v>1.4492601022900036</c:v>
                </c:pt>
                <c:pt idx="11">
                  <c:v>1.498964836626173</c:v>
                </c:pt>
                <c:pt idx="12">
                  <c:v>1.541949790741308</c:v>
                </c:pt>
                <c:pt idx="13">
                  <c:v>1.5791234383818646</c:v>
                </c:pt>
                <c:pt idx="14">
                  <c:v>1.6112714331244651</c:v>
                </c:pt>
                <c:pt idx="15">
                  <c:v>1.6390732129219014</c:v>
                </c:pt>
                <c:pt idx="16">
                  <c:v>1.6631163598146967</c:v>
                </c:pt>
                <c:pt idx="17">
                  <c:v>1.683909018296289</c:v>
                </c:pt>
                <c:pt idx="18">
                  <c:v>1.7018906347901634</c:v>
                </c:pt>
                <c:pt idx="19">
                  <c:v>1.7174412452144645</c:v>
                </c:pt>
                <c:pt idx="20">
                  <c:v>1.7308895069239028</c:v>
                </c:pt>
                <c:pt idx="21">
                  <c:v>1.742519644781573</c:v>
                </c:pt>
                <c:pt idx="22">
                  <c:v>1.7525774581637656</c:v>
                </c:pt>
                <c:pt idx="23">
                  <c:v>1.761275515853967</c:v>
                </c:pt>
                <c:pt idx="24">
                  <c:v>1.7687976486185319</c:v>
                </c:pt>
                <c:pt idx="25">
                  <c:v>1.7753028344132278</c:v>
                </c:pt>
                <c:pt idx="26">
                  <c:v>1.7809285583332919</c:v>
                </c:pt>
                <c:pt idx="27">
                  <c:v>1.7857937183185131</c:v>
                </c:pt>
                <c:pt idx="28">
                  <c:v>1.7900011380245135</c:v>
                </c:pt>
                <c:pt idx="29">
                  <c:v>1.7936397399689954</c:v>
                </c:pt>
                <c:pt idx="30">
                  <c:v>1.7967864248817238</c:v>
                </c:pt>
                <c:pt idx="31">
                  <c:v>1.7995076969777299</c:v>
                </c:pt>
                <c:pt idx="32">
                  <c:v>1.801861069503383</c:v>
                </c:pt>
                <c:pt idx="33">
                  <c:v>1.8038962802611114</c:v>
                </c:pt>
                <c:pt idx="34">
                  <c:v>1.8056563428025167</c:v>
                </c:pt>
                <c:pt idx="35">
                  <c:v>1.8071784555065176</c:v>
                </c:pt>
                <c:pt idx="36">
                  <c:v>1.8084947877556155</c:v>
                </c:pt>
                <c:pt idx="37">
                  <c:v>1.8096331598258704</c:v>
                </c:pt>
                <c:pt idx="38">
                  <c:v>1.8106176308598552</c:v>
                </c:pt>
                <c:pt idx="39">
                  <c:v>1.8114690073492115</c:v>
                </c:pt>
                <c:pt idx="40">
                  <c:v>1.8122052828734334</c:v>
                </c:pt>
                <c:pt idx="41">
                  <c:v>1.8128420183886207</c:v>
                </c:pt>
                <c:pt idx="42">
                  <c:v>1.8133926711034845</c:v>
                </c:pt>
                <c:pt idx="43">
                  <c:v>1.8138688788933039</c:v>
                </c:pt>
                <c:pt idx="44">
                  <c:v>1.8142807062628301</c:v>
                </c:pt>
                <c:pt idx="45">
                  <c:v>1.8146368570564892</c:v>
                </c:pt>
                <c:pt idx="46">
                  <c:v>1.81494485841145</c:v>
                </c:pt>
                <c:pt idx="47">
                  <c:v>1.8152112198413461</c:v>
                </c:pt>
                <c:pt idx="48">
                  <c:v>1.8154415708128391</c:v>
                </c:pt>
                <c:pt idx="49">
                  <c:v>1.8156407797226586</c:v>
                </c:pt>
                <c:pt idx="50">
                  <c:v>1.8158130567896684</c:v>
                </c:pt>
                <c:pt idx="51">
                  <c:v>1.8159620430365402</c:v>
                </c:pt>
                <c:pt idx="52">
                  <c:v>1.8160908872416466</c:v>
                </c:pt>
                <c:pt idx="53">
                  <c:v>1.8162023124875204</c:v>
                </c:pt>
                <c:pt idx="54">
                  <c:v>1.8162986737123636</c:v>
                </c:pt>
                <c:pt idx="55">
                  <c:v>1.8163820074809411</c:v>
                </c:pt>
                <c:pt idx="56">
                  <c:v>1.8164540750267473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09-0840-B2E9-9801F1D9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5120"/>
        <c:axId val="168056848"/>
      </c:scatterChart>
      <c:valAx>
        <c:axId val="1680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6848"/>
        <c:crosses val="autoZero"/>
        <c:crossBetween val="midCat"/>
      </c:valAx>
      <c:valAx>
        <c:axId val="1680568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5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260546</xdr:colOff>
      <xdr:row>10</xdr:row>
      <xdr:rowOff>68607</xdr:rowOff>
    </xdr:from>
    <xdr:to>
      <xdr:col>4</xdr:col>
      <xdr:colOff>274949</xdr:colOff>
      <xdr:row>22</xdr:row>
      <xdr:rowOff>52371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58060-094D-C24E-A20D-EA1473A84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nnl-my.sharepoint.com/personal/qian_zhao_pnnl_gov/Documents/GoogleDrive/PNNL_Research/015_MONet/Community%20Science%20Meeting/Respiration_all_samples.xlsx" TargetMode="External"/><Relationship Id="rId1" Type="http://schemas.openxmlformats.org/officeDocument/2006/relationships/externalLinkPath" Target="https://pnnl-my.sharepoint.com/personal/qian_zhao_pnnl_gov/Documents/GoogleDrive/PNNL_Research/015_MONet/Community%20Science%20Meeting/Respiration_all_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D in mg per L"/>
      <sheetName val="Metadata"/>
      <sheetName val="Example data"/>
    </sheetNames>
    <sheetDataSet>
      <sheetData sheetId="0"/>
      <sheetData sheetId="1"/>
      <sheetData sheetId="2">
        <row r="6">
          <cell r="D6" t="str">
            <v>CO2_mg/g</v>
          </cell>
        </row>
        <row r="7">
          <cell r="A7">
            <v>0</v>
          </cell>
          <cell r="D7">
            <v>0</v>
          </cell>
        </row>
        <row r="8">
          <cell r="A8">
            <v>2</v>
          </cell>
          <cell r="D8">
            <v>0.61802816575304798</v>
          </cell>
          <cell r="E8">
            <v>0.24563595699671184</v>
          </cell>
        </row>
        <row r="9">
          <cell r="A9">
            <v>4</v>
          </cell>
          <cell r="D9">
            <v>0.61802816575304798</v>
          </cell>
          <cell r="E9">
            <v>0.45806341449239524</v>
          </cell>
        </row>
        <row r="10">
          <cell r="A10">
            <v>6</v>
          </cell>
          <cell r="D10">
            <v>0.67421254445787049</v>
          </cell>
          <cell r="E10">
            <v>0.64177196127768699</v>
          </cell>
        </row>
        <row r="11">
          <cell r="A11">
            <v>8</v>
          </cell>
          <cell r="D11">
            <v>0.67421254445787049</v>
          </cell>
          <cell r="E11">
            <v>0.80064422082374653</v>
          </cell>
        </row>
        <row r="12">
          <cell r="A12">
            <v>10</v>
          </cell>
          <cell r="D12">
            <v>0.89895005927716076</v>
          </cell>
          <cell r="E12">
            <v>0.93803790933171816</v>
          </cell>
        </row>
        <row r="13">
          <cell r="A13">
            <v>12</v>
          </cell>
          <cell r="D13">
            <v>0.89895005927716076</v>
          </cell>
          <cell r="E13">
            <v>1.05685680002895</v>
          </cell>
        </row>
        <row r="14">
          <cell r="A14">
            <v>14</v>
          </cell>
          <cell r="D14">
            <v>1.0113188166868059</v>
          </cell>
          <cell r="E14">
            <v>1.1596120935204821</v>
          </cell>
        </row>
        <row r="15">
          <cell r="A15">
            <v>16</v>
          </cell>
          <cell r="D15">
            <v>0.98322662733439448</v>
          </cell>
          <cell r="E15">
            <v>1.2484754912392497</v>
          </cell>
        </row>
        <row r="16">
          <cell r="A16">
            <v>18</v>
          </cell>
          <cell r="D16">
            <v>1.348425088915741</v>
          </cell>
          <cell r="E16">
            <v>1.3253250936860046</v>
          </cell>
        </row>
        <row r="17">
          <cell r="A17">
            <v>20</v>
          </cell>
          <cell r="D17">
            <v>1.3765172782681525</v>
          </cell>
          <cell r="E17">
            <v>1.3917850935040963</v>
          </cell>
        </row>
        <row r="18">
          <cell r="A18">
            <v>22</v>
          </cell>
          <cell r="D18">
            <v>1.5169782250302086</v>
          </cell>
          <cell r="E18">
            <v>1.4492601022900036</v>
          </cell>
        </row>
        <row r="19">
          <cell r="A19">
            <v>24</v>
          </cell>
          <cell r="D19">
            <v>1.5731626037350313</v>
          </cell>
          <cell r="E19">
            <v>1.498964836626173</v>
          </cell>
        </row>
        <row r="20">
          <cell r="A20">
            <v>26</v>
          </cell>
          <cell r="D20">
            <v>1.6012547930874428</v>
          </cell>
          <cell r="E20">
            <v>1.541949790741308</v>
          </cell>
        </row>
        <row r="21">
          <cell r="A21">
            <v>28</v>
          </cell>
          <cell r="D21">
            <v>1.6855313611446765</v>
          </cell>
          <cell r="E21">
            <v>1.5791234383818646</v>
          </cell>
        </row>
        <row r="22">
          <cell r="A22">
            <v>30</v>
          </cell>
          <cell r="D22">
            <v>1.6855313611446765</v>
          </cell>
          <cell r="E22">
            <v>1.6112714331244651</v>
          </cell>
        </row>
        <row r="23">
          <cell r="A23">
            <v>32</v>
          </cell>
          <cell r="D23">
            <v>1.7417157398494989</v>
          </cell>
          <cell r="E23">
            <v>1.6390732129219014</v>
          </cell>
        </row>
        <row r="24">
          <cell r="A24">
            <v>34</v>
          </cell>
          <cell r="D24">
            <v>1.6855313611446765</v>
          </cell>
          <cell r="E24">
            <v>1.6631163598146967</v>
          </cell>
        </row>
        <row r="25">
          <cell r="A25">
            <v>36</v>
          </cell>
          <cell r="D25">
            <v>1.6855313611446765</v>
          </cell>
          <cell r="E25">
            <v>1.683909018296289</v>
          </cell>
        </row>
        <row r="26">
          <cell r="A26">
            <v>38</v>
          </cell>
          <cell r="D26">
            <v>1.6855313611446765</v>
          </cell>
          <cell r="E26">
            <v>1.7018906347901634</v>
          </cell>
        </row>
        <row r="27">
          <cell r="A27">
            <v>40</v>
          </cell>
          <cell r="D27">
            <v>1.7417157398494989</v>
          </cell>
          <cell r="E27">
            <v>1.7174412452144645</v>
          </cell>
        </row>
        <row r="28">
          <cell r="A28">
            <v>42</v>
          </cell>
          <cell r="D28">
            <v>1.7417157398494989</v>
          </cell>
          <cell r="E28">
            <v>1.7308895069239028</v>
          </cell>
        </row>
        <row r="29">
          <cell r="A29">
            <v>44</v>
          </cell>
          <cell r="D29">
            <v>1.8259923079067326</v>
          </cell>
          <cell r="E29">
            <v>1.742519644781573</v>
          </cell>
        </row>
        <row r="30">
          <cell r="A30">
            <v>46</v>
          </cell>
          <cell r="D30">
            <v>1.8259923079067326</v>
          </cell>
          <cell r="E30">
            <v>1.7525774581637656</v>
          </cell>
        </row>
        <row r="31">
          <cell r="A31">
            <v>48</v>
          </cell>
          <cell r="D31">
            <v>1.8821766866115552</v>
          </cell>
          <cell r="E31">
            <v>1.761275515853967</v>
          </cell>
        </row>
        <row r="32">
          <cell r="A32">
            <v>50</v>
          </cell>
          <cell r="D32">
            <v>1.7979001185543215</v>
          </cell>
          <cell r="E32">
            <v>1.7687976486185319</v>
          </cell>
        </row>
        <row r="33">
          <cell r="A33">
            <v>52</v>
          </cell>
          <cell r="D33">
            <v>1.7979001185543215</v>
          </cell>
          <cell r="E33">
            <v>1.7753028344132278</v>
          </cell>
        </row>
        <row r="34">
          <cell r="A34">
            <v>54</v>
          </cell>
          <cell r="D34">
            <v>1.7979001185543215</v>
          </cell>
          <cell r="E34">
            <v>1.7809285583332919</v>
          </cell>
        </row>
        <row r="35">
          <cell r="A35">
            <v>56</v>
          </cell>
          <cell r="D35">
            <v>1.7979001185543215</v>
          </cell>
          <cell r="E35">
            <v>1.7857937183185131</v>
          </cell>
        </row>
        <row r="36">
          <cell r="A36">
            <v>58</v>
          </cell>
          <cell r="D36">
            <v>1.7417157398494989</v>
          </cell>
          <cell r="E36">
            <v>1.7900011380245135</v>
          </cell>
        </row>
        <row r="37">
          <cell r="A37">
            <v>60</v>
          </cell>
          <cell r="D37">
            <v>1.7979001185543215</v>
          </cell>
          <cell r="E37">
            <v>1.7936397399689954</v>
          </cell>
        </row>
        <row r="38">
          <cell r="A38">
            <v>62</v>
          </cell>
          <cell r="D38">
            <v>1.7979001185543215</v>
          </cell>
          <cell r="E38">
            <v>1.7967864248817238</v>
          </cell>
        </row>
        <row r="39">
          <cell r="A39">
            <v>64</v>
          </cell>
          <cell r="D39">
            <v>1.7979001185543215</v>
          </cell>
          <cell r="E39">
            <v>1.7995076969777299</v>
          </cell>
        </row>
        <row r="40">
          <cell r="A40">
            <v>66</v>
          </cell>
          <cell r="D40">
            <v>1.8821766866115552</v>
          </cell>
          <cell r="E40">
            <v>1.801861069503383</v>
          </cell>
        </row>
        <row r="41">
          <cell r="A41">
            <v>68</v>
          </cell>
          <cell r="D41">
            <v>1.6855313611446765</v>
          </cell>
          <cell r="E41">
            <v>1.8038962802611114</v>
          </cell>
        </row>
        <row r="42">
          <cell r="A42">
            <v>70</v>
          </cell>
          <cell r="D42">
            <v>1.8259923079067326</v>
          </cell>
          <cell r="E42">
            <v>1.8056563428025167</v>
          </cell>
        </row>
        <row r="43">
          <cell r="A43">
            <v>72</v>
          </cell>
          <cell r="D43">
            <v>1.7979001185543215</v>
          </cell>
          <cell r="E43">
            <v>1.8071784555065176</v>
          </cell>
        </row>
        <row r="44">
          <cell r="A44">
            <v>74</v>
          </cell>
          <cell r="D44">
            <v>1.7979001185543215</v>
          </cell>
          <cell r="E44">
            <v>1.8084947877556155</v>
          </cell>
        </row>
        <row r="45">
          <cell r="A45">
            <v>76</v>
          </cell>
          <cell r="D45">
            <v>1.7417157398494989</v>
          </cell>
          <cell r="E45">
            <v>1.8096331598258704</v>
          </cell>
        </row>
        <row r="46">
          <cell r="A46">
            <v>78</v>
          </cell>
          <cell r="D46">
            <v>1.7979001185543215</v>
          </cell>
          <cell r="E46">
            <v>1.8106176308598552</v>
          </cell>
        </row>
        <row r="47">
          <cell r="A47">
            <v>80</v>
          </cell>
          <cell r="D47">
            <v>1.8259923079067326</v>
          </cell>
          <cell r="E47">
            <v>1.8114690073492115</v>
          </cell>
        </row>
        <row r="48">
          <cell r="A48">
            <v>82</v>
          </cell>
          <cell r="D48">
            <v>1.6855313611446765</v>
          </cell>
          <cell r="E48">
            <v>1.8122052828734334</v>
          </cell>
        </row>
        <row r="49">
          <cell r="A49">
            <v>84</v>
          </cell>
          <cell r="D49">
            <v>1.7979001185543215</v>
          </cell>
          <cell r="E49">
            <v>1.8128420183886207</v>
          </cell>
        </row>
        <row r="50">
          <cell r="A50">
            <v>86</v>
          </cell>
          <cell r="D50">
            <v>1.7979001185543215</v>
          </cell>
          <cell r="E50">
            <v>1.8133926711034845</v>
          </cell>
        </row>
        <row r="51">
          <cell r="A51">
            <v>88</v>
          </cell>
          <cell r="D51">
            <v>1.7417157398494989</v>
          </cell>
          <cell r="E51">
            <v>1.8138688788933039</v>
          </cell>
        </row>
        <row r="52">
          <cell r="A52">
            <v>90</v>
          </cell>
          <cell r="D52">
            <v>1.7979001185543215</v>
          </cell>
          <cell r="E52">
            <v>1.8142807062628301</v>
          </cell>
        </row>
        <row r="53">
          <cell r="A53">
            <v>92</v>
          </cell>
          <cell r="D53">
            <v>1.8259923079067326</v>
          </cell>
          <cell r="E53">
            <v>1.8146368570564892</v>
          </cell>
        </row>
        <row r="54">
          <cell r="A54">
            <v>94</v>
          </cell>
          <cell r="D54">
            <v>1.8821766866115552</v>
          </cell>
          <cell r="E54">
            <v>1.81494485841145</v>
          </cell>
        </row>
        <row r="55">
          <cell r="A55">
            <v>96</v>
          </cell>
          <cell r="D55">
            <v>1.5731626037350313</v>
          </cell>
          <cell r="E55">
            <v>1.8152112198413461</v>
          </cell>
        </row>
        <row r="56">
          <cell r="A56">
            <v>98</v>
          </cell>
          <cell r="D56">
            <v>1.8259923079067326</v>
          </cell>
          <cell r="E56">
            <v>1.8154415708128391</v>
          </cell>
        </row>
        <row r="57">
          <cell r="A57">
            <v>100</v>
          </cell>
          <cell r="D57">
            <v>1.8821766866115552</v>
          </cell>
          <cell r="E57">
            <v>1.8156407797226586</v>
          </cell>
        </row>
        <row r="58">
          <cell r="A58">
            <v>102</v>
          </cell>
          <cell r="D58">
            <v>1.8821766866115552</v>
          </cell>
          <cell r="E58">
            <v>1.8158130567896684</v>
          </cell>
        </row>
        <row r="59">
          <cell r="A59">
            <v>104</v>
          </cell>
          <cell r="D59">
            <v>1.8821766866115552</v>
          </cell>
          <cell r="E59">
            <v>1.8159620430365402</v>
          </cell>
        </row>
        <row r="60">
          <cell r="A60">
            <v>106</v>
          </cell>
          <cell r="D60">
            <v>1.7979001185543215</v>
          </cell>
          <cell r="E60">
            <v>1.8160908872416466</v>
          </cell>
        </row>
        <row r="61">
          <cell r="A61">
            <v>108</v>
          </cell>
          <cell r="D61">
            <v>1.8259923079067326</v>
          </cell>
          <cell r="E61">
            <v>1.8162023124875204</v>
          </cell>
        </row>
        <row r="62">
          <cell r="A62">
            <v>110</v>
          </cell>
          <cell r="D62">
            <v>1.8259923079067326</v>
          </cell>
          <cell r="E62">
            <v>1.8162986737123636</v>
          </cell>
        </row>
        <row r="63">
          <cell r="A63">
            <v>112</v>
          </cell>
          <cell r="D63">
            <v>1.9102688759639663</v>
          </cell>
          <cell r="E63">
            <v>1.8163820074809411</v>
          </cell>
        </row>
        <row r="64">
          <cell r="A64">
            <v>114</v>
          </cell>
          <cell r="D64">
            <v>1.6012547930874428</v>
          </cell>
          <cell r="E64">
            <v>1.8164540750267473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603-369C-D04E-8F24-A13458E9B46F}">
  <dimension ref="A1:F64"/>
  <sheetViews>
    <sheetView tabSelected="1" zoomScale="109" zoomScaleNormal="228" workbookViewId="0">
      <selection activeCell="G15" sqref="G15"/>
    </sheetView>
  </sheetViews>
  <sheetFormatPr baseColWidth="10" defaultColWidth="8.83203125" defaultRowHeight="15" x14ac:dyDescent="0.2"/>
  <cols>
    <col min="1" max="1" width="17.6640625" customWidth="1"/>
    <col min="2" max="2" width="13" bestFit="1" customWidth="1"/>
    <col min="3" max="6" width="13" customWidth="1"/>
    <col min="7" max="28" width="13" bestFit="1" customWidth="1"/>
  </cols>
  <sheetData>
    <row r="1" spans="1:6" x14ac:dyDescent="0.2">
      <c r="A1" s="1" t="s">
        <v>0</v>
      </c>
    </row>
    <row r="2" spans="1:6" x14ac:dyDescent="0.2">
      <c r="A2" s="2" t="s">
        <v>1</v>
      </c>
      <c r="B2" s="2" t="s">
        <v>2</v>
      </c>
      <c r="D2" s="2" t="s">
        <v>3</v>
      </c>
      <c r="E2" s="2">
        <v>1.816915075245171</v>
      </c>
    </row>
    <row r="3" spans="1:6" x14ac:dyDescent="0.2">
      <c r="A3" s="2" t="s">
        <v>4</v>
      </c>
      <c r="B3" s="2">
        <v>970</v>
      </c>
      <c r="D3" s="2" t="s">
        <v>5</v>
      </c>
      <c r="E3" s="2">
        <v>7.2625018337625954E-2</v>
      </c>
    </row>
    <row r="4" spans="1:6" x14ac:dyDescent="0.2">
      <c r="A4" s="2" t="s">
        <v>6</v>
      </c>
      <c r="B4" s="2">
        <v>47.477609639759834</v>
      </c>
      <c r="D4" s="2" t="s">
        <v>30</v>
      </c>
      <c r="E4" s="5">
        <f>SUM(F7:F64)</f>
        <v>0.55471090850903426</v>
      </c>
    </row>
    <row r="6" spans="1:6" x14ac:dyDescent="0.2">
      <c r="A6" s="3" t="s">
        <v>7</v>
      </c>
      <c r="B6" s="3" t="s">
        <v>8</v>
      </c>
      <c r="C6" s="4" t="s">
        <v>9</v>
      </c>
      <c r="D6" s="4" t="s">
        <v>10</v>
      </c>
      <c r="E6" s="2" t="s">
        <v>11</v>
      </c>
      <c r="F6" s="2" t="s">
        <v>12</v>
      </c>
    </row>
    <row r="7" spans="1:6" x14ac:dyDescent="0.2">
      <c r="A7" s="2">
        <v>0</v>
      </c>
      <c r="B7" s="2" t="s">
        <v>13</v>
      </c>
      <c r="C7" s="2">
        <f>B7/32*44</f>
        <v>0</v>
      </c>
      <c r="D7" s="5">
        <f t="shared" ref="D7:D64" si="0">C7*$B$3/1000/$B$4</f>
        <v>0</v>
      </c>
      <c r="E7" s="5">
        <f>$E$2*(1-EXP(-$E$3*A7))</f>
        <v>0</v>
      </c>
      <c r="F7" s="5">
        <f>(D7-E7)^2</f>
        <v>0</v>
      </c>
    </row>
    <row r="8" spans="1:6" x14ac:dyDescent="0.2">
      <c r="A8" s="2">
        <v>2</v>
      </c>
      <c r="B8" s="2" t="s">
        <v>14</v>
      </c>
      <c r="C8" s="2">
        <f t="shared" ref="C8:C64" si="1">B8/32*44</f>
        <v>30.25</v>
      </c>
      <c r="D8" s="5">
        <f t="shared" si="0"/>
        <v>0.61802816575304798</v>
      </c>
      <c r="E8" s="5">
        <f>$E$2*(1-EXP(-$E$3*A8))</f>
        <v>0.24563595699671184</v>
      </c>
      <c r="F8" s="5">
        <f t="shared" ref="F8:F64" si="2">(D8-E8)^2</f>
        <v>0.13867595714242265</v>
      </c>
    </row>
    <row r="9" spans="1:6" x14ac:dyDescent="0.2">
      <c r="A9" s="2">
        <v>4</v>
      </c>
      <c r="B9" s="2" t="s">
        <v>14</v>
      </c>
      <c r="C9" s="2">
        <f t="shared" si="1"/>
        <v>30.25</v>
      </c>
      <c r="D9" s="5">
        <f t="shared" si="0"/>
        <v>0.61802816575304798</v>
      </c>
      <c r="E9" s="5">
        <f>$E$2*(1-EXP(-$E$3*A9))</f>
        <v>0.45806341449239524</v>
      </c>
      <c r="F9" s="5">
        <f t="shared" si="2"/>
        <v>2.5588721645882502E-2</v>
      </c>
    </row>
    <row r="10" spans="1:6" x14ac:dyDescent="0.2">
      <c r="A10" s="2">
        <v>6</v>
      </c>
      <c r="B10" s="2" t="s">
        <v>15</v>
      </c>
      <c r="C10" s="2">
        <f t="shared" si="1"/>
        <v>33</v>
      </c>
      <c r="D10" s="5">
        <f t="shared" si="0"/>
        <v>0.67421254445787049</v>
      </c>
      <c r="E10" s="5">
        <f>$E$2*(1-EXP(-$E$3*A10))</f>
        <v>0.64177196127768699</v>
      </c>
      <c r="F10" s="5">
        <f t="shared" si="2"/>
        <v>1.0523914370704048E-3</v>
      </c>
    </row>
    <row r="11" spans="1:6" x14ac:dyDescent="0.2">
      <c r="A11" s="2">
        <v>8</v>
      </c>
      <c r="B11" s="2" t="s">
        <v>15</v>
      </c>
      <c r="C11" s="2">
        <f t="shared" si="1"/>
        <v>33</v>
      </c>
      <c r="D11" s="5">
        <f t="shared" si="0"/>
        <v>0.67421254445787049</v>
      </c>
      <c r="E11" s="5">
        <f>$E$2*(1-EXP(-$E$3*A11))</f>
        <v>0.80064422082374653</v>
      </c>
      <c r="F11" s="5">
        <f t="shared" si="2"/>
        <v>1.5984968788685619E-2</v>
      </c>
    </row>
    <row r="12" spans="1:6" x14ac:dyDescent="0.2">
      <c r="A12" s="2">
        <v>10</v>
      </c>
      <c r="B12" s="2" t="s">
        <v>20</v>
      </c>
      <c r="C12" s="2">
        <f t="shared" si="1"/>
        <v>44</v>
      </c>
      <c r="D12" s="5">
        <f t="shared" si="0"/>
        <v>0.89895005927716076</v>
      </c>
      <c r="E12" s="5">
        <f>$E$2*(1-EXP(-$E$3*A12))</f>
        <v>0.93803790933171816</v>
      </c>
      <c r="F12" s="5">
        <f t="shared" si="2"/>
        <v>1.5278600218875625E-3</v>
      </c>
    </row>
    <row r="13" spans="1:6" x14ac:dyDescent="0.2">
      <c r="A13" s="2">
        <v>12</v>
      </c>
      <c r="B13" s="2" t="s">
        <v>20</v>
      </c>
      <c r="C13" s="2">
        <f t="shared" si="1"/>
        <v>44</v>
      </c>
      <c r="D13" s="5">
        <f t="shared" si="0"/>
        <v>0.89895005927716076</v>
      </c>
      <c r="E13" s="5">
        <f>$E$2*(1-EXP(-$E$3*A13))</f>
        <v>1.05685680002895</v>
      </c>
      <c r="F13" s="5">
        <f t="shared" si="2"/>
        <v>2.4934538774852775E-2</v>
      </c>
    </row>
    <row r="14" spans="1:6" x14ac:dyDescent="0.2">
      <c r="A14" s="2">
        <v>14</v>
      </c>
      <c r="B14" s="2" t="s">
        <v>17</v>
      </c>
      <c r="C14" s="2">
        <f t="shared" si="1"/>
        <v>49.5</v>
      </c>
      <c r="D14" s="5">
        <f t="shared" si="0"/>
        <v>1.0113188166868059</v>
      </c>
      <c r="E14" s="5">
        <f>$E$2*(1-EXP(-$E$3*A14))</f>
        <v>1.1596120935204821</v>
      </c>
      <c r="F14" s="5">
        <f t="shared" si="2"/>
        <v>2.199089595406933E-2</v>
      </c>
    </row>
    <row r="15" spans="1:6" x14ac:dyDescent="0.2">
      <c r="A15" s="2">
        <v>16</v>
      </c>
      <c r="B15" s="2" t="s">
        <v>16</v>
      </c>
      <c r="C15" s="2">
        <f t="shared" si="1"/>
        <v>48.125</v>
      </c>
      <c r="D15" s="5">
        <f t="shared" si="0"/>
        <v>0.98322662733439448</v>
      </c>
      <c r="E15" s="5">
        <f>$E$2*(1-EXP(-$E$3*A15))</f>
        <v>1.2484754912392497</v>
      </c>
      <c r="F15" s="5">
        <f t="shared" si="2"/>
        <v>7.0356959802816421E-2</v>
      </c>
    </row>
    <row r="16" spans="1:6" x14ac:dyDescent="0.2">
      <c r="A16" s="2">
        <v>18</v>
      </c>
      <c r="B16" s="2" t="s">
        <v>21</v>
      </c>
      <c r="C16" s="2">
        <f t="shared" si="1"/>
        <v>66</v>
      </c>
      <c r="D16" s="5">
        <f t="shared" si="0"/>
        <v>1.348425088915741</v>
      </c>
      <c r="E16" s="5">
        <f>$E$2*(1-EXP(-$E$3*A16))</f>
        <v>1.3253250936860046</v>
      </c>
      <c r="F16" s="5">
        <f t="shared" si="2"/>
        <v>5.3360977961384353E-4</v>
      </c>
    </row>
    <row r="17" spans="1:6" x14ac:dyDescent="0.2">
      <c r="A17" s="2">
        <v>20</v>
      </c>
      <c r="B17" s="2" t="s">
        <v>18</v>
      </c>
      <c r="C17" s="2">
        <f t="shared" si="1"/>
        <v>67.375</v>
      </c>
      <c r="D17" s="5">
        <f t="shared" si="0"/>
        <v>1.3765172782681525</v>
      </c>
      <c r="E17" s="5">
        <f>$E$2*(1-EXP(-$E$3*A17))</f>
        <v>1.3917850935040963</v>
      </c>
      <c r="F17" s="5">
        <f t="shared" si="2"/>
        <v>2.3310618207891709E-4</v>
      </c>
    </row>
    <row r="18" spans="1:6" x14ac:dyDescent="0.2">
      <c r="A18" s="2">
        <v>22</v>
      </c>
      <c r="B18" s="2" t="s">
        <v>19</v>
      </c>
      <c r="C18" s="2">
        <f t="shared" si="1"/>
        <v>74.25</v>
      </c>
      <c r="D18" s="5">
        <f t="shared" si="0"/>
        <v>1.5169782250302086</v>
      </c>
      <c r="E18" s="5">
        <f>$E$2*(1-EXP(-$E$3*A18))</f>
        <v>1.4492601022900036</v>
      </c>
      <c r="F18" s="5">
        <f t="shared" si="2"/>
        <v>4.5857441474574769E-3</v>
      </c>
    </row>
    <row r="19" spans="1:6" x14ac:dyDescent="0.2">
      <c r="A19" s="2">
        <v>24</v>
      </c>
      <c r="B19" s="2" t="s">
        <v>22</v>
      </c>
      <c r="C19" s="2">
        <f t="shared" si="1"/>
        <v>77</v>
      </c>
      <c r="D19" s="5">
        <f t="shared" si="0"/>
        <v>1.5731626037350313</v>
      </c>
      <c r="E19" s="5">
        <f>$E$2*(1-EXP(-$E$3*A19))</f>
        <v>1.498964836626173</v>
      </c>
      <c r="F19" s="5">
        <f t="shared" si="2"/>
        <v>5.5053086439403719E-3</v>
      </c>
    </row>
    <row r="20" spans="1:6" x14ac:dyDescent="0.2">
      <c r="A20" s="2">
        <v>26</v>
      </c>
      <c r="B20" s="2" t="s">
        <v>23</v>
      </c>
      <c r="C20" s="2">
        <f t="shared" si="1"/>
        <v>78.375</v>
      </c>
      <c r="D20" s="5">
        <f t="shared" si="0"/>
        <v>1.6012547930874428</v>
      </c>
      <c r="E20" s="5">
        <f>$E$2*(1-EXP(-$E$3*A20))</f>
        <v>1.541949790741308</v>
      </c>
      <c r="F20" s="5">
        <f t="shared" si="2"/>
        <v>3.517083303275052E-3</v>
      </c>
    </row>
    <row r="21" spans="1:6" x14ac:dyDescent="0.2">
      <c r="A21" s="2">
        <v>28</v>
      </c>
      <c r="B21" s="2" t="s">
        <v>25</v>
      </c>
      <c r="C21" s="2">
        <f t="shared" si="1"/>
        <v>82.5</v>
      </c>
      <c r="D21" s="5">
        <f t="shared" si="0"/>
        <v>1.6855313611446765</v>
      </c>
      <c r="E21" s="5">
        <f>$E$2*(1-EXP(-$E$3*A21))</f>
        <v>1.5791234383818646</v>
      </c>
      <c r="F21" s="5">
        <f t="shared" si="2"/>
        <v>1.1322646026696534E-2</v>
      </c>
    </row>
    <row r="22" spans="1:6" x14ac:dyDescent="0.2">
      <c r="A22" s="2">
        <v>30</v>
      </c>
      <c r="B22" s="2" t="s">
        <v>25</v>
      </c>
      <c r="C22" s="2">
        <f t="shared" si="1"/>
        <v>82.5</v>
      </c>
      <c r="D22" s="5">
        <f t="shared" si="0"/>
        <v>1.6855313611446765</v>
      </c>
      <c r="E22" s="5">
        <f>$E$2*(1-EXP(-$E$3*A22))</f>
        <v>1.6112714331244651</v>
      </c>
      <c r="F22" s="5">
        <f t="shared" si="2"/>
        <v>5.5145369095669812E-3</v>
      </c>
    </row>
    <row r="23" spans="1:6" x14ac:dyDescent="0.2">
      <c r="A23" s="2">
        <v>32</v>
      </c>
      <c r="B23" s="2" t="s">
        <v>24</v>
      </c>
      <c r="C23" s="2">
        <f t="shared" si="1"/>
        <v>85.25</v>
      </c>
      <c r="D23" s="5">
        <f t="shared" si="0"/>
        <v>1.7417157398494989</v>
      </c>
      <c r="E23" s="5">
        <f>$E$2*(1-EXP(-$E$3*A23))</f>
        <v>1.6390732129219014</v>
      </c>
      <c r="F23" s="5">
        <f t="shared" si="2"/>
        <v>1.0535488334082568E-2</v>
      </c>
    </row>
    <row r="24" spans="1:6" x14ac:dyDescent="0.2">
      <c r="A24" s="2">
        <v>34</v>
      </c>
      <c r="B24" s="2" t="s">
        <v>25</v>
      </c>
      <c r="C24" s="2">
        <f t="shared" si="1"/>
        <v>82.5</v>
      </c>
      <c r="D24" s="5">
        <f t="shared" si="0"/>
        <v>1.6855313611446765</v>
      </c>
      <c r="E24" s="5">
        <f>$E$2*(1-EXP(-$E$3*A24))</f>
        <v>1.6631163598146967</v>
      </c>
      <c r="F24" s="5">
        <f t="shared" si="2"/>
        <v>5.0243228462299426E-4</v>
      </c>
    </row>
    <row r="25" spans="1:6" x14ac:dyDescent="0.2">
      <c r="A25" s="2">
        <v>36</v>
      </c>
      <c r="B25" s="2" t="s">
        <v>25</v>
      </c>
      <c r="C25" s="2">
        <f t="shared" si="1"/>
        <v>82.5</v>
      </c>
      <c r="D25" s="5">
        <f t="shared" si="0"/>
        <v>1.6855313611446765</v>
      </c>
      <c r="E25" s="5">
        <f>$E$2*(1-EXP(-$E$3*A25))</f>
        <v>1.683909018296289</v>
      </c>
      <c r="F25" s="5">
        <f t="shared" si="2"/>
        <v>2.63199631771397E-6</v>
      </c>
    </row>
    <row r="26" spans="1:6" x14ac:dyDescent="0.2">
      <c r="A26" s="2">
        <v>38</v>
      </c>
      <c r="B26" s="2" t="s">
        <v>25</v>
      </c>
      <c r="C26" s="2">
        <f t="shared" si="1"/>
        <v>82.5</v>
      </c>
      <c r="D26" s="5">
        <f t="shared" si="0"/>
        <v>1.6855313611446765</v>
      </c>
      <c r="E26" s="5">
        <f>$E$2*(1-EXP(-$E$3*A26))</f>
        <v>1.7018906347901634</v>
      </c>
      <c r="F26" s="5">
        <f t="shared" si="2"/>
        <v>2.6762583420792384E-4</v>
      </c>
    </row>
    <row r="27" spans="1:6" x14ac:dyDescent="0.2">
      <c r="A27" s="2">
        <v>40</v>
      </c>
      <c r="B27" s="2" t="s">
        <v>24</v>
      </c>
      <c r="C27" s="2">
        <f t="shared" si="1"/>
        <v>85.25</v>
      </c>
      <c r="D27" s="5">
        <f t="shared" si="0"/>
        <v>1.7417157398494989</v>
      </c>
      <c r="E27" s="5">
        <f>$E$2*(1-EXP(-$E$3*A27))</f>
        <v>1.7174412452144645</v>
      </c>
      <c r="F27" s="5">
        <f t="shared" si="2"/>
        <v>5.8925108978631353E-4</v>
      </c>
    </row>
    <row r="28" spans="1:6" x14ac:dyDescent="0.2">
      <c r="A28" s="2">
        <v>42</v>
      </c>
      <c r="B28" s="2" t="s">
        <v>24</v>
      </c>
      <c r="C28" s="2">
        <f t="shared" si="1"/>
        <v>85.25</v>
      </c>
      <c r="D28" s="5">
        <f t="shared" si="0"/>
        <v>1.7417157398494989</v>
      </c>
      <c r="E28" s="5">
        <f>$E$2*(1-EXP(-$E$3*A28))</f>
        <v>1.7308895069239028</v>
      </c>
      <c r="F28" s="5">
        <f t="shared" si="2"/>
        <v>1.172073193592621E-4</v>
      </c>
    </row>
    <row r="29" spans="1:6" x14ac:dyDescent="0.2">
      <c r="A29" s="2">
        <v>44</v>
      </c>
      <c r="B29" s="2" t="s">
        <v>27</v>
      </c>
      <c r="C29" s="2">
        <f t="shared" si="1"/>
        <v>89.375</v>
      </c>
      <c r="D29" s="5">
        <f t="shared" si="0"/>
        <v>1.8259923079067326</v>
      </c>
      <c r="E29" s="5">
        <f>$E$2*(1-EXP(-$E$3*A29))</f>
        <v>1.742519644781573</v>
      </c>
      <c r="F29" s="5">
        <f t="shared" si="2"/>
        <v>6.9676854892063893E-3</v>
      </c>
    </row>
    <row r="30" spans="1:6" x14ac:dyDescent="0.2">
      <c r="A30" s="2">
        <v>46</v>
      </c>
      <c r="B30" s="2" t="s">
        <v>27</v>
      </c>
      <c r="C30" s="2">
        <f t="shared" si="1"/>
        <v>89.375</v>
      </c>
      <c r="D30" s="5">
        <f t="shared" si="0"/>
        <v>1.8259923079067326</v>
      </c>
      <c r="E30" s="5">
        <f>$E$2*(1-EXP(-$E$3*A30))</f>
        <v>1.7525774581637656</v>
      </c>
      <c r="F30" s="5">
        <f t="shared" si="2"/>
        <v>5.3897401627824174E-3</v>
      </c>
    </row>
    <row r="31" spans="1:6" x14ac:dyDescent="0.2">
      <c r="A31" s="2">
        <v>48</v>
      </c>
      <c r="B31" s="2" t="s">
        <v>29</v>
      </c>
      <c r="C31" s="2">
        <f t="shared" si="1"/>
        <v>92.125</v>
      </c>
      <c r="D31" s="5">
        <f t="shared" si="0"/>
        <v>1.8821766866115552</v>
      </c>
      <c r="E31" s="5">
        <f>$E$2*(1-EXP(-$E$3*A31))</f>
        <v>1.761275515853967</v>
      </c>
      <c r="F31" s="5">
        <f t="shared" si="2"/>
        <v>1.4617093090555503E-2</v>
      </c>
    </row>
    <row r="32" spans="1:6" x14ac:dyDescent="0.2">
      <c r="A32" s="2">
        <v>50</v>
      </c>
      <c r="B32" s="2" t="s">
        <v>28</v>
      </c>
      <c r="C32" s="2">
        <f t="shared" si="1"/>
        <v>88</v>
      </c>
      <c r="D32" s="5">
        <f t="shared" si="0"/>
        <v>1.7979001185543215</v>
      </c>
      <c r="E32" s="5">
        <f>$E$2*(1-EXP(-$E$3*A32))</f>
        <v>1.7687976486185319</v>
      </c>
      <c r="F32" s="5">
        <f t="shared" si="2"/>
        <v>8.4695375636353615E-4</v>
      </c>
    </row>
    <row r="33" spans="1:6" x14ac:dyDescent="0.2">
      <c r="A33" s="2">
        <v>52</v>
      </c>
      <c r="B33" s="2" t="s">
        <v>28</v>
      </c>
      <c r="C33" s="2">
        <f t="shared" si="1"/>
        <v>88</v>
      </c>
      <c r="D33" s="5">
        <f t="shared" si="0"/>
        <v>1.7979001185543215</v>
      </c>
      <c r="E33" s="5">
        <f>$E$2*(1-EXP(-$E$3*A33))</f>
        <v>1.7753028344132278</v>
      </c>
      <c r="F33" s="5">
        <f t="shared" si="2"/>
        <v>5.1063725055332677E-4</v>
      </c>
    </row>
    <row r="34" spans="1:6" x14ac:dyDescent="0.2">
      <c r="A34" s="2">
        <v>54</v>
      </c>
      <c r="B34" s="2" t="s">
        <v>28</v>
      </c>
      <c r="C34" s="2">
        <f t="shared" si="1"/>
        <v>88</v>
      </c>
      <c r="D34" s="5">
        <f t="shared" si="0"/>
        <v>1.7979001185543215</v>
      </c>
      <c r="E34" s="5">
        <f>$E$2*(1-EXP(-$E$3*A34))</f>
        <v>1.7809285583332919</v>
      </c>
      <c r="F34" s="5">
        <f t="shared" si="2"/>
        <v>2.8803385633603549E-4</v>
      </c>
    </row>
    <row r="35" spans="1:6" x14ac:dyDescent="0.2">
      <c r="A35" s="2">
        <v>56</v>
      </c>
      <c r="B35" s="2" t="s">
        <v>28</v>
      </c>
      <c r="C35" s="2">
        <f t="shared" si="1"/>
        <v>88</v>
      </c>
      <c r="D35" s="5">
        <f t="shared" si="0"/>
        <v>1.7979001185543215</v>
      </c>
      <c r="E35" s="5">
        <f>$E$2*(1-EXP(-$E$3*A35))</f>
        <v>1.7857937183185131</v>
      </c>
      <c r="F35" s="5">
        <f t="shared" si="2"/>
        <v>1.4656492666958277E-4</v>
      </c>
    </row>
    <row r="36" spans="1:6" x14ac:dyDescent="0.2">
      <c r="A36" s="2">
        <v>58</v>
      </c>
      <c r="B36" s="2" t="s">
        <v>24</v>
      </c>
      <c r="C36" s="2">
        <f t="shared" si="1"/>
        <v>85.25</v>
      </c>
      <c r="D36" s="5">
        <f t="shared" si="0"/>
        <v>1.7417157398494989</v>
      </c>
      <c r="E36" s="5">
        <f>$E$2*(1-EXP(-$E$3*A36))</f>
        <v>1.7900011380245135</v>
      </c>
      <c r="F36" s="5">
        <f t="shared" si="2"/>
        <v>2.3314796769197078E-3</v>
      </c>
    </row>
    <row r="37" spans="1:6" x14ac:dyDescent="0.2">
      <c r="A37" s="2">
        <v>60</v>
      </c>
      <c r="B37" s="2" t="s">
        <v>28</v>
      </c>
      <c r="C37" s="2">
        <f t="shared" si="1"/>
        <v>88</v>
      </c>
      <c r="D37" s="5">
        <f t="shared" si="0"/>
        <v>1.7979001185543215</v>
      </c>
      <c r="E37" s="5">
        <f>$E$2*(1-EXP(-$E$3*A37))</f>
        <v>1.7936397399689954</v>
      </c>
      <c r="F37" s="5">
        <f t="shared" si="2"/>
        <v>1.8150825690305476E-5</v>
      </c>
    </row>
    <row r="38" spans="1:6" x14ac:dyDescent="0.2">
      <c r="A38" s="2">
        <v>62</v>
      </c>
      <c r="B38" s="2" t="s">
        <v>28</v>
      </c>
      <c r="C38" s="2">
        <f t="shared" si="1"/>
        <v>88</v>
      </c>
      <c r="D38" s="5">
        <f t="shared" si="0"/>
        <v>1.7979001185543215</v>
      </c>
      <c r="E38" s="5">
        <f>$E$2*(1-EXP(-$E$3*A38))</f>
        <v>1.7967864248817238</v>
      </c>
      <c r="F38" s="5">
        <f t="shared" si="2"/>
        <v>1.2403135963842118E-6</v>
      </c>
    </row>
    <row r="39" spans="1:6" x14ac:dyDescent="0.2">
      <c r="A39" s="2">
        <v>64</v>
      </c>
      <c r="B39" s="2" t="s">
        <v>28</v>
      </c>
      <c r="C39" s="2">
        <f t="shared" si="1"/>
        <v>88</v>
      </c>
      <c r="D39" s="5">
        <f t="shared" si="0"/>
        <v>1.7979001185543215</v>
      </c>
      <c r="E39" s="5">
        <f>$E$2*(1-EXP(-$E$3*A39))</f>
        <v>1.7995076969777299</v>
      </c>
      <c r="F39" s="5">
        <f t="shared" si="2"/>
        <v>2.5843083874082945E-6</v>
      </c>
    </row>
    <row r="40" spans="1:6" x14ac:dyDescent="0.2">
      <c r="A40" s="2">
        <v>66</v>
      </c>
      <c r="B40" s="2" t="s">
        <v>29</v>
      </c>
      <c r="C40" s="2">
        <f t="shared" si="1"/>
        <v>92.125</v>
      </c>
      <c r="D40" s="5">
        <f t="shared" si="0"/>
        <v>1.8821766866115552</v>
      </c>
      <c r="E40" s="5">
        <f>$E$2*(1-EXP(-$E$3*A40))</f>
        <v>1.801861069503383</v>
      </c>
      <c r="F40" s="5">
        <f t="shared" si="2"/>
        <v>6.4505983514665322E-3</v>
      </c>
    </row>
    <row r="41" spans="1:6" x14ac:dyDescent="0.2">
      <c r="A41" s="2">
        <v>68</v>
      </c>
      <c r="B41" s="2" t="s">
        <v>25</v>
      </c>
      <c r="C41" s="2">
        <f t="shared" si="1"/>
        <v>82.5</v>
      </c>
      <c r="D41" s="5">
        <f t="shared" si="0"/>
        <v>1.6855313611446765</v>
      </c>
      <c r="E41" s="5">
        <f>$E$2*(1-EXP(-$E$3*A41))</f>
        <v>1.8038962802611114</v>
      </c>
      <c r="F41" s="5">
        <f t="shared" si="2"/>
        <v>1.401025407744017E-2</v>
      </c>
    </row>
    <row r="42" spans="1:6" x14ac:dyDescent="0.2">
      <c r="A42" s="2">
        <v>70</v>
      </c>
      <c r="B42" s="2" t="s">
        <v>27</v>
      </c>
      <c r="C42" s="2">
        <f t="shared" si="1"/>
        <v>89.375</v>
      </c>
      <c r="D42" s="5">
        <f t="shared" si="0"/>
        <v>1.8259923079067326</v>
      </c>
      <c r="E42" s="5">
        <f>$E$2*(1-EXP(-$E$3*A42))</f>
        <v>1.8056563428025167</v>
      </c>
      <c r="F42" s="5">
        <f t="shared" si="2"/>
        <v>4.1355147671988558E-4</v>
      </c>
    </row>
    <row r="43" spans="1:6" x14ac:dyDescent="0.2">
      <c r="A43" s="2">
        <v>72</v>
      </c>
      <c r="B43" s="2" t="s">
        <v>28</v>
      </c>
      <c r="C43" s="2">
        <f t="shared" si="1"/>
        <v>88</v>
      </c>
      <c r="D43" s="5">
        <f t="shared" si="0"/>
        <v>1.7979001185543215</v>
      </c>
      <c r="E43" s="5">
        <f>$E$2*(1-EXP(-$E$3*A43))</f>
        <v>1.8071784555065176</v>
      </c>
      <c r="F43" s="5">
        <f t="shared" si="2"/>
        <v>8.6087536598486542E-5</v>
      </c>
    </row>
    <row r="44" spans="1:6" x14ac:dyDescent="0.2">
      <c r="A44" s="2">
        <v>74</v>
      </c>
      <c r="B44" s="2" t="s">
        <v>28</v>
      </c>
      <c r="C44" s="2">
        <f t="shared" si="1"/>
        <v>88</v>
      </c>
      <c r="D44" s="5">
        <f t="shared" si="0"/>
        <v>1.7979001185543215</v>
      </c>
      <c r="E44" s="5">
        <f>$E$2*(1-EXP(-$E$3*A44))</f>
        <v>1.8084947877556155</v>
      </c>
      <c r="F44" s="5">
        <f t="shared" si="2"/>
        <v>1.122470154848461E-4</v>
      </c>
    </row>
    <row r="45" spans="1:6" x14ac:dyDescent="0.2">
      <c r="A45" s="2">
        <v>76</v>
      </c>
      <c r="B45" s="2" t="s">
        <v>24</v>
      </c>
      <c r="C45" s="2">
        <f t="shared" si="1"/>
        <v>85.25</v>
      </c>
      <c r="D45" s="5">
        <f t="shared" si="0"/>
        <v>1.7417157398494989</v>
      </c>
      <c r="E45" s="5">
        <f>$E$2*(1-EXP(-$E$3*A45))</f>
        <v>1.8096331598258704</v>
      </c>
      <c r="F45" s="5">
        <f t="shared" si="2"/>
        <v>4.6127759362468218E-3</v>
      </c>
    </row>
    <row r="46" spans="1:6" x14ac:dyDescent="0.2">
      <c r="A46" s="2">
        <v>78</v>
      </c>
      <c r="B46" s="2" t="s">
        <v>28</v>
      </c>
      <c r="C46" s="2">
        <f t="shared" si="1"/>
        <v>88</v>
      </c>
      <c r="D46" s="5">
        <f t="shared" si="0"/>
        <v>1.7979001185543215</v>
      </c>
      <c r="E46" s="5">
        <f>$E$2*(1-EXP(-$E$3*A46))</f>
        <v>1.8106176308598552</v>
      </c>
      <c r="F46" s="5">
        <f t="shared" si="2"/>
        <v>1.6173511924139956E-4</v>
      </c>
    </row>
    <row r="47" spans="1:6" x14ac:dyDescent="0.2">
      <c r="A47" s="2">
        <v>80</v>
      </c>
      <c r="B47" s="2" t="s">
        <v>27</v>
      </c>
      <c r="C47" s="2">
        <f t="shared" si="1"/>
        <v>89.375</v>
      </c>
      <c r="D47" s="5">
        <f t="shared" si="0"/>
        <v>1.8259923079067326</v>
      </c>
      <c r="E47" s="5">
        <f>$E$2*(1-EXP(-$E$3*A47))</f>
        <v>1.8114690073492115</v>
      </c>
      <c r="F47" s="5">
        <f t="shared" si="2"/>
        <v>2.1092625908409435E-4</v>
      </c>
    </row>
    <row r="48" spans="1:6" x14ac:dyDescent="0.2">
      <c r="A48" s="2">
        <v>82</v>
      </c>
      <c r="B48" s="2" t="s">
        <v>25</v>
      </c>
      <c r="C48" s="2">
        <f t="shared" si="1"/>
        <v>82.5</v>
      </c>
      <c r="D48" s="5">
        <f t="shared" si="0"/>
        <v>1.6855313611446765</v>
      </c>
      <c r="E48" s="5">
        <f>$E$2*(1-EXP(-$E$3*A48))</f>
        <v>1.8122052828734334</v>
      </c>
      <c r="F48" s="5">
        <f t="shared" si="2"/>
        <v>1.6046282446143232E-2</v>
      </c>
    </row>
    <row r="49" spans="1:6" x14ac:dyDescent="0.2">
      <c r="A49" s="2">
        <v>84</v>
      </c>
      <c r="B49" s="2" t="s">
        <v>28</v>
      </c>
      <c r="C49" s="2">
        <f t="shared" si="1"/>
        <v>88</v>
      </c>
      <c r="D49" s="5">
        <f t="shared" si="0"/>
        <v>1.7979001185543215</v>
      </c>
      <c r="E49" s="5">
        <f>$E$2*(1-EXP(-$E$3*A49))</f>
        <v>1.8128420183886207</v>
      </c>
      <c r="F49" s="5">
        <f t="shared" si="2"/>
        <v>2.2326037065822945E-4</v>
      </c>
    </row>
    <row r="50" spans="1:6" x14ac:dyDescent="0.2">
      <c r="A50" s="2">
        <v>86</v>
      </c>
      <c r="B50" s="2" t="s">
        <v>28</v>
      </c>
      <c r="C50" s="2">
        <f t="shared" si="1"/>
        <v>88</v>
      </c>
      <c r="D50" s="5">
        <f t="shared" si="0"/>
        <v>1.7979001185543215</v>
      </c>
      <c r="E50" s="5">
        <f>$E$2*(1-EXP(-$E$3*A50))</f>
        <v>1.8133926711034845</v>
      </c>
      <c r="F50" s="5">
        <f t="shared" si="2"/>
        <v>2.4001918448857481E-4</v>
      </c>
    </row>
    <row r="51" spans="1:6" x14ac:dyDescent="0.2">
      <c r="A51" s="2">
        <v>88</v>
      </c>
      <c r="B51" s="2" t="s">
        <v>24</v>
      </c>
      <c r="C51" s="2">
        <f t="shared" si="1"/>
        <v>85.25</v>
      </c>
      <c r="D51" s="5">
        <f t="shared" si="0"/>
        <v>1.7417157398494989</v>
      </c>
      <c r="E51" s="5">
        <f>$E$2*(1-EXP(-$E$3*A51))</f>
        <v>1.8138688788933039</v>
      </c>
      <c r="F51" s="5">
        <f t="shared" si="2"/>
        <v>5.2060754738746644E-3</v>
      </c>
    </row>
    <row r="52" spans="1:6" x14ac:dyDescent="0.2">
      <c r="A52" s="2">
        <v>90</v>
      </c>
      <c r="B52" s="2" t="s">
        <v>28</v>
      </c>
      <c r="C52" s="2">
        <f t="shared" si="1"/>
        <v>88</v>
      </c>
      <c r="D52" s="5">
        <f t="shared" si="0"/>
        <v>1.7979001185543215</v>
      </c>
      <c r="E52" s="5">
        <f>$E$2*(1-EXP(-$E$3*A52))</f>
        <v>1.8142807062628301</v>
      </c>
      <c r="F52" s="5">
        <f t="shared" si="2"/>
        <v>2.6832365367614262E-4</v>
      </c>
    </row>
    <row r="53" spans="1:6" x14ac:dyDescent="0.2">
      <c r="A53" s="2">
        <v>92</v>
      </c>
      <c r="B53" s="2" t="s">
        <v>27</v>
      </c>
      <c r="C53" s="2">
        <f t="shared" si="1"/>
        <v>89.375</v>
      </c>
      <c r="D53" s="5">
        <f t="shared" si="0"/>
        <v>1.8259923079067326</v>
      </c>
      <c r="E53" s="5">
        <f>$E$2*(1-EXP(-$E$3*A53))</f>
        <v>1.8146368570564892</v>
      </c>
      <c r="F53" s="5">
        <f t="shared" si="2"/>
        <v>1.2894626401229275E-4</v>
      </c>
    </row>
    <row r="54" spans="1:6" x14ac:dyDescent="0.2">
      <c r="A54" s="2">
        <v>94</v>
      </c>
      <c r="B54" s="2" t="s">
        <v>29</v>
      </c>
      <c r="C54" s="2">
        <f t="shared" si="1"/>
        <v>92.125</v>
      </c>
      <c r="D54" s="5">
        <f t="shared" si="0"/>
        <v>1.8821766866115552</v>
      </c>
      <c r="E54" s="5">
        <f>$E$2*(1-EXP(-$E$3*A54))</f>
        <v>1.81494485841145</v>
      </c>
      <c r="F54" s="5">
        <f t="shared" si="2"/>
        <v>4.5201187231284617E-3</v>
      </c>
    </row>
    <row r="55" spans="1:6" x14ac:dyDescent="0.2">
      <c r="A55" s="2">
        <v>96</v>
      </c>
      <c r="B55" s="2" t="s">
        <v>22</v>
      </c>
      <c r="C55" s="2">
        <f t="shared" si="1"/>
        <v>77</v>
      </c>
      <c r="D55" s="5">
        <f t="shared" si="0"/>
        <v>1.5731626037350313</v>
      </c>
      <c r="E55" s="5">
        <f>$E$2*(1-EXP(-$E$3*A55))</f>
        <v>1.8152112198413461</v>
      </c>
      <c r="F55" s="5">
        <f t="shared" si="2"/>
        <v>5.8587532558982205E-2</v>
      </c>
    </row>
    <row r="56" spans="1:6" x14ac:dyDescent="0.2">
      <c r="A56" s="2">
        <v>98</v>
      </c>
      <c r="B56" s="2" t="s">
        <v>27</v>
      </c>
      <c r="C56" s="2">
        <f t="shared" si="1"/>
        <v>89.375</v>
      </c>
      <c r="D56" s="5">
        <f t="shared" si="0"/>
        <v>1.8259923079067326</v>
      </c>
      <c r="E56" s="5">
        <f>$E$2*(1-EXP(-$E$3*A56))</f>
        <v>1.8154415708128391</v>
      </c>
      <c r="F56" s="5">
        <f t="shared" si="2"/>
        <v>1.1131805322446102E-4</v>
      </c>
    </row>
    <row r="57" spans="1:6" x14ac:dyDescent="0.2">
      <c r="A57" s="2">
        <v>100</v>
      </c>
      <c r="B57" s="2" t="s">
        <v>29</v>
      </c>
      <c r="C57" s="2">
        <f t="shared" si="1"/>
        <v>92.125</v>
      </c>
      <c r="D57" s="5">
        <f t="shared" si="0"/>
        <v>1.8821766866115552</v>
      </c>
      <c r="E57" s="5">
        <f>$E$2*(1-EXP(-$E$3*A57))</f>
        <v>1.8156407797226586</v>
      </c>
      <c r="F57" s="5">
        <f t="shared" si="2"/>
        <v>4.4270269055279258E-3</v>
      </c>
    </row>
    <row r="58" spans="1:6" x14ac:dyDescent="0.2">
      <c r="A58" s="2">
        <v>102</v>
      </c>
      <c r="B58" s="2" t="s">
        <v>29</v>
      </c>
      <c r="C58" s="2">
        <f t="shared" si="1"/>
        <v>92.125</v>
      </c>
      <c r="D58" s="5">
        <f t="shared" si="0"/>
        <v>1.8821766866115552</v>
      </c>
      <c r="E58" s="5">
        <f>$E$2*(1-EXP(-$E$3*A58))</f>
        <v>1.8158130567896684</v>
      </c>
      <c r="F58" s="5">
        <f t="shared" si="2"/>
        <v>4.4041313631364249E-3</v>
      </c>
    </row>
    <row r="59" spans="1:6" x14ac:dyDescent="0.2">
      <c r="A59" s="2">
        <v>104</v>
      </c>
      <c r="B59" s="2" t="s">
        <v>29</v>
      </c>
      <c r="C59" s="2">
        <f t="shared" si="1"/>
        <v>92.125</v>
      </c>
      <c r="D59" s="5">
        <f t="shared" si="0"/>
        <v>1.8821766866115552</v>
      </c>
      <c r="E59" s="5">
        <f>$E$2*(1-EXP(-$E$3*A59))</f>
        <v>1.8159620430365402</v>
      </c>
      <c r="F59" s="5">
        <f t="shared" si="2"/>
        <v>4.3843790237662822E-3</v>
      </c>
    </row>
    <row r="60" spans="1:6" x14ac:dyDescent="0.2">
      <c r="A60" s="2">
        <v>106</v>
      </c>
      <c r="B60" s="2" t="s">
        <v>28</v>
      </c>
      <c r="C60" s="2">
        <f t="shared" si="1"/>
        <v>88</v>
      </c>
      <c r="D60" s="5">
        <f t="shared" si="0"/>
        <v>1.7979001185543215</v>
      </c>
      <c r="E60" s="5">
        <f>$E$2*(1-EXP(-$E$3*A60))</f>
        <v>1.8160908872416466</v>
      </c>
      <c r="F60" s="5">
        <f t="shared" si="2"/>
        <v>3.3090406543576567E-4</v>
      </c>
    </row>
    <row r="61" spans="1:6" x14ac:dyDescent="0.2">
      <c r="A61" s="2">
        <v>108</v>
      </c>
      <c r="B61" s="2" t="s">
        <v>27</v>
      </c>
      <c r="C61" s="2">
        <f t="shared" si="1"/>
        <v>89.375</v>
      </c>
      <c r="D61" s="5">
        <f t="shared" si="0"/>
        <v>1.8259923079067326</v>
      </c>
      <c r="E61" s="5">
        <f>$E$2*(1-EXP(-$E$3*A61))</f>
        <v>1.8162023124875204</v>
      </c>
      <c r="F61" s="5">
        <f t="shared" si="2"/>
        <v>9.5844010308196177E-5</v>
      </c>
    </row>
    <row r="62" spans="1:6" x14ac:dyDescent="0.2">
      <c r="A62" s="2">
        <v>110</v>
      </c>
      <c r="B62" s="2" t="s">
        <v>27</v>
      </c>
      <c r="C62" s="2">
        <f t="shared" si="1"/>
        <v>89.375</v>
      </c>
      <c r="D62" s="5">
        <f t="shared" si="0"/>
        <v>1.8259923079067326</v>
      </c>
      <c r="E62" s="5">
        <f>$E$2*(1-EXP(-$E$3*A62))</f>
        <v>1.8162986737123636</v>
      </c>
      <c r="F62" s="5">
        <f t="shared" si="2"/>
        <v>9.3966543894239381E-5</v>
      </c>
    </row>
    <row r="63" spans="1:6" x14ac:dyDescent="0.2">
      <c r="A63" s="2">
        <v>112</v>
      </c>
      <c r="B63" s="2" t="s">
        <v>26</v>
      </c>
      <c r="C63" s="2">
        <f t="shared" si="1"/>
        <v>93.5</v>
      </c>
      <c r="D63" s="5">
        <f t="shared" si="0"/>
        <v>1.9102688759639663</v>
      </c>
      <c r="E63" s="5">
        <f>$E$2*(1-EXP(-$E$3*A63))</f>
        <v>1.8163820074809411</v>
      </c>
      <c r="F63" s="5">
        <f t="shared" si="2"/>
        <v>8.8147440735488677E-3</v>
      </c>
    </row>
    <row r="64" spans="1:6" x14ac:dyDescent="0.2">
      <c r="A64" s="2">
        <v>114</v>
      </c>
      <c r="B64" s="2" t="s">
        <v>23</v>
      </c>
      <c r="C64" s="2">
        <f t="shared" si="1"/>
        <v>78.375</v>
      </c>
      <c r="D64" s="5">
        <f t="shared" si="0"/>
        <v>1.6012547930874428</v>
      </c>
      <c r="E64" s="5">
        <f>$E$2*(1-EXP(-$E$3*A64))</f>
        <v>1.8164540750267473</v>
      </c>
      <c r="F64" s="5">
        <f t="shared" si="2"/>
        <v>4.6310730947192263E-2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Qian</dc:creator>
  <cp:lastModifiedBy>Zhao, Qian</cp:lastModifiedBy>
  <dcterms:created xsi:type="dcterms:W3CDTF">2023-10-19T22:56:19Z</dcterms:created>
  <dcterms:modified xsi:type="dcterms:W3CDTF">2023-10-19T23:02:24Z</dcterms:modified>
</cp:coreProperties>
</file>