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vanessa_garayburu-caruso_pnnl_gov/Documents/Documents/GitHub/NEON-MONet/MONet_Pilot_Data_from_Zenoto/"/>
    </mc:Choice>
  </mc:AlternateContent>
  <xr:revisionPtr revIDLastSave="48" documentId="8_{D58302F8-6B67-1448-AD17-7AC9242F8016}" xr6:coauthVersionLast="47" xr6:coauthVersionMax="47" xr10:uidLastSave="{FC7A1E01-47A5-472C-A2D0-2E43F8A455B3}"/>
  <bookViews>
    <workbookView xWindow="57480" yWindow="-120" windowWidth="21840" windowHeight="13140" xr2:uid="{9FF1BD65-9698-4DEE-A080-F861C60DB929}"/>
  </bookViews>
  <sheets>
    <sheet name="Sheet1" sheetId="1" r:id="rId1"/>
  </sheets>
  <definedNames>
    <definedName name="_xlnm._FilterDatabase" localSheetId="0" hidden="1">Sheet1!$A$1:$K$67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7" i="1" l="1"/>
  <c r="I66" i="1"/>
  <c r="I65" i="1"/>
  <c r="I64" i="1"/>
  <c r="I63" i="1"/>
  <c r="I37" i="1"/>
  <c r="I36" i="1"/>
  <c r="I31" i="1"/>
  <c r="I28" i="1"/>
  <c r="I27" i="1"/>
  <c r="I26" i="1"/>
  <c r="I5" i="1"/>
  <c r="I4" i="1"/>
  <c r="H67" i="1"/>
  <c r="H66" i="1"/>
  <c r="H65" i="1"/>
  <c r="H64" i="1"/>
  <c r="H63" i="1"/>
  <c r="H31" i="1"/>
  <c r="H28" i="1"/>
  <c r="H27" i="1"/>
  <c r="H26" i="1"/>
  <c r="H37" i="1"/>
  <c r="H4" i="1"/>
</calcChain>
</file>

<file path=xl/sharedStrings.xml><?xml version="1.0" encoding="utf-8"?>
<sst xmlns="http://schemas.openxmlformats.org/spreadsheetml/2006/main" count="406" uniqueCount="373">
  <si>
    <t>Site_Code</t>
  </si>
  <si>
    <t>Site_Name_Long</t>
  </si>
  <si>
    <t>Core_collector</t>
  </si>
  <si>
    <t>DateTime_Collected (24 Hr format)</t>
  </si>
  <si>
    <t>Lat</t>
  </si>
  <si>
    <t>Long</t>
  </si>
  <si>
    <t>Elev.m</t>
  </si>
  <si>
    <t>Vegetation</t>
  </si>
  <si>
    <t>Weather</t>
  </si>
  <si>
    <t>ANZA</t>
  </si>
  <si>
    <t>Anza Borrego Desert State Park</t>
  </si>
  <si>
    <t>Nathalie A. Delherbe &amp; Alvaro Munoz Plominsky</t>
  </si>
  <si>
    <t xml:space="preserve">20220606 / 08:45  - 12:05 </t>
  </si>
  <si>
    <t>Desert scrub</t>
  </si>
  <si>
    <t>Extreme: heat, desertic, dry</t>
  </si>
  <si>
    <t>BLAN</t>
  </si>
  <si>
    <t>Blandy Experimental Farm</t>
  </si>
  <si>
    <t xml:space="preserve">Lorien Lemmon </t>
  </si>
  <si>
    <t xml:space="preserve">2020620 / 09:00 </t>
  </si>
  <si>
    <t>Early successional forest</t>
  </si>
  <si>
    <t>Overcast</t>
  </si>
  <si>
    <t>CFS1</t>
  </si>
  <si>
    <t>Organic legume disk tillage</t>
  </si>
  <si>
    <t>Idowu, Hannah, Thomas</t>
  </si>
  <si>
    <t xml:space="preserve">20220404 / 9:51 </t>
  </si>
  <si>
    <t>Previously hairy vetch and rye (agriculture), Current state: disked</t>
  </si>
  <si>
    <t>Sunny, windy, 53° (units not specified)</t>
  </si>
  <si>
    <t>CFS2</t>
  </si>
  <si>
    <t>Reduced tillage: organic</t>
  </si>
  <si>
    <t xml:space="preserve">20220404 / 10:59 </t>
  </si>
  <si>
    <t>Previously rye (Agriculture) Current state: disked</t>
  </si>
  <si>
    <t>Sunny, windy, 55° F</t>
  </si>
  <si>
    <t>CLBJ</t>
  </si>
  <si>
    <t>Caddo Lyndon B Johnson National Grasslands</t>
  </si>
  <si>
    <t>A. Rankin, E. Becker, N. Williams</t>
  </si>
  <si>
    <t xml:space="preserve">20220525/ 10:34 </t>
  </si>
  <si>
    <t>Post oak forest; controlled burn in January 2022</t>
  </si>
  <si>
    <t>Overcast, heavy rain ~16hr prior</t>
  </si>
  <si>
    <t>CPER</t>
  </si>
  <si>
    <t>Central Plains Experimental Range NEON</t>
  </si>
  <si>
    <t>Josh Marino, Angela Mundt</t>
  </si>
  <si>
    <t xml:space="preserve">20220727 / 14:06 </t>
  </si>
  <si>
    <t>Short grass prairie, arid plains, heavy drought</t>
  </si>
  <si>
    <t>Sunny, partial clouds, 87° F</t>
  </si>
  <si>
    <t>DCFS</t>
  </si>
  <si>
    <t>Dakota Coteau Field Site NEON</t>
  </si>
  <si>
    <t>Travis Carter &amp; Colton Wetch</t>
  </si>
  <si>
    <t xml:space="preserve">20220718 / 8:36 </t>
  </si>
  <si>
    <t>Grassland - BRIN2, PUPR, SYX, PEARG, SOCAC</t>
  </si>
  <si>
    <t>DELA</t>
  </si>
  <si>
    <t>Dead Lake NEON</t>
  </si>
  <si>
    <t>Kathryn Petty (Kpetty), Laura Nagel (lnagel)</t>
  </si>
  <si>
    <t>20220516 / 14:30</t>
  </si>
  <si>
    <t>Deciduous forest / woody wetland</t>
  </si>
  <si>
    <t>Sunny</t>
  </si>
  <si>
    <t xml:space="preserve">DSNY </t>
  </si>
  <si>
    <t>Disney Wilderness Preserve</t>
  </si>
  <si>
    <t>J. EHMKE  &amp; G. McLeod</t>
  </si>
  <si>
    <t>20220502 13:15</t>
  </si>
  <si>
    <t>Grassland / Low scrub</t>
  </si>
  <si>
    <t>Sunny, 85°F</t>
  </si>
  <si>
    <t>FTA3</t>
  </si>
  <si>
    <t xml:space="preserve">Fluxtower location A3 </t>
  </si>
  <si>
    <t>Doug McFarland</t>
  </si>
  <si>
    <t xml:space="preserve">20210928 /13:35 </t>
  </si>
  <si>
    <t>Cheatgrass Sage, bitterbrush, rabbit brush</t>
  </si>
  <si>
    <t>Partly cloudy</t>
  </si>
  <si>
    <t>FTA5</t>
  </si>
  <si>
    <t>Fluxtower location A5</t>
  </si>
  <si>
    <t xml:space="preserve">20220317 / 14:33 </t>
  </si>
  <si>
    <t xml:space="preserve">Skeleton weed and cheetgrass with ground cover. See photo 1 (shrub steppe post burn) </t>
  </si>
  <si>
    <t>Overcast 46° F</t>
  </si>
  <si>
    <t xml:space="preserve">GRSM </t>
  </si>
  <si>
    <t>Great Smoky Mountains National Park NEON</t>
  </si>
  <si>
    <t>Kconcklin &amp; Dukerschein</t>
  </si>
  <si>
    <t>20220614 / 14:04</t>
  </si>
  <si>
    <t>Deciduous broadleaf</t>
  </si>
  <si>
    <t>Overcast, light air, no precipitation</t>
  </si>
  <si>
    <t>HARV</t>
  </si>
  <si>
    <t>NEON D01 HARV Plot HARV_07</t>
  </si>
  <si>
    <t>Carol Granson &amp; Clay Lovelac</t>
  </si>
  <si>
    <t xml:space="preserve">20220718 / 10:00 </t>
  </si>
  <si>
    <t>Hardwood forest (decidious)</t>
  </si>
  <si>
    <t>Overcast, light rain, warm</t>
  </si>
  <si>
    <t>ISCC</t>
  </si>
  <si>
    <t>Relay Cover Crop</t>
  </si>
  <si>
    <t xml:space="preserve">Tucker Gibbons, Cooper Reid, Carolyn King, Sophia Mineart - Continuum Ag. </t>
  </si>
  <si>
    <t xml:space="preserve">20220729 /14:08 </t>
  </si>
  <si>
    <t>Cereal rye cover (terminated) soybeans growing</t>
  </si>
  <si>
    <t xml:space="preserve">Sunny, 79°F, 11mph wind. Soil is very dry. No rain for ~4 weeks. </t>
  </si>
  <si>
    <t>ISNC</t>
  </si>
  <si>
    <t xml:space="preserve">Relay No Cover </t>
  </si>
  <si>
    <t xml:space="preserve">20220729/ 14:25 </t>
  </si>
  <si>
    <t>Soybeans, no CC residue</t>
  </si>
  <si>
    <t>JERC</t>
  </si>
  <si>
    <t>The Jones Center At Ichauway NEON</t>
  </si>
  <si>
    <t>Jordan Ehmke, Gaelin Mcleod</t>
  </si>
  <si>
    <t xml:space="preserve">20220510 / 15:39 </t>
  </si>
  <si>
    <t>Mixed forest, oak + pine forest</t>
  </si>
  <si>
    <t>Sunny, 82° (units not specified), 25% humidity</t>
  </si>
  <si>
    <t xml:space="preserve">JORN </t>
  </si>
  <si>
    <t>Jornada Experimental Range NEON</t>
  </si>
  <si>
    <t>Lorie Lyon</t>
  </si>
  <si>
    <t xml:space="preserve">20220628 /8:23 </t>
  </si>
  <si>
    <t xml:space="preserve">Desert </t>
  </si>
  <si>
    <t>Overcast, slight breeze</t>
  </si>
  <si>
    <t>KONA</t>
  </si>
  <si>
    <t>Konza Prairie Agroecosystem NEON</t>
  </si>
  <si>
    <t>Tamara Hillma, Gabriel Cardona</t>
  </si>
  <si>
    <t xml:space="preserve">20220613 / 09:17 </t>
  </si>
  <si>
    <t>Agriculture - planted corn</t>
  </si>
  <si>
    <t xml:space="preserve">Partly cloudy, wind 17 mph from suth, 87° (units no specified) </t>
  </si>
  <si>
    <t>KONZ</t>
  </si>
  <si>
    <t>Konza Prairie Biological Station NEON</t>
  </si>
  <si>
    <t xml:space="preserve">20220613 / 12:45 </t>
  </si>
  <si>
    <t>Tallgrass prairie</t>
  </si>
  <si>
    <t>Sunny, wind 22 mph from south, 96°F</t>
  </si>
  <si>
    <t xml:space="preserve">LENO </t>
  </si>
  <si>
    <t>Lenoir Landing</t>
  </si>
  <si>
    <t xml:space="preserve">Kathryn Petty (Petty K) &amp; Hunter Teal (Teal SH) </t>
  </si>
  <si>
    <t xml:space="preserve">20220524 / 10:15 </t>
  </si>
  <si>
    <t>Mixed hardwood forest</t>
  </si>
  <si>
    <t>Rain</t>
  </si>
  <si>
    <t>MLBS</t>
  </si>
  <si>
    <t>Mountain Lake Biological Station</t>
  </si>
  <si>
    <t xml:space="preserve">Dylan Peters, Lucas Smith </t>
  </si>
  <si>
    <t xml:space="preserve">20220607 / 08:51 </t>
  </si>
  <si>
    <t>High elevation temperate forest</t>
  </si>
  <si>
    <t xml:space="preserve">MOAB </t>
  </si>
  <si>
    <t>MOAB NEON</t>
  </si>
  <si>
    <t>J. Cramer &amp; A. Jacobs</t>
  </si>
  <si>
    <t>20220621 / 16:45</t>
  </si>
  <si>
    <t xml:space="preserve">Shrub scrub </t>
  </si>
  <si>
    <t>Sunny, windy, warm</t>
  </si>
  <si>
    <t xml:space="preserve">NIWO </t>
  </si>
  <si>
    <t>Niwot Ridge</t>
  </si>
  <si>
    <t>Josh Marino (marinojj@batelleecology.org</t>
  </si>
  <si>
    <t xml:space="preserve">20220711 / 23:50 </t>
  </si>
  <si>
    <t xml:space="preserve">Alpine tundra. Assorted forbs and graminoids </t>
  </si>
  <si>
    <t>Sunny, light breeze, 75°F</t>
  </si>
  <si>
    <t>NOGP</t>
  </si>
  <si>
    <t>Northern Great Plains Research Laboratory NEON</t>
  </si>
  <si>
    <t>20220718 / 13:02</t>
  </si>
  <si>
    <t>Prairie - ARLU, LIPU, BRIN2, POPR, OESU3</t>
  </si>
  <si>
    <t>NWBA</t>
  </si>
  <si>
    <t xml:space="preserve">Northwest Baltimore Base of Slope Adelphi, MD </t>
  </si>
  <si>
    <t>Dr. K. Prestegaard &amp; Samantha Volz</t>
  </si>
  <si>
    <t xml:space="preserve">20220305 / 11:05 </t>
  </si>
  <si>
    <t xml:space="preserve">Edge of decidious forest </t>
  </si>
  <si>
    <t>Warm, sunny, 50°F</t>
  </si>
  <si>
    <t>NWBB</t>
  </si>
  <si>
    <t xml:space="preserve">Northwest Baltimore Mid Slope Adelphi, MD </t>
  </si>
  <si>
    <t xml:space="preserve">20220305 / 12:57 </t>
  </si>
  <si>
    <t>Deciduous forest, step midslope, sycamore, ash</t>
  </si>
  <si>
    <t>Sunny, clear 57°F</t>
  </si>
  <si>
    <t>NWBC</t>
  </si>
  <si>
    <t xml:space="preserve">Northwest Baltimore Top of Slope Adelphi, MD </t>
  </si>
  <si>
    <t xml:space="preserve">20220305 / 13:55 </t>
  </si>
  <si>
    <t>Deadwood forest, ash, oak</t>
  </si>
  <si>
    <t xml:space="preserve">Sunny light, wind, 60°F, </t>
  </si>
  <si>
    <t>OCTB</t>
  </si>
  <si>
    <t xml:space="preserve">Orchard Combat Training Center: 1983 OCTC Fire Burned </t>
  </si>
  <si>
    <t>Megan Kelly-Slatten &amp; Ashley Leavell</t>
  </si>
  <si>
    <t xml:space="preserve">20220415 / 14:03 </t>
  </si>
  <si>
    <t>Bur buttercup, soul biocrust</t>
  </si>
  <si>
    <t>Sunny, Clear, Cool, Rained previous day</t>
  </si>
  <si>
    <t>OCTU</t>
  </si>
  <si>
    <t xml:space="preserve">Orchard Combat Training Center: 1983 OCTC Fire-Unburned </t>
  </si>
  <si>
    <t xml:space="preserve">20220415 / 14:40 </t>
  </si>
  <si>
    <t>Wyoming big Sagebrush, Bur buttercup, soil biocrust</t>
  </si>
  <si>
    <t>Clear &amp; sunny, cool, rained previous day</t>
  </si>
  <si>
    <t>OKPF</t>
  </si>
  <si>
    <t xml:space="preserve">Oak Pine Forest </t>
  </si>
  <si>
    <t>Zoe Cardon</t>
  </si>
  <si>
    <t xml:space="preserve">20211129 / 09:54 </t>
  </si>
  <si>
    <t xml:space="preserve">Oak pine woodland. Tree (canopy) layer vegetation: Pirus strobus (white pine), Pinus rigida (pitch pine), Quercus alba (white oak), Quercus velutina (black oak). Understory: Gaylussacia baccata (huckleberry). </t>
  </si>
  <si>
    <t>Sunny, chilly (39°F, 40°F)</t>
  </si>
  <si>
    <t>ONAQ</t>
  </si>
  <si>
    <t>Onaqui NEON</t>
  </si>
  <si>
    <t>Amy Jacobs &amp; Joleisa Cramer</t>
  </si>
  <si>
    <t xml:space="preserve">20220606 / 12:48 </t>
  </si>
  <si>
    <t>Partly Sunny</t>
  </si>
  <si>
    <t>ORNL</t>
  </si>
  <si>
    <t>Oak Ridge National Lab</t>
  </si>
  <si>
    <t>Lucas Smith &amp; Dylan Peters</t>
  </si>
  <si>
    <t xml:space="preserve">20220608 / 12:11 </t>
  </si>
  <si>
    <t xml:space="preserve">Temperate rainforest </t>
  </si>
  <si>
    <t>OSBS</t>
  </si>
  <si>
    <t xml:space="preserve">Ordway Swisher Biological Station </t>
  </si>
  <si>
    <t>Jordan Ehmke &amp; Grace Ramcke</t>
  </si>
  <si>
    <t xml:space="preserve">20220516 / 11:00 </t>
  </si>
  <si>
    <t>Mixed forest, oak and pine flat woods, palm and grass present</t>
  </si>
  <si>
    <t>Sunny, humid, hight of 86°, low of 63°</t>
  </si>
  <si>
    <t>PETF</t>
  </si>
  <si>
    <t xml:space="preserve">Peterson Farm </t>
  </si>
  <si>
    <t xml:space="preserve">20211128 / 12:47 </t>
  </si>
  <si>
    <t xml:space="preserve">Pasture grass prevuously found at Peterson Farm. To ID; needed more material and flowers/seeds/ Could not ID on day of sampling. Dactylis glomerata (orchard grass), Festuca arundinacea (tall fescue), Schyzachryium scoparium (litle bluestem), Agrostis Scabra (rough bentgrass), Erigrostis spectabilis (purple lovegrass) </t>
  </si>
  <si>
    <t xml:space="preserve">Overcast, ~35°F (1.7°C) </t>
  </si>
  <si>
    <t>PHTU</t>
  </si>
  <si>
    <t>Urbab CZO</t>
  </si>
  <si>
    <t>Laura Toran &amp; Bojan Milinic</t>
  </si>
  <si>
    <t xml:space="preserve">2220307 / 13:00 </t>
  </si>
  <si>
    <t>Sparse grass and chopped up dead leaves</t>
  </si>
  <si>
    <t>Warm and clear</t>
  </si>
  <si>
    <t>PPRH</t>
  </si>
  <si>
    <t>Urban CZO</t>
  </si>
  <si>
    <t xml:space="preserve">2022028 / 09:30  // 20220308 / 10:30 </t>
  </si>
  <si>
    <t>Grass and dead leaves</t>
  </si>
  <si>
    <t>Cool and clear</t>
  </si>
  <si>
    <t>PRS1</t>
  </si>
  <si>
    <t>Prosser Irrigated Bare</t>
  </si>
  <si>
    <t>Emily Graham &amp; Catherin</t>
  </si>
  <si>
    <t xml:space="preserve">2020204 / 14:48 </t>
  </si>
  <si>
    <t>Bare soil</t>
  </si>
  <si>
    <t xml:space="preserve">35 mixed sunny &amp; cloudy </t>
  </si>
  <si>
    <t>PRS2</t>
  </si>
  <si>
    <t>Prosser Non-irrigated Bare</t>
  </si>
  <si>
    <t xml:space="preserve">Emily &amp; Sheryl </t>
  </si>
  <si>
    <t>20220204 / 15:00</t>
  </si>
  <si>
    <t>PUUM</t>
  </si>
  <si>
    <t>Makaala Natural Area Reserve</t>
  </si>
  <si>
    <t>Shea Uehana &amp; Tristyn W</t>
  </si>
  <si>
    <t xml:space="preserve">20220516 / 12:50 </t>
  </si>
  <si>
    <t>Ohia-Koa Mesic Wet forest with hapu'u understory</t>
  </si>
  <si>
    <t>RMNP</t>
  </si>
  <si>
    <t>Rocky Mountain National Park NEON</t>
  </si>
  <si>
    <t>Josh Marino &amp; Brittany Verbeke</t>
  </si>
  <si>
    <t xml:space="preserve">20220718 / 13:30 </t>
  </si>
  <si>
    <t>Semi-arid, sub-alpine ponderosa pine</t>
  </si>
  <si>
    <t>Sunny partly cloudy 85°F</t>
  </si>
  <si>
    <t>SCBI</t>
  </si>
  <si>
    <t>Smithsonian Conservation Biology Institute</t>
  </si>
  <si>
    <t>2220620 / 13:06</t>
  </si>
  <si>
    <t>Upland deciduous forest</t>
  </si>
  <si>
    <t>SERC</t>
  </si>
  <si>
    <t>Smithsonian Environmental Research Center</t>
  </si>
  <si>
    <t>Lorien  Lemmon &amp; Gabriel Leggieri</t>
  </si>
  <si>
    <t xml:space="preserve">20220615 / 09:39 </t>
  </si>
  <si>
    <t>Deciduous broadlead forest</t>
  </si>
  <si>
    <t>Sunny 78°F</t>
  </si>
  <si>
    <t>SJER</t>
  </si>
  <si>
    <t>San Joaquin Experimental Range</t>
  </si>
  <si>
    <t>Emily Artz &amp; Kenda Svoboda</t>
  </si>
  <si>
    <t xml:space="preserve">20220518 / 11:28 </t>
  </si>
  <si>
    <t>Oak savannah grassland; sparse oak overstory</t>
  </si>
  <si>
    <t>80°F, clear, light breeze</t>
  </si>
  <si>
    <t>SOAP</t>
  </si>
  <si>
    <t>Soaproot Saddle NEON</t>
  </si>
  <si>
    <t>Emily Artz &amp; Amy Caldwell</t>
  </si>
  <si>
    <t xml:space="preserve">20220523 / 16:14 </t>
  </si>
  <si>
    <t>Grassy shrubland, sparce pine overstory</t>
  </si>
  <si>
    <t>Sunny, 75°F - 80°F, light breeze</t>
  </si>
  <si>
    <t xml:space="preserve">SRER </t>
  </si>
  <si>
    <t>Santa Rita Experimental Range</t>
  </si>
  <si>
    <t>Danielle Steinberg, Lorie, Lyon</t>
  </si>
  <si>
    <t xml:space="preserve">20220620 / 10:13 </t>
  </si>
  <si>
    <t xml:space="preserve">Sonoran desert lowland shrubs (LATR2, PRVE, 2IAC, FEWI, CAGI10, OPEN3) </t>
  </si>
  <si>
    <t>89°, sunny, calm winds, high of 99°</t>
  </si>
  <si>
    <t>SRR1</t>
  </si>
  <si>
    <t>Santa Rita Experimental Range NEON</t>
  </si>
  <si>
    <t>Taylor Portman</t>
  </si>
  <si>
    <t xml:space="preserve">20220409 / 15:30 </t>
  </si>
  <si>
    <t>Flat alluvial plane, grassland with prosopis &amp; cactaceae</t>
  </si>
  <si>
    <t>80°F sunny, hot, dry</t>
  </si>
  <si>
    <t>STEI</t>
  </si>
  <si>
    <t>Steigerwaldt-Chequamegon NEON</t>
  </si>
  <si>
    <t>Ezekiel Stark &amp; Ashley Spink</t>
  </si>
  <si>
    <t xml:space="preserve">20220426 / 11:00 </t>
  </si>
  <si>
    <t>Deciduous forest</t>
  </si>
  <si>
    <t xml:space="preserve">Clear </t>
  </si>
  <si>
    <t>STER</t>
  </si>
  <si>
    <t>North Sterling NEON</t>
  </si>
  <si>
    <t xml:space="preserve">20220719 / 12:00 </t>
  </si>
  <si>
    <t xml:space="preserve">Agricultural sorghum monoculture </t>
  </si>
  <si>
    <t>Sunny 95°F</t>
  </si>
  <si>
    <t xml:space="preserve">TALL </t>
  </si>
  <si>
    <t>Talledega National Forest NEON</t>
  </si>
  <si>
    <t xml:space="preserve">Kathryn Petty (Kpetty) &amp; Laura Nagel (Lnagel) </t>
  </si>
  <si>
    <t xml:space="preserve">20220509 / 13:55 </t>
  </si>
  <si>
    <t>Evergreen forest, long leaf pine</t>
  </si>
  <si>
    <t>Sunny, low 80°F</t>
  </si>
  <si>
    <t>TREE</t>
  </si>
  <si>
    <t>Treehaven NEON</t>
  </si>
  <si>
    <t>Zeke Strak &amp; Ashley Spink</t>
  </si>
  <si>
    <t xml:space="preserve">20220705 / 15:00 </t>
  </si>
  <si>
    <t xml:space="preserve">Mixed forest </t>
  </si>
  <si>
    <t>Clear</t>
  </si>
  <si>
    <t>UKFS</t>
  </si>
  <si>
    <t>University of Kansas Field Station NEON</t>
  </si>
  <si>
    <t xml:space="preserve">20220614 / 10:13 </t>
  </si>
  <si>
    <t xml:space="preserve">Easten decidious forest </t>
  </si>
  <si>
    <t>Sunny, wind 18mph from south, 86°F</t>
  </si>
  <si>
    <t>UNDE</t>
  </si>
  <si>
    <t>University of Notre Dame Environmental Research Center NEON</t>
  </si>
  <si>
    <t>Rachel Serebryansky &amp; Ashley Spink</t>
  </si>
  <si>
    <t>20220628 / 09:19</t>
  </si>
  <si>
    <t xml:space="preserve">Deciduous forest  </t>
  </si>
  <si>
    <t>Overcast/ windy</t>
  </si>
  <si>
    <t>UT12</t>
  </si>
  <si>
    <t>22UT012 - High Elevation Rock Mountain UT - LeMonte/BYU</t>
  </si>
  <si>
    <t>Josh LeMonte, Austen Lambert, Rachel Willmore, Kate Hales, Mardell Overson, and Kara Hunter</t>
  </si>
  <si>
    <t xml:space="preserve">20220721 / 14:15 - 15:15 </t>
  </si>
  <si>
    <t>Meadow on edge of pine and aspen forest</t>
  </si>
  <si>
    <t>UT19</t>
  </si>
  <si>
    <t>22UT019 - High Elevation Rock Mountain UT - LeMonte/BYU</t>
  </si>
  <si>
    <t>Cores A and B collected by Josh LeMonte and Austen Lambert. Surface cores collected by Kara Hunter and Rachel Willmore. Infiltration measured by Mardell Overson and Kate Hales</t>
  </si>
  <si>
    <t xml:space="preserve">20220721 / 09:50  - 11:00 </t>
  </si>
  <si>
    <t xml:space="preserve">Conifer forest  </t>
  </si>
  <si>
    <t>Sunny mountain morning</t>
  </si>
  <si>
    <t>UT23</t>
  </si>
  <si>
    <t>22UT023 - High Elevation Rock Mountain UT - LeMonte/BYU</t>
  </si>
  <si>
    <t>Josh LeMonte, Austen Lambert, Rachel Willmore, Kara Hunter, Kate Hales, and Mardell Overson</t>
  </si>
  <si>
    <t xml:space="preserve">20220721 / 11:40  - 12:40 </t>
  </si>
  <si>
    <t>Aspen, lupine, and lots of common juniper. Upper mountain slope</t>
  </si>
  <si>
    <t>UT24</t>
  </si>
  <si>
    <t>22UT024 - High Elevation Rock Mountain UT - LeMonte/BYU</t>
  </si>
  <si>
    <t>Austen Lambert, Josh LeMonte, Rachel Willmore &amp; Mardell Overson</t>
  </si>
  <si>
    <t xml:space="preserve">20220720 / 18:30  - 20:30 </t>
  </si>
  <si>
    <t xml:space="preserve">Conifer forest (lodgepole pine, Douglas fir, quaking aspen, common juniper) </t>
  </si>
  <si>
    <t>Hot, clear skies, just before sunset</t>
  </si>
  <si>
    <t>UT32</t>
  </si>
  <si>
    <t>22UT032 - High Elevation Rock Mountain UT - LeMonte/BYU</t>
  </si>
  <si>
    <t>Austen Lambert, Josh LeMonte, Kara Hunter, Kate Hales, Rachel Willmore &amp; Mardell Overson</t>
  </si>
  <si>
    <t xml:space="preserve">20220620 / 13:30 </t>
  </si>
  <si>
    <t xml:space="preserve">Sagebrush, needle  and threatgrass, lupine </t>
  </si>
  <si>
    <t>WLLO</t>
  </si>
  <si>
    <t>Winters Lane Lower Soil Pit</t>
  </si>
  <si>
    <t xml:space="preserve">Mary McWilliams &amp; Claire Welty </t>
  </si>
  <si>
    <t xml:space="preserve">20220404 / 14:50 - 15:35 </t>
  </si>
  <si>
    <t>Deciduous, some grass</t>
  </si>
  <si>
    <t xml:space="preserve">Clowdy / overcast </t>
  </si>
  <si>
    <t>WLUP</t>
  </si>
  <si>
    <t>Winters Lane Upper Soil Pit</t>
  </si>
  <si>
    <t xml:space="preserve">20220404 / 1245  </t>
  </si>
  <si>
    <t>Deciduous trees, skunk cabbage</t>
  </si>
  <si>
    <t xml:space="preserve">WOOD </t>
  </si>
  <si>
    <t>Chase Lake National Wildlife Refuge NEON</t>
  </si>
  <si>
    <t>Prairie - RACO3, NAVI4, MESA, BOCU, POPR</t>
  </si>
  <si>
    <t xml:space="preserve">WREF </t>
  </si>
  <si>
    <t>Wind River Experimental Forest NEON</t>
  </si>
  <si>
    <t>Jessica Schempf &amp; Emma Vasilj</t>
  </si>
  <si>
    <t xml:space="preserve">20220712 / 12:13 </t>
  </si>
  <si>
    <t xml:space="preserve">Evergreen forest </t>
  </si>
  <si>
    <t xml:space="preserve">Sunny and hot </t>
  </si>
  <si>
    <t>WY01</t>
  </si>
  <si>
    <t>22WY001</t>
  </si>
  <si>
    <t>Dr. LeMonte, Rachel, Mahina, Audrey</t>
  </si>
  <si>
    <t xml:space="preserve">20220812 / 08:45 </t>
  </si>
  <si>
    <t>Grassland, shrubs</t>
  </si>
  <si>
    <t>Partially clowdy</t>
  </si>
  <si>
    <t>WY03</t>
  </si>
  <si>
    <t xml:space="preserve">22WY003 </t>
  </si>
  <si>
    <t>Dr. LeMonte, Rachel, Audrey</t>
  </si>
  <si>
    <t xml:space="preserve">20220810 / 14:15 </t>
  </si>
  <si>
    <t>Aspen vegetation</t>
  </si>
  <si>
    <t xml:space="preserve">Mostly cloudy </t>
  </si>
  <si>
    <t>WY09</t>
  </si>
  <si>
    <t>22WY009</t>
  </si>
  <si>
    <t>Kara, Mahina, Adam Norris, Dr. LeMonte, Audrey</t>
  </si>
  <si>
    <t xml:space="preserve">20220809 / 11:25 </t>
  </si>
  <si>
    <t xml:space="preserve">Riparian, shrubland valley </t>
  </si>
  <si>
    <t>WY10</t>
  </si>
  <si>
    <t>22WY010</t>
  </si>
  <si>
    <t>Pigging, Forrest, Austen, Adam, Rachel, Mahina, Kara, Audrey</t>
  </si>
  <si>
    <t xml:space="preserve">20220809 / 09:44 </t>
  </si>
  <si>
    <t>Sagebrush meadow</t>
  </si>
  <si>
    <t>WY15</t>
  </si>
  <si>
    <t>22WY015</t>
  </si>
  <si>
    <t>Austen, Dr. LoMonte, Audrey, Kara</t>
  </si>
  <si>
    <t xml:space="preserve">20220809 / 14:03 </t>
  </si>
  <si>
    <t>Conifer forest</t>
  </si>
  <si>
    <t>VolWaterContent.m3/m3</t>
  </si>
  <si>
    <t>Soil.Temperature.C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</si>
</sst>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;[Red]0.0000000"/>
    <numFmt numFmtId="165" formatCode="0.0000000"/>
    <numFmt numFmtId="166" formatCode="0.0;[Red]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66" fontId="0" fillId="2" borderId="0" xfId="0" applyNumberForma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D1E6-CA6C-456C-8C50-12D0E150CCD5}">
  <sheetPr filterMode="1"/>
  <dimension ref="A1:K67"/>
  <sheetViews>
    <sheetView tabSelected="1" zoomScaleNormal="100" workbookViewId="0">
      <selection activeCell="D7" sqref="D7:D62"/>
    </sheetView>
  </sheetViews>
  <sheetFormatPr defaultColWidth="8.83984375" defaultRowHeight="14.4" x14ac:dyDescent="0.55000000000000004"/>
  <cols>
    <col min="1" max="1" width="9.47265625" bestFit="1" customWidth="1"/>
    <col min="2" max="2" width="56.47265625" bestFit="1" customWidth="1"/>
    <col min="3" max="3" width="57.15625" customWidth="1"/>
    <col min="4" max="4" width="32.3125" bestFit="1" customWidth="1"/>
    <col min="5" max="5" width="10.83984375" style="3" bestFit="1" customWidth="1"/>
    <col min="6" max="6" width="12.47265625" style="5" bestFit="1" customWidth="1"/>
    <col min="8" max="8" width="16.83984375" style="7" customWidth="1"/>
    <col min="9" max="9" width="25.83984375" bestFit="1" customWidth="1"/>
    <col min="10" max="10" width="255.47265625" bestFit="1" customWidth="1"/>
    <col min="11" max="11" width="55.47265625" bestFit="1" customWidth="1"/>
  </cols>
  <sheetData>
    <row r="1" spans="1:1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4" t="s">
        <v>5</v>
      </c>
      <c r="G1" s="1" t="s">
        <v>6</v>
      </c>
      <c r="H1" s="6" t="s">
        <v>372</v>
      </c>
      <c r="I1" s="1" t="s">
        <v>371</v>
      </c>
      <c r="J1" s="1" t="s">
        <v>7</v>
      </c>
      <c r="K1" s="1" t="s">
        <v>8</v>
      </c>
    </row>
    <row r="2" spans="1:11" hidden="1" x14ac:dyDescent="0.55000000000000004">
      <c r="A2" t="s">
        <v>9</v>
      </c>
      <c r="B2" t="s">
        <v>10</v>
      </c>
      <c r="C2" t="s">
        <v>11</v>
      </c>
      <c r="D2" t="s">
        <v>12</v>
      </c>
      <c r="E2" s="3">
        <v>33.305325000000003</v>
      </c>
      <c r="F2" s="5">
        <v>-116.25401100000001</v>
      </c>
      <c r="G2">
        <v>191</v>
      </c>
      <c r="H2" s="7">
        <v>42.7</v>
      </c>
      <c r="I2">
        <v>4.9000000000000002E-2</v>
      </c>
      <c r="J2" t="s">
        <v>13</v>
      </c>
      <c r="K2" t="s">
        <v>14</v>
      </c>
    </row>
    <row r="3" spans="1:11" hidden="1" x14ac:dyDescent="0.55000000000000004">
      <c r="A3" t="s">
        <v>15</v>
      </c>
      <c r="B3" t="s">
        <v>16</v>
      </c>
      <c r="C3" t="s">
        <v>17</v>
      </c>
      <c r="D3" t="s">
        <v>18</v>
      </c>
      <c r="E3" s="3">
        <v>39.05941</v>
      </c>
      <c r="F3" s="5">
        <v>-78.072069999999997</v>
      </c>
      <c r="G3">
        <v>174</v>
      </c>
      <c r="H3" s="7">
        <v>19.7</v>
      </c>
      <c r="I3">
        <v>0.17399999999999999</v>
      </c>
      <c r="J3" t="s">
        <v>19</v>
      </c>
      <c r="K3" t="s">
        <v>20</v>
      </c>
    </row>
    <row r="4" spans="1:11" hidden="1" x14ac:dyDescent="0.55000000000000004">
      <c r="A4" t="s">
        <v>21</v>
      </c>
      <c r="B4" t="s">
        <v>22</v>
      </c>
      <c r="C4" t="s">
        <v>23</v>
      </c>
      <c r="D4" t="s">
        <v>24</v>
      </c>
      <c r="E4" s="3">
        <v>35.382800000000003</v>
      </c>
      <c r="F4" s="5">
        <v>-78.038179999999997</v>
      </c>
      <c r="G4">
        <v>24</v>
      </c>
      <c r="H4" s="7">
        <f>(18.3 + 18.7)/2</f>
        <v>18.5</v>
      </c>
      <c r="I4">
        <f>(0.061  + 0.042 )/2</f>
        <v>5.1500000000000004E-2</v>
      </c>
      <c r="J4" t="s">
        <v>25</v>
      </c>
      <c r="K4" t="s">
        <v>26</v>
      </c>
    </row>
    <row r="5" spans="1:11" hidden="1" x14ac:dyDescent="0.55000000000000004">
      <c r="A5" t="s">
        <v>27</v>
      </c>
      <c r="B5" t="s">
        <v>28</v>
      </c>
      <c r="C5" t="s">
        <v>23</v>
      </c>
      <c r="D5" t="s">
        <v>29</v>
      </c>
      <c r="E5" s="3">
        <v>35.383290000000002</v>
      </c>
      <c r="F5" s="5">
        <v>-81.434173999999999</v>
      </c>
      <c r="G5">
        <v>24</v>
      </c>
      <c r="H5" s="7">
        <v>23</v>
      </c>
      <c r="I5">
        <f>(0.073  + 0.066)/2</f>
        <v>6.9500000000000006E-2</v>
      </c>
      <c r="J5" t="s">
        <v>30</v>
      </c>
      <c r="K5" t="s">
        <v>31</v>
      </c>
    </row>
    <row r="6" spans="1:11" hidden="1" x14ac:dyDescent="0.55000000000000004">
      <c r="A6" t="s">
        <v>32</v>
      </c>
      <c r="B6" t="s">
        <v>33</v>
      </c>
      <c r="C6" t="s">
        <v>34</v>
      </c>
      <c r="D6" t="s">
        <v>35</v>
      </c>
      <c r="E6" s="3">
        <v>33.401640999999998</v>
      </c>
      <c r="F6" s="5">
        <v>-97.570430999999999</v>
      </c>
      <c r="G6">
        <v>274</v>
      </c>
      <c r="H6" s="7">
        <v>18.399999999999999</v>
      </c>
      <c r="I6">
        <v>0.33800000000000002</v>
      </c>
      <c r="J6" t="s">
        <v>36</v>
      </c>
      <c r="K6" t="s">
        <v>37</v>
      </c>
    </row>
    <row r="7" spans="1:11" x14ac:dyDescent="0.55000000000000004">
      <c r="A7" t="s">
        <v>38</v>
      </c>
      <c r="B7" t="s">
        <v>39</v>
      </c>
      <c r="C7" t="s">
        <v>40</v>
      </c>
      <c r="D7" t="s">
        <v>41</v>
      </c>
      <c r="E7" s="3">
        <v>40.819090000000003</v>
      </c>
      <c r="F7" s="5">
        <v>-104.74896099999999</v>
      </c>
      <c r="G7">
        <v>1641</v>
      </c>
      <c r="H7" s="7">
        <v>32.9</v>
      </c>
      <c r="I7">
        <v>4.7E-2</v>
      </c>
      <c r="J7" t="s">
        <v>42</v>
      </c>
      <c r="K7" t="s">
        <v>43</v>
      </c>
    </row>
    <row r="8" spans="1:11" x14ac:dyDescent="0.55000000000000004">
      <c r="A8" t="s">
        <v>44</v>
      </c>
      <c r="B8" t="s">
        <v>45</v>
      </c>
      <c r="C8" t="s">
        <v>46</v>
      </c>
      <c r="D8" t="s">
        <v>47</v>
      </c>
      <c r="E8" s="3">
        <v>47.163063000000001</v>
      </c>
      <c r="F8" s="5">
        <v>-99.109193000000005</v>
      </c>
      <c r="G8">
        <v>569</v>
      </c>
      <c r="H8" s="7">
        <v>22.9</v>
      </c>
      <c r="I8">
        <v>0.26100000000000001</v>
      </c>
      <c r="J8" t="s">
        <v>48</v>
      </c>
      <c r="K8" t="s">
        <v>20</v>
      </c>
    </row>
    <row r="9" spans="1:11" x14ac:dyDescent="0.55000000000000004">
      <c r="A9" t="s">
        <v>49</v>
      </c>
      <c r="B9" t="s">
        <v>50</v>
      </c>
      <c r="C9" t="s">
        <v>51</v>
      </c>
      <c r="D9" t="s">
        <v>52</v>
      </c>
      <c r="E9" s="3">
        <v>32.542000000000002</v>
      </c>
      <c r="F9" s="5">
        <v>-87.804000000000002</v>
      </c>
      <c r="G9">
        <v>32</v>
      </c>
      <c r="H9" s="7">
        <v>27.3</v>
      </c>
      <c r="I9">
        <v>0.28000000000000003</v>
      </c>
      <c r="J9" t="s">
        <v>53</v>
      </c>
      <c r="K9" t="s">
        <v>54</v>
      </c>
    </row>
    <row r="10" spans="1:11" hidden="1" x14ac:dyDescent="0.55000000000000004">
      <c r="A10" t="s">
        <v>55</v>
      </c>
      <c r="B10" t="s">
        <v>56</v>
      </c>
      <c r="C10" t="s">
        <v>57</v>
      </c>
      <c r="D10" t="s">
        <v>58</v>
      </c>
      <c r="E10" s="3">
        <v>28.125841999999999</v>
      </c>
      <c r="F10" s="5">
        <v>-81.434173999999999</v>
      </c>
      <c r="G10">
        <v>24</v>
      </c>
      <c r="H10" s="7">
        <v>40.6</v>
      </c>
      <c r="I10">
        <v>9.7000000000000003E-2</v>
      </c>
      <c r="J10" t="s">
        <v>59</v>
      </c>
      <c r="K10" t="s">
        <v>60</v>
      </c>
    </row>
    <row r="11" spans="1:11" hidden="1" x14ac:dyDescent="0.55000000000000004">
      <c r="A11" t="s">
        <v>61</v>
      </c>
      <c r="B11" t="s">
        <v>62</v>
      </c>
      <c r="C11" t="s">
        <v>63</v>
      </c>
      <c r="D11" t="s">
        <v>64</v>
      </c>
      <c r="E11" s="3">
        <v>46.921646899999999</v>
      </c>
      <c r="F11" s="5">
        <v>-120.658644</v>
      </c>
      <c r="G11">
        <v>915</v>
      </c>
      <c r="H11" s="7">
        <v>12.8</v>
      </c>
      <c r="I11">
        <v>7.4999999999999997E-2</v>
      </c>
      <c r="J11" t="s">
        <v>65</v>
      </c>
      <c r="K11" t="s">
        <v>66</v>
      </c>
    </row>
    <row r="12" spans="1:11" hidden="1" x14ac:dyDescent="0.55000000000000004">
      <c r="A12" t="s">
        <v>67</v>
      </c>
      <c r="B12" t="s">
        <v>68</v>
      </c>
      <c r="C12" t="s">
        <v>63</v>
      </c>
      <c r="D12" t="s">
        <v>69</v>
      </c>
      <c r="E12" s="3">
        <v>46.904499999999999</v>
      </c>
      <c r="F12" s="5">
        <v>-120.6241</v>
      </c>
      <c r="G12">
        <v>831</v>
      </c>
      <c r="H12" s="7">
        <v>12.8</v>
      </c>
      <c r="I12">
        <v>7.4999999999999997E-2</v>
      </c>
      <c r="J12" t="s">
        <v>70</v>
      </c>
      <c r="K12" t="s">
        <v>71</v>
      </c>
    </row>
    <row r="13" spans="1:11" x14ac:dyDescent="0.55000000000000004">
      <c r="A13" t="s">
        <v>72</v>
      </c>
      <c r="B13" t="s">
        <v>73</v>
      </c>
      <c r="C13" t="s">
        <v>74</v>
      </c>
      <c r="D13" t="s">
        <v>75</v>
      </c>
      <c r="E13" s="3">
        <v>35.689101999999998</v>
      </c>
      <c r="F13" s="5">
        <v>-85.502461999999994</v>
      </c>
      <c r="G13">
        <v>547</v>
      </c>
      <c r="H13" s="7">
        <v>28.6</v>
      </c>
      <c r="I13">
        <v>0.25700000000000001</v>
      </c>
      <c r="J13" t="s">
        <v>76</v>
      </c>
      <c r="K13" t="s">
        <v>77</v>
      </c>
    </row>
    <row r="14" spans="1:11" x14ac:dyDescent="0.55000000000000004">
      <c r="A14" t="s">
        <v>78</v>
      </c>
      <c r="B14" t="s">
        <v>79</v>
      </c>
      <c r="C14" t="s">
        <v>80</v>
      </c>
      <c r="D14" t="s">
        <v>81</v>
      </c>
      <c r="E14" s="3">
        <v>42.536689000000003</v>
      </c>
      <c r="F14" s="5">
        <v>-72.175706000000005</v>
      </c>
      <c r="G14">
        <v>338</v>
      </c>
      <c r="H14" s="7">
        <v>23</v>
      </c>
      <c r="I14">
        <v>0.11</v>
      </c>
      <c r="J14" t="s">
        <v>82</v>
      </c>
      <c r="K14" t="s">
        <v>83</v>
      </c>
    </row>
    <row r="15" spans="1:11" hidden="1" x14ac:dyDescent="0.55000000000000004">
      <c r="A15" t="s">
        <v>84</v>
      </c>
      <c r="B15" t="s">
        <v>85</v>
      </c>
      <c r="C15" t="s">
        <v>86</v>
      </c>
      <c r="D15" t="s">
        <v>87</v>
      </c>
      <c r="E15" s="3">
        <v>41.368958399999997</v>
      </c>
      <c r="F15" s="5">
        <v>-91.606685100000007</v>
      </c>
      <c r="G15">
        <v>231</v>
      </c>
      <c r="H15" s="7">
        <v>31.4</v>
      </c>
      <c r="I15">
        <v>0.14699999999999999</v>
      </c>
      <c r="J15" t="s">
        <v>88</v>
      </c>
      <c r="K15" t="s">
        <v>89</v>
      </c>
    </row>
    <row r="16" spans="1:11" hidden="1" x14ac:dyDescent="0.55000000000000004">
      <c r="A16" t="s">
        <v>90</v>
      </c>
      <c r="B16" t="s">
        <v>91</v>
      </c>
      <c r="C16" t="s">
        <v>86</v>
      </c>
      <c r="D16" t="s">
        <v>92</v>
      </c>
      <c r="E16" s="3">
        <v>41.369039399999998</v>
      </c>
      <c r="F16" s="5">
        <v>-91.606542300000001</v>
      </c>
      <c r="G16">
        <v>231</v>
      </c>
      <c r="H16" s="7">
        <v>30.4</v>
      </c>
      <c r="I16">
        <v>0.121</v>
      </c>
      <c r="J16" t="s">
        <v>93</v>
      </c>
      <c r="K16" t="s">
        <v>89</v>
      </c>
    </row>
    <row r="17" spans="1:11" x14ac:dyDescent="0.55000000000000004">
      <c r="A17" t="s">
        <v>94</v>
      </c>
      <c r="B17" t="s">
        <v>95</v>
      </c>
      <c r="C17" t="s">
        <v>96</v>
      </c>
      <c r="D17" t="s">
        <v>97</v>
      </c>
      <c r="E17" s="3">
        <v>31.197778</v>
      </c>
      <c r="F17" s="5">
        <v>-84.463888999999995</v>
      </c>
      <c r="G17">
        <v>50</v>
      </c>
      <c r="H17" s="7">
        <v>27.5</v>
      </c>
      <c r="I17">
        <v>0.04</v>
      </c>
      <c r="J17" t="s">
        <v>98</v>
      </c>
      <c r="K17" t="s">
        <v>99</v>
      </c>
    </row>
    <row r="18" spans="1:11" x14ac:dyDescent="0.55000000000000004">
      <c r="A18" t="s">
        <v>100</v>
      </c>
      <c r="B18" t="s">
        <v>101</v>
      </c>
      <c r="C18" t="s">
        <v>102</v>
      </c>
      <c r="D18" t="s">
        <v>103</v>
      </c>
      <c r="E18" s="3">
        <v>32.590919999999997</v>
      </c>
      <c r="F18" s="5">
        <v>-106.84286</v>
      </c>
      <c r="G18">
        <v>1326</v>
      </c>
      <c r="H18" s="7">
        <v>23.9</v>
      </c>
      <c r="I18">
        <v>6.9000000000000006E-2</v>
      </c>
      <c r="J18" t="s">
        <v>104</v>
      </c>
      <c r="K18" t="s">
        <v>105</v>
      </c>
    </row>
    <row r="19" spans="1:11" x14ac:dyDescent="0.55000000000000004">
      <c r="A19" t="s">
        <v>106</v>
      </c>
      <c r="B19" t="s">
        <v>107</v>
      </c>
      <c r="C19" t="s">
        <v>108</v>
      </c>
      <c r="D19" t="s">
        <v>109</v>
      </c>
      <c r="E19" s="3">
        <v>39.110120000000002</v>
      </c>
      <c r="F19" s="5">
        <v>-96.612160000000003</v>
      </c>
      <c r="G19">
        <v>358</v>
      </c>
      <c r="H19" s="7">
        <v>26.6</v>
      </c>
      <c r="I19">
        <v>0.29699999999999999</v>
      </c>
      <c r="J19" t="s">
        <v>110</v>
      </c>
      <c r="K19" t="s">
        <v>111</v>
      </c>
    </row>
    <row r="20" spans="1:11" x14ac:dyDescent="0.55000000000000004">
      <c r="A20" t="s">
        <v>112</v>
      </c>
      <c r="B20" t="s">
        <v>113</v>
      </c>
      <c r="C20" t="s">
        <v>108</v>
      </c>
      <c r="D20" t="s">
        <v>114</v>
      </c>
      <c r="E20" s="3">
        <v>39.100909999999999</v>
      </c>
      <c r="F20" s="5">
        <v>-96.56277</v>
      </c>
      <c r="G20">
        <v>394</v>
      </c>
      <c r="H20" s="7">
        <v>30.6</v>
      </c>
      <c r="I20">
        <v>0.36199999999999999</v>
      </c>
      <c r="J20" t="s">
        <v>115</v>
      </c>
      <c r="K20" t="s">
        <v>116</v>
      </c>
    </row>
    <row r="21" spans="1:11" hidden="1" x14ac:dyDescent="0.55000000000000004">
      <c r="A21" t="s">
        <v>117</v>
      </c>
      <c r="B21" t="s">
        <v>118</v>
      </c>
      <c r="C21" t="s">
        <v>119</v>
      </c>
      <c r="D21" t="s">
        <v>120</v>
      </c>
      <c r="E21" s="3">
        <v>31.853999999999999</v>
      </c>
      <c r="F21" s="5">
        <v>-88.161000000000001</v>
      </c>
      <c r="G21">
        <v>28</v>
      </c>
      <c r="H21" s="7">
        <v>23</v>
      </c>
      <c r="I21">
        <v>0.41399999999999998</v>
      </c>
      <c r="J21" t="s">
        <v>121</v>
      </c>
      <c r="K21" t="s">
        <v>122</v>
      </c>
    </row>
    <row r="22" spans="1:11" hidden="1" x14ac:dyDescent="0.55000000000000004">
      <c r="A22" t="s">
        <v>123</v>
      </c>
      <c r="B22" t="s">
        <v>124</v>
      </c>
      <c r="C22" t="s">
        <v>125</v>
      </c>
      <c r="D22" t="s">
        <v>126</v>
      </c>
      <c r="E22" s="3">
        <v>37.377899999999997</v>
      </c>
      <c r="F22" s="5">
        <v>-80.524349999999998</v>
      </c>
      <c r="G22">
        <v>601</v>
      </c>
      <c r="H22" s="7">
        <v>16.2</v>
      </c>
      <c r="I22">
        <v>0.45200000000000001</v>
      </c>
      <c r="J22" t="s">
        <v>127</v>
      </c>
      <c r="K22" t="s">
        <v>20</v>
      </c>
    </row>
    <row r="23" spans="1:11" x14ac:dyDescent="0.55000000000000004">
      <c r="A23" t="s">
        <v>128</v>
      </c>
      <c r="B23" t="s">
        <v>129</v>
      </c>
      <c r="C23" t="s">
        <v>130</v>
      </c>
      <c r="D23" t="s">
        <v>131</v>
      </c>
      <c r="E23" s="3">
        <v>38.247419999999998</v>
      </c>
      <c r="F23" s="5">
        <v>-109.3883</v>
      </c>
      <c r="G23">
        <v>1764</v>
      </c>
      <c r="H23" s="7">
        <v>39.200000000000003</v>
      </c>
      <c r="I23">
        <v>3.6999999999999998E-2</v>
      </c>
      <c r="J23" t="s">
        <v>132</v>
      </c>
      <c r="K23" t="s">
        <v>133</v>
      </c>
    </row>
    <row r="24" spans="1:11" hidden="1" x14ac:dyDescent="0.55000000000000004">
      <c r="A24" t="s">
        <v>134</v>
      </c>
      <c r="B24" t="s">
        <v>135</v>
      </c>
      <c r="C24" t="s">
        <v>136</v>
      </c>
      <c r="D24" t="s">
        <v>137</v>
      </c>
      <c r="E24" s="3">
        <v>40.051577000000002</v>
      </c>
      <c r="F24" s="5">
        <v>-105.58311399999999</v>
      </c>
      <c r="G24">
        <v>3277</v>
      </c>
      <c r="H24" s="7">
        <v>32</v>
      </c>
      <c r="I24">
        <v>0.10199999999999999</v>
      </c>
      <c r="J24" t="s">
        <v>138</v>
      </c>
      <c r="K24" t="s">
        <v>139</v>
      </c>
    </row>
    <row r="25" spans="1:11" x14ac:dyDescent="0.55000000000000004">
      <c r="A25" t="s">
        <v>140</v>
      </c>
      <c r="B25" t="s">
        <v>141</v>
      </c>
      <c r="C25" t="s">
        <v>46</v>
      </c>
      <c r="D25" t="s">
        <v>142</v>
      </c>
      <c r="E25" s="3">
        <v>46.770403999999999</v>
      </c>
      <c r="F25" s="5">
        <v>-100.913635</v>
      </c>
      <c r="G25">
        <v>573</v>
      </c>
      <c r="H25" s="7">
        <v>33.799999999999997</v>
      </c>
      <c r="I25">
        <v>9.2999999999999999E-2</v>
      </c>
      <c r="J25" t="s">
        <v>143</v>
      </c>
      <c r="K25" t="s">
        <v>20</v>
      </c>
    </row>
    <row r="26" spans="1:11" hidden="1" x14ac:dyDescent="0.55000000000000004">
      <c r="A26" t="s">
        <v>144</v>
      </c>
      <c r="B26" t="s">
        <v>145</v>
      </c>
      <c r="C26" t="s">
        <v>146</v>
      </c>
      <c r="D26" t="s">
        <v>147</v>
      </c>
      <c r="E26" s="3">
        <v>38.993890999999998</v>
      </c>
      <c r="F26" s="5">
        <v>-76.977789000000001</v>
      </c>
      <c r="G26">
        <v>44</v>
      </c>
      <c r="H26" s="7">
        <f>(13.8 + 12.1 )/2</f>
        <v>12.95</v>
      </c>
      <c r="I26">
        <f>(0.313  + 0.318 )/2</f>
        <v>0.3155</v>
      </c>
      <c r="J26" t="s">
        <v>148</v>
      </c>
      <c r="K26" t="s">
        <v>149</v>
      </c>
    </row>
    <row r="27" spans="1:11" hidden="1" x14ac:dyDescent="0.55000000000000004">
      <c r="A27" t="s">
        <v>150</v>
      </c>
      <c r="B27" t="s">
        <v>151</v>
      </c>
      <c r="C27" t="s">
        <v>146</v>
      </c>
      <c r="D27" t="s">
        <v>152</v>
      </c>
      <c r="E27" s="3">
        <v>38.994073</v>
      </c>
      <c r="F27" s="5">
        <v>-76.977953999999997</v>
      </c>
      <c r="G27">
        <v>44</v>
      </c>
      <c r="H27" s="7">
        <f>(19.1 + 16.3)/2</f>
        <v>17.700000000000003</v>
      </c>
      <c r="I27">
        <f>(0.208  + 0.321 )/2</f>
        <v>0.26450000000000001</v>
      </c>
      <c r="J27" t="s">
        <v>153</v>
      </c>
      <c r="K27" t="s">
        <v>154</v>
      </c>
    </row>
    <row r="28" spans="1:11" hidden="1" x14ac:dyDescent="0.55000000000000004">
      <c r="A28" t="s">
        <v>155</v>
      </c>
      <c r="B28" t="s">
        <v>156</v>
      </c>
      <c r="C28" t="s">
        <v>146</v>
      </c>
      <c r="D28" t="s">
        <v>157</v>
      </c>
      <c r="E28" s="3">
        <v>38.994250000000001</v>
      </c>
      <c r="F28" s="5">
        <v>-76.978174999999993</v>
      </c>
      <c r="G28">
        <v>44</v>
      </c>
      <c r="H28" s="7">
        <f>(17.2 + 16.2)/2</f>
        <v>16.7</v>
      </c>
      <c r="I28">
        <f>(0.291  + 0.32 )/2</f>
        <v>0.30549999999999999</v>
      </c>
      <c r="J28" t="s">
        <v>158</v>
      </c>
      <c r="K28" t="s">
        <v>159</v>
      </c>
    </row>
    <row r="29" spans="1:11" hidden="1" x14ac:dyDescent="0.55000000000000004">
      <c r="A29" t="s">
        <v>160</v>
      </c>
      <c r="B29" t="s">
        <v>161</v>
      </c>
      <c r="C29" t="s">
        <v>162</v>
      </c>
      <c r="D29" t="s">
        <v>163</v>
      </c>
      <c r="E29" s="3">
        <v>43.305505400000001</v>
      </c>
      <c r="F29" s="5">
        <v>-116.2432178</v>
      </c>
      <c r="G29">
        <v>963</v>
      </c>
      <c r="H29" s="7">
        <v>21.6</v>
      </c>
      <c r="I29">
        <v>0.10100000000000001</v>
      </c>
      <c r="J29" t="s">
        <v>164</v>
      </c>
      <c r="K29" t="s">
        <v>165</v>
      </c>
    </row>
    <row r="30" spans="1:11" hidden="1" x14ac:dyDescent="0.55000000000000004">
      <c r="A30" t="s">
        <v>166</v>
      </c>
      <c r="B30" t="s">
        <v>167</v>
      </c>
      <c r="C30" t="s">
        <v>162</v>
      </c>
      <c r="D30" t="s">
        <v>168</v>
      </c>
      <c r="E30" s="3">
        <v>43.305528099999997</v>
      </c>
      <c r="F30" s="5">
        <v>-116.2429905</v>
      </c>
      <c r="G30">
        <v>963</v>
      </c>
      <c r="H30" s="7">
        <v>21</v>
      </c>
      <c r="I30">
        <v>0.104</v>
      </c>
      <c r="J30" t="s">
        <v>169</v>
      </c>
      <c r="K30" t="s">
        <v>170</v>
      </c>
    </row>
    <row r="31" spans="1:11" hidden="1" x14ac:dyDescent="0.55000000000000004">
      <c r="A31" t="s">
        <v>171</v>
      </c>
      <c r="B31" t="s">
        <v>172</v>
      </c>
      <c r="C31" t="s">
        <v>173</v>
      </c>
      <c r="D31" t="s">
        <v>174</v>
      </c>
      <c r="E31" s="3">
        <v>41.551918999999998</v>
      </c>
      <c r="F31" s="5">
        <v>-70.635356000000002</v>
      </c>
      <c r="G31">
        <v>1</v>
      </c>
      <c r="H31" s="7">
        <f>(6 + 6.9)/2</f>
        <v>6.45</v>
      </c>
      <c r="I31">
        <f>(0.248  + 0.187 )/2</f>
        <v>0.2175</v>
      </c>
      <c r="J31" t="s">
        <v>175</v>
      </c>
      <c r="K31" t="s">
        <v>176</v>
      </c>
    </row>
    <row r="32" spans="1:11" x14ac:dyDescent="0.55000000000000004">
      <c r="A32" t="s">
        <v>177</v>
      </c>
      <c r="B32" t="s">
        <v>178</v>
      </c>
      <c r="C32" t="s">
        <v>179</v>
      </c>
      <c r="D32" t="s">
        <v>180</v>
      </c>
      <c r="E32" s="3">
        <v>40.176470000000002</v>
      </c>
      <c r="F32" s="5">
        <v>-112.4546</v>
      </c>
      <c r="G32">
        <v>1627</v>
      </c>
      <c r="H32" s="7">
        <v>37.1</v>
      </c>
      <c r="I32">
        <v>0.05</v>
      </c>
      <c r="J32" t="s">
        <v>132</v>
      </c>
      <c r="K32" t="s">
        <v>181</v>
      </c>
    </row>
    <row r="33" spans="1:11" hidden="1" x14ac:dyDescent="0.55000000000000004">
      <c r="A33" t="s">
        <v>182</v>
      </c>
      <c r="B33" t="s">
        <v>183</v>
      </c>
      <c r="C33" t="s">
        <v>184</v>
      </c>
      <c r="D33" t="s">
        <v>185</v>
      </c>
      <c r="E33" s="3">
        <v>35.963369999999998</v>
      </c>
      <c r="F33" s="5">
        <v>-84.281819999999996</v>
      </c>
      <c r="G33">
        <v>310</v>
      </c>
      <c r="H33" s="7">
        <v>23.2</v>
      </c>
      <c r="I33">
        <v>0.38200000000000001</v>
      </c>
      <c r="J33" t="s">
        <v>186</v>
      </c>
      <c r="K33" t="s">
        <v>20</v>
      </c>
    </row>
    <row r="34" spans="1:11" hidden="1" x14ac:dyDescent="0.55000000000000004">
      <c r="A34" t="s">
        <v>187</v>
      </c>
      <c r="B34" t="s">
        <v>188</v>
      </c>
      <c r="C34" t="s">
        <v>189</v>
      </c>
      <c r="D34" t="s">
        <v>190</v>
      </c>
      <c r="E34" s="3">
        <v>29.691389000000001</v>
      </c>
      <c r="F34" s="5">
        <v>-81.988611000000006</v>
      </c>
      <c r="G34">
        <v>40</v>
      </c>
      <c r="H34" s="7">
        <v>26</v>
      </c>
      <c r="I34">
        <v>9.7000000000000003E-2</v>
      </c>
      <c r="J34" t="s">
        <v>191</v>
      </c>
      <c r="K34" t="s">
        <v>192</v>
      </c>
    </row>
    <row r="35" spans="1:11" hidden="1" x14ac:dyDescent="0.55000000000000004">
      <c r="A35" t="s">
        <v>193</v>
      </c>
      <c r="B35" t="s">
        <v>194</v>
      </c>
      <c r="C35" t="s">
        <v>173</v>
      </c>
      <c r="D35" t="s">
        <v>195</v>
      </c>
      <c r="E35" s="3">
        <v>41.553175000000003</v>
      </c>
      <c r="F35" s="5">
        <v>-70.639838999999995</v>
      </c>
      <c r="G35">
        <v>1</v>
      </c>
      <c r="H35" s="7">
        <v>6.6</v>
      </c>
      <c r="I35">
        <v>0.41899999999999998</v>
      </c>
      <c r="J35" t="s">
        <v>196</v>
      </c>
      <c r="K35" t="s">
        <v>197</v>
      </c>
    </row>
    <row r="36" spans="1:11" hidden="1" x14ac:dyDescent="0.55000000000000004">
      <c r="A36" t="s">
        <v>198</v>
      </c>
      <c r="B36" t="s">
        <v>199</v>
      </c>
      <c r="C36" t="s">
        <v>200</v>
      </c>
      <c r="D36" t="s">
        <v>201</v>
      </c>
      <c r="E36" s="3">
        <v>39.982739000000002</v>
      </c>
      <c r="F36" s="5">
        <v>-75.154163999999994</v>
      </c>
      <c r="G36">
        <v>20</v>
      </c>
      <c r="H36" s="7">
        <v>19.100000000000001</v>
      </c>
      <c r="I36">
        <f>(0.354  +0.336 )/2</f>
        <v>0.34499999999999997</v>
      </c>
      <c r="J36" t="s">
        <v>202</v>
      </c>
      <c r="K36" t="s">
        <v>203</v>
      </c>
    </row>
    <row r="37" spans="1:11" hidden="1" x14ac:dyDescent="0.55000000000000004">
      <c r="A37" t="s">
        <v>204</v>
      </c>
      <c r="B37" t="s">
        <v>205</v>
      </c>
      <c r="C37" t="s">
        <v>200</v>
      </c>
      <c r="D37" t="s">
        <v>206</v>
      </c>
      <c r="E37" s="3">
        <v>40.050291000000001</v>
      </c>
      <c r="F37" s="5">
        <v>-75.033306999999994</v>
      </c>
      <c r="G37">
        <v>31</v>
      </c>
      <c r="H37" s="7">
        <f>(16.9 + 16)/2</f>
        <v>16.45</v>
      </c>
      <c r="I37">
        <f>(0.445  + 0.456 )/2</f>
        <v>0.45050000000000001</v>
      </c>
      <c r="J37" t="s">
        <v>207</v>
      </c>
      <c r="K37" t="s">
        <v>208</v>
      </c>
    </row>
    <row r="38" spans="1:11" hidden="1" x14ac:dyDescent="0.55000000000000004">
      <c r="A38" t="s">
        <v>209</v>
      </c>
      <c r="B38" t="s">
        <v>210</v>
      </c>
      <c r="C38" t="s">
        <v>211</v>
      </c>
      <c r="D38" t="s">
        <v>212</v>
      </c>
      <c r="E38" s="3">
        <v>46.251742999999998</v>
      </c>
      <c r="F38" s="5">
        <v>-119.728729</v>
      </c>
      <c r="G38">
        <v>300</v>
      </c>
      <c r="H38" s="7">
        <v>3.6</v>
      </c>
      <c r="I38">
        <v>0.17699999999999999</v>
      </c>
      <c r="J38" t="s">
        <v>213</v>
      </c>
      <c r="K38" t="s">
        <v>214</v>
      </c>
    </row>
    <row r="39" spans="1:11" hidden="1" x14ac:dyDescent="0.55000000000000004">
      <c r="A39" t="s">
        <v>215</v>
      </c>
      <c r="B39" t="s">
        <v>216</v>
      </c>
      <c r="C39" t="s">
        <v>217</v>
      </c>
      <c r="D39" t="s">
        <v>218</v>
      </c>
      <c r="E39" s="3">
        <v>46.251755000000003</v>
      </c>
      <c r="F39" s="5">
        <v>-119.728843</v>
      </c>
      <c r="G39">
        <v>300</v>
      </c>
      <c r="H39" s="7">
        <v>3.4</v>
      </c>
      <c r="I39">
        <v>0.19400000000000001</v>
      </c>
      <c r="J39" t="s">
        <v>213</v>
      </c>
      <c r="K39" t="s">
        <v>54</v>
      </c>
    </row>
    <row r="40" spans="1:11" hidden="1" x14ac:dyDescent="0.55000000000000004">
      <c r="A40" t="s">
        <v>219</v>
      </c>
      <c r="B40" t="s">
        <v>220</v>
      </c>
      <c r="C40" t="s">
        <v>221</v>
      </c>
      <c r="D40" t="s">
        <v>222</v>
      </c>
      <c r="E40" s="3">
        <v>19.552980000000002</v>
      </c>
      <c r="F40" s="5">
        <v>-155.31756999999999</v>
      </c>
      <c r="G40">
        <v>1674</v>
      </c>
      <c r="H40" s="7">
        <v>19.5</v>
      </c>
      <c r="I40">
        <v>0.39200000000000002</v>
      </c>
      <c r="J40" t="s">
        <v>223</v>
      </c>
      <c r="K40" t="s">
        <v>20</v>
      </c>
    </row>
    <row r="41" spans="1:11" x14ac:dyDescent="0.55000000000000004">
      <c r="A41" t="s">
        <v>224</v>
      </c>
      <c r="B41" t="s">
        <v>225</v>
      </c>
      <c r="C41" t="s">
        <v>226</v>
      </c>
      <c r="D41" t="s">
        <v>227</v>
      </c>
      <c r="E41" s="3">
        <v>40.203319999999998</v>
      </c>
      <c r="F41" s="5">
        <v>-105.48096700000001</v>
      </c>
      <c r="G41">
        <v>2585</v>
      </c>
      <c r="H41" s="7">
        <v>31.6</v>
      </c>
      <c r="I41">
        <v>4.4999999999999998E-2</v>
      </c>
      <c r="J41" t="s">
        <v>228</v>
      </c>
      <c r="K41" t="s">
        <v>229</v>
      </c>
    </row>
    <row r="42" spans="1:11" hidden="1" x14ac:dyDescent="0.55000000000000004">
      <c r="A42" t="s">
        <v>230</v>
      </c>
      <c r="B42" t="s">
        <v>231</v>
      </c>
      <c r="C42" t="s">
        <v>17</v>
      </c>
      <c r="D42" t="s">
        <v>232</v>
      </c>
      <c r="E42" s="3">
        <v>38.889600000000002</v>
      </c>
      <c r="F42" s="5">
        <v>-78.138649999999998</v>
      </c>
      <c r="G42">
        <v>312</v>
      </c>
      <c r="H42" s="7">
        <v>22.1</v>
      </c>
      <c r="I42">
        <v>0.23</v>
      </c>
      <c r="J42" t="s">
        <v>233</v>
      </c>
      <c r="K42" t="s">
        <v>54</v>
      </c>
    </row>
    <row r="43" spans="1:11" hidden="1" x14ac:dyDescent="0.55000000000000004">
      <c r="A43" t="s">
        <v>234</v>
      </c>
      <c r="B43" t="s">
        <v>235</v>
      </c>
      <c r="C43" t="s">
        <v>236</v>
      </c>
      <c r="D43" t="s">
        <v>237</v>
      </c>
      <c r="E43" s="3">
        <v>38.891199999999998</v>
      </c>
      <c r="F43" s="5">
        <v>-76.561729999999997</v>
      </c>
      <c r="G43">
        <v>24</v>
      </c>
      <c r="H43" s="7">
        <v>22.3</v>
      </c>
      <c r="I43">
        <v>0.46600000000000003</v>
      </c>
      <c r="J43" t="s">
        <v>238</v>
      </c>
      <c r="K43" t="s">
        <v>239</v>
      </c>
    </row>
    <row r="44" spans="1:11" hidden="1" x14ac:dyDescent="0.55000000000000004">
      <c r="A44" t="s">
        <v>240</v>
      </c>
      <c r="B44" t="s">
        <v>241</v>
      </c>
      <c r="C44" t="s">
        <v>242</v>
      </c>
      <c r="D44" t="s">
        <v>243</v>
      </c>
      <c r="E44" s="3">
        <v>37.111218000000001</v>
      </c>
      <c r="F44" s="5">
        <v>-119.736475</v>
      </c>
      <c r="G44">
        <v>383</v>
      </c>
      <c r="H44" s="7">
        <v>31.8</v>
      </c>
      <c r="I44">
        <v>2.7E-2</v>
      </c>
      <c r="J44" t="s">
        <v>244</v>
      </c>
      <c r="K44" t="s">
        <v>245</v>
      </c>
    </row>
    <row r="45" spans="1:11" x14ac:dyDescent="0.55000000000000004">
      <c r="A45" t="s">
        <v>246</v>
      </c>
      <c r="B45" t="s">
        <v>247</v>
      </c>
      <c r="C45" t="s">
        <v>248</v>
      </c>
      <c r="D45" t="s">
        <v>249</v>
      </c>
      <c r="E45" s="3">
        <v>37.033662</v>
      </c>
      <c r="F45" s="5">
        <v>-119.263687</v>
      </c>
      <c r="G45">
        <v>1169</v>
      </c>
      <c r="H45" s="7">
        <v>25.7</v>
      </c>
      <c r="I45">
        <v>4.2000000000000003E-2</v>
      </c>
      <c r="J45" t="s">
        <v>250</v>
      </c>
      <c r="K45" t="s">
        <v>251</v>
      </c>
    </row>
    <row r="46" spans="1:11" hidden="1" x14ac:dyDescent="0.55000000000000004">
      <c r="A46" t="s">
        <v>252</v>
      </c>
      <c r="B46" t="s">
        <v>253</v>
      </c>
      <c r="C46" t="s">
        <v>254</v>
      </c>
      <c r="D46" t="s">
        <v>255</v>
      </c>
      <c r="E46" s="3">
        <v>31.9114</v>
      </c>
      <c r="F46" s="5">
        <v>-110.8359</v>
      </c>
      <c r="G46">
        <v>984</v>
      </c>
      <c r="H46" s="7">
        <v>40.1</v>
      </c>
      <c r="I46">
        <v>4.1000000000000002E-2</v>
      </c>
      <c r="J46" t="s">
        <v>256</v>
      </c>
      <c r="K46" t="s">
        <v>257</v>
      </c>
    </row>
    <row r="47" spans="1:11" x14ac:dyDescent="0.55000000000000004">
      <c r="A47" t="s">
        <v>258</v>
      </c>
      <c r="B47" t="s">
        <v>259</v>
      </c>
      <c r="C47" t="s">
        <v>260</v>
      </c>
      <c r="D47" t="s">
        <v>261</v>
      </c>
      <c r="E47" s="3">
        <v>31.799945000000001</v>
      </c>
      <c r="F47" s="5">
        <v>-110.87298</v>
      </c>
      <c r="G47">
        <v>1160</v>
      </c>
      <c r="H47" s="7">
        <v>37.799999999999997</v>
      </c>
      <c r="I47">
        <v>2.5000000000000001E-2</v>
      </c>
      <c r="J47" t="s">
        <v>262</v>
      </c>
      <c r="K47" t="s">
        <v>263</v>
      </c>
    </row>
    <row r="48" spans="1:11" x14ac:dyDescent="0.55000000000000004">
      <c r="A48" t="s">
        <v>264</v>
      </c>
      <c r="B48" t="s">
        <v>265</v>
      </c>
      <c r="C48" t="s">
        <v>266</v>
      </c>
      <c r="D48" t="s">
        <v>267</v>
      </c>
      <c r="E48" s="3">
        <v>45.826576000000003</v>
      </c>
      <c r="F48" s="5">
        <v>-90.086271999999994</v>
      </c>
      <c r="G48">
        <v>511</v>
      </c>
      <c r="H48" s="7">
        <v>20.6</v>
      </c>
      <c r="I48">
        <v>0.34200000000000003</v>
      </c>
      <c r="J48" t="s">
        <v>268</v>
      </c>
      <c r="K48" t="s">
        <v>269</v>
      </c>
    </row>
    <row r="49" spans="1:11" x14ac:dyDescent="0.55000000000000004">
      <c r="A49" t="s">
        <v>270</v>
      </c>
      <c r="B49" t="s">
        <v>271</v>
      </c>
      <c r="C49" t="s">
        <v>226</v>
      </c>
      <c r="D49" t="s">
        <v>272</v>
      </c>
      <c r="E49" s="3">
        <v>40.462975</v>
      </c>
      <c r="F49" s="5">
        <v>-103.030463</v>
      </c>
      <c r="G49">
        <v>1366</v>
      </c>
      <c r="H49" s="7">
        <v>39</v>
      </c>
      <c r="I49">
        <v>5.6000000000000001E-2</v>
      </c>
      <c r="J49" t="s">
        <v>273</v>
      </c>
      <c r="K49" t="s">
        <v>274</v>
      </c>
    </row>
    <row r="50" spans="1:11" x14ac:dyDescent="0.55000000000000004">
      <c r="A50" t="s">
        <v>275</v>
      </c>
      <c r="B50" t="s">
        <v>276</v>
      </c>
      <c r="C50" t="s">
        <v>277</v>
      </c>
      <c r="D50" t="s">
        <v>278</v>
      </c>
      <c r="E50" s="3">
        <v>32.950693000000001</v>
      </c>
      <c r="F50" s="5">
        <v>-87.392825000000002</v>
      </c>
      <c r="G50">
        <v>131</v>
      </c>
      <c r="H50" s="7">
        <v>27</v>
      </c>
      <c r="I50">
        <v>7.5999999999999998E-2</v>
      </c>
      <c r="J50" t="s">
        <v>279</v>
      </c>
      <c r="K50" t="s">
        <v>280</v>
      </c>
    </row>
    <row r="51" spans="1:11" x14ac:dyDescent="0.55000000000000004">
      <c r="A51" t="s">
        <v>281</v>
      </c>
      <c r="B51" t="s">
        <v>282</v>
      </c>
      <c r="C51" t="s">
        <v>283</v>
      </c>
      <c r="D51" t="s">
        <v>284</v>
      </c>
      <c r="E51" s="3">
        <v>45.493228000000002</v>
      </c>
      <c r="F51" s="5">
        <v>-89.582707999999997</v>
      </c>
      <c r="G51">
        <v>457</v>
      </c>
      <c r="H51" s="7">
        <v>27.7</v>
      </c>
      <c r="I51">
        <v>0.32</v>
      </c>
      <c r="J51" t="s">
        <v>285</v>
      </c>
      <c r="K51" t="s">
        <v>286</v>
      </c>
    </row>
    <row r="52" spans="1:11" x14ac:dyDescent="0.55000000000000004">
      <c r="A52" t="s">
        <v>287</v>
      </c>
      <c r="B52" t="s">
        <v>288</v>
      </c>
      <c r="C52" t="s">
        <v>108</v>
      </c>
      <c r="D52" t="s">
        <v>289</v>
      </c>
      <c r="E52" s="3">
        <v>39.040700000000001</v>
      </c>
      <c r="F52" s="5">
        <v>-95.191609999999997</v>
      </c>
      <c r="G52">
        <v>274</v>
      </c>
      <c r="H52" s="7">
        <v>25.9</v>
      </c>
      <c r="I52">
        <v>0.33500000000000002</v>
      </c>
      <c r="J52" t="s">
        <v>290</v>
      </c>
      <c r="K52" t="s">
        <v>291</v>
      </c>
    </row>
    <row r="53" spans="1:11" x14ac:dyDescent="0.55000000000000004">
      <c r="A53" t="s">
        <v>292</v>
      </c>
      <c r="B53" t="s">
        <v>293</v>
      </c>
      <c r="C53" t="s">
        <v>294</v>
      </c>
      <c r="D53" t="s">
        <v>295</v>
      </c>
      <c r="E53" s="3">
        <v>46.233367000000001</v>
      </c>
      <c r="F53" s="5">
        <v>-89.539726000000002</v>
      </c>
      <c r="G53">
        <v>513</v>
      </c>
      <c r="H53" s="7">
        <v>19.600000000000001</v>
      </c>
      <c r="I53">
        <v>0.19800000000000001</v>
      </c>
      <c r="J53" t="s">
        <v>296</v>
      </c>
      <c r="K53" t="s">
        <v>297</v>
      </c>
    </row>
    <row r="54" spans="1:11" hidden="1" x14ac:dyDescent="0.55000000000000004">
      <c r="A54" t="s">
        <v>298</v>
      </c>
      <c r="B54" t="s">
        <v>299</v>
      </c>
      <c r="C54" t="s">
        <v>300</v>
      </c>
      <c r="D54" t="s">
        <v>301</v>
      </c>
      <c r="E54" s="3">
        <v>40.846934599999997</v>
      </c>
      <c r="F54" s="5">
        <v>-109.71257110000001</v>
      </c>
      <c r="G54">
        <v>2473</v>
      </c>
      <c r="H54" s="7">
        <v>32.1</v>
      </c>
      <c r="I54">
        <v>0.42299999999999999</v>
      </c>
      <c r="J54" t="s">
        <v>302</v>
      </c>
      <c r="K54" t="s">
        <v>54</v>
      </c>
    </row>
    <row r="55" spans="1:11" hidden="1" x14ac:dyDescent="0.55000000000000004">
      <c r="A55" t="s">
        <v>303</v>
      </c>
      <c r="B55" t="s">
        <v>304</v>
      </c>
      <c r="C55" t="s">
        <v>305</v>
      </c>
      <c r="D55" t="s">
        <v>306</v>
      </c>
      <c r="E55" s="3">
        <v>40.701837099999999</v>
      </c>
      <c r="F55" s="5">
        <v>-109.5818412</v>
      </c>
      <c r="G55">
        <v>2610</v>
      </c>
      <c r="H55" s="7">
        <v>19.5</v>
      </c>
      <c r="I55">
        <v>0.111</v>
      </c>
      <c r="J55" t="s">
        <v>307</v>
      </c>
      <c r="K55" t="s">
        <v>308</v>
      </c>
    </row>
    <row r="56" spans="1:11" hidden="1" x14ac:dyDescent="0.55000000000000004">
      <c r="A56" t="s">
        <v>309</v>
      </c>
      <c r="B56" t="s">
        <v>310</v>
      </c>
      <c r="C56" t="s">
        <v>311</v>
      </c>
      <c r="D56" t="s">
        <v>312</v>
      </c>
      <c r="E56" s="3">
        <v>40.685293000000001</v>
      </c>
      <c r="F56" s="5">
        <v>-109.4999502</v>
      </c>
      <c r="G56">
        <v>2502</v>
      </c>
      <c r="H56" s="7">
        <v>26.8</v>
      </c>
      <c r="I56">
        <v>0.108</v>
      </c>
      <c r="J56" t="s">
        <v>313</v>
      </c>
      <c r="K56" t="s">
        <v>54</v>
      </c>
    </row>
    <row r="57" spans="1:11" hidden="1" x14ac:dyDescent="0.55000000000000004">
      <c r="A57" t="s">
        <v>314</v>
      </c>
      <c r="B57" t="s">
        <v>315</v>
      </c>
      <c r="C57" t="s">
        <v>316</v>
      </c>
      <c r="D57" t="s">
        <v>317</v>
      </c>
      <c r="E57" s="3">
        <v>40.682040000000001</v>
      </c>
      <c r="F57" s="5">
        <v>-109.647218</v>
      </c>
      <c r="G57">
        <v>2746</v>
      </c>
      <c r="H57" s="7">
        <v>25.8</v>
      </c>
      <c r="I57">
        <v>0.14699999999999999</v>
      </c>
      <c r="J57" t="s">
        <v>318</v>
      </c>
      <c r="K57" t="s">
        <v>319</v>
      </c>
    </row>
    <row r="58" spans="1:11" hidden="1" x14ac:dyDescent="0.55000000000000004">
      <c r="A58" t="s">
        <v>320</v>
      </c>
      <c r="B58" t="s">
        <v>321</v>
      </c>
      <c r="C58" t="s">
        <v>322</v>
      </c>
      <c r="D58" t="s">
        <v>323</v>
      </c>
      <c r="E58" s="3">
        <v>40.6195637</v>
      </c>
      <c r="F58" s="5">
        <v>-109.61135</v>
      </c>
      <c r="G58">
        <v>2362</v>
      </c>
      <c r="H58" s="7">
        <v>39</v>
      </c>
      <c r="I58">
        <v>8.2000000000000003E-2</v>
      </c>
      <c r="J58" t="s">
        <v>324</v>
      </c>
      <c r="K58" t="s">
        <v>66</v>
      </c>
    </row>
    <row r="59" spans="1:11" hidden="1" x14ac:dyDescent="0.55000000000000004">
      <c r="A59" t="s">
        <v>325</v>
      </c>
      <c r="B59" t="s">
        <v>326</v>
      </c>
      <c r="C59" t="s">
        <v>327</v>
      </c>
      <c r="D59" t="s">
        <v>328</v>
      </c>
      <c r="E59" s="3">
        <v>39.290382000000001</v>
      </c>
      <c r="F59" s="5">
        <v>-76.744542999999993</v>
      </c>
      <c r="G59">
        <v>139</v>
      </c>
      <c r="H59" s="7">
        <v>12.8</v>
      </c>
      <c r="I59">
        <v>0.38800000000000001</v>
      </c>
      <c r="J59" t="s">
        <v>329</v>
      </c>
      <c r="K59" t="s">
        <v>330</v>
      </c>
    </row>
    <row r="60" spans="1:11" hidden="1" x14ac:dyDescent="0.55000000000000004">
      <c r="A60" t="s">
        <v>331</v>
      </c>
      <c r="B60" t="s">
        <v>332</v>
      </c>
      <c r="C60" t="s">
        <v>327</v>
      </c>
      <c r="D60" t="s">
        <v>333</v>
      </c>
      <c r="E60" s="3">
        <v>39.290308000000003</v>
      </c>
      <c r="F60" s="5">
        <v>-76.743759999999995</v>
      </c>
      <c r="G60">
        <v>139</v>
      </c>
      <c r="H60" s="7">
        <v>13.9</v>
      </c>
      <c r="I60">
        <v>0.42199999999999999</v>
      </c>
      <c r="J60" t="s">
        <v>334</v>
      </c>
      <c r="K60" t="s">
        <v>54</v>
      </c>
    </row>
    <row r="61" spans="1:11" x14ac:dyDescent="0.55000000000000004">
      <c r="A61" t="s">
        <v>335</v>
      </c>
      <c r="B61" t="s">
        <v>336</v>
      </c>
      <c r="C61" t="s">
        <v>46</v>
      </c>
      <c r="D61" t="s">
        <v>81</v>
      </c>
      <c r="E61" s="3">
        <v>47.128414999999997</v>
      </c>
      <c r="F61" s="5">
        <v>-99.239356000000001</v>
      </c>
      <c r="G61">
        <v>580</v>
      </c>
      <c r="H61" s="7">
        <v>26.1</v>
      </c>
      <c r="I61">
        <v>0.109</v>
      </c>
      <c r="J61" t="s">
        <v>337</v>
      </c>
      <c r="K61" t="s">
        <v>20</v>
      </c>
    </row>
    <row r="62" spans="1:11" x14ac:dyDescent="0.55000000000000004">
      <c r="A62" t="s">
        <v>338</v>
      </c>
      <c r="B62" t="s">
        <v>339</v>
      </c>
      <c r="C62" t="s">
        <v>340</v>
      </c>
      <c r="D62" t="s">
        <v>341</v>
      </c>
      <c r="E62" s="3">
        <v>45.824866999999998</v>
      </c>
      <c r="F62" s="5">
        <v>-121.9607</v>
      </c>
      <c r="G62">
        <v>587</v>
      </c>
      <c r="H62" s="7">
        <v>30.2</v>
      </c>
      <c r="I62">
        <v>7.1999999999999995E-2</v>
      </c>
      <c r="J62" t="s">
        <v>342</v>
      </c>
      <c r="K62" t="s">
        <v>343</v>
      </c>
    </row>
    <row r="63" spans="1:11" hidden="1" x14ac:dyDescent="0.55000000000000004">
      <c r="A63" t="s">
        <v>344</v>
      </c>
      <c r="B63" t="s">
        <v>345</v>
      </c>
      <c r="C63" t="s">
        <v>346</v>
      </c>
      <c r="D63" t="s">
        <v>347</v>
      </c>
      <c r="E63" s="3">
        <v>44.942633999999998</v>
      </c>
      <c r="F63" s="5">
        <v>-109.71256200000001</v>
      </c>
      <c r="G63">
        <v>2274</v>
      </c>
      <c r="H63" s="7">
        <f>(15.2 +15.5)/2</f>
        <v>15.35</v>
      </c>
      <c r="I63">
        <f>(0.133  + 0.133 )/2</f>
        <v>0.13300000000000001</v>
      </c>
      <c r="J63" t="s">
        <v>348</v>
      </c>
      <c r="K63" t="s">
        <v>349</v>
      </c>
    </row>
    <row r="64" spans="1:11" hidden="1" x14ac:dyDescent="0.55000000000000004">
      <c r="A64" t="s">
        <v>350</v>
      </c>
      <c r="B64" t="s">
        <v>351</v>
      </c>
      <c r="C64" t="s">
        <v>352</v>
      </c>
      <c r="D64" t="s">
        <v>353</v>
      </c>
      <c r="E64" s="3">
        <v>44.016047</v>
      </c>
      <c r="F64" s="5">
        <v>-109.14331300000001</v>
      </c>
      <c r="G64">
        <v>2440</v>
      </c>
      <c r="H64" s="7">
        <f>(22.6 + 22.5)/2</f>
        <v>22.55</v>
      </c>
      <c r="I64">
        <f>(0.242  + 0.24)/2</f>
        <v>0.24099999999999999</v>
      </c>
      <c r="J64" t="s">
        <v>354</v>
      </c>
      <c r="K64" t="s">
        <v>355</v>
      </c>
    </row>
    <row r="65" spans="1:11" hidden="1" x14ac:dyDescent="0.55000000000000004">
      <c r="A65" t="s">
        <v>356</v>
      </c>
      <c r="B65" t="s">
        <v>357</v>
      </c>
      <c r="C65" t="s">
        <v>358</v>
      </c>
      <c r="D65" t="s">
        <v>359</v>
      </c>
      <c r="E65" s="3">
        <v>43.583143</v>
      </c>
      <c r="F65" s="5">
        <v>-109.94675700000001</v>
      </c>
      <c r="G65">
        <v>2802</v>
      </c>
      <c r="H65" s="7">
        <f>(23.4 + 21.6)/2</f>
        <v>22.5</v>
      </c>
      <c r="I65">
        <f>(0.331  + 0.342 )/2</f>
        <v>0.33650000000000002</v>
      </c>
      <c r="J65" t="s">
        <v>360</v>
      </c>
    </row>
    <row r="66" spans="1:11" hidden="1" x14ac:dyDescent="0.55000000000000004">
      <c r="A66" t="s">
        <v>361</v>
      </c>
      <c r="B66" t="s">
        <v>362</v>
      </c>
      <c r="C66" t="s">
        <v>363</v>
      </c>
      <c r="D66" t="s">
        <v>364</v>
      </c>
      <c r="E66" s="3">
        <v>43.582586999999997</v>
      </c>
      <c r="F66" s="5">
        <v>-109.97175</v>
      </c>
      <c r="G66">
        <v>2865</v>
      </c>
      <c r="H66" s="7">
        <f>(13.3 + 13.5 )/2</f>
        <v>13.4</v>
      </c>
      <c r="I66">
        <f>(0.187  + 0.188 )/2</f>
        <v>0.1875</v>
      </c>
      <c r="J66" t="s">
        <v>365</v>
      </c>
      <c r="K66" t="s">
        <v>54</v>
      </c>
    </row>
    <row r="67" spans="1:11" hidden="1" x14ac:dyDescent="0.55000000000000004">
      <c r="A67" t="s">
        <v>366</v>
      </c>
      <c r="B67" t="s">
        <v>367</v>
      </c>
      <c r="C67" t="s">
        <v>368</v>
      </c>
      <c r="D67" t="s">
        <v>369</v>
      </c>
      <c r="E67" s="3">
        <v>42.581893000000001</v>
      </c>
      <c r="F67" s="5">
        <v>-108.75100399999999</v>
      </c>
      <c r="G67">
        <v>2639</v>
      </c>
      <c r="H67" s="7">
        <f>(24.3 + 21.6)/2</f>
        <v>22.950000000000003</v>
      </c>
      <c r="I67">
        <f>(0.277  + 0.276 )/2</f>
        <v>0.27650000000000002</v>
      </c>
      <c r="J67" t="s">
        <v>370</v>
      </c>
      <c r="K67" t="s">
        <v>54</v>
      </c>
    </row>
  </sheetData>
  <autoFilter ref="A1:K67" xr:uid="{F4A5D1E6-CA6C-456C-8C50-12D0E150CCD5}">
    <filterColumn colId="1">
      <filters>
        <filter val="Central Plains Experimental Range NEON"/>
        <filter val="Chase Lake National Wildlife Refuge NEON"/>
        <filter val="Dakota Coteau Field Site NEON"/>
        <filter val="Dead Lake NEON"/>
        <filter val="Great Smoky Mountains National Park NEON"/>
        <filter val="Jornada Experimental Range NEON"/>
        <filter val="Konza Prairie Agroecosystem NEON"/>
        <filter val="Konza Prairie Biological Station NEON"/>
        <filter val="MOAB NEON"/>
        <filter val="NEON D01 HARV Plot HARV_07"/>
        <filter val="North Sterling NEON"/>
        <filter val="Northern Great Plains Research Laboratory NEON"/>
        <filter val="Onaqui NEON"/>
        <filter val="Rocky Mountain National Park NEON"/>
        <filter val="Santa Rita Experimental Range NEON"/>
        <filter val="Soaproot Saddle NEON"/>
        <filter val="Steigerwaldt-Chequamegon NEON"/>
        <filter val="Talledega National Forest NEON"/>
        <filter val="The Jones Center At Ichauway NEON"/>
        <filter val="Treehaven NEON"/>
        <filter val="University of Kansas Field Station NEON"/>
        <filter val="University of Notre Dame Environmental Research Center NEON"/>
        <filter val="Wind River Experimental Forest NEON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Huachambe, Rey A</dc:creator>
  <cp:keywords/>
  <dc:description/>
  <cp:lastModifiedBy>Garayburu-Caruso, Vanessa A</cp:lastModifiedBy>
  <cp:revision/>
  <dcterms:created xsi:type="dcterms:W3CDTF">2023-01-24T22:26:04Z</dcterms:created>
  <dcterms:modified xsi:type="dcterms:W3CDTF">2024-04-11T17:49:00Z</dcterms:modified>
  <cp:category/>
  <cp:contentStatus/>
</cp:coreProperties>
</file>