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M40" i="1" l="1"/>
  <c r="M39" i="1"/>
  <c r="M31" i="1"/>
  <c r="M38" i="1"/>
  <c r="M30" i="1"/>
  <c r="M41" i="1"/>
  <c r="M32" i="1"/>
  <c r="M37" i="1"/>
  <c r="M29" i="1"/>
  <c r="M36" i="1"/>
  <c r="M28" i="1"/>
  <c r="M33" i="1"/>
  <c r="M35" i="1"/>
  <c r="M27" i="1"/>
  <c r="M34" i="1"/>
  <c r="M26" i="1"/>
  <c r="D15" i="2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L25" i="1"/>
  <c r="F17" i="1"/>
  <c r="F18" i="1"/>
  <c r="F19" i="1"/>
  <c r="F20" i="1"/>
  <c r="F21" i="1"/>
  <c r="F22" i="1"/>
  <c r="L22" i="1" s="1"/>
  <c r="F23" i="1"/>
  <c r="L23" i="1" s="1"/>
  <c r="F24" i="1"/>
  <c r="L24" i="1" s="1"/>
  <c r="F25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2" i="1"/>
  <c r="M25" i="1" l="1"/>
  <c r="M24" i="1"/>
  <c r="M23" i="1"/>
  <c r="M22" i="1"/>
  <c r="L20" i="1"/>
  <c r="M20" i="1" s="1"/>
  <c r="L21" i="1"/>
  <c r="M21" i="1" s="1"/>
  <c r="L17" i="1"/>
  <c r="M17" i="1" s="1"/>
  <c r="L18" i="1"/>
  <c r="M18" i="1" s="1"/>
  <c r="L19" i="1"/>
  <c r="M19" i="1" s="1"/>
  <c r="F3" i="1"/>
  <c r="L3" i="1" s="1"/>
  <c r="M3" i="1" s="1"/>
  <c r="F4" i="1"/>
  <c r="L4" i="1" s="1"/>
  <c r="M4" i="1" s="1"/>
  <c r="F5" i="1"/>
  <c r="L5" i="1" s="1"/>
  <c r="M5" i="1" s="1"/>
  <c r="F6" i="1"/>
  <c r="L6" i="1" s="1"/>
  <c r="M6" i="1" s="1"/>
  <c r="F7" i="1"/>
  <c r="L7" i="1" s="1"/>
  <c r="M7" i="1" s="1"/>
  <c r="F8" i="1"/>
  <c r="L8" i="1" s="1"/>
  <c r="M8" i="1" s="1"/>
  <c r="F9" i="1"/>
  <c r="L9" i="1" s="1"/>
  <c r="M9" i="1" s="1"/>
  <c r="F10" i="1"/>
  <c r="L10" i="1" s="1"/>
  <c r="M10" i="1" s="1"/>
  <c r="F11" i="1"/>
  <c r="L11" i="1" s="1"/>
  <c r="M11" i="1" s="1"/>
  <c r="F12" i="1"/>
  <c r="L12" i="1" s="1"/>
  <c r="M12" i="1" s="1"/>
  <c r="F13" i="1"/>
  <c r="L13" i="1" s="1"/>
  <c r="M13" i="1" s="1"/>
  <c r="F14" i="1"/>
  <c r="L14" i="1" s="1"/>
  <c r="M14" i="1" s="1"/>
  <c r="F15" i="1"/>
  <c r="L15" i="1" s="1"/>
  <c r="M15" i="1" s="1"/>
  <c r="F16" i="1"/>
  <c r="L16" i="1" s="1"/>
  <c r="M16" i="1" s="1"/>
  <c r="F2" i="1"/>
  <c r="L2" i="1" s="1"/>
  <c r="M2" i="1" s="1"/>
  <c r="P10" i="1" l="1"/>
  <c r="Q2" i="1" s="1"/>
  <c r="A2" i="3" s="1"/>
</calcChain>
</file>

<file path=xl/sharedStrings.xml><?xml version="1.0" encoding="utf-8"?>
<sst xmlns="http://schemas.openxmlformats.org/spreadsheetml/2006/main" count="75" uniqueCount="29">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</sst>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1"/>
  <sheetViews>
    <sheetView tabSelected="1" workbookViewId="0">
      <selection activeCell="E6" sqref="E6"/>
    </sheetView>
  </sheetViews>
  <sheetFormatPr defaultRowHeight="15" x14ac:dyDescent="0.25"/>
  <cols>
    <col min="1" max="1" width="4.28515625" customWidth="1"/>
    <col min="2" max="2" width="10.7109375" style="17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16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s="17" t="s">
        <v>15</v>
      </c>
      <c r="C2">
        <v>91.837000000000003</v>
      </c>
      <c r="D2">
        <v>51.429000000000002</v>
      </c>
      <c r="E2">
        <v>218.99100000000001</v>
      </c>
      <c r="F2">
        <f>E2*256/360</f>
        <v>155.72693333333333</v>
      </c>
      <c r="I2" t="str">
        <f>IF(B2='Support Data'!$B$4, 'Support Data'!$C$4, 'Support Data'!$C$3)</f>
        <v>80</v>
      </c>
      <c r="J2" t="str">
        <f>DEC2HEX(C2, 2)</f>
        <v>5B</v>
      </c>
      <c r="K2" t="str">
        <f>DEC2HEX(D2, 4)</f>
        <v>0033</v>
      </c>
      <c r="L2" t="str">
        <f>DEC2HEX(F2, 2)</f>
        <v>9B</v>
      </c>
      <c r="M2" t="str">
        <f>CONCATENATE(I2,J2,'Support Data'!$C$7,K2,L2,'Support Data'!$C$8)</f>
        <v>805B00339B00</v>
      </c>
      <c r="P2" s="12" t="str">
        <f>CONCATENATE('Support Data'!D11,'Support Data'!D12,'Support Data'!D13,'Support Data'!D14)</f>
        <v>464D52002032300000000010E0000012C019000C500C5010000105B28</v>
      </c>
      <c r="Q2" s="13" t="str">
        <f>CONCATENATE(P2,P10,'Support Data'!C17)</f>
        <v>464D52002032300000000010E0000012C019000C500C5010000105B28805B00339B0040BF001F8C0040B4002A0800405B006D9C00406900641E0040910051100040A500548800807C00649900403F008E1D00809700600700805D00A2A100808300821A0080A9008EFA0040F200ABD300809A00B00F0080E400E25C00808000D11D0080B900D6DA0040D201005C00809200DF1600404B00E72400404C00FB2800409E00FB9A0040900108240040B200FECE0040BB0115840040CA0125690080AC01320C008078014911004070012D1D0080490151030040970145120040D701457C0040B101537C00408001580600405C015A0700809C0165010080BF0165FD00805A016AFE008075017A03000000</v>
      </c>
      <c r="R2" s="13"/>
      <c r="S2" s="13"/>
      <c r="T2" s="13"/>
      <c r="U2" s="13"/>
      <c r="V2" s="13"/>
    </row>
    <row r="3" spans="1:22" x14ac:dyDescent="0.25">
      <c r="A3">
        <v>2</v>
      </c>
      <c r="B3" s="17" t="s">
        <v>16</v>
      </c>
      <c r="C3">
        <v>191.02</v>
      </c>
      <c r="D3">
        <v>31.837</v>
      </c>
      <c r="E3">
        <v>197.10300000000001</v>
      </c>
      <c r="F3">
        <f t="shared" ref="F3:F41" si="0">E3*256/360</f>
        <v>140.16213333333334</v>
      </c>
      <c r="I3" t="str">
        <f>IF(B3='Support Data'!$B$4, 'Support Data'!$C$4, 'Support Data'!$C$3)</f>
        <v>40</v>
      </c>
      <c r="J3" t="str">
        <f t="shared" ref="J3:J41" si="1">DEC2HEX(C3, 2)</f>
        <v>BF</v>
      </c>
      <c r="K3" t="str">
        <f t="shared" ref="K3:K41" si="2">DEC2HEX(D3, 4)</f>
        <v>001F</v>
      </c>
      <c r="L3" t="str">
        <f t="shared" ref="L3:L41" si="3">DEC2HEX(F3, 2)</f>
        <v>8C</v>
      </c>
      <c r="M3" t="str">
        <f>CONCATENATE(I3,J3,'Support Data'!$C$7,K3,L3,'Support Data'!$C$8)</f>
        <v>40BF001F8C00</v>
      </c>
      <c r="P3" s="12"/>
      <c r="Q3" s="13"/>
      <c r="R3" s="13"/>
      <c r="S3" s="13"/>
      <c r="T3" s="13"/>
      <c r="U3" s="13"/>
      <c r="V3" s="13"/>
    </row>
    <row r="4" spans="1:22" x14ac:dyDescent="0.25">
      <c r="A4">
        <v>3</v>
      </c>
      <c r="B4" s="17" t="s">
        <v>16</v>
      </c>
      <c r="C4">
        <v>180</v>
      </c>
      <c r="D4">
        <v>42.040999999999997</v>
      </c>
      <c r="E4">
        <v>12.265000000000001</v>
      </c>
      <c r="F4">
        <f t="shared" si="0"/>
        <v>8.7217777777777776</v>
      </c>
      <c r="I4" t="str">
        <f>IF(B4='Support Data'!$B$4, 'Support Data'!$C$4, 'Support Data'!$C$3)</f>
        <v>40</v>
      </c>
      <c r="J4" t="str">
        <f t="shared" si="1"/>
        <v>B4</v>
      </c>
      <c r="K4" t="str">
        <f t="shared" si="2"/>
        <v>002A</v>
      </c>
      <c r="L4" t="str">
        <f t="shared" si="3"/>
        <v>08</v>
      </c>
      <c r="M4" t="str">
        <f>CONCATENATE(I4,J4,'Support Data'!$C$7,K4,L4,'Support Data'!$C$8)</f>
        <v>40B4002A0800</v>
      </c>
      <c r="Q4" s="13"/>
      <c r="R4" s="13"/>
      <c r="S4" s="13"/>
      <c r="T4" s="13"/>
      <c r="U4" s="13"/>
      <c r="V4" s="13"/>
    </row>
    <row r="5" spans="1:22" x14ac:dyDescent="0.25">
      <c r="A5">
        <v>4</v>
      </c>
      <c r="B5" s="17" t="s">
        <v>16</v>
      </c>
      <c r="C5">
        <v>91.837000000000003</v>
      </c>
      <c r="D5">
        <v>109.38800000000001</v>
      </c>
      <c r="E5">
        <v>220.101</v>
      </c>
      <c r="F5">
        <f t="shared" si="0"/>
        <v>156.51626666666667</v>
      </c>
      <c r="I5" t="str">
        <f>IF(B5='Support Data'!$B$4, 'Support Data'!$C$4, 'Support Data'!$C$3)</f>
        <v>40</v>
      </c>
      <c r="J5" t="str">
        <f t="shared" si="1"/>
        <v>5B</v>
      </c>
      <c r="K5" t="str">
        <f t="shared" si="2"/>
        <v>006D</v>
      </c>
      <c r="L5" t="str">
        <f t="shared" si="3"/>
        <v>9C</v>
      </c>
      <c r="M5" t="str">
        <f>CONCATENATE(I5,J5,'Support Data'!$C$7,K5,L5,'Support Data'!$C$8)</f>
        <v>405B006D9C00</v>
      </c>
      <c r="Q5" s="13"/>
      <c r="R5" s="13"/>
      <c r="S5" s="13"/>
      <c r="T5" s="13"/>
      <c r="U5" s="13"/>
      <c r="V5" s="13"/>
    </row>
    <row r="6" spans="1:22" x14ac:dyDescent="0.25">
      <c r="A6">
        <v>5</v>
      </c>
      <c r="B6" s="17" t="s">
        <v>16</v>
      </c>
      <c r="C6">
        <v>105.714</v>
      </c>
      <c r="D6">
        <v>100.816</v>
      </c>
      <c r="E6">
        <v>43.264000000000003</v>
      </c>
      <c r="F6">
        <f t="shared" si="0"/>
        <v>30.765511111111113</v>
      </c>
      <c r="I6" t="str">
        <f>IF(B6='Support Data'!$B$4, 'Support Data'!$C$4, 'Support Data'!$C$3)</f>
        <v>40</v>
      </c>
      <c r="J6" t="str">
        <f t="shared" si="1"/>
        <v>69</v>
      </c>
      <c r="K6" t="str">
        <f t="shared" si="2"/>
        <v>0064</v>
      </c>
      <c r="L6" t="str">
        <f t="shared" si="3"/>
        <v>1E</v>
      </c>
      <c r="M6" t="str">
        <f>CONCATENATE(I6,J6,'Support Data'!$C$7,K6,L6,'Support Data'!$C$8)</f>
        <v>406900641E00</v>
      </c>
    </row>
    <row r="7" spans="1:22" x14ac:dyDescent="0.25">
      <c r="A7">
        <v>6</v>
      </c>
      <c r="B7" s="17" t="s">
        <v>16</v>
      </c>
      <c r="C7">
        <v>145.30600000000001</v>
      </c>
      <c r="D7">
        <v>81.632999999999996</v>
      </c>
      <c r="E7">
        <v>23.199000000000002</v>
      </c>
      <c r="F7">
        <f t="shared" si="0"/>
        <v>16.497066666666669</v>
      </c>
      <c r="I7" t="str">
        <f>IF(B7='Support Data'!$B$4, 'Support Data'!$C$4, 'Support Data'!$C$3)</f>
        <v>40</v>
      </c>
      <c r="J7" t="str">
        <f t="shared" si="1"/>
        <v>91</v>
      </c>
      <c r="K7" t="str">
        <f t="shared" si="2"/>
        <v>0051</v>
      </c>
      <c r="L7" t="str">
        <f t="shared" si="3"/>
        <v>10</v>
      </c>
      <c r="M7" t="str">
        <f>CONCATENATE(I7,J7,'Support Data'!$C$7,K7,L7,'Support Data'!$C$8)</f>
        <v>409100511000</v>
      </c>
    </row>
    <row r="8" spans="1:22" x14ac:dyDescent="0.25">
      <c r="A8">
        <v>7</v>
      </c>
      <c r="B8" s="17" t="s">
        <v>16</v>
      </c>
      <c r="C8">
        <v>165.714</v>
      </c>
      <c r="D8">
        <v>84.081999999999994</v>
      </c>
      <c r="E8">
        <v>191.31</v>
      </c>
      <c r="F8">
        <f t="shared" si="0"/>
        <v>136.04266666666666</v>
      </c>
      <c r="I8" t="str">
        <f>IF(B8='Support Data'!$B$4, 'Support Data'!$C$4, 'Support Data'!$C$3)</f>
        <v>40</v>
      </c>
      <c r="J8" t="str">
        <f t="shared" si="1"/>
        <v>A5</v>
      </c>
      <c r="K8" t="str">
        <f t="shared" si="2"/>
        <v>0054</v>
      </c>
      <c r="L8" t="str">
        <f t="shared" si="3"/>
        <v>88</v>
      </c>
      <c r="M8" t="str">
        <f>CONCATENATE(I8,J8,'Support Data'!$C$7,K8,L8,'Support Data'!$C$8)</f>
        <v>40A500548800</v>
      </c>
    </row>
    <row r="9" spans="1:22" x14ac:dyDescent="0.25">
      <c r="A9">
        <v>8</v>
      </c>
      <c r="B9" s="17" t="s">
        <v>15</v>
      </c>
      <c r="C9">
        <v>124.898</v>
      </c>
      <c r="D9">
        <v>100</v>
      </c>
      <c r="E9">
        <v>215.21799999999999</v>
      </c>
      <c r="F9">
        <f t="shared" si="0"/>
        <v>153.0439111111111</v>
      </c>
      <c r="I9" t="str">
        <f>IF(B9='Support Data'!$B$4, 'Support Data'!$C$4, 'Support Data'!$C$3)</f>
        <v>80</v>
      </c>
      <c r="J9" t="str">
        <f t="shared" si="1"/>
        <v>7C</v>
      </c>
      <c r="K9" t="str">
        <f t="shared" si="2"/>
        <v>0064</v>
      </c>
      <c r="L9" t="str">
        <f t="shared" si="3"/>
        <v>99</v>
      </c>
      <c r="M9" t="str">
        <f>CONCATENATE(I9,J9,'Support Data'!$C$7,K9,L9,'Support Data'!$C$8)</f>
        <v>807C00649900</v>
      </c>
      <c r="P9" s="3" t="s">
        <v>14</v>
      </c>
    </row>
    <row r="10" spans="1:22" ht="32.25" customHeight="1" x14ac:dyDescent="0.25">
      <c r="A10">
        <v>9</v>
      </c>
      <c r="B10" s="17" t="s">
        <v>16</v>
      </c>
      <c r="C10">
        <v>63.265000000000001</v>
      </c>
      <c r="D10">
        <v>142.857</v>
      </c>
      <c r="E10">
        <v>40.814999999999998</v>
      </c>
      <c r="F10">
        <f t="shared" si="0"/>
        <v>29.023999999999997</v>
      </c>
      <c r="I10" t="str">
        <f>IF(B10='Support Data'!$B$4, 'Support Data'!$C$4, 'Support Data'!$C$3)</f>
        <v>40</v>
      </c>
      <c r="J10" t="str">
        <f t="shared" si="1"/>
        <v>3F</v>
      </c>
      <c r="K10" t="str">
        <f t="shared" si="2"/>
        <v>008E</v>
      </c>
      <c r="L10" t="str">
        <f t="shared" si="3"/>
        <v>1D</v>
      </c>
      <c r="M10" t="str">
        <f>CONCATENATE(I10,J10,'Support Data'!$C$7,K10,L10,'Support Data'!$C$8)</f>
        <v>403F008E1D00</v>
      </c>
      <c r="P10" s="1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805B00339B0040BF001F8C0040B4002A0800405B006D9C00406900641E0040910051100040A500548800807C00649900403F008E1D00809700600700805D00A2A100808300821A0080A9008EFA0040F200ABD300809A00B00F0080E400E25C00808000D11D0080B900D6DA0040D201005C00809200DF1600404B00E72400404C00FB2800409E00FB9A0040900108240040B200FECE0040BB0115840040CA0125690080AC01320C008078014911004070012D1D0080490151030040970145120040D701457C0040B101537C00408001580600405C015A0700809C0165010080BF0165FD00805A016AFE008075017A0300</v>
      </c>
    </row>
    <row r="11" spans="1:22" x14ac:dyDescent="0.25">
      <c r="A11">
        <v>10</v>
      </c>
      <c r="B11" s="17" t="s">
        <v>15</v>
      </c>
      <c r="C11">
        <v>151.429</v>
      </c>
      <c r="D11">
        <v>96.326999999999998</v>
      </c>
      <c r="E11">
        <v>10.885999999999999</v>
      </c>
      <c r="F11">
        <f t="shared" si="0"/>
        <v>7.7411555555555553</v>
      </c>
      <c r="I11" t="str">
        <f>IF(B11='Support Data'!$B$4, 'Support Data'!$C$4, 'Support Data'!$C$3)</f>
        <v>80</v>
      </c>
      <c r="J11" t="str">
        <f t="shared" si="1"/>
        <v>97</v>
      </c>
      <c r="K11" t="str">
        <f t="shared" si="2"/>
        <v>0060</v>
      </c>
      <c r="L11" t="str">
        <f t="shared" si="3"/>
        <v>07</v>
      </c>
      <c r="M11" t="str">
        <f>CONCATENATE(I11,J11,'Support Data'!$C$7,K11,L11,'Support Data'!$C$8)</f>
        <v>809700600700</v>
      </c>
    </row>
    <row r="12" spans="1:22" x14ac:dyDescent="0.25">
      <c r="A12">
        <v>11</v>
      </c>
      <c r="B12" s="17" t="s">
        <v>15</v>
      </c>
      <c r="C12">
        <v>93.061000000000007</v>
      </c>
      <c r="D12">
        <v>162.44900000000001</v>
      </c>
      <c r="E12">
        <v>226.637</v>
      </c>
      <c r="F12">
        <f t="shared" si="0"/>
        <v>161.1640888888889</v>
      </c>
      <c r="I12" t="str">
        <f>IF(B12='Support Data'!$B$4, 'Support Data'!$C$4, 'Support Data'!$C$3)</f>
        <v>80</v>
      </c>
      <c r="J12" t="str">
        <f t="shared" si="1"/>
        <v>5D</v>
      </c>
      <c r="K12" t="str">
        <f t="shared" si="2"/>
        <v>00A2</v>
      </c>
      <c r="L12" t="str">
        <f t="shared" si="3"/>
        <v>A1</v>
      </c>
      <c r="M12" t="str">
        <f>CONCATENATE(I12,J12,'Support Data'!$C$7,K12,L12,'Support Data'!$C$8)</f>
        <v>805D00A2A100</v>
      </c>
    </row>
    <row r="13" spans="1:22" x14ac:dyDescent="0.25">
      <c r="A13">
        <v>12</v>
      </c>
      <c r="B13" s="17" t="s">
        <v>15</v>
      </c>
      <c r="C13">
        <v>131.429</v>
      </c>
      <c r="D13">
        <v>130.61199999999999</v>
      </c>
      <c r="E13">
        <v>37.875</v>
      </c>
      <c r="F13">
        <f t="shared" si="0"/>
        <v>26.933333333333334</v>
      </c>
      <c r="I13" t="str">
        <f>IF(B13='Support Data'!$B$4, 'Support Data'!$C$4, 'Support Data'!$C$3)</f>
        <v>80</v>
      </c>
      <c r="J13" t="str">
        <f t="shared" si="1"/>
        <v>83</v>
      </c>
      <c r="K13" t="str">
        <f t="shared" si="2"/>
        <v>0082</v>
      </c>
      <c r="L13" t="str">
        <f t="shared" si="3"/>
        <v>1A</v>
      </c>
      <c r="M13" t="str">
        <f>CONCATENATE(I13,J13,'Support Data'!$C$7,K13,L13,'Support Data'!$C$8)</f>
        <v>808300821A00</v>
      </c>
    </row>
    <row r="14" spans="1:22" x14ac:dyDescent="0.25">
      <c r="A14">
        <v>13</v>
      </c>
      <c r="B14" s="17" t="s">
        <v>15</v>
      </c>
      <c r="C14">
        <v>169.38800000000001</v>
      </c>
      <c r="D14">
        <v>142.44900000000001</v>
      </c>
      <c r="E14">
        <v>352.875</v>
      </c>
      <c r="F14">
        <f t="shared" si="0"/>
        <v>250.93333333333334</v>
      </c>
      <c r="I14" t="str">
        <f>IF(B14='Support Data'!$B$4, 'Support Data'!$C$4, 'Support Data'!$C$3)</f>
        <v>80</v>
      </c>
      <c r="J14" t="str">
        <f t="shared" si="1"/>
        <v>A9</v>
      </c>
      <c r="K14" t="str">
        <f t="shared" si="2"/>
        <v>008E</v>
      </c>
      <c r="L14" t="str">
        <f t="shared" si="3"/>
        <v>FA</v>
      </c>
      <c r="M14" t="str">
        <f>CONCATENATE(I14,J14,'Support Data'!$C$7,K14,L14,'Support Data'!$C$8)</f>
        <v>80A9008EFA00</v>
      </c>
    </row>
    <row r="15" spans="1:22" x14ac:dyDescent="0.25">
      <c r="A15">
        <v>14</v>
      </c>
      <c r="B15" s="17" t="s">
        <v>16</v>
      </c>
      <c r="C15">
        <v>242.041</v>
      </c>
      <c r="D15">
        <v>171.429</v>
      </c>
      <c r="E15">
        <v>298.072</v>
      </c>
      <c r="F15">
        <f t="shared" si="0"/>
        <v>211.96231111111112</v>
      </c>
      <c r="I15" t="str">
        <f>IF(B15='Support Data'!$B$4, 'Support Data'!$C$4, 'Support Data'!$C$3)</f>
        <v>40</v>
      </c>
      <c r="J15" t="str">
        <f t="shared" si="1"/>
        <v>F2</v>
      </c>
      <c r="K15" t="str">
        <f t="shared" si="2"/>
        <v>00AB</v>
      </c>
      <c r="L15" t="str">
        <f t="shared" si="3"/>
        <v>D3</v>
      </c>
      <c r="M15" t="str">
        <f>CONCATENATE(I15,J15,'Support Data'!$C$7,K15,L15,'Support Data'!$C$8)</f>
        <v>40F200ABD300</v>
      </c>
    </row>
    <row r="16" spans="1:22" x14ac:dyDescent="0.25">
      <c r="A16">
        <v>15</v>
      </c>
      <c r="B16" s="17" t="s">
        <v>15</v>
      </c>
      <c r="C16">
        <v>154.69399999999999</v>
      </c>
      <c r="D16">
        <v>176.73500000000001</v>
      </c>
      <c r="E16">
        <v>21.251000000000001</v>
      </c>
      <c r="F16">
        <f t="shared" si="0"/>
        <v>15.111822222222223</v>
      </c>
      <c r="I16" t="str">
        <f>IF(B16='Support Data'!$B$4, 'Support Data'!$C$4, 'Support Data'!$C$3)</f>
        <v>80</v>
      </c>
      <c r="J16" t="str">
        <f t="shared" si="1"/>
        <v>9A</v>
      </c>
      <c r="K16" t="str">
        <f t="shared" si="2"/>
        <v>00B0</v>
      </c>
      <c r="L16" t="str">
        <f t="shared" si="3"/>
        <v>0F</v>
      </c>
      <c r="M16" t="str">
        <f>CONCATENATE(I16,J16,'Support Data'!$C$7,K16,L16,'Support Data'!$C$8)</f>
        <v>809A00B00F00</v>
      </c>
    </row>
    <row r="17" spans="1:13" x14ac:dyDescent="0.25">
      <c r="A17">
        <v>16</v>
      </c>
      <c r="B17" s="17" t="s">
        <v>15</v>
      </c>
      <c r="C17">
        <v>228.16300000000001</v>
      </c>
      <c r="D17">
        <v>226.12200000000001</v>
      </c>
      <c r="E17">
        <v>129.80600000000001</v>
      </c>
      <c r="F17">
        <f t="shared" si="0"/>
        <v>92.306488888888893</v>
      </c>
      <c r="I17" t="str">
        <f>IF(B17='Support Data'!$B$4, 'Support Data'!$C$4, 'Support Data'!$C$3)</f>
        <v>80</v>
      </c>
      <c r="J17" t="str">
        <f t="shared" si="1"/>
        <v>E4</v>
      </c>
      <c r="K17" t="str">
        <f t="shared" si="2"/>
        <v>00E2</v>
      </c>
      <c r="L17" t="str">
        <f t="shared" si="3"/>
        <v>5C</v>
      </c>
      <c r="M17" t="str">
        <f>CONCATENATE(I17,J17,'Support Data'!$C$7,K17,L17,'Support Data'!$C$8)</f>
        <v>80E400E25C00</v>
      </c>
    </row>
    <row r="18" spans="1:13" x14ac:dyDescent="0.25">
      <c r="A18">
        <v>17</v>
      </c>
      <c r="B18" s="17" t="s">
        <v>15</v>
      </c>
      <c r="C18">
        <v>128.16300000000001</v>
      </c>
      <c r="D18">
        <v>209.79599999999999</v>
      </c>
      <c r="E18">
        <v>41.634</v>
      </c>
      <c r="F18">
        <f t="shared" si="0"/>
        <v>29.606400000000001</v>
      </c>
      <c r="I18" t="str">
        <f>IF(B18='Support Data'!$B$4, 'Support Data'!$C$4, 'Support Data'!$C$3)</f>
        <v>80</v>
      </c>
      <c r="J18" t="str">
        <f t="shared" si="1"/>
        <v>80</v>
      </c>
      <c r="K18" t="str">
        <f t="shared" si="2"/>
        <v>00D1</v>
      </c>
      <c r="L18" t="str">
        <f t="shared" si="3"/>
        <v>1D</v>
      </c>
      <c r="M18" t="str">
        <f>CONCATENATE(I18,J18,'Support Data'!$C$7,K18,L18,'Support Data'!$C$8)</f>
        <v>808000D11D00</v>
      </c>
    </row>
    <row r="19" spans="1:13" x14ac:dyDescent="0.25">
      <c r="A19">
        <v>18</v>
      </c>
      <c r="B19" s="17" t="s">
        <v>15</v>
      </c>
      <c r="C19">
        <v>185.30600000000001</v>
      </c>
      <c r="D19">
        <v>214.286</v>
      </c>
      <c r="E19">
        <v>307.40499999999997</v>
      </c>
      <c r="F19">
        <f t="shared" si="0"/>
        <v>218.59911111111109</v>
      </c>
      <c r="I19" t="str">
        <f>IF(B19='Support Data'!$B$4, 'Support Data'!$C$4, 'Support Data'!$C$3)</f>
        <v>80</v>
      </c>
      <c r="J19" t="str">
        <f t="shared" si="1"/>
        <v>B9</v>
      </c>
      <c r="K19" t="str">
        <f t="shared" si="2"/>
        <v>00D6</v>
      </c>
      <c r="L19" t="str">
        <f t="shared" si="3"/>
        <v>DA</v>
      </c>
      <c r="M19" t="str">
        <f>CONCATENATE(I19,J19,'Support Data'!$C$7,K19,L19,'Support Data'!$C$8)</f>
        <v>80B900D6DA00</v>
      </c>
    </row>
    <row r="20" spans="1:13" x14ac:dyDescent="0.25">
      <c r="A20">
        <v>19</v>
      </c>
      <c r="B20" s="17" t="s">
        <v>16</v>
      </c>
      <c r="C20">
        <v>210.61199999999999</v>
      </c>
      <c r="D20">
        <v>256.327</v>
      </c>
      <c r="E20">
        <v>129.47200000000001</v>
      </c>
      <c r="F20">
        <f t="shared" si="0"/>
        <v>92.068977777777789</v>
      </c>
      <c r="I20" t="str">
        <f>IF(B20='Support Data'!$B$4, 'Support Data'!$C$4, 'Support Data'!$C$3)</f>
        <v>40</v>
      </c>
      <c r="J20" t="str">
        <f t="shared" si="1"/>
        <v>D2</v>
      </c>
      <c r="K20" t="str">
        <f t="shared" si="2"/>
        <v>0100</v>
      </c>
      <c r="L20" t="str">
        <f>DEC2HEX(F20, 2)</f>
        <v>5C</v>
      </c>
      <c r="M20" t="str">
        <f>CONCATENATE(I20,J20,'Support Data'!$C$7,K20,L20,'Support Data'!$C$8)</f>
        <v>40D201005C00</v>
      </c>
    </row>
    <row r="21" spans="1:13" x14ac:dyDescent="0.25">
      <c r="A21">
        <v>20</v>
      </c>
      <c r="B21" s="17" t="s">
        <v>15</v>
      </c>
      <c r="C21">
        <v>146.53100000000001</v>
      </c>
      <c r="D21">
        <v>223.673</v>
      </c>
      <c r="E21">
        <v>32.005000000000003</v>
      </c>
      <c r="F21">
        <f t="shared" si="0"/>
        <v>22.759111111111114</v>
      </c>
      <c r="I21" t="str">
        <f>IF(B21='Support Data'!$B$4, 'Support Data'!$C$4, 'Support Data'!$C$3)</f>
        <v>80</v>
      </c>
      <c r="J21" t="str">
        <f t="shared" si="1"/>
        <v>92</v>
      </c>
      <c r="K21" t="str">
        <f t="shared" si="2"/>
        <v>00DF</v>
      </c>
      <c r="L21" t="str">
        <f t="shared" si="3"/>
        <v>16</v>
      </c>
      <c r="M21" t="str">
        <f>CONCATENATE(I21,J21,'Support Data'!$C$7,K21,L21,'Support Data'!$C$8)</f>
        <v>809200DF1600</v>
      </c>
    </row>
    <row r="22" spans="1:13" x14ac:dyDescent="0.25">
      <c r="A22">
        <v>21</v>
      </c>
      <c r="B22" s="17" t="s">
        <v>16</v>
      </c>
      <c r="C22">
        <v>75.102000000000004</v>
      </c>
      <c r="D22">
        <v>231.429</v>
      </c>
      <c r="E22">
        <v>51.34</v>
      </c>
      <c r="F22">
        <f t="shared" si="0"/>
        <v>36.50844444444445</v>
      </c>
      <c r="I22" t="str">
        <f>IF(B22='Support Data'!$B$4, 'Support Data'!$C$4, 'Support Data'!$C$3)</f>
        <v>40</v>
      </c>
      <c r="J22" t="str">
        <f t="shared" si="1"/>
        <v>4B</v>
      </c>
      <c r="K22" t="str">
        <f t="shared" si="2"/>
        <v>00E7</v>
      </c>
      <c r="L22" t="str">
        <f t="shared" si="3"/>
        <v>24</v>
      </c>
      <c r="M22" t="str">
        <f>CONCATENATE(I22,J22,'Support Data'!$C$7,K22,L22,'Support Data'!$C$8)</f>
        <v>404B00E72400</v>
      </c>
    </row>
    <row r="23" spans="1:13" x14ac:dyDescent="0.25">
      <c r="A23">
        <v>22</v>
      </c>
      <c r="B23" s="17" t="s">
        <v>16</v>
      </c>
      <c r="C23">
        <v>76.734999999999999</v>
      </c>
      <c r="D23">
        <v>251.429</v>
      </c>
      <c r="E23">
        <v>57.094999999999999</v>
      </c>
      <c r="F23">
        <f t="shared" si="0"/>
        <v>40.600888888888889</v>
      </c>
      <c r="I23" t="str">
        <f>IF(B23='Support Data'!$B$4, 'Support Data'!$C$4, 'Support Data'!$C$3)</f>
        <v>40</v>
      </c>
      <c r="J23" t="str">
        <f t="shared" si="1"/>
        <v>4C</v>
      </c>
      <c r="K23" t="str">
        <f t="shared" si="2"/>
        <v>00FB</v>
      </c>
      <c r="L23" t="str">
        <f t="shared" si="3"/>
        <v>28</v>
      </c>
      <c r="M23" t="str">
        <f>CONCATENATE(I23,J23,'Support Data'!$C$7,K23,L23,'Support Data'!$C$8)</f>
        <v>404C00FB2800</v>
      </c>
    </row>
    <row r="24" spans="1:13" x14ac:dyDescent="0.25">
      <c r="A24">
        <v>23</v>
      </c>
      <c r="B24" s="17" t="s">
        <v>16</v>
      </c>
      <c r="C24">
        <v>158.36699999999999</v>
      </c>
      <c r="D24">
        <v>251.02</v>
      </c>
      <c r="E24">
        <v>216.87</v>
      </c>
      <c r="F24">
        <f t="shared" si="0"/>
        <v>154.21866666666668</v>
      </c>
      <c r="I24" t="str">
        <f>IF(B24='Support Data'!$B$4, 'Support Data'!$C$4, 'Support Data'!$C$3)</f>
        <v>40</v>
      </c>
      <c r="J24" t="str">
        <f t="shared" si="1"/>
        <v>9E</v>
      </c>
      <c r="K24" t="str">
        <f t="shared" si="2"/>
        <v>00FB</v>
      </c>
      <c r="L24" t="str">
        <f t="shared" si="3"/>
        <v>9A</v>
      </c>
      <c r="M24" t="str">
        <f>CONCATENATE(I24,J24,'Support Data'!$C$7,K24,L24,'Support Data'!$C$8)</f>
        <v>409E00FB9A00</v>
      </c>
    </row>
    <row r="25" spans="1:13" x14ac:dyDescent="0.25">
      <c r="A25">
        <v>24</v>
      </c>
      <c r="B25" s="17" t="s">
        <v>16</v>
      </c>
      <c r="C25">
        <v>144.49</v>
      </c>
      <c r="D25">
        <v>264.89800000000002</v>
      </c>
      <c r="E25">
        <v>51.843000000000004</v>
      </c>
      <c r="F25">
        <f t="shared" si="0"/>
        <v>36.866133333333337</v>
      </c>
      <c r="I25" t="str">
        <f>IF(B25='Support Data'!$B$4, 'Support Data'!$C$4, 'Support Data'!$C$3)</f>
        <v>40</v>
      </c>
      <c r="J25" t="str">
        <f t="shared" si="1"/>
        <v>90</v>
      </c>
      <c r="K25" t="str">
        <f t="shared" si="2"/>
        <v>0108</v>
      </c>
      <c r="L25" t="str">
        <f t="shared" si="3"/>
        <v>24</v>
      </c>
      <c r="M25" t="str">
        <f>CONCATENATE(I25,J25,'Support Data'!$C$7,K25,L25,'Support Data'!$C$8)</f>
        <v>409001082400</v>
      </c>
    </row>
    <row r="26" spans="1:13" x14ac:dyDescent="0.25">
      <c r="A26">
        <v>25</v>
      </c>
      <c r="B26" s="17" t="s">
        <v>16</v>
      </c>
      <c r="C26">
        <v>178.77600000000001</v>
      </c>
      <c r="D26">
        <v>254.69399999999999</v>
      </c>
      <c r="E26">
        <v>290.22500000000002</v>
      </c>
      <c r="F26">
        <f t="shared" si="0"/>
        <v>206.38222222222223</v>
      </c>
      <c r="I26" t="str">
        <f>IF(B26='Support Data'!$B$4, 'Support Data'!$C$4, 'Support Data'!$C$3)</f>
        <v>40</v>
      </c>
      <c r="J26" t="str">
        <f t="shared" si="1"/>
        <v>B2</v>
      </c>
      <c r="K26" t="str">
        <f t="shared" si="2"/>
        <v>00FE</v>
      </c>
      <c r="L26" t="str">
        <f t="shared" si="3"/>
        <v>CE</v>
      </c>
      <c r="M26" t="str">
        <f>CONCATENATE(I26,J26,'Support Data'!$C$7,K26,L26,'Support Data'!$C$8)</f>
        <v>40B200FECE00</v>
      </c>
    </row>
    <row r="27" spans="1:13" x14ac:dyDescent="0.25">
      <c r="A27">
        <v>26</v>
      </c>
      <c r="B27" s="17" t="s">
        <v>16</v>
      </c>
      <c r="C27">
        <v>187.34700000000001</v>
      </c>
      <c r="D27">
        <v>277.959</v>
      </c>
      <c r="E27">
        <v>186.34</v>
      </c>
      <c r="F27">
        <f t="shared" si="0"/>
        <v>132.50844444444445</v>
      </c>
      <c r="I27" t="str">
        <f>IF(B27='Support Data'!$B$4, 'Support Data'!$C$4, 'Support Data'!$C$3)</f>
        <v>40</v>
      </c>
      <c r="J27" t="str">
        <f t="shared" si="1"/>
        <v>BB</v>
      </c>
      <c r="K27" t="str">
        <f t="shared" si="2"/>
        <v>0115</v>
      </c>
      <c r="L27" t="str">
        <f t="shared" si="3"/>
        <v>84</v>
      </c>
      <c r="M27" t="str">
        <f>CONCATENATE(I27,J27,'Support Data'!$C$7,K27,L27,'Support Data'!$C$8)</f>
        <v>40BB01158400</v>
      </c>
    </row>
    <row r="28" spans="1:13" x14ac:dyDescent="0.25">
      <c r="A28">
        <v>27</v>
      </c>
      <c r="B28" s="17" t="s">
        <v>16</v>
      </c>
      <c r="C28">
        <v>202.041</v>
      </c>
      <c r="D28">
        <v>293.87799999999999</v>
      </c>
      <c r="E28">
        <v>148.392</v>
      </c>
      <c r="F28">
        <f t="shared" si="0"/>
        <v>105.5232</v>
      </c>
      <c r="I28" t="str">
        <f>IF(B28='Support Data'!$B$4, 'Support Data'!$C$4, 'Support Data'!$C$3)</f>
        <v>40</v>
      </c>
      <c r="J28" t="str">
        <f t="shared" si="1"/>
        <v>CA</v>
      </c>
      <c r="K28" t="str">
        <f t="shared" si="2"/>
        <v>0125</v>
      </c>
      <c r="L28" t="str">
        <f t="shared" si="3"/>
        <v>69</v>
      </c>
      <c r="M28" t="str">
        <f>CONCATENATE(I28,J28,'Support Data'!$C$7,K28,L28,'Support Data'!$C$8)</f>
        <v>40CA01256900</v>
      </c>
    </row>
    <row r="29" spans="1:13" x14ac:dyDescent="0.25">
      <c r="A29">
        <v>28</v>
      </c>
      <c r="B29" s="17" t="s">
        <v>15</v>
      </c>
      <c r="C29">
        <v>172.65299999999999</v>
      </c>
      <c r="D29">
        <v>306.93900000000002</v>
      </c>
      <c r="E29">
        <v>17.649999999999999</v>
      </c>
      <c r="F29">
        <f t="shared" si="0"/>
        <v>12.55111111111111</v>
      </c>
      <c r="I29" t="str">
        <f>IF(B29='Support Data'!$B$4, 'Support Data'!$C$4, 'Support Data'!$C$3)</f>
        <v>80</v>
      </c>
      <c r="J29" t="str">
        <f t="shared" si="1"/>
        <v>AC</v>
      </c>
      <c r="K29" t="str">
        <f t="shared" si="2"/>
        <v>0132</v>
      </c>
      <c r="L29" t="str">
        <f t="shared" si="3"/>
        <v>0C</v>
      </c>
      <c r="M29" t="str">
        <f>CONCATENATE(I29,J29,'Support Data'!$C$7,K29,L29,'Support Data'!$C$8)</f>
        <v>80AC01320C00</v>
      </c>
    </row>
    <row r="30" spans="1:13" x14ac:dyDescent="0.25">
      <c r="A30">
        <v>29</v>
      </c>
      <c r="B30" s="17" t="s">
        <v>15</v>
      </c>
      <c r="C30">
        <v>120.408</v>
      </c>
      <c r="D30">
        <v>329.38799999999998</v>
      </c>
      <c r="E30">
        <v>24.443999999999999</v>
      </c>
      <c r="F30">
        <f t="shared" si="0"/>
        <v>17.382400000000001</v>
      </c>
      <c r="I30" t="str">
        <f>IF(B30='Support Data'!$B$4, 'Support Data'!$C$4, 'Support Data'!$C$3)</f>
        <v>80</v>
      </c>
      <c r="J30" t="str">
        <f t="shared" si="1"/>
        <v>78</v>
      </c>
      <c r="K30" t="str">
        <f t="shared" si="2"/>
        <v>0149</v>
      </c>
      <c r="L30" t="str">
        <f t="shared" si="3"/>
        <v>11</v>
      </c>
      <c r="M30" t="str">
        <f>CONCATENATE(I30,J30,'Support Data'!$C$7,K30,L30,'Support Data'!$C$8)</f>
        <v>807801491100</v>
      </c>
    </row>
    <row r="31" spans="1:13" x14ac:dyDescent="0.25">
      <c r="A31">
        <v>30</v>
      </c>
      <c r="B31" s="17" t="s">
        <v>16</v>
      </c>
      <c r="C31">
        <v>112.245</v>
      </c>
      <c r="D31">
        <v>301.63299999999998</v>
      </c>
      <c r="E31">
        <v>41.423999999999999</v>
      </c>
      <c r="F31">
        <f t="shared" si="0"/>
        <v>29.457066666666666</v>
      </c>
      <c r="I31" t="str">
        <f>IF(B31='Support Data'!$B$4, 'Support Data'!$C$4, 'Support Data'!$C$3)</f>
        <v>40</v>
      </c>
      <c r="J31" t="str">
        <f t="shared" si="1"/>
        <v>70</v>
      </c>
      <c r="K31" t="str">
        <f t="shared" si="2"/>
        <v>012D</v>
      </c>
      <c r="L31" t="str">
        <f t="shared" si="3"/>
        <v>1D</v>
      </c>
      <c r="M31" t="str">
        <f>CONCATENATE(I31,J31,'Support Data'!$C$7,K31,L31,'Support Data'!$C$8)</f>
        <v>4070012D1D00</v>
      </c>
    </row>
    <row r="32" spans="1:13" x14ac:dyDescent="0.25">
      <c r="A32">
        <v>31</v>
      </c>
      <c r="B32" s="17" t="s">
        <v>15</v>
      </c>
      <c r="C32">
        <v>73.878</v>
      </c>
      <c r="D32">
        <v>337.14299999999997</v>
      </c>
      <c r="E32">
        <v>5.194</v>
      </c>
      <c r="F32">
        <f t="shared" si="0"/>
        <v>3.693511111111111</v>
      </c>
      <c r="I32" t="str">
        <f>IF(B32='Support Data'!$B$4, 'Support Data'!$C$4, 'Support Data'!$C$3)</f>
        <v>80</v>
      </c>
      <c r="J32" t="str">
        <f t="shared" si="1"/>
        <v>49</v>
      </c>
      <c r="K32" t="str">
        <f t="shared" si="2"/>
        <v>0151</v>
      </c>
      <c r="L32" t="str">
        <f t="shared" si="3"/>
        <v>03</v>
      </c>
      <c r="M32" t="str">
        <f>CONCATENATE(I32,J32,'Support Data'!$C$7,K32,L32,'Support Data'!$C$8)</f>
        <v>804901510300</v>
      </c>
    </row>
    <row r="33" spans="1:13" x14ac:dyDescent="0.25">
      <c r="A33">
        <v>32</v>
      </c>
      <c r="B33" s="17" t="s">
        <v>16</v>
      </c>
      <c r="C33">
        <v>151.02000000000001</v>
      </c>
      <c r="D33">
        <v>325.714</v>
      </c>
      <c r="E33">
        <v>26.565000000000001</v>
      </c>
      <c r="F33">
        <f t="shared" si="0"/>
        <v>18.890666666666668</v>
      </c>
      <c r="I33" t="str">
        <f>IF(B33='Support Data'!$B$4, 'Support Data'!$C$4, 'Support Data'!$C$3)</f>
        <v>40</v>
      </c>
      <c r="J33" t="str">
        <f t="shared" si="1"/>
        <v>97</v>
      </c>
      <c r="K33" t="str">
        <f t="shared" si="2"/>
        <v>0145</v>
      </c>
      <c r="L33" t="str">
        <f t="shared" si="3"/>
        <v>12</v>
      </c>
      <c r="M33" t="str">
        <f>CONCATENATE(I33,J33,'Support Data'!$C$7,K33,L33,'Support Data'!$C$8)</f>
        <v>409701451200</v>
      </c>
    </row>
    <row r="34" spans="1:13" x14ac:dyDescent="0.25">
      <c r="A34">
        <v>33</v>
      </c>
      <c r="B34" s="17" t="s">
        <v>16</v>
      </c>
      <c r="C34">
        <v>215.91800000000001</v>
      </c>
      <c r="D34">
        <v>325.714</v>
      </c>
      <c r="E34">
        <v>175.42599999999999</v>
      </c>
      <c r="F34">
        <f t="shared" si="0"/>
        <v>124.74737777777777</v>
      </c>
      <c r="I34" t="str">
        <f>IF(B34='Support Data'!$B$4, 'Support Data'!$C$4, 'Support Data'!$C$3)</f>
        <v>40</v>
      </c>
      <c r="J34" t="str">
        <f t="shared" si="1"/>
        <v>D7</v>
      </c>
      <c r="K34" t="str">
        <f t="shared" si="2"/>
        <v>0145</v>
      </c>
      <c r="L34" t="str">
        <f t="shared" si="3"/>
        <v>7C</v>
      </c>
      <c r="M34" t="str">
        <f>CONCATENATE(I34,J34,'Support Data'!$C$7,K34,L34,'Support Data'!$C$8)</f>
        <v>40D701457C00</v>
      </c>
    </row>
    <row r="35" spans="1:13" x14ac:dyDescent="0.25">
      <c r="A35">
        <v>34</v>
      </c>
      <c r="B35" s="17" t="s">
        <v>16</v>
      </c>
      <c r="C35">
        <v>177.959</v>
      </c>
      <c r="D35">
        <v>339.18400000000003</v>
      </c>
      <c r="E35">
        <v>174.80600000000001</v>
      </c>
      <c r="F35">
        <f t="shared" si="0"/>
        <v>124.30648888888889</v>
      </c>
      <c r="I35" t="str">
        <f>IF(B35='Support Data'!$B$4, 'Support Data'!$C$4, 'Support Data'!$C$3)</f>
        <v>40</v>
      </c>
      <c r="J35" t="str">
        <f t="shared" si="1"/>
        <v>B1</v>
      </c>
      <c r="K35" t="str">
        <f t="shared" si="2"/>
        <v>0153</v>
      </c>
      <c r="L35" t="str">
        <f t="shared" si="3"/>
        <v>7C</v>
      </c>
      <c r="M35" t="str">
        <f>CONCATENATE(I35,J35,'Support Data'!$C$7,K35,L35,'Support Data'!$C$8)</f>
        <v>40B101537C00</v>
      </c>
    </row>
    <row r="36" spans="1:13" x14ac:dyDescent="0.25">
      <c r="A36">
        <v>35</v>
      </c>
      <c r="B36" s="17" t="s">
        <v>16</v>
      </c>
      <c r="C36">
        <v>128.571</v>
      </c>
      <c r="D36">
        <v>344.49</v>
      </c>
      <c r="E36">
        <v>8.9730000000000008</v>
      </c>
      <c r="F36">
        <f t="shared" si="0"/>
        <v>6.3808000000000007</v>
      </c>
      <c r="I36" t="str">
        <f>IF(B36='Support Data'!$B$4, 'Support Data'!$C$4, 'Support Data'!$C$3)</f>
        <v>40</v>
      </c>
      <c r="J36" t="str">
        <f t="shared" si="1"/>
        <v>80</v>
      </c>
      <c r="K36" t="str">
        <f t="shared" si="2"/>
        <v>0158</v>
      </c>
      <c r="L36" t="str">
        <f t="shared" si="3"/>
        <v>06</v>
      </c>
      <c r="M36" t="str">
        <f>CONCATENATE(I36,J36,'Support Data'!$C$7,K36,L36,'Support Data'!$C$8)</f>
        <v>408001580600</v>
      </c>
    </row>
    <row r="37" spans="1:13" x14ac:dyDescent="0.25">
      <c r="A37">
        <v>36</v>
      </c>
      <c r="B37" s="17" t="s">
        <v>16</v>
      </c>
      <c r="C37">
        <v>92.245000000000005</v>
      </c>
      <c r="D37">
        <v>346.93900000000002</v>
      </c>
      <c r="E37">
        <v>10.784000000000001</v>
      </c>
      <c r="F37">
        <f t="shared" si="0"/>
        <v>7.6686222222222229</v>
      </c>
      <c r="I37" t="str">
        <f>IF(B37='Support Data'!$B$4, 'Support Data'!$C$4, 'Support Data'!$C$3)</f>
        <v>40</v>
      </c>
      <c r="J37" t="str">
        <f t="shared" si="1"/>
        <v>5C</v>
      </c>
      <c r="K37" t="str">
        <f t="shared" si="2"/>
        <v>015A</v>
      </c>
      <c r="L37" t="str">
        <f t="shared" si="3"/>
        <v>07</v>
      </c>
      <c r="M37" t="str">
        <f>CONCATENATE(I37,J37,'Support Data'!$C$7,K37,L37,'Support Data'!$C$8)</f>
        <v>405C015A0700</v>
      </c>
    </row>
    <row r="38" spans="1:13" x14ac:dyDescent="0.25">
      <c r="A38">
        <v>37</v>
      </c>
      <c r="B38" s="17" t="s">
        <v>15</v>
      </c>
      <c r="C38">
        <v>156.73500000000001</v>
      </c>
      <c r="D38">
        <v>357.14299999999997</v>
      </c>
      <c r="E38">
        <v>2.726</v>
      </c>
      <c r="F38">
        <f t="shared" si="0"/>
        <v>1.9384888888888889</v>
      </c>
      <c r="I38" t="str">
        <f>IF(B38='Support Data'!$B$4, 'Support Data'!$C$4, 'Support Data'!$C$3)</f>
        <v>80</v>
      </c>
      <c r="J38" t="str">
        <f t="shared" si="1"/>
        <v>9C</v>
      </c>
      <c r="K38" t="str">
        <f t="shared" si="2"/>
        <v>0165</v>
      </c>
      <c r="L38" t="str">
        <f t="shared" si="3"/>
        <v>01</v>
      </c>
      <c r="M38" t="str">
        <f>CONCATENATE(I38,J38,'Support Data'!$C$7,K38,L38,'Support Data'!$C$8)</f>
        <v>809C01650100</v>
      </c>
    </row>
    <row r="39" spans="1:13" x14ac:dyDescent="0.25">
      <c r="A39">
        <v>38</v>
      </c>
      <c r="B39" s="17" t="s">
        <v>15</v>
      </c>
      <c r="C39">
        <v>191.02</v>
      </c>
      <c r="D39">
        <v>357.959</v>
      </c>
      <c r="E39">
        <v>356.82</v>
      </c>
      <c r="F39">
        <f t="shared" si="0"/>
        <v>253.73866666666666</v>
      </c>
      <c r="I39" t="str">
        <f>IF(B39='Support Data'!$B$4, 'Support Data'!$C$4, 'Support Data'!$C$3)</f>
        <v>80</v>
      </c>
      <c r="J39" t="str">
        <f t="shared" si="1"/>
        <v>BF</v>
      </c>
      <c r="K39" t="str">
        <f t="shared" si="2"/>
        <v>0165</v>
      </c>
      <c r="L39" t="str">
        <f t="shared" si="3"/>
        <v>FD</v>
      </c>
      <c r="M39" t="str">
        <f>CONCATENATE(I39,J39,'Support Data'!$C$7,K39,L39,'Support Data'!$C$8)</f>
        <v>80BF0165FD00</v>
      </c>
    </row>
    <row r="40" spans="1:13" x14ac:dyDescent="0.25">
      <c r="A40">
        <v>39</v>
      </c>
      <c r="B40" s="17" t="s">
        <v>15</v>
      </c>
      <c r="C40">
        <v>90.611999999999995</v>
      </c>
      <c r="D40">
        <v>362.041</v>
      </c>
      <c r="E40">
        <v>357.87900000000002</v>
      </c>
      <c r="F40">
        <f t="shared" si="0"/>
        <v>254.49173333333334</v>
      </c>
      <c r="I40" t="str">
        <f>IF(B40='Support Data'!$B$4, 'Support Data'!$C$4, 'Support Data'!$C$3)</f>
        <v>80</v>
      </c>
      <c r="J40" t="str">
        <f t="shared" si="1"/>
        <v>5A</v>
      </c>
      <c r="K40" t="str">
        <f t="shared" si="2"/>
        <v>016A</v>
      </c>
      <c r="L40" t="str">
        <f t="shared" si="3"/>
        <v>FE</v>
      </c>
      <c r="M40" t="str">
        <f>CONCATENATE(I40,J40,'Support Data'!$C$7,K40,L40,'Support Data'!$C$8)</f>
        <v>805A016AFE00</v>
      </c>
    </row>
    <row r="41" spans="1:13" x14ac:dyDescent="0.25">
      <c r="A41">
        <v>40</v>
      </c>
      <c r="B41" s="17" t="s">
        <v>15</v>
      </c>
      <c r="C41">
        <v>117.551</v>
      </c>
      <c r="D41">
        <v>378.77600000000001</v>
      </c>
      <c r="E41">
        <v>4.7640000000000002</v>
      </c>
      <c r="F41">
        <f t="shared" si="0"/>
        <v>3.3877333333333337</v>
      </c>
      <c r="I41" t="str">
        <f>IF(B41='Support Data'!$B$4, 'Support Data'!$C$4, 'Support Data'!$C$3)</f>
        <v>80</v>
      </c>
      <c r="J41" t="str">
        <f t="shared" si="1"/>
        <v>75</v>
      </c>
      <c r="K41" t="str">
        <f t="shared" si="2"/>
        <v>017A</v>
      </c>
      <c r="L41" t="str">
        <f t="shared" si="3"/>
        <v>03</v>
      </c>
      <c r="M41" t="str">
        <f>CONCATENATE(I41,J41,'Support Data'!$C$7,K41,L41,'Support Data'!$C$8)</f>
        <v>8075017A0300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str">
        <f>'Collected Minutiae'!Q2</f>
        <v>464D52002032300000000010E0000012C019000C500C5010000105B28805B00339B0040BF001F8C0040B4002A0800405B006D9C00406900641E0040910051100040A500548800807C00649900403F008E1D00809700600700805D00A2A100808300821A0080A9008EFA0040F200ABD300809A00B00F0080E400E25C00808000D11D0080B900D6DA0040D201005C00809200DF1600404B00E72400404C00FB2800409E00FB9A0040900108240040B200FECE0040BB0115840040CA0125690080AC01320C008078014911004070012D1D0080490151030040970145120040D701457C0040B101537C00408001580600405C015A0700809C0165010080BF0165FD00805A016AFE008075017A03000000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4" t="s">
        <v>9</v>
      </c>
      <c r="C1" s="14"/>
      <c r="D1" s="14"/>
      <c r="E1" s="1"/>
      <c r="F1" s="1"/>
      <c r="G1" s="15"/>
      <c r="H1" s="15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5" t="s">
        <v>10</v>
      </c>
      <c r="C11" s="15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10E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5" t="s">
        <v>26</v>
      </c>
      <c r="C14" s="15"/>
      <c r="D14" s="1" t="str">
        <f>DEC2HEX(COUNT('Collected Minutiae'!A2:A1000), 2)</f>
        <v>28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40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2015-11-06T12:50:54Z</dcterms:modified>
</cp:coreProperties>
</file>