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nd9\Google Drive\Year12\Mendoza Euan, 12SDD\Assessments_Assignments\Major_Project_1\"/>
    </mc:Choice>
  </mc:AlternateContent>
  <bookViews>
    <workbookView xWindow="0" yWindow="0" windowWidth="20520" windowHeight="10988" activeTab="1"/>
  </bookViews>
  <sheets>
    <sheet name="Gantt Chart w % Complete" sheetId="1" r:id="rId1"/>
    <sheet name="Basic Gantt Chart" sheetId="2" r:id="rId2"/>
    <sheet name="Manual Chart" sheetId="3" r:id="rId3"/>
  </sheets>
  <calcPr calcId="162913"/>
</workbook>
</file>

<file path=xl/calcChain.xml><?xml version="1.0" encoding="utf-8"?>
<calcChain xmlns="http://schemas.openxmlformats.org/spreadsheetml/2006/main">
  <c r="F19" i="2" l="1"/>
  <c r="E19" i="2"/>
  <c r="F12" i="2"/>
  <c r="E12" i="2"/>
  <c r="F16" i="2" l="1"/>
  <c r="F17" i="2"/>
  <c r="F18" i="2"/>
  <c r="F20" i="2"/>
  <c r="F22" i="2"/>
  <c r="F23" i="2"/>
  <c r="F24" i="2"/>
  <c r="F25" i="2"/>
  <c r="F27" i="2"/>
  <c r="F28" i="2"/>
  <c r="F29" i="2"/>
  <c r="F30" i="2"/>
  <c r="F10" i="2"/>
  <c r="F11" i="2"/>
  <c r="F13" i="2"/>
  <c r="F14" i="2"/>
  <c r="F9" i="2"/>
  <c r="F9" i="1"/>
  <c r="G9" i="1" s="1"/>
  <c r="H10" i="1"/>
  <c r="G10" i="1"/>
  <c r="G11" i="1"/>
  <c r="H11" i="1" s="1"/>
  <c r="G12" i="1"/>
  <c r="H12" i="1" s="1"/>
  <c r="G13" i="1"/>
  <c r="H13" i="1" s="1"/>
  <c r="G15" i="1"/>
  <c r="H15" i="1" s="1"/>
  <c r="G16" i="1"/>
  <c r="H16" i="1" s="1"/>
  <c r="G17" i="1"/>
  <c r="H17" i="1" s="1"/>
  <c r="G18" i="1"/>
  <c r="H18" i="1" s="1"/>
  <c r="G20" i="1"/>
  <c r="H20" i="1" s="1"/>
  <c r="G21" i="1"/>
  <c r="H21" i="1" s="1"/>
  <c r="G22" i="1"/>
  <c r="H22" i="1" s="1"/>
  <c r="G23" i="1"/>
  <c r="H23" i="1" s="1"/>
  <c r="G24" i="1"/>
  <c r="H24" i="1" s="1"/>
  <c r="G26" i="1"/>
  <c r="H26" i="1" s="1"/>
  <c r="G27" i="1"/>
  <c r="H27" i="1" s="1"/>
  <c r="G28" i="1"/>
  <c r="H28" i="1" s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1" i="1"/>
  <c r="F12" i="1"/>
  <c r="F13" i="1"/>
  <c r="H9" i="1" l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30" i="2" l="1"/>
  <c r="E29" i="2"/>
  <c r="E28" i="2"/>
  <c r="E27" i="2"/>
  <c r="E25" i="2"/>
  <c r="E24" i="2"/>
  <c r="E23" i="2"/>
  <c r="E22" i="2"/>
  <c r="E20" i="2"/>
  <c r="E18" i="2"/>
  <c r="E17" i="2"/>
  <c r="E16" i="2"/>
  <c r="E14" i="2"/>
  <c r="E13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<sst xmlns="http://schemas.openxmlformats.org/spreadsheetml/2006/main" count="186" uniqueCount="95">
  <si>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</si>
  <si>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</si>
  <si>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</si>
  <si>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</si>
  <si>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</si>
  <si>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</si>
  <si>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</si>
  <si>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</si>
  <si>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</si>
  <si>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</si>
  <si>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</si>
  <si>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</si>
  <si>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</si>
  <si>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</si>
  <si>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</si>
  <si>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</si>
  <si>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</si>
  <si>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</si>
  <si>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</si>
  <si>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</si>
  <si>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</si>
  <si>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</si>
  <si>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</si>
  <si>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</si>
  <si>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</si>
  <si>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</si>
  <si>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</si>
  <si>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</si>
  <si>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</si>
  <si>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</si>
  <si>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</si>
  <si>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</si>
  <si>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</si>
  <si>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</si>
  <si>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</si>
  <si>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</si>
  <si>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</si>
  <si>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</si>
  <si>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</si>
  <si>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</si>
  <si>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</si>
  <si>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</si>
  <si>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</si>
  <si>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</si>
  <si>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</si>
  <si>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</si>
  <si>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</si>
  <si>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</si>
  <si>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</si>
  <si>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</si>
  <si>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</si>
  <si>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</si>
  <si>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</si>
  <si>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</si>
  <si>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</si>
  <si>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</si>
  <si>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</si>
  <si>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</si>
  <si>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</si>
  <si>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</si>
  <si>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</si>
  <si>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</si>
  <si>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</si>
  <si>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</si>
  <si>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</si>
  <si>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</si>
  <si>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</si>
  <si>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</si>
  <si>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</si>
  <si>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</si>
  <si>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</si>
  <si>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Euan Mendoza Class Manager Project Gantt Chart</t>
  </si>
  <si>
    <t>Project Setup</t>
  </si>
  <si>
    <t>Frontend Development</t>
  </si>
  <si>
    <t>Testing and First Solution Evaluation</t>
  </si>
  <si>
    <t>Emergency Buffer Period, Bug Fixes, Final Evaluation and Deployment</t>
  </si>
  <si>
    <t>Setup Go Dev Server</t>
  </si>
  <si>
    <t>Setup Javascript Stack</t>
  </si>
  <si>
    <t>Setup Database</t>
  </si>
  <si>
    <t>Authentication, hashing and encryption</t>
  </si>
  <si>
    <t>GraphQL API</t>
  </si>
  <si>
    <t>Connect Database with Server</t>
  </si>
  <si>
    <t>Landing and sign in pages</t>
  </si>
  <si>
    <t>Dashboard and Class pages</t>
  </si>
  <si>
    <t>Rich Text Editing</t>
  </si>
  <si>
    <t>Apollo GraphQL integration</t>
  </si>
  <si>
    <t>Routing</t>
  </si>
  <si>
    <t>Unit Testing</t>
  </si>
  <si>
    <t>GraphQL Playground Testing</t>
  </si>
  <si>
    <t>User Interface testing</t>
  </si>
  <si>
    <t>First Evaluation</t>
  </si>
  <si>
    <t>Bug Fixes</t>
  </si>
  <si>
    <t>Buffer Period</t>
  </si>
  <si>
    <t>Final Evaluation</t>
  </si>
  <si>
    <t>Deployment/Documentation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</si>
</sst>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&quot;/&quot;d"/>
    <numFmt numFmtId="169" formatCode="d&quot;/&quot;m"/>
  </numFmts>
  <fonts count="16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69" fontId="10" fillId="0" borderId="0" xfId="0" applyNumberFormat="1" applyFont="1" applyAlignment="1">
      <alignment horizontal="center" wrapText="1"/>
    </xf>
    <xf numFmtId="169" fontId="10" fillId="2" borderId="0" xfId="0" applyNumberFormat="1" applyFont="1" applyFill="1" applyAlignment="1">
      <alignment horizontal="center" wrapText="1"/>
    </xf>
    <xf numFmtId="0" fontId="15" fillId="0" borderId="0" xfId="0" applyFont="1" applyAlignment="1">
      <alignment wrapText="1"/>
    </xf>
    <xf numFmtId="169" fontId="15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Chart'!$B$9:$B$30</c:f>
              <c:strCache>
                <c:ptCount val="22"/>
                <c:pt idx="0">
                  <c:v>Setup Go Dev Server</c:v>
                </c:pt>
                <c:pt idx="1">
                  <c:v>Setup Javascript Stack</c:v>
                </c:pt>
                <c:pt idx="2">
                  <c:v>Setup Database</c:v>
                </c:pt>
                <c:pt idx="3">
                  <c:v>Connect Database with Server</c:v>
                </c:pt>
                <c:pt idx="4">
                  <c:v>Authentication, hashing and encryption</c:v>
                </c:pt>
                <c:pt idx="5">
                  <c:v>GraphQL API</c:v>
                </c:pt>
                <c:pt idx="7">
                  <c:v>Landing and sign in pages</c:v>
                </c:pt>
                <c:pt idx="8">
                  <c:v>Dashboard and Class pages</c:v>
                </c:pt>
                <c:pt idx="9">
                  <c:v>Rich Text Editing</c:v>
                </c:pt>
                <c:pt idx="10">
                  <c:v>Routing</c:v>
                </c:pt>
                <c:pt idx="11">
                  <c:v>Apollo GraphQL integration</c:v>
                </c:pt>
                <c:pt idx="13">
                  <c:v>Unit Testing</c:v>
                </c:pt>
                <c:pt idx="14">
                  <c:v>GraphQL Playground Testing</c:v>
                </c:pt>
                <c:pt idx="15">
                  <c:v>User Interface testing</c:v>
                </c:pt>
                <c:pt idx="16">
                  <c:v>First Evaluation</c:v>
                </c:pt>
                <c:pt idx="18">
                  <c:v>Bug Fixes</c:v>
                </c:pt>
                <c:pt idx="19">
                  <c:v>Final Evaluation</c:v>
                </c:pt>
                <c:pt idx="20">
                  <c:v>Deployment/Documentation</c:v>
                </c:pt>
                <c:pt idx="21">
                  <c:v>Buffer Period</c:v>
                </c:pt>
              </c:strCache>
            </c:strRef>
          </c:cat>
          <c:val>
            <c:numRef>
              <c:f>'Basic Gantt Chart'!$E$9:$E$30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16</c:v>
                </c:pt>
                <c:pt idx="11">
                  <c:v>16</c:v>
                </c:pt>
                <c:pt idx="13">
                  <c:v>32</c:v>
                </c:pt>
                <c:pt idx="14">
                  <c:v>38</c:v>
                </c:pt>
                <c:pt idx="15">
                  <c:v>41</c:v>
                </c:pt>
                <c:pt idx="16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57</c:v>
                </c:pt>
                <c:pt idx="21">
                  <c:v>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Chart'!$B$9:$B$30</c:f>
              <c:strCache>
                <c:ptCount val="22"/>
                <c:pt idx="0">
                  <c:v>Setup Go Dev Server</c:v>
                </c:pt>
                <c:pt idx="1">
                  <c:v>Setup Javascript Stack</c:v>
                </c:pt>
                <c:pt idx="2">
                  <c:v>Setup Database</c:v>
                </c:pt>
                <c:pt idx="3">
                  <c:v>Connect Database with Server</c:v>
                </c:pt>
                <c:pt idx="4">
                  <c:v>Authentication, hashing and encryption</c:v>
                </c:pt>
                <c:pt idx="5">
                  <c:v>GraphQL API</c:v>
                </c:pt>
                <c:pt idx="7">
                  <c:v>Landing and sign in pages</c:v>
                </c:pt>
                <c:pt idx="8">
                  <c:v>Dashboard and Class pages</c:v>
                </c:pt>
                <c:pt idx="9">
                  <c:v>Rich Text Editing</c:v>
                </c:pt>
                <c:pt idx="10">
                  <c:v>Routing</c:v>
                </c:pt>
                <c:pt idx="11">
                  <c:v>Apollo GraphQL integration</c:v>
                </c:pt>
                <c:pt idx="13">
                  <c:v>Unit Testing</c:v>
                </c:pt>
                <c:pt idx="14">
                  <c:v>GraphQL Playground Testing</c:v>
                </c:pt>
                <c:pt idx="15">
                  <c:v>User Interface testing</c:v>
                </c:pt>
                <c:pt idx="16">
                  <c:v>First Evaluation</c:v>
                </c:pt>
                <c:pt idx="18">
                  <c:v>Bug Fixes</c:v>
                </c:pt>
                <c:pt idx="19">
                  <c:v>Final Evaluation</c:v>
                </c:pt>
                <c:pt idx="20">
                  <c:v>Deployment/Documentation</c:v>
                </c:pt>
                <c:pt idx="21">
                  <c:v>Buffer Period</c:v>
                </c:pt>
              </c:strCache>
            </c:strRef>
          </c:cat>
          <c:val>
            <c:numRef>
              <c:f>'Basic Gantt Chart'!$F$9:$F$30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15</c:v>
                </c:pt>
                <c:pt idx="11">
                  <c:v>16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11104756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50"/>
  <sheetViews>
    <sheetView showGridLines="0" topLeftCell="A4" zoomScale="72" zoomScaleNormal="72" workbookViewId="0">
      <selection activeCell="I6" sqref="I6:J29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9" width="12.33203125" customWidth="1"/>
    <col min="10" max="10" width="10.796875" customWidth="1"/>
    <col min="11" max="12" width="7.33203125" customWidth="1"/>
    <col min="13" max="14" width="3.6640625" customWidth="1"/>
    <col min="15" max="15" width="6.46484375" customWidth="1"/>
    <col min="16" max="34" width="4.46484375" customWidth="1"/>
    <col min="35" max="36" width="7.33203125" customWidth="1"/>
  </cols>
  <sheetData>
    <row r="1" spans="1:36" ht="11.6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4">
      <c r="A3" s="44"/>
      <c r="B3" s="46"/>
      <c r="C3" s="46"/>
      <c r="D3" s="46"/>
      <c r="E3" s="46"/>
      <c r="F3" s="46"/>
      <c r="G3" s="71"/>
      <c r="H3" s="71"/>
      <c r="I3" s="71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25">
      <c r="A6" s="75"/>
      <c r="B6" s="75" t="s">
        <v>1</v>
      </c>
      <c r="C6" s="75" t="s">
        <v>2</v>
      </c>
      <c r="D6" s="75" t="s">
        <v>54</v>
      </c>
      <c r="E6" s="75" t="s">
        <v>3</v>
      </c>
      <c r="F6" s="75" t="s">
        <v>52</v>
      </c>
      <c r="G6" s="75" t="s">
        <v>55</v>
      </c>
      <c r="H6" s="75" t="s">
        <v>56</v>
      </c>
      <c r="I6" s="75"/>
      <c r="J6" s="75"/>
      <c r="K6" s="78"/>
      <c r="L6" s="76"/>
      <c r="M6" s="76"/>
      <c r="N6" s="76"/>
      <c r="O6" s="76"/>
      <c r="P6" s="78" t="s">
        <v>7</v>
      </c>
      <c r="Q6" s="76"/>
      <c r="R6" s="76"/>
      <c r="S6" s="76"/>
      <c r="T6" s="76"/>
      <c r="U6" s="77" t="s">
        <v>8</v>
      </c>
      <c r="V6" s="76"/>
      <c r="W6" s="76"/>
      <c r="X6" s="76"/>
      <c r="Y6" s="76"/>
      <c r="Z6" s="78" t="s">
        <v>9</v>
      </c>
      <c r="AA6" s="76"/>
      <c r="AB6" s="76"/>
      <c r="AC6" s="76"/>
      <c r="AD6" s="76"/>
      <c r="AE6" s="77" t="s">
        <v>10</v>
      </c>
      <c r="AF6" s="76"/>
      <c r="AG6" s="76"/>
      <c r="AH6" s="76"/>
      <c r="AI6" s="76"/>
      <c r="AJ6" s="49"/>
    </row>
    <row r="7" spans="1:36" ht="14.25">
      <c r="A7" s="76"/>
      <c r="B7" s="76"/>
      <c r="C7" s="76"/>
      <c r="D7" s="76"/>
      <c r="E7" s="76"/>
      <c r="F7" s="76"/>
      <c r="G7" s="76"/>
      <c r="H7" s="76"/>
      <c r="I7" s="76"/>
      <c r="J7" s="76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4.25">
      <c r="B9" s="57" t="s">
        <v>25</v>
      </c>
      <c r="C9" s="65">
        <v>43105</v>
      </c>
      <c r="D9" s="58">
        <f t="shared" ref="D9:D13" si="0">DAY(C9)</f>
        <v>5</v>
      </c>
      <c r="E9" s="66">
        <v>43108</v>
      </c>
      <c r="F9" s="73">
        <f>DATEDIF(C9,E9,"d")+1</f>
        <v>4</v>
      </c>
      <c r="G9" s="60">
        <f>SUM(F9*J9)</f>
        <v>0</v>
      </c>
      <c r="H9" s="74">
        <f>SUM(F9-G9)</f>
        <v>4</v>
      </c>
      <c r="I9" s="57"/>
      <c r="J9" s="5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25">
      <c r="B10" s="57" t="s">
        <v>59</v>
      </c>
      <c r="C10" s="65">
        <v>43108</v>
      </c>
      <c r="D10" s="58">
        <f t="shared" si="0"/>
        <v>8</v>
      </c>
      <c r="E10" s="66">
        <v>43111</v>
      </c>
      <c r="F10" s="73">
        <f t="shared" ref="F10:F29" si="1">DATEDIF(C10,E10,"d")+1</f>
        <v>4</v>
      </c>
      <c r="G10" s="60">
        <f t="shared" ref="G10:G29" si="2">SUM(F10*J10)</f>
        <v>0</v>
      </c>
      <c r="H10" s="74">
        <f t="shared" ref="H10:H29" si="3">SUM(F10-G10)</f>
        <v>4</v>
      </c>
      <c r="I10" s="57"/>
      <c r="J10" s="6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25">
      <c r="B11" s="57" t="s">
        <v>28</v>
      </c>
      <c r="C11" s="65">
        <v>43111</v>
      </c>
      <c r="D11" s="58">
        <f t="shared" si="0"/>
        <v>11</v>
      </c>
      <c r="E11" s="66">
        <v>43116</v>
      </c>
      <c r="F11" s="73">
        <f t="shared" si="1"/>
        <v>6</v>
      </c>
      <c r="G11" s="60">
        <f t="shared" si="2"/>
        <v>0</v>
      </c>
      <c r="H11" s="74">
        <f t="shared" si="3"/>
        <v>6</v>
      </c>
      <c r="I11" s="57"/>
      <c r="J11" s="5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25">
      <c r="B12" s="57" t="s">
        <v>30</v>
      </c>
      <c r="C12" s="65">
        <v>43114</v>
      </c>
      <c r="D12" s="58">
        <f t="shared" si="0"/>
        <v>14</v>
      </c>
      <c r="E12" s="66">
        <v>43119</v>
      </c>
      <c r="F12" s="73">
        <f t="shared" si="1"/>
        <v>6</v>
      </c>
      <c r="G12" s="60">
        <f t="shared" si="2"/>
        <v>0</v>
      </c>
      <c r="H12" s="74">
        <f t="shared" si="3"/>
        <v>6</v>
      </c>
      <c r="I12" s="57"/>
      <c r="J12" s="62"/>
    </row>
    <row r="13" spans="1:36" ht="14.25">
      <c r="B13" s="57" t="s">
        <v>32</v>
      </c>
      <c r="C13" s="65">
        <v>43117</v>
      </c>
      <c r="D13" s="58">
        <f t="shared" si="0"/>
        <v>17</v>
      </c>
      <c r="E13" s="66">
        <v>43123</v>
      </c>
      <c r="F13" s="73">
        <f t="shared" si="1"/>
        <v>7</v>
      </c>
      <c r="G13" s="60">
        <f t="shared" si="2"/>
        <v>0</v>
      </c>
      <c r="H13" s="74">
        <f t="shared" si="3"/>
        <v>7</v>
      </c>
      <c r="I13" s="57"/>
      <c r="J13" s="63"/>
    </row>
    <row r="14" spans="1:36">
      <c r="A14" s="52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6" ht="14.25">
      <c r="B15" s="57" t="s">
        <v>37</v>
      </c>
      <c r="C15" s="65">
        <v>43109</v>
      </c>
      <c r="D15" s="58">
        <f t="shared" ref="D15:D18" si="4">DAY(C15)</f>
        <v>9</v>
      </c>
      <c r="E15" s="66">
        <v>43112</v>
      </c>
      <c r="F15" s="73">
        <f t="shared" si="1"/>
        <v>4</v>
      </c>
      <c r="G15" s="60">
        <f t="shared" si="2"/>
        <v>0</v>
      </c>
      <c r="H15" s="74">
        <f t="shared" si="3"/>
        <v>4</v>
      </c>
      <c r="I15" s="57"/>
      <c r="J15" s="67"/>
    </row>
    <row r="16" spans="1:36" ht="14.25">
      <c r="B16" s="57" t="s">
        <v>38</v>
      </c>
      <c r="C16" s="65">
        <v>43112</v>
      </c>
      <c r="D16" s="58">
        <f t="shared" si="4"/>
        <v>12</v>
      </c>
      <c r="E16" s="66">
        <v>43119</v>
      </c>
      <c r="F16" s="73">
        <f t="shared" si="1"/>
        <v>8</v>
      </c>
      <c r="G16" s="60">
        <f t="shared" si="2"/>
        <v>0</v>
      </c>
      <c r="H16" s="74">
        <f t="shared" si="3"/>
        <v>8</v>
      </c>
      <c r="I16" s="57"/>
      <c r="J16" s="68"/>
    </row>
    <row r="17" spans="1:10" ht="14.25">
      <c r="B17" s="57" t="s">
        <v>60</v>
      </c>
      <c r="C17" s="65">
        <v>43117</v>
      </c>
      <c r="D17" s="58">
        <f t="shared" si="4"/>
        <v>17</v>
      </c>
      <c r="E17" s="66">
        <v>43119</v>
      </c>
      <c r="F17" s="73">
        <f t="shared" si="1"/>
        <v>3</v>
      </c>
      <c r="G17" s="60">
        <f t="shared" si="2"/>
        <v>0</v>
      </c>
      <c r="H17" s="74">
        <f t="shared" si="3"/>
        <v>3</v>
      </c>
      <c r="I17" s="57"/>
      <c r="J17" s="69"/>
    </row>
    <row r="18" spans="1:10" ht="14.25">
      <c r="B18" s="57" t="s">
        <v>61</v>
      </c>
      <c r="C18" s="65">
        <v>43122</v>
      </c>
      <c r="D18" s="58">
        <f t="shared" si="4"/>
        <v>22</v>
      </c>
      <c r="E18" s="66">
        <v>43126</v>
      </c>
      <c r="F18" s="73">
        <f t="shared" si="1"/>
        <v>5</v>
      </c>
      <c r="G18" s="60">
        <f t="shared" si="2"/>
        <v>0</v>
      </c>
      <c r="H18" s="74">
        <f t="shared" si="3"/>
        <v>5</v>
      </c>
      <c r="I18" s="57"/>
      <c r="J18" s="69"/>
    </row>
    <row r="19" spans="1:10">
      <c r="A19" s="52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4.25">
      <c r="B20" s="57" t="s">
        <v>62</v>
      </c>
      <c r="C20" s="65">
        <v>43115</v>
      </c>
      <c r="D20" s="58">
        <f t="shared" ref="D20:D24" si="5">DAY(C20)</f>
        <v>15</v>
      </c>
      <c r="E20" s="66">
        <v>43119</v>
      </c>
      <c r="F20" s="73">
        <f t="shared" si="1"/>
        <v>5</v>
      </c>
      <c r="G20" s="60">
        <f t="shared" si="2"/>
        <v>0</v>
      </c>
      <c r="H20" s="74">
        <f t="shared" si="3"/>
        <v>5</v>
      </c>
      <c r="I20" s="57"/>
      <c r="J20" s="69"/>
    </row>
    <row r="21" spans="1:10" ht="14.25">
      <c r="B21" s="57" t="s">
        <v>63</v>
      </c>
      <c r="C21" s="65">
        <v>43122</v>
      </c>
      <c r="D21" s="58">
        <f t="shared" si="5"/>
        <v>22</v>
      </c>
      <c r="E21" s="66">
        <v>43123</v>
      </c>
      <c r="F21" s="73">
        <f t="shared" si="1"/>
        <v>2</v>
      </c>
      <c r="G21" s="60">
        <f t="shared" si="2"/>
        <v>0</v>
      </c>
      <c r="H21" s="74">
        <f t="shared" si="3"/>
        <v>2</v>
      </c>
      <c r="I21" s="57"/>
      <c r="J21" s="69"/>
    </row>
    <row r="22" spans="1:10" ht="14.25">
      <c r="B22" s="57" t="s">
        <v>64</v>
      </c>
      <c r="C22" s="65">
        <v>43122</v>
      </c>
      <c r="D22" s="58">
        <f t="shared" si="5"/>
        <v>22</v>
      </c>
      <c r="E22" s="66">
        <v>43126</v>
      </c>
      <c r="F22" s="73">
        <f t="shared" si="1"/>
        <v>5</v>
      </c>
      <c r="G22" s="60">
        <f t="shared" si="2"/>
        <v>0</v>
      </c>
      <c r="H22" s="74">
        <f t="shared" si="3"/>
        <v>5</v>
      </c>
      <c r="I22" s="57"/>
      <c r="J22" s="69"/>
    </row>
    <row r="23" spans="1:10" ht="14.25">
      <c r="B23" s="57" t="s">
        <v>65</v>
      </c>
      <c r="C23" s="65">
        <v>43126</v>
      </c>
      <c r="D23" s="58">
        <f t="shared" si="5"/>
        <v>26</v>
      </c>
      <c r="E23" s="66">
        <v>43129</v>
      </c>
      <c r="F23" s="73">
        <f t="shared" si="1"/>
        <v>4</v>
      </c>
      <c r="G23" s="60">
        <f t="shared" si="2"/>
        <v>0</v>
      </c>
      <c r="H23" s="74">
        <f t="shared" si="3"/>
        <v>4</v>
      </c>
      <c r="I23" s="57"/>
      <c r="J23" s="69"/>
    </row>
    <row r="24" spans="1:10" ht="14.25">
      <c r="B24" s="57" t="s">
        <v>66</v>
      </c>
      <c r="C24" s="65">
        <v>43122</v>
      </c>
      <c r="D24" s="58">
        <f t="shared" si="5"/>
        <v>22</v>
      </c>
      <c r="E24" s="66">
        <v>43125</v>
      </c>
      <c r="F24" s="73">
        <f t="shared" si="1"/>
        <v>4</v>
      </c>
      <c r="G24" s="60">
        <f t="shared" si="2"/>
        <v>0</v>
      </c>
      <c r="H24" s="74">
        <f t="shared" si="3"/>
        <v>4</v>
      </c>
      <c r="I24" s="57"/>
      <c r="J24" s="69"/>
    </row>
    <row r="25" spans="1:10">
      <c r="A25" s="52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4.25">
      <c r="B26" s="57" t="s">
        <v>67</v>
      </c>
      <c r="C26" s="65">
        <v>43115</v>
      </c>
      <c r="D26" s="58">
        <f t="shared" ref="D26:D29" si="6">DAY(C26)</f>
        <v>15</v>
      </c>
      <c r="E26" s="66">
        <v>43124</v>
      </c>
      <c r="F26" s="73">
        <f t="shared" si="1"/>
        <v>10</v>
      </c>
      <c r="G26" s="60">
        <f t="shared" si="2"/>
        <v>0</v>
      </c>
      <c r="H26" s="74">
        <f t="shared" si="3"/>
        <v>10</v>
      </c>
      <c r="I26" s="57"/>
      <c r="J26" s="69"/>
    </row>
    <row r="27" spans="1:10" ht="14.25">
      <c r="B27" s="57" t="s">
        <v>68</v>
      </c>
      <c r="C27" s="65">
        <v>43125</v>
      </c>
      <c r="D27" s="58">
        <f t="shared" si="6"/>
        <v>25</v>
      </c>
      <c r="E27" s="66">
        <v>43130</v>
      </c>
      <c r="F27" s="73">
        <f t="shared" si="1"/>
        <v>6</v>
      </c>
      <c r="G27" s="60">
        <f t="shared" si="2"/>
        <v>0</v>
      </c>
      <c r="H27" s="74">
        <f t="shared" si="3"/>
        <v>6</v>
      </c>
      <c r="I27" s="57"/>
      <c r="J27" s="69"/>
    </row>
    <row r="28" spans="1:10" ht="14.25">
      <c r="B28" s="57" t="s">
        <v>69</v>
      </c>
      <c r="C28" s="65">
        <v>43124</v>
      </c>
      <c r="D28" s="58">
        <f t="shared" si="6"/>
        <v>24</v>
      </c>
      <c r="E28" s="66">
        <v>43130</v>
      </c>
      <c r="F28" s="73">
        <f t="shared" si="1"/>
        <v>7</v>
      </c>
      <c r="G28" s="60">
        <f t="shared" si="2"/>
        <v>0</v>
      </c>
      <c r="H28" s="74">
        <f t="shared" si="3"/>
        <v>7</v>
      </c>
      <c r="I28" s="57"/>
      <c r="J28" s="69"/>
    </row>
    <row r="29" spans="1:10" ht="14.25">
      <c r="B29" s="57" t="s">
        <v>70</v>
      </c>
      <c r="C29" s="65">
        <v>43130</v>
      </c>
      <c r="D29" s="58">
        <f t="shared" si="6"/>
        <v>30</v>
      </c>
      <c r="E29" s="66">
        <v>43131</v>
      </c>
      <c r="F29" s="73">
        <f t="shared" si="1"/>
        <v>2</v>
      </c>
      <c r="G29" s="60">
        <f t="shared" si="2"/>
        <v>0</v>
      </c>
      <c r="H29" s="74">
        <f t="shared" si="3"/>
        <v>2</v>
      </c>
      <c r="I29" s="57"/>
      <c r="J29" s="69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tabSelected="1" topLeftCell="A6" zoomScale="82" zoomScaleNormal="82" workbookViewId="0">
      <selection activeCell="B31" sqref="B31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6" width="12.33203125" customWidth="1"/>
    <col min="7" max="7" width="7.86328125" customWidth="1"/>
    <col min="8" max="8" width="6.9296875" customWidth="1"/>
    <col min="9" max="9" width="4.53125" customWidth="1"/>
    <col min="10" max="10" width="3.06640625" customWidth="1"/>
    <col min="11" max="11" width="9" customWidth="1"/>
    <col min="12" max="12" width="3.6640625" customWidth="1"/>
    <col min="13" max="13" width="6.46484375" customWidth="1"/>
    <col min="14" max="15" width="4.46484375" customWidth="1"/>
    <col min="16" max="16" width="4.59765625" customWidth="1"/>
    <col min="17" max="32" width="4.4648437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79" t="s">
        <v>71</v>
      </c>
      <c r="B3" s="80"/>
      <c r="C3" s="80"/>
      <c r="D3" s="80"/>
      <c r="E3" s="80"/>
      <c r="F3" s="80"/>
      <c r="G3" s="80"/>
      <c r="H3" s="80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25" customHeight="1">
      <c r="A6" s="75"/>
      <c r="B6" s="75" t="s">
        <v>1</v>
      </c>
      <c r="C6" s="75" t="s">
        <v>2</v>
      </c>
      <c r="D6" s="75" t="s">
        <v>3</v>
      </c>
      <c r="E6" s="75" t="s">
        <v>51</v>
      </c>
      <c r="F6" s="75" t="s">
        <v>52</v>
      </c>
      <c r="G6" s="78"/>
      <c r="H6" s="76"/>
      <c r="I6" s="76"/>
      <c r="J6" s="76"/>
      <c r="K6" s="76"/>
      <c r="L6" s="78"/>
      <c r="M6" s="76"/>
      <c r="N6" s="76"/>
      <c r="O6" s="76"/>
      <c r="P6" s="76"/>
      <c r="Q6" s="77"/>
      <c r="R6" s="76"/>
      <c r="S6" s="76"/>
      <c r="T6" s="76"/>
      <c r="U6" s="76"/>
      <c r="V6" s="78"/>
      <c r="W6" s="76"/>
      <c r="X6" s="76"/>
      <c r="Y6" s="76"/>
      <c r="Z6" s="76"/>
      <c r="AA6" s="77"/>
      <c r="AB6" s="76"/>
      <c r="AC6" s="76"/>
      <c r="AD6" s="76"/>
      <c r="AE6" s="76"/>
      <c r="AF6" s="49"/>
    </row>
    <row r="7" spans="1:34" ht="14.25">
      <c r="A7" s="76"/>
      <c r="B7" s="76"/>
      <c r="C7" s="76"/>
      <c r="D7" s="76"/>
      <c r="E7" s="76"/>
      <c r="F7" s="76"/>
      <c r="G7" s="49"/>
      <c r="H7" s="49"/>
      <c r="I7" s="49"/>
      <c r="J7" s="50"/>
      <c r="K7" s="49"/>
      <c r="L7" s="49"/>
      <c r="M7" s="49"/>
      <c r="N7" s="49"/>
      <c r="O7" s="50"/>
      <c r="P7" s="49"/>
      <c r="Q7" s="49"/>
      <c r="R7" s="49"/>
      <c r="S7" s="49"/>
      <c r="T7" s="50"/>
      <c r="U7" s="49"/>
      <c r="V7" s="49"/>
      <c r="W7" s="49"/>
      <c r="X7" s="49"/>
      <c r="Y7" s="50"/>
      <c r="Z7" s="49"/>
      <c r="AA7" s="49"/>
      <c r="AB7" s="49"/>
      <c r="AC7" s="49"/>
      <c r="AD7" s="50"/>
      <c r="AE7" s="49"/>
      <c r="AF7" s="49"/>
    </row>
    <row r="8" spans="1:34">
      <c r="A8" s="52" t="s">
        <v>72</v>
      </c>
      <c r="B8" s="16"/>
      <c r="C8" s="16"/>
      <c r="D8" s="16"/>
      <c r="E8" s="16"/>
      <c r="F8" s="16"/>
      <c r="G8" s="54"/>
      <c r="H8" s="55"/>
      <c r="I8" s="56"/>
      <c r="J8" s="56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 spans="1:34" ht="14.25">
      <c r="B9" s="57" t="s">
        <v>76</v>
      </c>
      <c r="C9" s="90">
        <v>43556</v>
      </c>
      <c r="D9" s="91">
        <v>43558</v>
      </c>
      <c r="E9" s="58">
        <f t="shared" ref="E9:E14" si="0">INT(C9)-INT($C$9)</f>
        <v>0</v>
      </c>
      <c r="F9" s="74">
        <f>DATEDIF(C9,D9,"d")+1</f>
        <v>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4" ht="14.25">
      <c r="B10" s="57" t="s">
        <v>77</v>
      </c>
      <c r="C10" s="90">
        <v>43559</v>
      </c>
      <c r="D10" s="91">
        <v>43562</v>
      </c>
      <c r="E10" s="58">
        <f t="shared" si="0"/>
        <v>3</v>
      </c>
      <c r="F10" s="74">
        <f t="shared" ref="F10:F30" si="1">DATEDIF(C10,D10,"d")+1</f>
        <v>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4" ht="14.25">
      <c r="B11" s="57" t="s">
        <v>78</v>
      </c>
      <c r="C11" s="90">
        <v>43563</v>
      </c>
      <c r="D11" s="91">
        <v>43566</v>
      </c>
      <c r="E11" s="58">
        <f t="shared" si="0"/>
        <v>7</v>
      </c>
      <c r="F11" s="74">
        <f t="shared" si="1"/>
        <v>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4" ht="14.25">
      <c r="A12" s="72"/>
      <c r="B12" s="57" t="s">
        <v>81</v>
      </c>
      <c r="C12" s="90">
        <v>43567</v>
      </c>
      <c r="D12" s="91">
        <v>43569</v>
      </c>
      <c r="E12" s="58">
        <f>INT(C12)-INT($C$9)</f>
        <v>11</v>
      </c>
      <c r="F12" s="74">
        <f t="shared" si="1"/>
        <v>3</v>
      </c>
    </row>
    <row r="13" spans="1:34" ht="14.25">
      <c r="B13" s="57" t="s">
        <v>79</v>
      </c>
      <c r="C13" s="90">
        <v>43570</v>
      </c>
      <c r="D13" s="91">
        <v>43573</v>
      </c>
      <c r="E13" s="58">
        <f t="shared" si="0"/>
        <v>14</v>
      </c>
      <c r="F13" s="74">
        <f t="shared" si="1"/>
        <v>4</v>
      </c>
    </row>
    <row r="14" spans="1:34" ht="14.25">
      <c r="B14" s="57" t="s">
        <v>80</v>
      </c>
      <c r="C14" s="90">
        <v>43557</v>
      </c>
      <c r="D14" s="91">
        <v>43574</v>
      </c>
      <c r="E14" s="58">
        <f t="shared" si="0"/>
        <v>1</v>
      </c>
      <c r="F14" s="74">
        <f t="shared" si="1"/>
        <v>18</v>
      </c>
    </row>
    <row r="15" spans="1:34">
      <c r="A15" s="52" t="s">
        <v>73</v>
      </c>
      <c r="B15" s="64"/>
      <c r="C15" s="64"/>
      <c r="D15" s="64"/>
      <c r="E15" s="64"/>
      <c r="F15" s="64"/>
    </row>
    <row r="16" spans="1:34" ht="14.25">
      <c r="B16" s="92" t="s">
        <v>82</v>
      </c>
      <c r="C16" s="90">
        <v>43572</v>
      </c>
      <c r="D16" s="91">
        <v>43575</v>
      </c>
      <c r="E16" s="58">
        <f t="shared" ref="E16:E20" si="2">INT(C16)-INT($C$9)</f>
        <v>16</v>
      </c>
      <c r="F16" s="74">
        <f t="shared" si="1"/>
        <v>4</v>
      </c>
    </row>
    <row r="17" spans="1:8" ht="14.25">
      <c r="B17" s="92" t="s">
        <v>83</v>
      </c>
      <c r="C17" s="90">
        <v>43576</v>
      </c>
      <c r="D17" s="91">
        <v>43580</v>
      </c>
      <c r="E17" s="58">
        <f t="shared" si="2"/>
        <v>20</v>
      </c>
      <c r="F17" s="74">
        <f t="shared" si="1"/>
        <v>5</v>
      </c>
    </row>
    <row r="18" spans="1:8" ht="14.25">
      <c r="B18" s="92" t="s">
        <v>84</v>
      </c>
      <c r="C18" s="90">
        <v>43581</v>
      </c>
      <c r="D18" s="91">
        <v>43585</v>
      </c>
      <c r="E18" s="58">
        <f t="shared" si="2"/>
        <v>25</v>
      </c>
      <c r="F18" s="74">
        <f t="shared" si="1"/>
        <v>5</v>
      </c>
    </row>
    <row r="19" spans="1:8" ht="14.25">
      <c r="A19" s="72"/>
      <c r="B19" s="92" t="s">
        <v>86</v>
      </c>
      <c r="C19" s="90">
        <v>43572</v>
      </c>
      <c r="D19" s="91">
        <v>43586</v>
      </c>
      <c r="E19" s="58">
        <f t="shared" si="2"/>
        <v>16</v>
      </c>
      <c r="F19" s="74">
        <f t="shared" si="1"/>
        <v>15</v>
      </c>
    </row>
    <row r="20" spans="1:8" ht="14.25">
      <c r="B20" s="92" t="s">
        <v>85</v>
      </c>
      <c r="C20" s="90">
        <v>43572</v>
      </c>
      <c r="D20" s="93">
        <v>43587</v>
      </c>
      <c r="E20" s="58">
        <f t="shared" si="2"/>
        <v>16</v>
      </c>
      <c r="F20" s="74">
        <f t="shared" si="1"/>
        <v>16</v>
      </c>
    </row>
    <row r="21" spans="1:8">
      <c r="A21" s="52" t="s">
        <v>74</v>
      </c>
      <c r="B21" s="64"/>
      <c r="C21" s="64"/>
      <c r="D21" s="64"/>
      <c r="E21" s="64"/>
      <c r="F21" s="64"/>
    </row>
    <row r="22" spans="1:8" ht="14.25">
      <c r="B22" s="92" t="s">
        <v>87</v>
      </c>
      <c r="C22" s="90">
        <v>43588</v>
      </c>
      <c r="D22" s="91">
        <v>43593</v>
      </c>
      <c r="E22" s="58">
        <f t="shared" ref="E22:E25" si="3">INT(C22)-INT($C$9)</f>
        <v>32</v>
      </c>
      <c r="F22" s="74">
        <f t="shared" si="1"/>
        <v>6</v>
      </c>
    </row>
    <row r="23" spans="1:8" ht="14.25">
      <c r="B23" s="92" t="s">
        <v>88</v>
      </c>
      <c r="C23" s="90">
        <v>43594</v>
      </c>
      <c r="D23" s="91">
        <v>43596</v>
      </c>
      <c r="E23" s="58">
        <f t="shared" si="3"/>
        <v>38</v>
      </c>
      <c r="F23" s="74">
        <f t="shared" si="1"/>
        <v>3</v>
      </c>
    </row>
    <row r="24" spans="1:8" ht="14.25">
      <c r="B24" s="92" t="s">
        <v>89</v>
      </c>
      <c r="C24" s="90">
        <v>43597</v>
      </c>
      <c r="D24" s="91">
        <v>43600</v>
      </c>
      <c r="E24" s="58">
        <f t="shared" si="3"/>
        <v>41</v>
      </c>
      <c r="F24" s="74">
        <f t="shared" si="1"/>
        <v>4</v>
      </c>
    </row>
    <row r="25" spans="1:8" ht="14.25">
      <c r="B25" s="92" t="s">
        <v>90</v>
      </c>
      <c r="C25" s="90">
        <v>43601</v>
      </c>
      <c r="D25" s="91">
        <v>43603</v>
      </c>
      <c r="E25" s="58">
        <f t="shared" si="3"/>
        <v>45</v>
      </c>
      <c r="F25" s="74">
        <f t="shared" si="1"/>
        <v>3</v>
      </c>
    </row>
    <row r="26" spans="1:8">
      <c r="A26" s="52" t="s">
        <v>75</v>
      </c>
      <c r="B26" s="64"/>
      <c r="C26" s="64"/>
      <c r="D26" s="64"/>
      <c r="E26" s="64"/>
      <c r="F26" s="64"/>
    </row>
    <row r="27" spans="1:8" ht="14.25">
      <c r="B27" s="92" t="s">
        <v>91</v>
      </c>
      <c r="C27" s="90">
        <v>43604</v>
      </c>
      <c r="D27" s="91">
        <v>43608</v>
      </c>
      <c r="E27" s="58">
        <f t="shared" ref="E27:E30" si="4">INT(C27)-INT($C$9)</f>
        <v>48</v>
      </c>
      <c r="F27" s="74">
        <f t="shared" si="1"/>
        <v>5</v>
      </c>
    </row>
    <row r="28" spans="1:8" ht="14.25">
      <c r="B28" s="92" t="s">
        <v>93</v>
      </c>
      <c r="C28" s="90">
        <v>43609</v>
      </c>
      <c r="D28" s="91">
        <v>43612</v>
      </c>
      <c r="E28" s="58">
        <f t="shared" si="4"/>
        <v>53</v>
      </c>
      <c r="F28" s="74">
        <f t="shared" si="1"/>
        <v>4</v>
      </c>
    </row>
    <row r="29" spans="1:8" ht="14.25">
      <c r="B29" s="92" t="s">
        <v>94</v>
      </c>
      <c r="C29" s="90">
        <v>43613</v>
      </c>
      <c r="D29" s="91">
        <v>43619</v>
      </c>
      <c r="E29" s="58">
        <f t="shared" si="4"/>
        <v>57</v>
      </c>
      <c r="F29" s="74">
        <f t="shared" si="1"/>
        <v>7</v>
      </c>
    </row>
    <row r="30" spans="1:8" ht="15.75" customHeight="1">
      <c r="B30" s="92" t="s">
        <v>92</v>
      </c>
      <c r="C30" s="90">
        <v>43613</v>
      </c>
      <c r="D30" s="91">
        <v>43623</v>
      </c>
      <c r="E30" s="58">
        <f t="shared" si="4"/>
        <v>57</v>
      </c>
      <c r="F30" s="74">
        <f t="shared" si="1"/>
        <v>11</v>
      </c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3" spans="1:6" ht="15.75" customHeight="1">
      <c r="A33" s="2"/>
      <c r="B33" s="2"/>
      <c r="C33" s="2"/>
      <c r="D33" s="2"/>
      <c r="E33" s="2"/>
      <c r="F33" s="2"/>
    </row>
    <row r="36" spans="1:6" ht="12.75"/>
    <row r="37" spans="1:6" ht="12.75"/>
    <row r="38" spans="1:6" ht="12.75"/>
    <row r="39" spans="1:6" ht="12.75"/>
    <row r="40" spans="1:6" ht="12.75"/>
    <row r="41" spans="1:6" ht="12.75"/>
    <row r="42" spans="1:6" ht="12.75"/>
    <row r="43" spans="1:6" ht="12.75"/>
    <row r="44" spans="1:6" ht="12.75"/>
    <row r="45" spans="1:6" ht="12.75"/>
    <row r="46" spans="1:6" ht="12.75"/>
    <row r="47" spans="1:6" ht="12.75"/>
    <row r="48" spans="1:6" ht="12.75"/>
    <row r="49" ht="12.75"/>
    <row r="50" ht="12.75"/>
  </sheetData>
  <mergeCells count="12">
    <mergeCell ref="AA6:AE6"/>
    <mergeCell ref="V6:Z6"/>
    <mergeCell ref="Q6:U6"/>
    <mergeCell ref="G6:K6"/>
    <mergeCell ref="L6:P6"/>
    <mergeCell ref="A6:A7"/>
    <mergeCell ref="B6:B7"/>
    <mergeCell ref="E6:E7"/>
    <mergeCell ref="A3:H3"/>
    <mergeCell ref="F6:F7"/>
    <mergeCell ref="D6:D7"/>
    <mergeCell ref="C6:C7"/>
  </mergeCells>
  <dataValidations count="1">
    <dataValidation type="custom" allowBlank="1" showDropDown="1" sqref="D22:D25 C27:D30 C9:D14 D16:D20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zoomScale="54" zoomScaleNormal="54" workbookViewId="0">
      <selection activeCell="A3" sqref="A3:XFD3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4" width="10.1328125" customWidth="1"/>
    <col min="5" max="7" width="12.33203125" customWidth="1"/>
    <col min="8" max="67" width="4.4648437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7" t="s">
        <v>0</v>
      </c>
      <c r="B3" s="80"/>
      <c r="C3" s="80"/>
      <c r="D3" s="80"/>
      <c r="E3" s="80"/>
      <c r="F3" s="80"/>
      <c r="G3" s="8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25">
      <c r="A6" s="75"/>
      <c r="B6" s="75" t="s">
        <v>1</v>
      </c>
      <c r="C6" s="75" t="s">
        <v>2</v>
      </c>
      <c r="D6" s="75" t="s">
        <v>3</v>
      </c>
      <c r="E6" s="75" t="s">
        <v>4</v>
      </c>
      <c r="F6" s="75" t="s">
        <v>5</v>
      </c>
      <c r="G6" s="88" t="s">
        <v>6</v>
      </c>
      <c r="H6" s="84" t="s">
        <v>7</v>
      </c>
      <c r="I6" s="85"/>
      <c r="J6" s="85"/>
      <c r="K6" s="85"/>
      <c r="L6" s="85"/>
      <c r="M6" s="86" t="s">
        <v>8</v>
      </c>
      <c r="N6" s="85"/>
      <c r="O6" s="85"/>
      <c r="P6" s="85"/>
      <c r="Q6" s="85"/>
      <c r="R6" s="84" t="s">
        <v>9</v>
      </c>
      <c r="S6" s="85"/>
      <c r="T6" s="85"/>
      <c r="U6" s="85"/>
      <c r="V6" s="85"/>
      <c r="W6" s="86" t="s">
        <v>10</v>
      </c>
      <c r="X6" s="85"/>
      <c r="Y6" s="85"/>
      <c r="Z6" s="85"/>
      <c r="AA6" s="85"/>
      <c r="AB6" s="84" t="s">
        <v>11</v>
      </c>
      <c r="AC6" s="85"/>
      <c r="AD6" s="85"/>
      <c r="AE6" s="85"/>
      <c r="AF6" s="85"/>
      <c r="AG6" s="86" t="s">
        <v>12</v>
      </c>
      <c r="AH6" s="85"/>
      <c r="AI6" s="85"/>
      <c r="AJ6" s="85"/>
      <c r="AK6" s="85"/>
      <c r="AL6" s="84" t="s">
        <v>13</v>
      </c>
      <c r="AM6" s="85"/>
      <c r="AN6" s="85"/>
      <c r="AO6" s="85"/>
      <c r="AP6" s="85"/>
      <c r="AQ6" s="86" t="s">
        <v>14</v>
      </c>
      <c r="AR6" s="85"/>
      <c r="AS6" s="85"/>
      <c r="AT6" s="85"/>
      <c r="AU6" s="85"/>
      <c r="AV6" s="84" t="s">
        <v>15</v>
      </c>
      <c r="AW6" s="85"/>
      <c r="AX6" s="85"/>
      <c r="AY6" s="85"/>
      <c r="AZ6" s="85"/>
      <c r="BA6" s="86" t="s">
        <v>16</v>
      </c>
      <c r="BB6" s="85"/>
      <c r="BC6" s="85"/>
      <c r="BD6" s="85"/>
      <c r="BE6" s="85"/>
      <c r="BF6" s="84" t="s">
        <v>17</v>
      </c>
      <c r="BG6" s="85"/>
      <c r="BH6" s="85"/>
      <c r="BI6" s="85"/>
      <c r="BJ6" s="85"/>
      <c r="BK6" s="86" t="s">
        <v>18</v>
      </c>
      <c r="BL6" s="85"/>
      <c r="BM6" s="85"/>
      <c r="BN6" s="85"/>
      <c r="BO6" s="85"/>
    </row>
    <row r="7" spans="1:67" ht="14.25">
      <c r="A7" s="76"/>
      <c r="B7" s="76"/>
      <c r="C7" s="76"/>
      <c r="D7" s="76"/>
      <c r="E7" s="76"/>
      <c r="F7" s="76"/>
      <c r="G7" s="89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3"/>
      <c r="D8" s="82"/>
      <c r="E8" s="82"/>
      <c r="F8" s="82"/>
      <c r="G8" s="82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2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2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2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2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2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2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1"/>
      <c r="D15" s="82"/>
      <c r="E15" s="82"/>
      <c r="F15" s="82"/>
      <c r="G15" s="82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2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2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2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2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1"/>
      <c r="D20" s="82"/>
      <c r="E20" s="82"/>
      <c r="F20" s="82"/>
      <c r="G20" s="82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2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4.25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2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2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2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2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1"/>
      <c r="D27" s="82"/>
      <c r="E27" s="82"/>
      <c r="F27" s="82"/>
      <c r="G27" s="82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2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2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2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2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0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Euan Mendoza</cp:lastModifiedBy>
  <dcterms:created xsi:type="dcterms:W3CDTF">2018-06-20T16:10:08Z</dcterms:created>
  <dcterms:modified xsi:type="dcterms:W3CDTF">2019-03-30T11:31:07Z</dcterms:modified>
</cp:coreProperties>
</file>