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y\Desktop\Simonovich\"/>
    </mc:Choice>
  </mc:AlternateContent>
  <xr:revisionPtr revIDLastSave="0" documentId="13_ncr:1_{D9CDE155-4EB4-43A7-8635-3D0802A98617}" xr6:coauthVersionLast="47" xr6:coauthVersionMax="47" xr10:uidLastSave="{00000000-0000-0000-0000-000000000000}"/>
  <bookViews>
    <workbookView xWindow="270" yWindow="270" windowWidth="25155" windowHeight="15480" xr2:uid="{8CB31396-3157-4AFF-90ED-D2D85C3EE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26" i="1" l="1"/>
  <c r="K131" i="1"/>
  <c r="J131" i="1"/>
  <c r="E131" i="1"/>
  <c r="D131" i="1"/>
  <c r="K130" i="1"/>
  <c r="J130" i="1"/>
  <c r="E130" i="1"/>
  <c r="D130" i="1"/>
  <c r="K129" i="1"/>
  <c r="J129" i="1"/>
  <c r="K128" i="1"/>
  <c r="J128" i="1"/>
  <c r="K127" i="1"/>
  <c r="J127" i="1"/>
  <c r="E129" i="1"/>
  <c r="D129" i="1"/>
  <c r="E128" i="1"/>
  <c r="D128" i="1"/>
  <c r="E127" i="1"/>
  <c r="D127" i="1"/>
  <c r="E121" i="1"/>
  <c r="D121" i="1"/>
  <c r="E120" i="1"/>
  <c r="E124" i="1" s="1"/>
  <c r="D120" i="1"/>
  <c r="D119" i="1"/>
  <c r="E119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111" i="1"/>
  <c r="D111" i="1"/>
  <c r="E123" i="1" l="1"/>
  <c r="E126" i="1" s="1"/>
</calcChain>
</file>

<file path=xl/sharedStrings.xml><?xml version="1.0" encoding="utf-8"?>
<sst xmlns="http://schemas.openxmlformats.org/spreadsheetml/2006/main" count="41" uniqueCount="28">
  <si>
    <t xml:space="preserve">  -35,50</t>
  </si>
  <si>
    <t xml:space="preserve">  0,0 is 0,0</t>
  </si>
  <si>
    <t>#frequency</t>
  </si>
  <si>
    <t>iteration</t>
  </si>
  <si>
    <t>mesh size</t>
  </si>
  <si>
    <t>matrix size</t>
  </si>
  <si>
    <t>converged</t>
  </si>
  <si>
    <t>final error</t>
  </si>
  <si>
    <t>elapsed time (s)</t>
  </si>
  <si>
    <t>modal impedance calculation</t>
  </si>
  <si>
    <t>mode count</t>
  </si>
  <si>
    <t>alpha[1] db/m</t>
  </si>
  <si>
    <t>beta[1]/ko</t>
  </si>
  <si>
    <t>real(Z[1;1])</t>
  </si>
  <si>
    <t>imag(Z[1;1])</t>
  </si>
  <si>
    <t>simulated with openEM2D:</t>
  </si>
  <si>
    <t>total loss, dB</t>
  </si>
  <si>
    <t>6 in line</t>
  </si>
  <si>
    <t>f, GHz</t>
  </si>
  <si>
    <t>Measured (Simonovich):</t>
  </si>
  <si>
    <t>Simulated (Simonovich):</t>
  </si>
  <si>
    <t>gain, dB</t>
  </si>
  <si>
    <t>x</t>
  </si>
  <si>
    <t>y</t>
  </si>
  <si>
    <t>zoomed over first 5 GHz:</t>
  </si>
  <si>
    <t>interpolate</t>
  </si>
  <si>
    <t>intercept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</si>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</sst>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Measured Simonovich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Sheet1!$D$3:$D$111</c:f>
              <c:numCache>
                <c:formatCode>General</c:formatCode>
                <c:ptCount val="109"/>
                <c:pt idx="0">
                  <c:v>0.29775538250114525</c:v>
                </c:pt>
                <c:pt idx="1">
                  <c:v>1.0077874484654148</c:v>
                </c:pt>
                <c:pt idx="2">
                  <c:v>1.9697663765460376</c:v>
                </c:pt>
                <c:pt idx="3">
                  <c:v>3.0004580852038485</c:v>
                </c:pt>
                <c:pt idx="4">
                  <c:v>3.985341273476867</c:v>
                </c:pt>
                <c:pt idx="5">
                  <c:v>4.9931287219422815</c:v>
                </c:pt>
                <c:pt idx="6">
                  <c:v>6.000916170407697</c:v>
                </c:pt>
                <c:pt idx="7">
                  <c:v>6.9857993586807154</c:v>
                </c:pt>
                <c:pt idx="8">
                  <c:v>7.9706825469537339</c:v>
                </c:pt>
                <c:pt idx="9">
                  <c:v>8.9784699954191485</c:v>
                </c:pt>
                <c:pt idx="10">
                  <c:v>9.9633531836921669</c:v>
                </c:pt>
                <c:pt idx="11">
                  <c:v>10.994044892349978</c:v>
                </c:pt>
                <c:pt idx="12">
                  <c:v>11.978928080622998</c:v>
                </c:pt>
                <c:pt idx="13">
                  <c:v>12.986715529088411</c:v>
                </c:pt>
                <c:pt idx="14">
                  <c:v>13.994502977553827</c:v>
                </c:pt>
                <c:pt idx="15">
                  <c:v>14.979386165826844</c:v>
                </c:pt>
                <c:pt idx="16">
                  <c:v>15.964269354099864</c:v>
                </c:pt>
                <c:pt idx="17">
                  <c:v>16.994961062757675</c:v>
                </c:pt>
                <c:pt idx="18">
                  <c:v>17.979844251030691</c:v>
                </c:pt>
                <c:pt idx="19">
                  <c:v>18.987631699496106</c:v>
                </c:pt>
                <c:pt idx="20">
                  <c:v>19.995419147961524</c:v>
                </c:pt>
                <c:pt idx="21">
                  <c:v>21.026110856619333</c:v>
                </c:pt>
                <c:pt idx="22">
                  <c:v>22.01099404489235</c:v>
                </c:pt>
                <c:pt idx="23">
                  <c:v>22.972972972972975</c:v>
                </c:pt>
                <c:pt idx="24">
                  <c:v>23.98076042143839</c:v>
                </c:pt>
                <c:pt idx="25">
                  <c:v>25.011452130096202</c:v>
                </c:pt>
                <c:pt idx="26">
                  <c:v>25.996335318369219</c:v>
                </c:pt>
                <c:pt idx="27">
                  <c:v>27.00412276683463</c:v>
                </c:pt>
                <c:pt idx="28">
                  <c:v>27.989005955107654</c:v>
                </c:pt>
                <c:pt idx="29">
                  <c:v>28.996793403573069</c:v>
                </c:pt>
                <c:pt idx="30">
                  <c:v>29.981676591846085</c:v>
                </c:pt>
                <c:pt idx="31">
                  <c:v>30.577187356848373</c:v>
                </c:pt>
                <c:pt idx="32">
                  <c:v>31.012368300503894</c:v>
                </c:pt>
                <c:pt idx="33">
                  <c:v>31.539166284928999</c:v>
                </c:pt>
                <c:pt idx="34">
                  <c:v>31.997251488776918</c:v>
                </c:pt>
                <c:pt idx="35">
                  <c:v>32.524049473202012</c:v>
                </c:pt>
                <c:pt idx="36">
                  <c:v>33.005038937242333</c:v>
                </c:pt>
                <c:pt idx="37">
                  <c:v>33.554741181859832</c:v>
                </c:pt>
                <c:pt idx="38">
                  <c:v>33.989922125515349</c:v>
                </c:pt>
                <c:pt idx="39">
                  <c:v>34.539624370132849</c:v>
                </c:pt>
                <c:pt idx="40">
                  <c:v>34.997709573980764</c:v>
                </c:pt>
                <c:pt idx="41">
                  <c:v>35.547411818598263</c:v>
                </c:pt>
                <c:pt idx="42">
                  <c:v>36.005497022446178</c:v>
                </c:pt>
                <c:pt idx="43">
                  <c:v>36.555199267063678</c:v>
                </c:pt>
                <c:pt idx="44">
                  <c:v>37.013284470911593</c:v>
                </c:pt>
                <c:pt idx="45">
                  <c:v>37.540082455336702</c:v>
                </c:pt>
                <c:pt idx="46">
                  <c:v>37.99816765918461</c:v>
                </c:pt>
                <c:pt idx="47">
                  <c:v>38.250114521300965</c:v>
                </c:pt>
                <c:pt idx="48">
                  <c:v>38.5707741639945</c:v>
                </c:pt>
                <c:pt idx="49">
                  <c:v>38.799816765918465</c:v>
                </c:pt>
                <c:pt idx="50">
                  <c:v>39.005955107650031</c:v>
                </c:pt>
                <c:pt idx="51">
                  <c:v>39.28080622995877</c:v>
                </c:pt>
                <c:pt idx="52">
                  <c:v>39.509848831882735</c:v>
                </c:pt>
                <c:pt idx="53">
                  <c:v>39.715987173614295</c:v>
                </c:pt>
                <c:pt idx="54">
                  <c:v>39.990838295923048</c:v>
                </c:pt>
                <c:pt idx="55">
                  <c:v>40.242785158039403</c:v>
                </c:pt>
                <c:pt idx="56">
                  <c:v>40.51763628034815</c:v>
                </c:pt>
                <c:pt idx="57">
                  <c:v>40.723774622079709</c:v>
                </c:pt>
                <c:pt idx="58">
                  <c:v>40.998625744388455</c:v>
                </c:pt>
                <c:pt idx="59">
                  <c:v>41.204764086120015</c:v>
                </c:pt>
                <c:pt idx="60">
                  <c:v>41.525423728813557</c:v>
                </c:pt>
                <c:pt idx="61">
                  <c:v>41.777370590929912</c:v>
                </c:pt>
                <c:pt idx="62">
                  <c:v>42.006413192853877</c:v>
                </c:pt>
                <c:pt idx="63">
                  <c:v>42.189647274393046</c:v>
                </c:pt>
                <c:pt idx="64">
                  <c:v>42.395785616124606</c:v>
                </c:pt>
                <c:pt idx="65">
                  <c:v>42.69354099862575</c:v>
                </c:pt>
                <c:pt idx="66">
                  <c:v>42.876775080164911</c:v>
                </c:pt>
                <c:pt idx="67">
                  <c:v>42.991296381126894</c:v>
                </c:pt>
                <c:pt idx="68">
                  <c:v>43.220338983050851</c:v>
                </c:pt>
                <c:pt idx="69">
                  <c:v>43.495190105359598</c:v>
                </c:pt>
                <c:pt idx="70">
                  <c:v>43.655519926706368</c:v>
                </c:pt>
                <c:pt idx="71">
                  <c:v>43.861658268437928</c:v>
                </c:pt>
                <c:pt idx="72">
                  <c:v>44.021988089784699</c:v>
                </c:pt>
                <c:pt idx="73">
                  <c:v>44.159413650939086</c:v>
                </c:pt>
                <c:pt idx="74">
                  <c:v>44.296839212093452</c:v>
                </c:pt>
                <c:pt idx="75">
                  <c:v>44.502977553825012</c:v>
                </c:pt>
                <c:pt idx="76">
                  <c:v>44.709115895556579</c:v>
                </c:pt>
                <c:pt idx="77">
                  <c:v>44.846541456710945</c:v>
                </c:pt>
                <c:pt idx="78">
                  <c:v>45.006871278057723</c:v>
                </c:pt>
                <c:pt idx="79">
                  <c:v>45.213009619789283</c:v>
                </c:pt>
                <c:pt idx="80">
                  <c:v>45.350435180943663</c:v>
                </c:pt>
                <c:pt idx="81">
                  <c:v>45.556573522675222</c:v>
                </c:pt>
                <c:pt idx="82">
                  <c:v>45.78561612459918</c:v>
                </c:pt>
                <c:pt idx="83">
                  <c:v>46.014658726523137</c:v>
                </c:pt>
                <c:pt idx="84">
                  <c:v>46.197892808062306</c:v>
                </c:pt>
                <c:pt idx="85">
                  <c:v>46.35822262940907</c:v>
                </c:pt>
                <c:pt idx="86">
                  <c:v>46.541456710948239</c:v>
                </c:pt>
                <c:pt idx="87">
                  <c:v>46.701786532295017</c:v>
                </c:pt>
                <c:pt idx="88">
                  <c:v>46.885020613834172</c:v>
                </c:pt>
                <c:pt idx="89">
                  <c:v>47.022446174988552</c:v>
                </c:pt>
                <c:pt idx="90">
                  <c:v>47.159871736142925</c:v>
                </c:pt>
                <c:pt idx="91">
                  <c:v>47.320201557489696</c:v>
                </c:pt>
                <c:pt idx="92">
                  <c:v>47.503435639028858</c:v>
                </c:pt>
                <c:pt idx="93">
                  <c:v>47.709573980760425</c:v>
                </c:pt>
                <c:pt idx="94">
                  <c:v>47.915712322491991</c:v>
                </c:pt>
                <c:pt idx="95">
                  <c:v>48.098946404031153</c:v>
                </c:pt>
                <c:pt idx="96">
                  <c:v>48.305084745762713</c:v>
                </c:pt>
                <c:pt idx="97">
                  <c:v>48.534127347686677</c:v>
                </c:pt>
                <c:pt idx="98">
                  <c:v>48.694457169033441</c:v>
                </c:pt>
                <c:pt idx="99">
                  <c:v>48.854786990380212</c:v>
                </c:pt>
                <c:pt idx="100">
                  <c:v>48.992212551534593</c:v>
                </c:pt>
                <c:pt idx="101">
                  <c:v>49.175446633073754</c:v>
                </c:pt>
                <c:pt idx="102">
                  <c:v>49.244159413650948</c:v>
                </c:pt>
                <c:pt idx="103">
                  <c:v>49.358680714612923</c:v>
                </c:pt>
                <c:pt idx="104">
                  <c:v>49.519010535959694</c:v>
                </c:pt>
                <c:pt idx="105">
                  <c:v>49.610627576729279</c:v>
                </c:pt>
                <c:pt idx="106">
                  <c:v>49.77095739807605</c:v>
                </c:pt>
                <c:pt idx="107">
                  <c:v>49.908382959230416</c:v>
                </c:pt>
                <c:pt idx="108">
                  <c:v>49.977095739807609</c:v>
                </c:pt>
              </c:numCache>
            </c:numRef>
          </c:xVal>
          <c:yVal>
            <c:numRef>
              <c:f>Sheet1!$E$3:$E$111</c:f>
              <c:numCache>
                <c:formatCode>General</c:formatCode>
                <c:ptCount val="109"/>
                <c:pt idx="0">
                  <c:v>-0.33018867924528306</c:v>
                </c:pt>
                <c:pt idx="1">
                  <c:v>-0.60957910014513783</c:v>
                </c:pt>
                <c:pt idx="2">
                  <c:v>-1.0921625544267055</c:v>
                </c:pt>
                <c:pt idx="3">
                  <c:v>-1.4731494920174164</c:v>
                </c:pt>
                <c:pt idx="4">
                  <c:v>-1.904934687953556</c:v>
                </c:pt>
                <c:pt idx="5">
                  <c:v>-2.3113207547169812</c:v>
                </c:pt>
                <c:pt idx="6">
                  <c:v>-2.7939042089985486</c:v>
                </c:pt>
                <c:pt idx="7">
                  <c:v>-3.200290275761974</c:v>
                </c:pt>
                <c:pt idx="8">
                  <c:v>-3.5812772133526849</c:v>
                </c:pt>
                <c:pt idx="9">
                  <c:v>-4.0130624092888247</c:v>
                </c:pt>
                <c:pt idx="10">
                  <c:v>-4.4448476052249637</c:v>
                </c:pt>
                <c:pt idx="11">
                  <c:v>-4.8766328011611026</c:v>
                </c:pt>
                <c:pt idx="12">
                  <c:v>-5.2576197387518135</c:v>
                </c:pt>
                <c:pt idx="13">
                  <c:v>-5.6386066763425262</c:v>
                </c:pt>
                <c:pt idx="14">
                  <c:v>-6.1719883889695222</c:v>
                </c:pt>
                <c:pt idx="15">
                  <c:v>-6.5529753265602331</c:v>
                </c:pt>
                <c:pt idx="16">
                  <c:v>-6.933962264150944</c:v>
                </c:pt>
                <c:pt idx="17">
                  <c:v>-7.3657474600870829</c:v>
                </c:pt>
                <c:pt idx="18">
                  <c:v>-7.7721335268505092</c:v>
                </c:pt>
                <c:pt idx="19">
                  <c:v>-8.2293178519593617</c:v>
                </c:pt>
                <c:pt idx="20">
                  <c:v>-8.6103047895500726</c:v>
                </c:pt>
                <c:pt idx="21">
                  <c:v>-9.118287373004355</c:v>
                </c:pt>
                <c:pt idx="22">
                  <c:v>-9.5500725689404931</c:v>
                </c:pt>
                <c:pt idx="23">
                  <c:v>-9.9818577648766347</c:v>
                </c:pt>
                <c:pt idx="24">
                  <c:v>-10.439042089985486</c:v>
                </c:pt>
                <c:pt idx="25">
                  <c:v>-10.820029027576197</c:v>
                </c:pt>
                <c:pt idx="26">
                  <c:v>-11.302612481857766</c:v>
                </c:pt>
                <c:pt idx="27">
                  <c:v>-11.708998548621192</c:v>
                </c:pt>
                <c:pt idx="28">
                  <c:v>-12.089985486211901</c:v>
                </c:pt>
                <c:pt idx="29">
                  <c:v>-12.547169811320757</c:v>
                </c:pt>
                <c:pt idx="30">
                  <c:v>-13.004354136429608</c:v>
                </c:pt>
                <c:pt idx="31">
                  <c:v>-13.207547169811322</c:v>
                </c:pt>
                <c:pt idx="32">
                  <c:v>-13.385341074020317</c:v>
                </c:pt>
                <c:pt idx="33">
                  <c:v>-13.63933236574746</c:v>
                </c:pt>
                <c:pt idx="34">
                  <c:v>-13.817126269956461</c:v>
                </c:pt>
                <c:pt idx="35">
                  <c:v>-14.020319303338171</c:v>
                </c:pt>
                <c:pt idx="36">
                  <c:v>-14.223512336719883</c:v>
                </c:pt>
                <c:pt idx="37">
                  <c:v>-14.426705370101596</c:v>
                </c:pt>
                <c:pt idx="38">
                  <c:v>-14.655297532656023</c:v>
                </c:pt>
                <c:pt idx="39">
                  <c:v>-14.883889695210453</c:v>
                </c:pt>
                <c:pt idx="40">
                  <c:v>-15.010885341074021</c:v>
                </c:pt>
                <c:pt idx="41">
                  <c:v>-15.341074020319304</c:v>
                </c:pt>
                <c:pt idx="42">
                  <c:v>-15.569666182873732</c:v>
                </c:pt>
                <c:pt idx="43">
                  <c:v>-15.722060957910015</c:v>
                </c:pt>
                <c:pt idx="44">
                  <c:v>-15.925253991291727</c:v>
                </c:pt>
                <c:pt idx="45">
                  <c:v>-16.20464441219158</c:v>
                </c:pt>
                <c:pt idx="46">
                  <c:v>-16.357039187227869</c:v>
                </c:pt>
                <c:pt idx="47">
                  <c:v>-16.458635703918723</c:v>
                </c:pt>
                <c:pt idx="48">
                  <c:v>-16.611030478955009</c:v>
                </c:pt>
                <c:pt idx="49">
                  <c:v>-16.76342525399129</c:v>
                </c:pt>
                <c:pt idx="50">
                  <c:v>-16.890420899854863</c:v>
                </c:pt>
                <c:pt idx="51">
                  <c:v>-16.992017416545721</c:v>
                </c:pt>
                <c:pt idx="52">
                  <c:v>-17.093613933236576</c:v>
                </c:pt>
                <c:pt idx="53">
                  <c:v>-17.119013062409291</c:v>
                </c:pt>
                <c:pt idx="54">
                  <c:v>-17.169811320754718</c:v>
                </c:pt>
                <c:pt idx="55">
                  <c:v>-17.296806966618288</c:v>
                </c:pt>
                <c:pt idx="56">
                  <c:v>-17.525399129172719</c:v>
                </c:pt>
                <c:pt idx="57">
                  <c:v>-17.703193033381712</c:v>
                </c:pt>
                <c:pt idx="58">
                  <c:v>-17.779390420899855</c:v>
                </c:pt>
                <c:pt idx="59">
                  <c:v>-17.753991291727143</c:v>
                </c:pt>
                <c:pt idx="60">
                  <c:v>-17.855587808418001</c:v>
                </c:pt>
                <c:pt idx="61">
                  <c:v>-18.084179970972425</c:v>
                </c:pt>
                <c:pt idx="62">
                  <c:v>-18.287373004354137</c:v>
                </c:pt>
                <c:pt idx="63">
                  <c:v>-18.287373004354137</c:v>
                </c:pt>
                <c:pt idx="64">
                  <c:v>-18.312772133526849</c:v>
                </c:pt>
                <c:pt idx="65">
                  <c:v>-18.287373004354137</c:v>
                </c:pt>
                <c:pt idx="66">
                  <c:v>-18.185776487663283</c:v>
                </c:pt>
                <c:pt idx="67">
                  <c:v>-18.312772133526849</c:v>
                </c:pt>
                <c:pt idx="68">
                  <c:v>-18.490566037735849</c:v>
                </c:pt>
                <c:pt idx="69">
                  <c:v>-18.846153846153847</c:v>
                </c:pt>
                <c:pt idx="70">
                  <c:v>-18.973149492017416</c:v>
                </c:pt>
                <c:pt idx="71">
                  <c:v>-18.973149492017416</c:v>
                </c:pt>
                <c:pt idx="72">
                  <c:v>-18.947750362844705</c:v>
                </c:pt>
                <c:pt idx="73">
                  <c:v>-18.871552975326559</c:v>
                </c:pt>
                <c:pt idx="74">
                  <c:v>-18.769956458635704</c:v>
                </c:pt>
                <c:pt idx="75">
                  <c:v>-18.79535558780842</c:v>
                </c:pt>
                <c:pt idx="76">
                  <c:v>-19.049346879535562</c:v>
                </c:pt>
                <c:pt idx="77">
                  <c:v>-19.328737300435417</c:v>
                </c:pt>
                <c:pt idx="78">
                  <c:v>-19.582728592162557</c:v>
                </c:pt>
                <c:pt idx="79">
                  <c:v>-19.836719883889693</c:v>
                </c:pt>
                <c:pt idx="80">
                  <c:v>-19.989114658925981</c:v>
                </c:pt>
                <c:pt idx="81">
                  <c:v>-19.785921625544269</c:v>
                </c:pt>
                <c:pt idx="82">
                  <c:v>-19.557329462989841</c:v>
                </c:pt>
                <c:pt idx="83">
                  <c:v>-19.379535558780844</c:v>
                </c:pt>
                <c:pt idx="84">
                  <c:v>-19.633526850507987</c:v>
                </c:pt>
                <c:pt idx="85">
                  <c:v>-20.039912917271408</c:v>
                </c:pt>
                <c:pt idx="86">
                  <c:v>-20.522496371552979</c:v>
                </c:pt>
                <c:pt idx="87">
                  <c:v>-20.852685050798261</c:v>
                </c:pt>
                <c:pt idx="88">
                  <c:v>-20.954281567489115</c:v>
                </c:pt>
                <c:pt idx="89">
                  <c:v>-20.80188679245283</c:v>
                </c:pt>
                <c:pt idx="90">
                  <c:v>-20.497097242380264</c:v>
                </c:pt>
                <c:pt idx="91">
                  <c:v>-19.93831640058055</c:v>
                </c:pt>
                <c:pt idx="92">
                  <c:v>-19.633526850507987</c:v>
                </c:pt>
                <c:pt idx="93">
                  <c:v>-19.862119013062411</c:v>
                </c:pt>
                <c:pt idx="94">
                  <c:v>-20.598693759071118</c:v>
                </c:pt>
                <c:pt idx="95">
                  <c:v>-21.208272859216258</c:v>
                </c:pt>
                <c:pt idx="96">
                  <c:v>-21.563860667634252</c:v>
                </c:pt>
                <c:pt idx="97">
                  <c:v>-21.208272859216258</c:v>
                </c:pt>
                <c:pt idx="98">
                  <c:v>-20.598693759071118</c:v>
                </c:pt>
                <c:pt idx="99">
                  <c:v>-19.93831640058055</c:v>
                </c:pt>
                <c:pt idx="100">
                  <c:v>-19.709724238026126</c:v>
                </c:pt>
                <c:pt idx="101">
                  <c:v>-19.963715529753269</c:v>
                </c:pt>
                <c:pt idx="102">
                  <c:v>-20.598693759071118</c:v>
                </c:pt>
                <c:pt idx="103">
                  <c:v>-21.360667634252543</c:v>
                </c:pt>
                <c:pt idx="104">
                  <c:v>-22.224238026124819</c:v>
                </c:pt>
                <c:pt idx="105">
                  <c:v>-22.656023222060959</c:v>
                </c:pt>
                <c:pt idx="106">
                  <c:v>-22.783018867924532</c:v>
                </c:pt>
                <c:pt idx="107">
                  <c:v>-22.554426705370105</c:v>
                </c:pt>
                <c:pt idx="108">
                  <c:v>-21.97024673439768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C6-4748-A9A4-8445B99C19AE}"/>
            </c:ext>
          </c:extLst>
        </c:ser>
        <c:ser>
          <c:idx val="1"/>
          <c:order val="1"/>
          <c:tx>
            <c:v>Simulated openEM2D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Sheet1!$O$138:$O$149</c:f>
              <c:numCache>
                <c:formatCode>General</c:formatCode>
                <c:ptCount val="12"/>
                <c:pt idx="0">
                  <c:v>0.1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15.000000000000002</c:v>
                </c:pt>
                <c:pt idx="5">
                  <c:v>20</c:v>
                </c:pt>
                <c:pt idx="6">
                  <c:v>25</c:v>
                </c:pt>
                <c:pt idx="7">
                  <c:v>30.000000000000004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</c:numCache>
            </c:numRef>
          </c:xVal>
          <c:yVal>
            <c:numRef>
              <c:f>Sheet1!$P$138:$P$149</c:f>
              <c:numCache>
                <c:formatCode>General</c:formatCode>
                <c:ptCount val="12"/>
                <c:pt idx="0">
                  <c:v>-0.12750596629346117</c:v>
                </c:pt>
                <c:pt idx="1">
                  <c:v>-0.61825468226356006</c:v>
                </c:pt>
                <c:pt idx="2">
                  <c:v>-2.3800220946794526</c:v>
                </c:pt>
                <c:pt idx="3">
                  <c:v>-4.4791626604579768</c:v>
                </c:pt>
                <c:pt idx="4">
                  <c:v>-6.5352042086842781</c:v>
                </c:pt>
                <c:pt idx="5">
                  <c:v>-8.5590507270100797</c:v>
                </c:pt>
                <c:pt idx="6">
                  <c:v>-10.555397506904898</c:v>
                </c:pt>
                <c:pt idx="7">
                  <c:v>-12.527354876791268</c:v>
                </c:pt>
                <c:pt idx="8">
                  <c:v>-14.477295951145482</c:v>
                </c:pt>
                <c:pt idx="9">
                  <c:v>-16.407129243024272</c:v>
                </c:pt>
                <c:pt idx="10">
                  <c:v>-18.318424810786933</c:v>
                </c:pt>
                <c:pt idx="11">
                  <c:v>-20.212487523375088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C6-4748-A9A4-8445B99C19AE}"/>
            </c:ext>
          </c:extLst>
        </c:ser>
        <c:ser>
          <c:idx val="2"/>
          <c:order val="2"/>
          <c:tx>
            <c:v>Simulated Simononvich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Sheet1!$J$3:$J$53</c:f>
              <c:numCache>
                <c:formatCode>General</c:formatCode>
                <c:ptCount val="51"/>
                <c:pt idx="0">
                  <c:v>0.29775538250114525</c:v>
                </c:pt>
                <c:pt idx="1">
                  <c:v>0.98488318827301879</c:v>
                </c:pt>
                <c:pt idx="2">
                  <c:v>1.9697663765460376</c:v>
                </c:pt>
                <c:pt idx="3">
                  <c:v>3.0004580852038485</c:v>
                </c:pt>
                <c:pt idx="4">
                  <c:v>3.985341273476867</c:v>
                </c:pt>
                <c:pt idx="5">
                  <c:v>5.0160329821346767</c:v>
                </c:pt>
                <c:pt idx="6">
                  <c:v>6.000916170407697</c:v>
                </c:pt>
                <c:pt idx="7">
                  <c:v>6.9628950984883193</c:v>
                </c:pt>
                <c:pt idx="8">
                  <c:v>7.9706825469537339</c:v>
                </c:pt>
                <c:pt idx="9">
                  <c:v>8.9555657352267524</c:v>
                </c:pt>
                <c:pt idx="10">
                  <c:v>9.986257443884563</c:v>
                </c:pt>
                <c:pt idx="11">
                  <c:v>10.971140632157582</c:v>
                </c:pt>
                <c:pt idx="12">
                  <c:v>11.978928080622998</c:v>
                </c:pt>
                <c:pt idx="13">
                  <c:v>12.986715529088411</c:v>
                </c:pt>
                <c:pt idx="14">
                  <c:v>13.971598717361431</c:v>
                </c:pt>
                <c:pt idx="15">
                  <c:v>14.956481905634449</c:v>
                </c:pt>
                <c:pt idx="16">
                  <c:v>15.98717361429226</c:v>
                </c:pt>
                <c:pt idx="17">
                  <c:v>16.994961062757675</c:v>
                </c:pt>
                <c:pt idx="18">
                  <c:v>17.979844251030691</c:v>
                </c:pt>
                <c:pt idx="19">
                  <c:v>18.987631699496106</c:v>
                </c:pt>
                <c:pt idx="20">
                  <c:v>19.972514887769126</c:v>
                </c:pt>
                <c:pt idx="21">
                  <c:v>20.980302336234541</c:v>
                </c:pt>
                <c:pt idx="22">
                  <c:v>22.01099404489235</c:v>
                </c:pt>
                <c:pt idx="23">
                  <c:v>23.018781493357768</c:v>
                </c:pt>
                <c:pt idx="24">
                  <c:v>24.026568941823182</c:v>
                </c:pt>
                <c:pt idx="25">
                  <c:v>24.942739349519012</c:v>
                </c:pt>
                <c:pt idx="26">
                  <c:v>25.973431058176821</c:v>
                </c:pt>
                <c:pt idx="27">
                  <c:v>26.981218506642236</c:v>
                </c:pt>
                <c:pt idx="28">
                  <c:v>27.989005955107654</c:v>
                </c:pt>
                <c:pt idx="29">
                  <c:v>28.996793403573069</c:v>
                </c:pt>
                <c:pt idx="30">
                  <c:v>30.004580852038483</c:v>
                </c:pt>
                <c:pt idx="31">
                  <c:v>31.012368300503894</c:v>
                </c:pt>
                <c:pt idx="32">
                  <c:v>31.997251488776918</c:v>
                </c:pt>
                <c:pt idx="33">
                  <c:v>32.982134677049935</c:v>
                </c:pt>
                <c:pt idx="34">
                  <c:v>33.967017865322951</c:v>
                </c:pt>
                <c:pt idx="35">
                  <c:v>34.974805313788366</c:v>
                </c:pt>
                <c:pt idx="36">
                  <c:v>36.005497022446178</c:v>
                </c:pt>
                <c:pt idx="37">
                  <c:v>36.990380210719195</c:v>
                </c:pt>
                <c:pt idx="38">
                  <c:v>37.99816765918461</c:v>
                </c:pt>
                <c:pt idx="39">
                  <c:v>39.005955107650031</c:v>
                </c:pt>
                <c:pt idx="40">
                  <c:v>39.967934035730643</c:v>
                </c:pt>
                <c:pt idx="41">
                  <c:v>40.975721484196065</c:v>
                </c:pt>
                <c:pt idx="42">
                  <c:v>42.006413192853877</c:v>
                </c:pt>
                <c:pt idx="43">
                  <c:v>42.991296381126894</c:v>
                </c:pt>
                <c:pt idx="44">
                  <c:v>43.999083829592308</c:v>
                </c:pt>
                <c:pt idx="45">
                  <c:v>44.983967017865325</c:v>
                </c:pt>
                <c:pt idx="46">
                  <c:v>45.99175446633074</c:v>
                </c:pt>
                <c:pt idx="47">
                  <c:v>46.976637654603763</c:v>
                </c:pt>
                <c:pt idx="48">
                  <c:v>48.007329363261576</c:v>
                </c:pt>
                <c:pt idx="49">
                  <c:v>48.969308291342188</c:v>
                </c:pt>
                <c:pt idx="50">
                  <c:v>50</c:v>
                </c:pt>
              </c:numCache>
            </c:numRef>
          </c:xVal>
          <c:yVal>
            <c:numRef>
              <c:f>Sheet1!$K$3:$K$53</c:f>
              <c:numCache>
                <c:formatCode>General</c:formatCode>
                <c:ptCount val="51"/>
                <c:pt idx="0">
                  <c:v>-0.27939042089985489</c:v>
                </c:pt>
                <c:pt idx="1">
                  <c:v>-0.58417997097242391</c:v>
                </c:pt>
                <c:pt idx="2">
                  <c:v>-1.0667634252539913</c:v>
                </c:pt>
                <c:pt idx="3">
                  <c:v>-1.5493468795355589</c:v>
                </c:pt>
                <c:pt idx="4">
                  <c:v>-1.9811320754716981</c:v>
                </c:pt>
                <c:pt idx="5">
                  <c:v>-2.4129172714078373</c:v>
                </c:pt>
                <c:pt idx="6">
                  <c:v>-2.8701015965166907</c:v>
                </c:pt>
                <c:pt idx="7">
                  <c:v>-3.2764876632801165</c:v>
                </c:pt>
                <c:pt idx="8">
                  <c:v>-3.7082728592162559</c:v>
                </c:pt>
                <c:pt idx="9">
                  <c:v>-4.1654571843251089</c:v>
                </c:pt>
                <c:pt idx="10">
                  <c:v>-4.5718432510885343</c:v>
                </c:pt>
                <c:pt idx="11">
                  <c:v>-5.0036284470246741</c:v>
                </c:pt>
                <c:pt idx="12">
                  <c:v>-5.4100145137880986</c:v>
                </c:pt>
                <c:pt idx="13">
                  <c:v>-5.8164005805515249</c:v>
                </c:pt>
                <c:pt idx="14">
                  <c:v>-6.2481857764876638</c:v>
                </c:pt>
                <c:pt idx="15">
                  <c:v>-6.6545718432510892</c:v>
                </c:pt>
                <c:pt idx="16">
                  <c:v>-7.0609579100145137</c:v>
                </c:pt>
                <c:pt idx="17">
                  <c:v>-7.5181422351233671</c:v>
                </c:pt>
                <c:pt idx="18">
                  <c:v>-7.899129172714078</c:v>
                </c:pt>
                <c:pt idx="19">
                  <c:v>-8.3309143686502178</c:v>
                </c:pt>
                <c:pt idx="20">
                  <c:v>-8.6865021770682151</c:v>
                </c:pt>
                <c:pt idx="21">
                  <c:v>-9.118287373004355</c:v>
                </c:pt>
                <c:pt idx="22">
                  <c:v>-9.5500725689404931</c:v>
                </c:pt>
                <c:pt idx="23">
                  <c:v>-9.9310595065312057</c:v>
                </c:pt>
                <c:pt idx="24">
                  <c:v>-10.362844702467344</c:v>
                </c:pt>
                <c:pt idx="25">
                  <c:v>-10.743831640058056</c:v>
                </c:pt>
                <c:pt idx="26">
                  <c:v>-11.150217706821479</c:v>
                </c:pt>
                <c:pt idx="27">
                  <c:v>-11.531204644412192</c:v>
                </c:pt>
                <c:pt idx="28">
                  <c:v>-11.962989840348332</c:v>
                </c:pt>
                <c:pt idx="29">
                  <c:v>-12.343976777939044</c:v>
                </c:pt>
                <c:pt idx="30">
                  <c:v>-12.724963715529753</c:v>
                </c:pt>
                <c:pt idx="31">
                  <c:v>-13.13134978229318</c:v>
                </c:pt>
                <c:pt idx="32">
                  <c:v>-13.537735849056604</c:v>
                </c:pt>
                <c:pt idx="33">
                  <c:v>-13.918722786647317</c:v>
                </c:pt>
                <c:pt idx="34">
                  <c:v>-14.32510885341074</c:v>
                </c:pt>
                <c:pt idx="35">
                  <c:v>-14.706095791001452</c:v>
                </c:pt>
                <c:pt idx="36">
                  <c:v>-15.087082728592163</c:v>
                </c:pt>
                <c:pt idx="37">
                  <c:v>-15.493468795355588</c:v>
                </c:pt>
                <c:pt idx="38">
                  <c:v>-15.849056603773585</c:v>
                </c:pt>
                <c:pt idx="39">
                  <c:v>-16.255442670537011</c:v>
                </c:pt>
                <c:pt idx="40">
                  <c:v>-16.636429608127724</c:v>
                </c:pt>
                <c:pt idx="41">
                  <c:v>-17.042815674891148</c:v>
                </c:pt>
                <c:pt idx="42">
                  <c:v>-17.398403483309146</c:v>
                </c:pt>
                <c:pt idx="43">
                  <c:v>-17.779390420899855</c:v>
                </c:pt>
                <c:pt idx="44">
                  <c:v>-18.185776487663283</c:v>
                </c:pt>
                <c:pt idx="45">
                  <c:v>-18.541364296081277</c:v>
                </c:pt>
                <c:pt idx="46">
                  <c:v>-18.922351233671989</c:v>
                </c:pt>
                <c:pt idx="47">
                  <c:v>-19.303338171262698</c:v>
                </c:pt>
                <c:pt idx="48">
                  <c:v>-19.658925979680699</c:v>
                </c:pt>
                <c:pt idx="49">
                  <c:v>-20.065312046444124</c:v>
                </c:pt>
                <c:pt idx="50">
                  <c:v>-20.395500725689406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C6-4748-A9A4-8445B99C1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79704"/>
        <c:axId val="547067984"/>
      </c:scatterChart>
      <c:valAx>
        <c:axId val="44937970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67984"/>
        <c:crossesAt val="-35"/>
        <c:crossBetween val="midCat"/>
        <c:majorUnit val="5"/>
      </c:valAx>
      <c:valAx>
        <c:axId val="547067984"/>
        <c:scaling>
          <c:orientation val="minMax"/>
          <c:min val="-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379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60738</xdr:colOff>
      <xdr:row>104</xdr:row>
      <xdr:rowOff>2762</xdr:rowOff>
    </xdr:from>
    <xdr:to>
      <xdr:col>23</xdr:col>
      <xdr:colOff>168414</xdr:colOff>
      <xdr:row>127</xdr:row>
      <xdr:rowOff>96631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5DB3E5-CF96-0D79-6551-65C64465F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257F-76D9-4931-9500-8730D7F4BB3F}">
  <dimension ref="A1:P149"/>
  <sheetViews>
    <sheetView tabSelected="1" topLeftCell="A111" zoomScale="115" zoomScaleNormal="115" workbookViewId="0">
      <selection activeCell="M124" sqref="M124"/>
    </sheetView>
  </sheetViews>
  <sheetFormatPr defaultRowHeight="15" x14ac:dyDescent="0.25"/>
  <sheetData>
    <row r="1" spans="1:11" x14ac:dyDescent="0.25">
      <c r="A1" t="s">
        <v>19</v>
      </c>
      <c r="G1" t="s">
        <v>20</v>
      </c>
    </row>
    <row r="2" spans="1:11" x14ac:dyDescent="0.25">
      <c r="A2" t="s">
        <v>22</v>
      </c>
      <c r="B2" t="s">
        <v>23</v>
      </c>
      <c r="D2" t="s">
        <v>18</v>
      </c>
      <c r="E2" t="s">
        <v>21</v>
      </c>
      <c r="G2" t="s">
        <v>22</v>
      </c>
      <c r="H2" t="s">
        <v>23</v>
      </c>
      <c r="J2" t="s">
        <v>18</v>
      </c>
      <c r="K2" t="s">
        <v>21</v>
      </c>
    </row>
    <row r="3" spans="1:11" x14ac:dyDescent="0.25">
      <c r="A3">
        <v>0.13</v>
      </c>
      <c r="B3">
        <v>0.13</v>
      </c>
      <c r="D3">
        <f t="shared" ref="D3:D66" si="0">A3/21.83*50</f>
        <v>0.29775538250114525</v>
      </c>
      <c r="E3">
        <f t="shared" ref="E3:E66" si="1">-B3/13.78*35</f>
        <v>-0.33018867924528306</v>
      </c>
      <c r="G3">
        <v>0.13</v>
      </c>
      <c r="H3">
        <v>0.11</v>
      </c>
      <c r="J3">
        <f t="shared" ref="J3" si="2">G3/21.83*50</f>
        <v>0.29775538250114525</v>
      </c>
      <c r="K3">
        <f t="shared" ref="K3" si="3">-H3/13.78*35</f>
        <v>-0.27939042089985489</v>
      </c>
    </row>
    <row r="4" spans="1:11" x14ac:dyDescent="0.25">
      <c r="A4">
        <v>0.44</v>
      </c>
      <c r="B4">
        <v>0.24</v>
      </c>
      <c r="D4">
        <f t="shared" si="0"/>
        <v>1.0077874484654148</v>
      </c>
      <c r="E4">
        <f t="shared" si="1"/>
        <v>-0.60957910014513783</v>
      </c>
      <c r="G4">
        <v>0.43</v>
      </c>
      <c r="H4">
        <v>0.23</v>
      </c>
      <c r="J4">
        <f t="shared" ref="J4:J53" si="4">G4/21.83*50</f>
        <v>0.98488318827301879</v>
      </c>
      <c r="K4">
        <f t="shared" ref="K4:K53" si="5">-H4/13.78*35</f>
        <v>-0.58417997097242391</v>
      </c>
    </row>
    <row r="5" spans="1:11" x14ac:dyDescent="0.25">
      <c r="A5">
        <v>0.86</v>
      </c>
      <c r="B5">
        <v>0.43</v>
      </c>
      <c r="D5">
        <f t="shared" si="0"/>
        <v>1.9697663765460376</v>
      </c>
      <c r="E5">
        <f t="shared" si="1"/>
        <v>-1.0921625544267055</v>
      </c>
      <c r="G5">
        <v>0.86</v>
      </c>
      <c r="H5">
        <v>0.42</v>
      </c>
      <c r="J5">
        <f t="shared" si="4"/>
        <v>1.9697663765460376</v>
      </c>
      <c r="K5">
        <f t="shared" si="5"/>
        <v>-1.0667634252539913</v>
      </c>
    </row>
    <row r="6" spans="1:11" x14ac:dyDescent="0.25">
      <c r="A6">
        <v>1.31</v>
      </c>
      <c r="B6">
        <v>0.57999999999999996</v>
      </c>
      <c r="D6">
        <f t="shared" si="0"/>
        <v>3.0004580852038485</v>
      </c>
      <c r="E6">
        <f t="shared" si="1"/>
        <v>-1.4731494920174164</v>
      </c>
      <c r="G6">
        <v>1.31</v>
      </c>
      <c r="H6">
        <v>0.61</v>
      </c>
      <c r="J6">
        <f t="shared" si="4"/>
        <v>3.0004580852038485</v>
      </c>
      <c r="K6">
        <f t="shared" si="5"/>
        <v>-1.5493468795355589</v>
      </c>
    </row>
    <row r="7" spans="1:11" x14ac:dyDescent="0.25">
      <c r="A7">
        <v>1.74</v>
      </c>
      <c r="B7">
        <v>0.75</v>
      </c>
      <c r="D7">
        <f t="shared" si="0"/>
        <v>3.985341273476867</v>
      </c>
      <c r="E7">
        <f t="shared" si="1"/>
        <v>-1.904934687953556</v>
      </c>
      <c r="G7">
        <v>1.74</v>
      </c>
      <c r="H7">
        <v>0.78</v>
      </c>
      <c r="J7">
        <f t="shared" si="4"/>
        <v>3.985341273476867</v>
      </c>
      <c r="K7">
        <f t="shared" si="5"/>
        <v>-1.9811320754716981</v>
      </c>
    </row>
    <row r="8" spans="1:11" x14ac:dyDescent="0.25">
      <c r="A8">
        <v>2.1800000000000002</v>
      </c>
      <c r="B8">
        <v>0.91</v>
      </c>
      <c r="D8">
        <f t="shared" si="0"/>
        <v>4.9931287219422815</v>
      </c>
      <c r="E8">
        <f t="shared" si="1"/>
        <v>-2.3113207547169812</v>
      </c>
      <c r="G8">
        <v>2.19</v>
      </c>
      <c r="H8">
        <v>0.95</v>
      </c>
      <c r="J8">
        <f t="shared" si="4"/>
        <v>5.0160329821346767</v>
      </c>
      <c r="K8">
        <f t="shared" si="5"/>
        <v>-2.4129172714078373</v>
      </c>
    </row>
    <row r="9" spans="1:11" x14ac:dyDescent="0.25">
      <c r="A9">
        <v>2.62</v>
      </c>
      <c r="B9">
        <v>1.1000000000000001</v>
      </c>
      <c r="D9">
        <f t="shared" si="0"/>
        <v>6.000916170407697</v>
      </c>
      <c r="E9">
        <f t="shared" si="1"/>
        <v>-2.7939042089985486</v>
      </c>
      <c r="G9">
        <v>2.62</v>
      </c>
      <c r="H9">
        <v>1.1299999999999999</v>
      </c>
      <c r="J9">
        <f t="shared" si="4"/>
        <v>6.000916170407697</v>
      </c>
      <c r="K9">
        <f t="shared" si="5"/>
        <v>-2.8701015965166907</v>
      </c>
    </row>
    <row r="10" spans="1:11" x14ac:dyDescent="0.25">
      <c r="A10">
        <v>3.05</v>
      </c>
      <c r="B10">
        <v>1.26</v>
      </c>
      <c r="D10">
        <f t="shared" si="0"/>
        <v>6.9857993586807154</v>
      </c>
      <c r="E10">
        <f t="shared" si="1"/>
        <v>-3.200290275761974</v>
      </c>
      <c r="G10">
        <v>3.04</v>
      </c>
      <c r="H10">
        <v>1.29</v>
      </c>
      <c r="J10">
        <f t="shared" si="4"/>
        <v>6.9628950984883193</v>
      </c>
      <c r="K10">
        <f t="shared" si="5"/>
        <v>-3.2764876632801165</v>
      </c>
    </row>
    <row r="11" spans="1:11" x14ac:dyDescent="0.25">
      <c r="A11">
        <v>3.48</v>
      </c>
      <c r="B11">
        <v>1.41</v>
      </c>
      <c r="D11">
        <f t="shared" si="0"/>
        <v>7.9706825469537339</v>
      </c>
      <c r="E11">
        <f t="shared" si="1"/>
        <v>-3.5812772133526849</v>
      </c>
      <c r="G11">
        <v>3.48</v>
      </c>
      <c r="H11">
        <v>1.46</v>
      </c>
      <c r="J11">
        <f t="shared" si="4"/>
        <v>7.9706825469537339</v>
      </c>
      <c r="K11">
        <f t="shared" si="5"/>
        <v>-3.7082728592162559</v>
      </c>
    </row>
    <row r="12" spans="1:11" x14ac:dyDescent="0.25">
      <c r="A12">
        <v>3.92</v>
      </c>
      <c r="B12">
        <v>1.58</v>
      </c>
      <c r="D12">
        <f t="shared" si="0"/>
        <v>8.9784699954191485</v>
      </c>
      <c r="E12">
        <f t="shared" si="1"/>
        <v>-4.0130624092888247</v>
      </c>
      <c r="G12">
        <v>3.91</v>
      </c>
      <c r="H12">
        <v>1.64</v>
      </c>
      <c r="J12">
        <f t="shared" si="4"/>
        <v>8.9555657352267524</v>
      </c>
      <c r="K12">
        <f t="shared" si="5"/>
        <v>-4.1654571843251089</v>
      </c>
    </row>
    <row r="13" spans="1:11" x14ac:dyDescent="0.25">
      <c r="A13">
        <v>4.3499999999999996</v>
      </c>
      <c r="B13">
        <v>1.75</v>
      </c>
      <c r="D13">
        <f t="shared" si="0"/>
        <v>9.9633531836921669</v>
      </c>
      <c r="E13">
        <f t="shared" si="1"/>
        <v>-4.4448476052249637</v>
      </c>
      <c r="G13">
        <v>4.3600000000000003</v>
      </c>
      <c r="H13">
        <v>1.8</v>
      </c>
      <c r="J13">
        <f t="shared" si="4"/>
        <v>9.986257443884563</v>
      </c>
      <c r="K13">
        <f t="shared" si="5"/>
        <v>-4.5718432510885343</v>
      </c>
    </row>
    <row r="14" spans="1:11" x14ac:dyDescent="0.25">
      <c r="A14">
        <v>4.8</v>
      </c>
      <c r="B14">
        <v>1.92</v>
      </c>
      <c r="D14">
        <f t="shared" si="0"/>
        <v>10.994044892349978</v>
      </c>
      <c r="E14">
        <f t="shared" si="1"/>
        <v>-4.8766328011611026</v>
      </c>
      <c r="G14">
        <v>4.79</v>
      </c>
      <c r="H14">
        <v>1.97</v>
      </c>
      <c r="J14">
        <f t="shared" si="4"/>
        <v>10.971140632157582</v>
      </c>
      <c r="K14">
        <f t="shared" si="5"/>
        <v>-5.0036284470246741</v>
      </c>
    </row>
    <row r="15" spans="1:11" x14ac:dyDescent="0.25">
      <c r="A15">
        <v>5.23</v>
      </c>
      <c r="B15">
        <v>2.0699999999999998</v>
      </c>
      <c r="D15">
        <f t="shared" si="0"/>
        <v>11.978928080622998</v>
      </c>
      <c r="E15">
        <f t="shared" si="1"/>
        <v>-5.2576197387518135</v>
      </c>
      <c r="G15">
        <v>5.23</v>
      </c>
      <c r="H15">
        <v>2.13</v>
      </c>
      <c r="J15">
        <f t="shared" si="4"/>
        <v>11.978928080622998</v>
      </c>
      <c r="K15">
        <f t="shared" si="5"/>
        <v>-5.4100145137880986</v>
      </c>
    </row>
    <row r="16" spans="1:11" x14ac:dyDescent="0.25">
      <c r="A16">
        <v>5.67</v>
      </c>
      <c r="B16">
        <v>2.2200000000000002</v>
      </c>
      <c r="D16">
        <f t="shared" si="0"/>
        <v>12.986715529088411</v>
      </c>
      <c r="E16">
        <f t="shared" si="1"/>
        <v>-5.6386066763425262</v>
      </c>
      <c r="G16">
        <v>5.67</v>
      </c>
      <c r="H16">
        <v>2.29</v>
      </c>
      <c r="J16">
        <f t="shared" si="4"/>
        <v>12.986715529088411</v>
      </c>
      <c r="K16">
        <f t="shared" si="5"/>
        <v>-5.8164005805515249</v>
      </c>
    </row>
    <row r="17" spans="1:11" x14ac:dyDescent="0.25">
      <c r="A17">
        <v>6.11</v>
      </c>
      <c r="B17">
        <v>2.4300000000000002</v>
      </c>
      <c r="D17">
        <f t="shared" si="0"/>
        <v>13.994502977553827</v>
      </c>
      <c r="E17">
        <f t="shared" si="1"/>
        <v>-6.1719883889695222</v>
      </c>
      <c r="G17">
        <v>6.1</v>
      </c>
      <c r="H17">
        <v>2.46</v>
      </c>
      <c r="J17">
        <f t="shared" si="4"/>
        <v>13.971598717361431</v>
      </c>
      <c r="K17">
        <f t="shared" si="5"/>
        <v>-6.2481857764876638</v>
      </c>
    </row>
    <row r="18" spans="1:11" x14ac:dyDescent="0.25">
      <c r="A18">
        <v>6.54</v>
      </c>
      <c r="B18">
        <v>2.58</v>
      </c>
      <c r="D18">
        <f t="shared" si="0"/>
        <v>14.979386165826844</v>
      </c>
      <c r="E18">
        <f t="shared" si="1"/>
        <v>-6.5529753265602331</v>
      </c>
      <c r="G18">
        <v>6.53</v>
      </c>
      <c r="H18">
        <v>2.62</v>
      </c>
      <c r="J18">
        <f t="shared" si="4"/>
        <v>14.956481905634449</v>
      </c>
      <c r="K18">
        <f t="shared" si="5"/>
        <v>-6.6545718432510892</v>
      </c>
    </row>
    <row r="19" spans="1:11" x14ac:dyDescent="0.25">
      <c r="A19">
        <v>6.97</v>
      </c>
      <c r="B19">
        <v>2.73</v>
      </c>
      <c r="D19">
        <f t="shared" si="0"/>
        <v>15.964269354099864</v>
      </c>
      <c r="E19">
        <f t="shared" si="1"/>
        <v>-6.933962264150944</v>
      </c>
      <c r="G19">
        <v>6.98</v>
      </c>
      <c r="H19">
        <v>2.78</v>
      </c>
      <c r="J19">
        <f t="shared" si="4"/>
        <v>15.98717361429226</v>
      </c>
      <c r="K19">
        <f t="shared" si="5"/>
        <v>-7.0609579100145137</v>
      </c>
    </row>
    <row r="20" spans="1:11" x14ac:dyDescent="0.25">
      <c r="A20">
        <v>7.42</v>
      </c>
      <c r="B20">
        <v>2.9</v>
      </c>
      <c r="D20">
        <f t="shared" si="0"/>
        <v>16.994961062757675</v>
      </c>
      <c r="E20">
        <f t="shared" si="1"/>
        <v>-7.3657474600870829</v>
      </c>
      <c r="G20">
        <v>7.42</v>
      </c>
      <c r="H20">
        <v>2.96</v>
      </c>
      <c r="J20">
        <f t="shared" si="4"/>
        <v>16.994961062757675</v>
      </c>
      <c r="K20">
        <f t="shared" si="5"/>
        <v>-7.5181422351233671</v>
      </c>
    </row>
    <row r="21" spans="1:11" x14ac:dyDescent="0.25">
      <c r="A21">
        <v>7.85</v>
      </c>
      <c r="B21">
        <v>3.06</v>
      </c>
      <c r="D21">
        <f t="shared" si="0"/>
        <v>17.979844251030691</v>
      </c>
      <c r="E21">
        <f t="shared" si="1"/>
        <v>-7.7721335268505092</v>
      </c>
      <c r="G21">
        <v>7.85</v>
      </c>
      <c r="H21">
        <v>3.11</v>
      </c>
      <c r="J21">
        <f t="shared" si="4"/>
        <v>17.979844251030691</v>
      </c>
      <c r="K21">
        <f t="shared" si="5"/>
        <v>-7.899129172714078</v>
      </c>
    </row>
    <row r="22" spans="1:11" x14ac:dyDescent="0.25">
      <c r="A22">
        <v>8.2899999999999991</v>
      </c>
      <c r="B22">
        <v>3.24</v>
      </c>
      <c r="D22">
        <f t="shared" si="0"/>
        <v>18.987631699496106</v>
      </c>
      <c r="E22">
        <f t="shared" si="1"/>
        <v>-8.2293178519593617</v>
      </c>
      <c r="G22">
        <v>8.2899999999999991</v>
      </c>
      <c r="H22">
        <v>3.28</v>
      </c>
      <c r="J22">
        <f t="shared" si="4"/>
        <v>18.987631699496106</v>
      </c>
      <c r="K22">
        <f t="shared" si="5"/>
        <v>-8.3309143686502178</v>
      </c>
    </row>
    <row r="23" spans="1:11" x14ac:dyDescent="0.25">
      <c r="A23">
        <v>8.73</v>
      </c>
      <c r="B23">
        <v>3.39</v>
      </c>
      <c r="D23">
        <f t="shared" si="0"/>
        <v>19.995419147961524</v>
      </c>
      <c r="E23">
        <f t="shared" si="1"/>
        <v>-8.6103047895500726</v>
      </c>
      <c r="G23">
        <v>8.7200000000000006</v>
      </c>
      <c r="H23">
        <v>3.42</v>
      </c>
      <c r="J23">
        <f t="shared" si="4"/>
        <v>19.972514887769126</v>
      </c>
      <c r="K23">
        <f t="shared" si="5"/>
        <v>-8.6865021770682151</v>
      </c>
    </row>
    <row r="24" spans="1:11" x14ac:dyDescent="0.25">
      <c r="A24">
        <v>9.18</v>
      </c>
      <c r="B24">
        <v>3.59</v>
      </c>
      <c r="D24">
        <f t="shared" si="0"/>
        <v>21.026110856619333</v>
      </c>
      <c r="E24">
        <f t="shared" si="1"/>
        <v>-9.118287373004355</v>
      </c>
      <c r="G24">
        <v>9.16</v>
      </c>
      <c r="H24">
        <v>3.59</v>
      </c>
      <c r="J24">
        <f t="shared" si="4"/>
        <v>20.980302336234541</v>
      </c>
      <c r="K24">
        <f t="shared" si="5"/>
        <v>-9.118287373004355</v>
      </c>
    </row>
    <row r="25" spans="1:11" x14ac:dyDescent="0.25">
      <c r="A25">
        <v>9.61</v>
      </c>
      <c r="B25">
        <v>3.76</v>
      </c>
      <c r="D25">
        <f t="shared" si="0"/>
        <v>22.01099404489235</v>
      </c>
      <c r="E25">
        <f t="shared" si="1"/>
        <v>-9.5500725689404931</v>
      </c>
      <c r="G25">
        <v>9.61</v>
      </c>
      <c r="H25">
        <v>3.76</v>
      </c>
      <c r="J25">
        <f t="shared" si="4"/>
        <v>22.01099404489235</v>
      </c>
      <c r="K25">
        <f t="shared" si="5"/>
        <v>-9.5500725689404931</v>
      </c>
    </row>
    <row r="26" spans="1:11" x14ac:dyDescent="0.25">
      <c r="A26">
        <v>10.029999999999999</v>
      </c>
      <c r="B26">
        <v>3.93</v>
      </c>
      <c r="D26">
        <f t="shared" si="0"/>
        <v>22.972972972972975</v>
      </c>
      <c r="E26">
        <f t="shared" si="1"/>
        <v>-9.9818577648766347</v>
      </c>
      <c r="G26">
        <v>10.050000000000001</v>
      </c>
      <c r="H26">
        <v>3.91</v>
      </c>
      <c r="J26">
        <f t="shared" si="4"/>
        <v>23.018781493357768</v>
      </c>
      <c r="K26">
        <f t="shared" si="5"/>
        <v>-9.9310595065312057</v>
      </c>
    </row>
    <row r="27" spans="1:11" x14ac:dyDescent="0.25">
      <c r="A27">
        <v>10.47</v>
      </c>
      <c r="B27">
        <v>4.1100000000000003</v>
      </c>
      <c r="D27">
        <f t="shared" si="0"/>
        <v>23.98076042143839</v>
      </c>
      <c r="E27">
        <f t="shared" si="1"/>
        <v>-10.439042089985486</v>
      </c>
      <c r="G27">
        <v>10.49</v>
      </c>
      <c r="H27">
        <v>4.08</v>
      </c>
      <c r="J27">
        <f t="shared" si="4"/>
        <v>24.026568941823182</v>
      </c>
      <c r="K27">
        <f t="shared" si="5"/>
        <v>-10.362844702467344</v>
      </c>
    </row>
    <row r="28" spans="1:11" x14ac:dyDescent="0.25">
      <c r="A28">
        <v>10.92</v>
      </c>
      <c r="B28">
        <v>4.26</v>
      </c>
      <c r="D28">
        <f t="shared" si="0"/>
        <v>25.011452130096202</v>
      </c>
      <c r="E28">
        <f t="shared" si="1"/>
        <v>-10.820029027576197</v>
      </c>
      <c r="G28">
        <v>10.89</v>
      </c>
      <c r="H28">
        <v>4.2300000000000004</v>
      </c>
      <c r="J28">
        <f t="shared" si="4"/>
        <v>24.942739349519012</v>
      </c>
      <c r="K28">
        <f t="shared" si="5"/>
        <v>-10.743831640058056</v>
      </c>
    </row>
    <row r="29" spans="1:11" x14ac:dyDescent="0.25">
      <c r="A29">
        <v>11.35</v>
      </c>
      <c r="B29">
        <v>4.45</v>
      </c>
      <c r="D29">
        <f t="shared" si="0"/>
        <v>25.996335318369219</v>
      </c>
      <c r="E29">
        <f t="shared" si="1"/>
        <v>-11.302612481857766</v>
      </c>
      <c r="G29">
        <v>11.34</v>
      </c>
      <c r="H29">
        <v>4.3899999999999997</v>
      </c>
      <c r="J29">
        <f t="shared" si="4"/>
        <v>25.973431058176821</v>
      </c>
      <c r="K29">
        <f t="shared" si="5"/>
        <v>-11.150217706821479</v>
      </c>
    </row>
    <row r="30" spans="1:11" x14ac:dyDescent="0.25">
      <c r="A30">
        <v>11.79</v>
      </c>
      <c r="B30">
        <v>4.6100000000000003</v>
      </c>
      <c r="D30">
        <f t="shared" si="0"/>
        <v>27.00412276683463</v>
      </c>
      <c r="E30">
        <f t="shared" si="1"/>
        <v>-11.708998548621192</v>
      </c>
      <c r="G30">
        <v>11.78</v>
      </c>
      <c r="H30">
        <v>4.54</v>
      </c>
      <c r="J30">
        <f t="shared" si="4"/>
        <v>26.981218506642236</v>
      </c>
      <c r="K30">
        <f t="shared" si="5"/>
        <v>-11.531204644412192</v>
      </c>
    </row>
    <row r="31" spans="1:11" x14ac:dyDescent="0.25">
      <c r="A31">
        <v>12.22</v>
      </c>
      <c r="B31">
        <v>4.76</v>
      </c>
      <c r="D31">
        <f t="shared" si="0"/>
        <v>27.989005955107654</v>
      </c>
      <c r="E31">
        <f t="shared" si="1"/>
        <v>-12.089985486211901</v>
      </c>
      <c r="G31">
        <v>12.22</v>
      </c>
      <c r="H31">
        <v>4.71</v>
      </c>
      <c r="J31">
        <f t="shared" si="4"/>
        <v>27.989005955107654</v>
      </c>
      <c r="K31">
        <f t="shared" si="5"/>
        <v>-11.962989840348332</v>
      </c>
    </row>
    <row r="32" spans="1:11" x14ac:dyDescent="0.25">
      <c r="A32">
        <v>12.66</v>
      </c>
      <c r="B32">
        <v>4.9400000000000004</v>
      </c>
      <c r="D32">
        <f t="shared" si="0"/>
        <v>28.996793403573069</v>
      </c>
      <c r="E32">
        <f t="shared" si="1"/>
        <v>-12.547169811320757</v>
      </c>
      <c r="G32">
        <v>12.66</v>
      </c>
      <c r="H32">
        <v>4.8600000000000003</v>
      </c>
      <c r="J32">
        <f t="shared" si="4"/>
        <v>28.996793403573069</v>
      </c>
      <c r="K32">
        <f t="shared" si="5"/>
        <v>-12.343976777939044</v>
      </c>
    </row>
    <row r="33" spans="1:11" x14ac:dyDescent="0.25">
      <c r="A33">
        <v>13.09</v>
      </c>
      <c r="B33">
        <v>5.12</v>
      </c>
      <c r="D33">
        <f t="shared" si="0"/>
        <v>29.981676591846085</v>
      </c>
      <c r="E33">
        <f t="shared" si="1"/>
        <v>-13.004354136429608</v>
      </c>
      <c r="G33">
        <v>13.1</v>
      </c>
      <c r="H33">
        <v>5.01</v>
      </c>
      <c r="J33">
        <f t="shared" si="4"/>
        <v>30.004580852038483</v>
      </c>
      <c r="K33">
        <f t="shared" si="5"/>
        <v>-12.724963715529753</v>
      </c>
    </row>
    <row r="34" spans="1:11" x14ac:dyDescent="0.25">
      <c r="A34">
        <v>13.35</v>
      </c>
      <c r="B34">
        <v>5.2</v>
      </c>
      <c r="D34">
        <f t="shared" si="0"/>
        <v>30.577187356848373</v>
      </c>
      <c r="E34">
        <f t="shared" si="1"/>
        <v>-13.207547169811322</v>
      </c>
      <c r="G34">
        <v>13.54</v>
      </c>
      <c r="H34">
        <v>5.17</v>
      </c>
      <c r="J34">
        <f t="shared" si="4"/>
        <v>31.012368300503894</v>
      </c>
      <c r="K34">
        <f t="shared" si="5"/>
        <v>-13.13134978229318</v>
      </c>
    </row>
    <row r="35" spans="1:11" x14ac:dyDescent="0.25">
      <c r="A35">
        <v>13.54</v>
      </c>
      <c r="B35">
        <v>5.27</v>
      </c>
      <c r="D35">
        <f t="shared" si="0"/>
        <v>31.012368300503894</v>
      </c>
      <c r="E35">
        <f t="shared" si="1"/>
        <v>-13.385341074020317</v>
      </c>
      <c r="G35">
        <v>13.97</v>
      </c>
      <c r="H35">
        <v>5.33</v>
      </c>
      <c r="J35">
        <f t="shared" si="4"/>
        <v>31.997251488776918</v>
      </c>
      <c r="K35">
        <f t="shared" si="5"/>
        <v>-13.537735849056604</v>
      </c>
    </row>
    <row r="36" spans="1:11" x14ac:dyDescent="0.25">
      <c r="A36">
        <v>13.77</v>
      </c>
      <c r="B36">
        <v>5.37</v>
      </c>
      <c r="D36">
        <f t="shared" si="0"/>
        <v>31.539166284928999</v>
      </c>
      <c r="E36">
        <f t="shared" si="1"/>
        <v>-13.63933236574746</v>
      </c>
      <c r="G36">
        <v>14.4</v>
      </c>
      <c r="H36">
        <v>5.48</v>
      </c>
      <c r="J36">
        <f t="shared" si="4"/>
        <v>32.982134677049935</v>
      </c>
      <c r="K36">
        <f t="shared" si="5"/>
        <v>-13.918722786647317</v>
      </c>
    </row>
    <row r="37" spans="1:11" x14ac:dyDescent="0.25">
      <c r="A37">
        <v>13.97</v>
      </c>
      <c r="B37">
        <v>5.44</v>
      </c>
      <c r="D37">
        <f t="shared" si="0"/>
        <v>31.997251488776918</v>
      </c>
      <c r="E37">
        <f t="shared" si="1"/>
        <v>-13.817126269956461</v>
      </c>
      <c r="G37">
        <v>14.83</v>
      </c>
      <c r="H37">
        <v>5.64</v>
      </c>
      <c r="J37">
        <f t="shared" si="4"/>
        <v>33.967017865322951</v>
      </c>
      <c r="K37">
        <f t="shared" si="5"/>
        <v>-14.32510885341074</v>
      </c>
    </row>
    <row r="38" spans="1:11" x14ac:dyDescent="0.25">
      <c r="A38">
        <v>14.2</v>
      </c>
      <c r="B38">
        <v>5.52</v>
      </c>
      <c r="D38">
        <f t="shared" si="0"/>
        <v>32.524049473202012</v>
      </c>
      <c r="E38">
        <f t="shared" si="1"/>
        <v>-14.020319303338171</v>
      </c>
      <c r="G38">
        <v>15.27</v>
      </c>
      <c r="H38">
        <v>5.79</v>
      </c>
      <c r="J38">
        <f t="shared" si="4"/>
        <v>34.974805313788366</v>
      </c>
      <c r="K38">
        <f t="shared" si="5"/>
        <v>-14.706095791001452</v>
      </c>
    </row>
    <row r="39" spans="1:11" x14ac:dyDescent="0.25">
      <c r="A39">
        <v>14.41</v>
      </c>
      <c r="B39">
        <v>5.6</v>
      </c>
      <c r="D39">
        <f t="shared" si="0"/>
        <v>33.005038937242333</v>
      </c>
      <c r="E39">
        <f t="shared" si="1"/>
        <v>-14.223512336719883</v>
      </c>
      <c r="G39">
        <v>15.72</v>
      </c>
      <c r="H39">
        <v>5.94</v>
      </c>
      <c r="J39">
        <f t="shared" si="4"/>
        <v>36.005497022446178</v>
      </c>
      <c r="K39">
        <f t="shared" si="5"/>
        <v>-15.087082728592163</v>
      </c>
    </row>
    <row r="40" spans="1:11" x14ac:dyDescent="0.25">
      <c r="A40">
        <v>14.65</v>
      </c>
      <c r="B40">
        <v>5.68</v>
      </c>
      <c r="D40">
        <f t="shared" si="0"/>
        <v>33.554741181859832</v>
      </c>
      <c r="E40">
        <f t="shared" si="1"/>
        <v>-14.426705370101596</v>
      </c>
      <c r="G40">
        <v>16.149999999999999</v>
      </c>
      <c r="H40">
        <v>6.1</v>
      </c>
      <c r="J40">
        <f t="shared" si="4"/>
        <v>36.990380210719195</v>
      </c>
      <c r="K40">
        <f t="shared" si="5"/>
        <v>-15.493468795355588</v>
      </c>
    </row>
    <row r="41" spans="1:11" x14ac:dyDescent="0.25">
      <c r="A41">
        <v>14.84</v>
      </c>
      <c r="B41">
        <v>5.77</v>
      </c>
      <c r="D41">
        <f t="shared" si="0"/>
        <v>33.989922125515349</v>
      </c>
      <c r="E41">
        <f t="shared" si="1"/>
        <v>-14.655297532656023</v>
      </c>
      <c r="G41">
        <v>16.59</v>
      </c>
      <c r="H41">
        <v>6.24</v>
      </c>
      <c r="J41">
        <f t="shared" si="4"/>
        <v>37.99816765918461</v>
      </c>
      <c r="K41">
        <f t="shared" si="5"/>
        <v>-15.849056603773585</v>
      </c>
    </row>
    <row r="42" spans="1:11" x14ac:dyDescent="0.25">
      <c r="A42">
        <v>15.08</v>
      </c>
      <c r="B42">
        <v>5.86</v>
      </c>
      <c r="D42">
        <f t="shared" si="0"/>
        <v>34.539624370132849</v>
      </c>
      <c r="E42">
        <f t="shared" si="1"/>
        <v>-14.883889695210453</v>
      </c>
      <c r="G42">
        <v>17.03</v>
      </c>
      <c r="H42">
        <v>6.4</v>
      </c>
      <c r="J42">
        <f t="shared" si="4"/>
        <v>39.005955107650031</v>
      </c>
      <c r="K42">
        <f t="shared" si="5"/>
        <v>-16.255442670537011</v>
      </c>
    </row>
    <row r="43" spans="1:11" x14ac:dyDescent="0.25">
      <c r="A43">
        <v>15.28</v>
      </c>
      <c r="B43">
        <v>5.91</v>
      </c>
      <c r="D43">
        <f t="shared" si="0"/>
        <v>34.997709573980764</v>
      </c>
      <c r="E43">
        <f t="shared" si="1"/>
        <v>-15.010885341074021</v>
      </c>
      <c r="G43">
        <v>17.45</v>
      </c>
      <c r="H43">
        <v>6.55</v>
      </c>
      <c r="J43">
        <f t="shared" si="4"/>
        <v>39.967934035730643</v>
      </c>
      <c r="K43">
        <f t="shared" si="5"/>
        <v>-16.636429608127724</v>
      </c>
    </row>
    <row r="44" spans="1:11" x14ac:dyDescent="0.25">
      <c r="A44">
        <v>15.52</v>
      </c>
      <c r="B44">
        <v>6.04</v>
      </c>
      <c r="D44">
        <f t="shared" si="0"/>
        <v>35.547411818598263</v>
      </c>
      <c r="E44">
        <f t="shared" si="1"/>
        <v>-15.341074020319304</v>
      </c>
      <c r="G44">
        <v>17.89</v>
      </c>
      <c r="H44">
        <v>6.71</v>
      </c>
      <c r="J44">
        <f t="shared" si="4"/>
        <v>40.975721484196065</v>
      </c>
      <c r="K44">
        <f t="shared" si="5"/>
        <v>-17.042815674891148</v>
      </c>
    </row>
    <row r="45" spans="1:11" x14ac:dyDescent="0.25">
      <c r="A45">
        <v>15.72</v>
      </c>
      <c r="B45">
        <v>6.13</v>
      </c>
      <c r="D45">
        <f t="shared" si="0"/>
        <v>36.005497022446178</v>
      </c>
      <c r="E45">
        <f t="shared" si="1"/>
        <v>-15.569666182873732</v>
      </c>
      <c r="G45">
        <v>18.34</v>
      </c>
      <c r="H45">
        <v>6.85</v>
      </c>
      <c r="J45">
        <f t="shared" si="4"/>
        <v>42.006413192853877</v>
      </c>
      <c r="K45">
        <f t="shared" si="5"/>
        <v>-17.398403483309146</v>
      </c>
    </row>
    <row r="46" spans="1:11" x14ac:dyDescent="0.25">
      <c r="A46">
        <v>15.96</v>
      </c>
      <c r="B46">
        <v>6.19</v>
      </c>
      <c r="D46">
        <f t="shared" si="0"/>
        <v>36.555199267063678</v>
      </c>
      <c r="E46">
        <f t="shared" si="1"/>
        <v>-15.722060957910015</v>
      </c>
      <c r="G46">
        <v>18.77</v>
      </c>
      <c r="H46">
        <v>7</v>
      </c>
      <c r="J46">
        <f t="shared" si="4"/>
        <v>42.991296381126894</v>
      </c>
      <c r="K46">
        <f t="shared" si="5"/>
        <v>-17.779390420899855</v>
      </c>
    </row>
    <row r="47" spans="1:11" x14ac:dyDescent="0.25">
      <c r="A47">
        <v>16.16</v>
      </c>
      <c r="B47">
        <v>6.27</v>
      </c>
      <c r="D47">
        <f t="shared" si="0"/>
        <v>37.013284470911593</v>
      </c>
      <c r="E47">
        <f t="shared" si="1"/>
        <v>-15.925253991291727</v>
      </c>
      <c r="G47">
        <v>19.21</v>
      </c>
      <c r="H47">
        <v>7.16</v>
      </c>
      <c r="J47">
        <f t="shared" si="4"/>
        <v>43.999083829592308</v>
      </c>
      <c r="K47">
        <f t="shared" si="5"/>
        <v>-18.185776487663283</v>
      </c>
    </row>
    <row r="48" spans="1:11" x14ac:dyDescent="0.25">
      <c r="A48">
        <v>16.39</v>
      </c>
      <c r="B48">
        <v>6.38</v>
      </c>
      <c r="D48">
        <f t="shared" si="0"/>
        <v>37.540082455336702</v>
      </c>
      <c r="E48">
        <f t="shared" si="1"/>
        <v>-16.20464441219158</v>
      </c>
      <c r="G48">
        <v>19.64</v>
      </c>
      <c r="H48">
        <v>7.3</v>
      </c>
      <c r="J48">
        <f t="shared" si="4"/>
        <v>44.983967017865325</v>
      </c>
      <c r="K48">
        <f t="shared" si="5"/>
        <v>-18.541364296081277</v>
      </c>
    </row>
    <row r="49" spans="1:11" x14ac:dyDescent="0.25">
      <c r="A49">
        <v>16.59</v>
      </c>
      <c r="B49">
        <v>6.44</v>
      </c>
      <c r="D49">
        <f t="shared" si="0"/>
        <v>37.99816765918461</v>
      </c>
      <c r="E49">
        <f t="shared" si="1"/>
        <v>-16.357039187227869</v>
      </c>
      <c r="G49">
        <v>20.079999999999998</v>
      </c>
      <c r="H49">
        <v>7.45</v>
      </c>
      <c r="J49">
        <f t="shared" si="4"/>
        <v>45.99175446633074</v>
      </c>
      <c r="K49">
        <f t="shared" si="5"/>
        <v>-18.922351233671989</v>
      </c>
    </row>
    <row r="50" spans="1:11" x14ac:dyDescent="0.25">
      <c r="A50">
        <v>16.7</v>
      </c>
      <c r="B50">
        <v>6.48</v>
      </c>
      <c r="D50">
        <f t="shared" si="0"/>
        <v>38.250114521300965</v>
      </c>
      <c r="E50">
        <f t="shared" si="1"/>
        <v>-16.458635703918723</v>
      </c>
      <c r="G50">
        <v>20.51</v>
      </c>
      <c r="H50">
        <v>7.6</v>
      </c>
      <c r="J50">
        <f t="shared" si="4"/>
        <v>46.976637654603763</v>
      </c>
      <c r="K50">
        <f t="shared" si="5"/>
        <v>-19.303338171262698</v>
      </c>
    </row>
    <row r="51" spans="1:11" x14ac:dyDescent="0.25">
      <c r="A51">
        <v>16.84</v>
      </c>
      <c r="B51">
        <v>6.54</v>
      </c>
      <c r="D51">
        <f t="shared" si="0"/>
        <v>38.5707741639945</v>
      </c>
      <c r="E51">
        <f t="shared" si="1"/>
        <v>-16.611030478955009</v>
      </c>
      <c r="G51">
        <v>20.96</v>
      </c>
      <c r="H51">
        <v>7.74</v>
      </c>
      <c r="J51">
        <f t="shared" si="4"/>
        <v>48.007329363261576</v>
      </c>
      <c r="K51">
        <f t="shared" si="5"/>
        <v>-19.658925979680699</v>
      </c>
    </row>
    <row r="52" spans="1:11" x14ac:dyDescent="0.25">
      <c r="A52">
        <v>16.940000000000001</v>
      </c>
      <c r="B52">
        <v>6.6</v>
      </c>
      <c r="D52">
        <f t="shared" si="0"/>
        <v>38.799816765918465</v>
      </c>
      <c r="E52">
        <f t="shared" si="1"/>
        <v>-16.76342525399129</v>
      </c>
      <c r="G52">
        <v>21.38</v>
      </c>
      <c r="H52">
        <v>7.9</v>
      </c>
      <c r="J52">
        <f t="shared" si="4"/>
        <v>48.969308291342188</v>
      </c>
      <c r="K52">
        <f t="shared" si="5"/>
        <v>-20.065312046444124</v>
      </c>
    </row>
    <row r="53" spans="1:11" x14ac:dyDescent="0.25">
      <c r="A53">
        <v>17.03</v>
      </c>
      <c r="B53">
        <v>6.65</v>
      </c>
      <c r="D53">
        <f t="shared" si="0"/>
        <v>39.005955107650031</v>
      </c>
      <c r="E53">
        <f t="shared" si="1"/>
        <v>-16.890420899854863</v>
      </c>
      <c r="G53">
        <v>21.83</v>
      </c>
      <c r="H53">
        <v>8.0299999999999994</v>
      </c>
      <c r="J53">
        <f t="shared" si="4"/>
        <v>50</v>
      </c>
      <c r="K53">
        <f t="shared" si="5"/>
        <v>-20.395500725689406</v>
      </c>
    </row>
    <row r="54" spans="1:11" x14ac:dyDescent="0.25">
      <c r="A54">
        <v>17.149999999999999</v>
      </c>
      <c r="B54">
        <v>6.69</v>
      </c>
      <c r="D54">
        <f t="shared" si="0"/>
        <v>39.28080622995877</v>
      </c>
      <c r="E54">
        <f t="shared" si="1"/>
        <v>-16.992017416545721</v>
      </c>
    </row>
    <row r="55" spans="1:11" x14ac:dyDescent="0.25">
      <c r="A55">
        <v>17.25</v>
      </c>
      <c r="B55">
        <v>6.73</v>
      </c>
      <c r="D55">
        <f t="shared" si="0"/>
        <v>39.509848831882735</v>
      </c>
      <c r="E55">
        <f t="shared" si="1"/>
        <v>-17.093613933236576</v>
      </c>
    </row>
    <row r="56" spans="1:11" x14ac:dyDescent="0.25">
      <c r="A56">
        <v>17.34</v>
      </c>
      <c r="B56">
        <v>6.74</v>
      </c>
      <c r="D56">
        <f t="shared" si="0"/>
        <v>39.715987173614295</v>
      </c>
      <c r="E56">
        <f t="shared" si="1"/>
        <v>-17.119013062409291</v>
      </c>
    </row>
    <row r="57" spans="1:11" x14ac:dyDescent="0.25">
      <c r="A57">
        <v>17.46</v>
      </c>
      <c r="B57">
        <v>6.76</v>
      </c>
      <c r="D57">
        <f t="shared" si="0"/>
        <v>39.990838295923048</v>
      </c>
      <c r="E57">
        <f t="shared" si="1"/>
        <v>-17.169811320754718</v>
      </c>
    </row>
    <row r="58" spans="1:11" x14ac:dyDescent="0.25">
      <c r="A58">
        <v>17.57</v>
      </c>
      <c r="B58">
        <v>6.81</v>
      </c>
      <c r="D58">
        <f t="shared" si="0"/>
        <v>40.242785158039403</v>
      </c>
      <c r="E58">
        <f t="shared" si="1"/>
        <v>-17.296806966618288</v>
      </c>
    </row>
    <row r="59" spans="1:11" x14ac:dyDescent="0.25">
      <c r="A59">
        <v>17.690000000000001</v>
      </c>
      <c r="B59">
        <v>6.9</v>
      </c>
      <c r="D59">
        <f t="shared" si="0"/>
        <v>40.51763628034815</v>
      </c>
      <c r="E59">
        <f t="shared" si="1"/>
        <v>-17.525399129172719</v>
      </c>
    </row>
    <row r="60" spans="1:11" x14ac:dyDescent="0.25">
      <c r="A60">
        <v>17.78</v>
      </c>
      <c r="B60">
        <v>6.97</v>
      </c>
      <c r="D60">
        <f t="shared" si="0"/>
        <v>40.723774622079709</v>
      </c>
      <c r="E60">
        <f t="shared" si="1"/>
        <v>-17.703193033381712</v>
      </c>
    </row>
    <row r="61" spans="1:11" x14ac:dyDescent="0.25">
      <c r="A61">
        <v>17.899999999999999</v>
      </c>
      <c r="B61">
        <v>7</v>
      </c>
      <c r="D61">
        <f t="shared" si="0"/>
        <v>40.998625744388455</v>
      </c>
      <c r="E61">
        <f t="shared" si="1"/>
        <v>-17.779390420899855</v>
      </c>
    </row>
    <row r="62" spans="1:11" x14ac:dyDescent="0.25">
      <c r="A62">
        <v>17.989999999999998</v>
      </c>
      <c r="B62">
        <v>6.99</v>
      </c>
      <c r="D62">
        <f t="shared" si="0"/>
        <v>41.204764086120015</v>
      </c>
      <c r="E62">
        <f t="shared" si="1"/>
        <v>-17.753991291727143</v>
      </c>
    </row>
    <row r="63" spans="1:11" x14ac:dyDescent="0.25">
      <c r="A63">
        <v>18.13</v>
      </c>
      <c r="B63">
        <v>7.03</v>
      </c>
      <c r="D63">
        <f t="shared" si="0"/>
        <v>41.525423728813557</v>
      </c>
      <c r="E63">
        <f t="shared" si="1"/>
        <v>-17.855587808418001</v>
      </c>
    </row>
    <row r="64" spans="1:11" x14ac:dyDescent="0.25">
      <c r="A64">
        <v>18.239999999999998</v>
      </c>
      <c r="B64">
        <v>7.12</v>
      </c>
      <c r="D64">
        <f t="shared" si="0"/>
        <v>41.777370590929912</v>
      </c>
      <c r="E64">
        <f t="shared" si="1"/>
        <v>-18.084179970972425</v>
      </c>
    </row>
    <row r="65" spans="1:5" x14ac:dyDescent="0.25">
      <c r="A65">
        <v>18.34</v>
      </c>
      <c r="B65">
        <v>7.2</v>
      </c>
      <c r="D65">
        <f t="shared" si="0"/>
        <v>42.006413192853877</v>
      </c>
      <c r="E65">
        <f t="shared" si="1"/>
        <v>-18.287373004354137</v>
      </c>
    </row>
    <row r="66" spans="1:5" x14ac:dyDescent="0.25">
      <c r="A66">
        <v>18.420000000000002</v>
      </c>
      <c r="B66">
        <v>7.2</v>
      </c>
      <c r="D66">
        <f t="shared" si="0"/>
        <v>42.189647274393046</v>
      </c>
      <c r="E66">
        <f t="shared" si="1"/>
        <v>-18.287373004354137</v>
      </c>
    </row>
    <row r="67" spans="1:5" x14ac:dyDescent="0.25">
      <c r="A67">
        <v>18.510000000000002</v>
      </c>
      <c r="B67">
        <v>7.21</v>
      </c>
      <c r="D67">
        <f t="shared" ref="D67:D110" si="6">A67/21.83*50</f>
        <v>42.395785616124606</v>
      </c>
      <c r="E67">
        <f t="shared" ref="E67:E110" si="7">-B67/13.78*35</f>
        <v>-18.312772133526849</v>
      </c>
    </row>
    <row r="68" spans="1:5" x14ac:dyDescent="0.25">
      <c r="A68">
        <v>18.64</v>
      </c>
      <c r="B68">
        <v>7.2</v>
      </c>
      <c r="D68">
        <f t="shared" si="6"/>
        <v>42.69354099862575</v>
      </c>
      <c r="E68">
        <f t="shared" si="7"/>
        <v>-18.287373004354137</v>
      </c>
    </row>
    <row r="69" spans="1:5" x14ac:dyDescent="0.25">
      <c r="A69">
        <v>18.72</v>
      </c>
      <c r="B69">
        <v>7.16</v>
      </c>
      <c r="D69">
        <f t="shared" si="6"/>
        <v>42.876775080164911</v>
      </c>
      <c r="E69">
        <f t="shared" si="7"/>
        <v>-18.185776487663283</v>
      </c>
    </row>
    <row r="70" spans="1:5" x14ac:dyDescent="0.25">
      <c r="A70">
        <v>18.77</v>
      </c>
      <c r="B70">
        <v>7.21</v>
      </c>
      <c r="D70">
        <f t="shared" si="6"/>
        <v>42.991296381126894</v>
      </c>
      <c r="E70">
        <f t="shared" si="7"/>
        <v>-18.312772133526849</v>
      </c>
    </row>
    <row r="71" spans="1:5" x14ac:dyDescent="0.25">
      <c r="A71">
        <v>18.87</v>
      </c>
      <c r="B71">
        <v>7.28</v>
      </c>
      <c r="D71">
        <f t="shared" si="6"/>
        <v>43.220338983050851</v>
      </c>
      <c r="E71">
        <f t="shared" si="7"/>
        <v>-18.490566037735849</v>
      </c>
    </row>
    <row r="72" spans="1:5" x14ac:dyDescent="0.25">
      <c r="A72">
        <v>18.989999999999998</v>
      </c>
      <c r="B72">
        <v>7.42</v>
      </c>
      <c r="D72">
        <f t="shared" si="6"/>
        <v>43.495190105359598</v>
      </c>
      <c r="E72">
        <f t="shared" si="7"/>
        <v>-18.846153846153847</v>
      </c>
    </row>
    <row r="73" spans="1:5" x14ac:dyDescent="0.25">
      <c r="A73">
        <v>19.059999999999999</v>
      </c>
      <c r="B73">
        <v>7.47</v>
      </c>
      <c r="D73">
        <f t="shared" si="6"/>
        <v>43.655519926706368</v>
      </c>
      <c r="E73">
        <f t="shared" si="7"/>
        <v>-18.973149492017416</v>
      </c>
    </row>
    <row r="74" spans="1:5" x14ac:dyDescent="0.25">
      <c r="A74">
        <v>19.149999999999999</v>
      </c>
      <c r="B74">
        <v>7.47</v>
      </c>
      <c r="D74">
        <f t="shared" si="6"/>
        <v>43.861658268437928</v>
      </c>
      <c r="E74">
        <f t="shared" si="7"/>
        <v>-18.973149492017416</v>
      </c>
    </row>
    <row r="75" spans="1:5" x14ac:dyDescent="0.25">
      <c r="A75">
        <v>19.22</v>
      </c>
      <c r="B75">
        <v>7.46</v>
      </c>
      <c r="D75">
        <f t="shared" si="6"/>
        <v>44.021988089784699</v>
      </c>
      <c r="E75">
        <f t="shared" si="7"/>
        <v>-18.947750362844705</v>
      </c>
    </row>
    <row r="76" spans="1:5" x14ac:dyDescent="0.25">
      <c r="A76">
        <v>19.28</v>
      </c>
      <c r="B76">
        <v>7.43</v>
      </c>
      <c r="D76">
        <f t="shared" si="6"/>
        <v>44.159413650939086</v>
      </c>
      <c r="E76">
        <f t="shared" si="7"/>
        <v>-18.871552975326559</v>
      </c>
    </row>
    <row r="77" spans="1:5" x14ac:dyDescent="0.25">
      <c r="A77">
        <v>19.34</v>
      </c>
      <c r="B77">
        <v>7.39</v>
      </c>
      <c r="D77">
        <f t="shared" si="6"/>
        <v>44.296839212093452</v>
      </c>
      <c r="E77">
        <f t="shared" si="7"/>
        <v>-18.769956458635704</v>
      </c>
    </row>
    <row r="78" spans="1:5" x14ac:dyDescent="0.25">
      <c r="A78">
        <v>19.43</v>
      </c>
      <c r="B78">
        <v>7.4</v>
      </c>
      <c r="D78">
        <f t="shared" si="6"/>
        <v>44.502977553825012</v>
      </c>
      <c r="E78">
        <f t="shared" si="7"/>
        <v>-18.79535558780842</v>
      </c>
    </row>
    <row r="79" spans="1:5" x14ac:dyDescent="0.25">
      <c r="A79">
        <v>19.52</v>
      </c>
      <c r="B79">
        <v>7.5</v>
      </c>
      <c r="D79">
        <f t="shared" si="6"/>
        <v>44.709115895556579</v>
      </c>
      <c r="E79">
        <f t="shared" si="7"/>
        <v>-19.049346879535562</v>
      </c>
    </row>
    <row r="80" spans="1:5" x14ac:dyDescent="0.25">
      <c r="A80">
        <v>19.579999999999998</v>
      </c>
      <c r="B80">
        <v>7.61</v>
      </c>
      <c r="D80">
        <f t="shared" si="6"/>
        <v>44.846541456710945</v>
      </c>
      <c r="E80">
        <f t="shared" si="7"/>
        <v>-19.328737300435417</v>
      </c>
    </row>
    <row r="81" spans="1:5" x14ac:dyDescent="0.25">
      <c r="A81">
        <v>19.649999999999999</v>
      </c>
      <c r="B81">
        <v>7.71</v>
      </c>
      <c r="D81">
        <f t="shared" si="6"/>
        <v>45.006871278057723</v>
      </c>
      <c r="E81">
        <f t="shared" si="7"/>
        <v>-19.582728592162557</v>
      </c>
    </row>
    <row r="82" spans="1:5" x14ac:dyDescent="0.25">
      <c r="A82">
        <v>19.739999999999998</v>
      </c>
      <c r="B82">
        <v>7.81</v>
      </c>
      <c r="D82">
        <f t="shared" si="6"/>
        <v>45.213009619789283</v>
      </c>
      <c r="E82">
        <f t="shared" si="7"/>
        <v>-19.836719883889693</v>
      </c>
    </row>
    <row r="83" spans="1:5" x14ac:dyDescent="0.25">
      <c r="A83">
        <v>19.8</v>
      </c>
      <c r="B83">
        <v>7.87</v>
      </c>
      <c r="D83">
        <f t="shared" si="6"/>
        <v>45.350435180943663</v>
      </c>
      <c r="E83">
        <f t="shared" si="7"/>
        <v>-19.989114658925981</v>
      </c>
    </row>
    <row r="84" spans="1:5" x14ac:dyDescent="0.25">
      <c r="A84">
        <v>19.89</v>
      </c>
      <c r="B84">
        <v>7.79</v>
      </c>
      <c r="D84">
        <f t="shared" si="6"/>
        <v>45.556573522675222</v>
      </c>
      <c r="E84">
        <f t="shared" si="7"/>
        <v>-19.785921625544269</v>
      </c>
    </row>
    <row r="85" spans="1:5" x14ac:dyDescent="0.25">
      <c r="A85">
        <v>19.989999999999998</v>
      </c>
      <c r="B85">
        <v>7.7</v>
      </c>
      <c r="D85">
        <f t="shared" si="6"/>
        <v>45.78561612459918</v>
      </c>
      <c r="E85">
        <f t="shared" si="7"/>
        <v>-19.557329462989841</v>
      </c>
    </row>
    <row r="86" spans="1:5" x14ac:dyDescent="0.25">
      <c r="A86">
        <v>20.09</v>
      </c>
      <c r="B86">
        <v>7.63</v>
      </c>
      <c r="D86">
        <f t="shared" si="6"/>
        <v>46.014658726523137</v>
      </c>
      <c r="E86">
        <f t="shared" si="7"/>
        <v>-19.379535558780844</v>
      </c>
    </row>
    <row r="87" spans="1:5" x14ac:dyDescent="0.25">
      <c r="A87">
        <v>20.170000000000002</v>
      </c>
      <c r="B87">
        <v>7.73</v>
      </c>
      <c r="D87">
        <f t="shared" si="6"/>
        <v>46.197892808062306</v>
      </c>
      <c r="E87">
        <f t="shared" si="7"/>
        <v>-19.633526850507987</v>
      </c>
    </row>
    <row r="88" spans="1:5" x14ac:dyDescent="0.25">
      <c r="A88">
        <v>20.239999999999998</v>
      </c>
      <c r="B88">
        <v>7.89</v>
      </c>
      <c r="D88">
        <f t="shared" si="6"/>
        <v>46.35822262940907</v>
      </c>
      <c r="E88">
        <f t="shared" si="7"/>
        <v>-20.039912917271408</v>
      </c>
    </row>
    <row r="89" spans="1:5" x14ac:dyDescent="0.25">
      <c r="A89">
        <v>20.32</v>
      </c>
      <c r="B89">
        <v>8.08</v>
      </c>
      <c r="D89">
        <f t="shared" si="6"/>
        <v>46.541456710948239</v>
      </c>
      <c r="E89">
        <f t="shared" si="7"/>
        <v>-20.522496371552979</v>
      </c>
    </row>
    <row r="90" spans="1:5" x14ac:dyDescent="0.25">
      <c r="A90">
        <v>20.39</v>
      </c>
      <c r="B90">
        <v>8.2100000000000009</v>
      </c>
      <c r="D90">
        <f t="shared" si="6"/>
        <v>46.701786532295017</v>
      </c>
      <c r="E90">
        <f t="shared" si="7"/>
        <v>-20.852685050798261</v>
      </c>
    </row>
    <row r="91" spans="1:5" x14ac:dyDescent="0.25">
      <c r="A91">
        <v>20.47</v>
      </c>
      <c r="B91">
        <v>8.25</v>
      </c>
      <c r="D91">
        <f t="shared" si="6"/>
        <v>46.885020613834172</v>
      </c>
      <c r="E91">
        <f t="shared" si="7"/>
        <v>-20.954281567489115</v>
      </c>
    </row>
    <row r="92" spans="1:5" x14ac:dyDescent="0.25">
      <c r="A92">
        <v>20.53</v>
      </c>
      <c r="B92">
        <v>8.19</v>
      </c>
      <c r="D92">
        <f t="shared" si="6"/>
        <v>47.022446174988552</v>
      </c>
      <c r="E92">
        <f t="shared" si="7"/>
        <v>-20.80188679245283</v>
      </c>
    </row>
    <row r="93" spans="1:5" x14ac:dyDescent="0.25">
      <c r="A93">
        <v>20.59</v>
      </c>
      <c r="B93">
        <v>8.07</v>
      </c>
      <c r="D93">
        <f t="shared" si="6"/>
        <v>47.159871736142925</v>
      </c>
      <c r="E93">
        <f t="shared" si="7"/>
        <v>-20.497097242380264</v>
      </c>
    </row>
    <row r="94" spans="1:5" x14ac:dyDescent="0.25">
      <c r="A94">
        <v>20.66</v>
      </c>
      <c r="B94">
        <v>7.85</v>
      </c>
      <c r="D94">
        <f t="shared" si="6"/>
        <v>47.320201557489696</v>
      </c>
      <c r="E94">
        <f t="shared" si="7"/>
        <v>-19.93831640058055</v>
      </c>
    </row>
    <row r="95" spans="1:5" x14ac:dyDescent="0.25">
      <c r="A95">
        <v>20.74</v>
      </c>
      <c r="B95">
        <v>7.73</v>
      </c>
      <c r="D95">
        <f t="shared" si="6"/>
        <v>47.503435639028858</v>
      </c>
      <c r="E95">
        <f t="shared" si="7"/>
        <v>-19.633526850507987</v>
      </c>
    </row>
    <row r="96" spans="1:5" x14ac:dyDescent="0.25">
      <c r="A96">
        <v>20.83</v>
      </c>
      <c r="B96">
        <v>7.82</v>
      </c>
      <c r="D96">
        <f t="shared" si="6"/>
        <v>47.709573980760425</v>
      </c>
      <c r="E96">
        <f t="shared" si="7"/>
        <v>-19.862119013062411</v>
      </c>
    </row>
    <row r="97" spans="1:5" x14ac:dyDescent="0.25">
      <c r="A97">
        <v>20.92</v>
      </c>
      <c r="B97">
        <v>8.11</v>
      </c>
      <c r="D97">
        <f t="shared" si="6"/>
        <v>47.915712322491991</v>
      </c>
      <c r="E97">
        <f t="shared" si="7"/>
        <v>-20.598693759071118</v>
      </c>
    </row>
    <row r="98" spans="1:5" x14ac:dyDescent="0.25">
      <c r="A98">
        <v>21</v>
      </c>
      <c r="B98">
        <v>8.35</v>
      </c>
      <c r="D98">
        <f t="shared" si="6"/>
        <v>48.098946404031153</v>
      </c>
      <c r="E98">
        <f t="shared" si="7"/>
        <v>-21.208272859216258</v>
      </c>
    </row>
    <row r="99" spans="1:5" x14ac:dyDescent="0.25">
      <c r="A99">
        <v>21.09</v>
      </c>
      <c r="B99">
        <v>8.49</v>
      </c>
      <c r="D99">
        <f t="shared" si="6"/>
        <v>48.305084745762713</v>
      </c>
      <c r="E99">
        <f t="shared" si="7"/>
        <v>-21.563860667634252</v>
      </c>
    </row>
    <row r="100" spans="1:5" x14ac:dyDescent="0.25">
      <c r="A100">
        <v>21.19</v>
      </c>
      <c r="B100">
        <v>8.35</v>
      </c>
      <c r="D100">
        <f t="shared" si="6"/>
        <v>48.534127347686677</v>
      </c>
      <c r="E100">
        <f t="shared" si="7"/>
        <v>-21.208272859216258</v>
      </c>
    </row>
    <row r="101" spans="1:5" x14ac:dyDescent="0.25">
      <c r="A101">
        <v>21.26</v>
      </c>
      <c r="B101">
        <v>8.11</v>
      </c>
      <c r="D101">
        <f t="shared" si="6"/>
        <v>48.694457169033441</v>
      </c>
      <c r="E101">
        <f t="shared" si="7"/>
        <v>-20.598693759071118</v>
      </c>
    </row>
    <row r="102" spans="1:5" x14ac:dyDescent="0.25">
      <c r="A102">
        <v>21.33</v>
      </c>
      <c r="B102">
        <v>7.85</v>
      </c>
      <c r="D102">
        <f t="shared" si="6"/>
        <v>48.854786990380212</v>
      </c>
      <c r="E102">
        <f t="shared" si="7"/>
        <v>-19.93831640058055</v>
      </c>
    </row>
    <row r="103" spans="1:5" x14ac:dyDescent="0.25">
      <c r="A103">
        <v>21.39</v>
      </c>
      <c r="B103">
        <v>7.76</v>
      </c>
      <c r="D103">
        <f t="shared" si="6"/>
        <v>48.992212551534593</v>
      </c>
      <c r="E103">
        <f t="shared" si="7"/>
        <v>-19.709724238026126</v>
      </c>
    </row>
    <row r="104" spans="1:5" x14ac:dyDescent="0.25">
      <c r="A104">
        <v>21.47</v>
      </c>
      <c r="B104">
        <v>7.86</v>
      </c>
      <c r="D104">
        <f t="shared" si="6"/>
        <v>49.175446633073754</v>
      </c>
      <c r="E104">
        <f t="shared" si="7"/>
        <v>-19.963715529753269</v>
      </c>
    </row>
    <row r="105" spans="1:5" x14ac:dyDescent="0.25">
      <c r="A105">
        <v>21.5</v>
      </c>
      <c r="B105">
        <v>8.11</v>
      </c>
      <c r="D105">
        <f t="shared" si="6"/>
        <v>49.244159413650948</v>
      </c>
      <c r="E105">
        <f t="shared" si="7"/>
        <v>-20.598693759071118</v>
      </c>
    </row>
    <row r="106" spans="1:5" x14ac:dyDescent="0.25">
      <c r="A106">
        <v>21.55</v>
      </c>
      <c r="B106">
        <v>8.41</v>
      </c>
      <c r="D106">
        <f t="shared" si="6"/>
        <v>49.358680714612923</v>
      </c>
      <c r="E106">
        <f t="shared" si="7"/>
        <v>-21.360667634252543</v>
      </c>
    </row>
    <row r="107" spans="1:5" x14ac:dyDescent="0.25">
      <c r="A107">
        <v>21.62</v>
      </c>
      <c r="B107">
        <v>8.75</v>
      </c>
      <c r="D107">
        <f t="shared" si="6"/>
        <v>49.519010535959694</v>
      </c>
      <c r="E107">
        <f t="shared" si="7"/>
        <v>-22.224238026124819</v>
      </c>
    </row>
    <row r="108" spans="1:5" x14ac:dyDescent="0.25">
      <c r="A108">
        <v>21.66</v>
      </c>
      <c r="B108">
        <v>8.92</v>
      </c>
      <c r="D108">
        <f t="shared" si="6"/>
        <v>49.610627576729279</v>
      </c>
      <c r="E108">
        <f t="shared" si="7"/>
        <v>-22.656023222060959</v>
      </c>
    </row>
    <row r="109" spans="1:5" x14ac:dyDescent="0.25">
      <c r="A109">
        <v>21.73</v>
      </c>
      <c r="B109">
        <v>8.9700000000000006</v>
      </c>
      <c r="D109">
        <f t="shared" si="6"/>
        <v>49.77095739807605</v>
      </c>
      <c r="E109">
        <f t="shared" si="7"/>
        <v>-22.783018867924532</v>
      </c>
    </row>
    <row r="110" spans="1:5" x14ac:dyDescent="0.25">
      <c r="A110">
        <v>21.79</v>
      </c>
      <c r="B110">
        <v>8.8800000000000008</v>
      </c>
      <c r="D110">
        <f t="shared" si="6"/>
        <v>49.908382959230416</v>
      </c>
      <c r="E110">
        <f t="shared" si="7"/>
        <v>-22.554426705370105</v>
      </c>
    </row>
    <row r="111" spans="1:5" x14ac:dyDescent="0.25">
      <c r="A111">
        <v>21.82</v>
      </c>
      <c r="B111">
        <v>8.65</v>
      </c>
      <c r="D111">
        <f>A111/21.83*50</f>
        <v>49.977095739807609</v>
      </c>
      <c r="E111">
        <f>-B111/13.78*35</f>
        <v>-21.97024673439768</v>
      </c>
    </row>
    <row r="113" spans="1:11" x14ac:dyDescent="0.25">
      <c r="A113" t="s">
        <v>1</v>
      </c>
    </row>
    <row r="115" spans="1:11" x14ac:dyDescent="0.25">
      <c r="A115" t="s">
        <v>0</v>
      </c>
      <c r="B115">
        <v>21.83</v>
      </c>
      <c r="C115">
        <v>13.78</v>
      </c>
    </row>
    <row r="117" spans="1:11" x14ac:dyDescent="0.25">
      <c r="A117" t="s">
        <v>24</v>
      </c>
    </row>
    <row r="118" spans="1:11" x14ac:dyDescent="0.25">
      <c r="A118" t="s">
        <v>22</v>
      </c>
      <c r="B118" t="s">
        <v>23</v>
      </c>
      <c r="D118" t="s">
        <v>18</v>
      </c>
      <c r="E118" t="s">
        <v>21</v>
      </c>
      <c r="G118" t="s">
        <v>22</v>
      </c>
      <c r="H118" t="s">
        <v>23</v>
      </c>
      <c r="J118" t="s">
        <v>18</v>
      </c>
      <c r="K118" t="s">
        <v>21</v>
      </c>
    </row>
    <row r="119" spans="1:11" x14ac:dyDescent="0.25">
      <c r="A119">
        <v>1.1599999999999999</v>
      </c>
      <c r="B119">
        <v>0.89</v>
      </c>
      <c r="D119">
        <f>5/16.69*A119</f>
        <v>0.34751348112642294</v>
      </c>
      <c r="E119">
        <f>-5/15*B119</f>
        <v>-0.29666666666666663</v>
      </c>
    </row>
    <row r="120" spans="1:11" x14ac:dyDescent="0.25">
      <c r="A120">
        <v>0.97</v>
      </c>
      <c r="B120">
        <v>0.8</v>
      </c>
      <c r="D120">
        <f>5/16.69*A120</f>
        <v>0.29059316956261227</v>
      </c>
      <c r="E120">
        <f>-5/15*B120</f>
        <v>-0.26666666666666666</v>
      </c>
    </row>
    <row r="121" spans="1:11" x14ac:dyDescent="0.25">
      <c r="A121">
        <v>1.0900000000000001</v>
      </c>
      <c r="B121">
        <v>0.85</v>
      </c>
      <c r="D121">
        <f>5/16.69*A121</f>
        <v>0.32654284002396644</v>
      </c>
      <c r="E121">
        <f>-5/15*B121</f>
        <v>-0.28333333333333333</v>
      </c>
    </row>
    <row r="123" spans="1:11" x14ac:dyDescent="0.25">
      <c r="B123" t="s">
        <v>25</v>
      </c>
      <c r="D123" t="s">
        <v>26</v>
      </c>
      <c r="E123">
        <f>INTERCEPT(E120:E121,D120:D121)</f>
        <v>-0.13194444444444473</v>
      </c>
    </row>
    <row r="124" spans="1:11" x14ac:dyDescent="0.25">
      <c r="D124" t="s">
        <v>27</v>
      </c>
      <c r="E124">
        <f>SLOPE(E120:E121,D120:D121)</f>
        <v>-0.46361111111111025</v>
      </c>
    </row>
    <row r="126" spans="1:11" x14ac:dyDescent="0.25">
      <c r="D126">
        <v>0.3</v>
      </c>
      <c r="E126">
        <f>E124*D126+E123</f>
        <v>-0.27102777777777776</v>
      </c>
      <c r="J126">
        <v>0.3</v>
      </c>
      <c r="K126">
        <f>E126</f>
        <v>-0.27102777777777776</v>
      </c>
    </row>
    <row r="127" spans="1:11" x14ac:dyDescent="0.25">
      <c r="A127">
        <v>3.31</v>
      </c>
      <c r="B127">
        <v>1.91</v>
      </c>
      <c r="D127">
        <f>5/16.69*A127</f>
        <v>0.99161174355901727</v>
      </c>
      <c r="E127">
        <f>-5/15*B127</f>
        <v>-0.6366666666666666</v>
      </c>
      <c r="G127">
        <v>3.31</v>
      </c>
      <c r="H127">
        <v>1.91</v>
      </c>
      <c r="J127">
        <f>5/16.69*G127</f>
        <v>0.99161174355901727</v>
      </c>
      <c r="K127">
        <f>-5/15*H127</f>
        <v>-0.6366666666666666</v>
      </c>
    </row>
    <row r="128" spans="1:11" x14ac:dyDescent="0.25">
      <c r="A128">
        <v>6.68</v>
      </c>
      <c r="B128">
        <v>3.39</v>
      </c>
      <c r="D128">
        <f>5/16.69*A128</f>
        <v>2.0011983223487113</v>
      </c>
      <c r="E128">
        <f>-5/15*B128</f>
        <v>-1.1299999999999999</v>
      </c>
      <c r="G128">
        <v>6.68</v>
      </c>
      <c r="H128">
        <v>3.39</v>
      </c>
      <c r="J128">
        <f>5/16.69*G128</f>
        <v>2.0011983223487113</v>
      </c>
      <c r="K128">
        <f>-5/15*H128</f>
        <v>-1.1299999999999999</v>
      </c>
    </row>
    <row r="129" spans="1:16" x14ac:dyDescent="0.25">
      <c r="A129">
        <v>10.039999999999999</v>
      </c>
      <c r="B129">
        <v>4.62</v>
      </c>
      <c r="D129">
        <f>5/16.69*A129</f>
        <v>3.007789095266626</v>
      </c>
      <c r="E129">
        <f>-5/15*B129</f>
        <v>-1.54</v>
      </c>
      <c r="G129">
        <v>10.02</v>
      </c>
      <c r="H129">
        <v>4.6900000000000004</v>
      </c>
      <c r="J129">
        <f>5/16.69*G129</f>
        <v>3.0017974835230672</v>
      </c>
      <c r="K129">
        <f>-5/15*H129</f>
        <v>-1.5633333333333335</v>
      </c>
    </row>
    <row r="130" spans="1:16" x14ac:dyDescent="0.25">
      <c r="A130">
        <v>13.38</v>
      </c>
      <c r="B130">
        <v>5.82</v>
      </c>
      <c r="D130">
        <f>5/16.69*A130</f>
        <v>4.0083882564409823</v>
      </c>
      <c r="E130">
        <f>-5/15*B130</f>
        <v>-1.94</v>
      </c>
      <c r="G130">
        <v>13.38</v>
      </c>
      <c r="H130">
        <v>6.05</v>
      </c>
      <c r="J130">
        <f>5/16.69*G130</f>
        <v>4.0083882564409823</v>
      </c>
      <c r="K130">
        <f>-5/15*H130</f>
        <v>-2.0166666666666666</v>
      </c>
    </row>
    <row r="131" spans="1:16" x14ac:dyDescent="0.25">
      <c r="A131">
        <v>16.739999999999998</v>
      </c>
      <c r="B131">
        <v>7.01</v>
      </c>
      <c r="D131">
        <f>5/16.69*A131</f>
        <v>5.0149790293588961</v>
      </c>
      <c r="E131">
        <f>-5/15*B131</f>
        <v>-2.3366666666666664</v>
      </c>
      <c r="G131">
        <v>16.690000000000001</v>
      </c>
      <c r="H131">
        <v>7.38</v>
      </c>
      <c r="J131">
        <f>5/16.69*G131</f>
        <v>5</v>
      </c>
      <c r="K131">
        <f>-5/15*H131</f>
        <v>-2.46</v>
      </c>
    </row>
    <row r="135" spans="1:16" x14ac:dyDescent="0.25">
      <c r="A135" t="s">
        <v>15</v>
      </c>
    </row>
    <row r="136" spans="1:16" x14ac:dyDescent="0.25">
      <c r="P136" t="s">
        <v>17</v>
      </c>
    </row>
    <row r="137" spans="1:16" x14ac:dyDescent="0.25">
      <c r="A137" t="s">
        <v>2</v>
      </c>
      <c r="B137" t="s">
        <v>3</v>
      </c>
      <c r="C137" t="s">
        <v>4</v>
      </c>
      <c r="D137" t="s">
        <v>5</v>
      </c>
      <c r="E137" t="s">
        <v>6</v>
      </c>
      <c r="F137" t="s">
        <v>7</v>
      </c>
      <c r="G137" t="s">
        <v>8</v>
      </c>
      <c r="H137" t="s">
        <v>9</v>
      </c>
      <c r="I137" t="s">
        <v>10</v>
      </c>
      <c r="J137" t="s">
        <v>11</v>
      </c>
      <c r="K137" t="s">
        <v>12</v>
      </c>
      <c r="L137" t="s">
        <v>13</v>
      </c>
      <c r="M137" t="s">
        <v>14</v>
      </c>
      <c r="O137" t="s">
        <v>18</v>
      </c>
      <c r="P137" t="s">
        <v>16</v>
      </c>
    </row>
    <row r="138" spans="1:16" x14ac:dyDescent="0.25">
      <c r="A138">
        <v>100000000</v>
      </c>
      <c r="B138">
        <v>1</v>
      </c>
      <c r="C138">
        <v>12166</v>
      </c>
      <c r="D138">
        <v>317980</v>
      </c>
      <c r="E138">
        <v>0</v>
      </c>
      <c r="F138">
        <v>-1</v>
      </c>
      <c r="G138">
        <v>102.256375742</v>
      </c>
      <c r="H138">
        <v>1</v>
      </c>
      <c r="I138">
        <v>1</v>
      </c>
      <c r="J138">
        <v>0.83665332213557198</v>
      </c>
      <c r="K138">
        <v>1.92836022586709</v>
      </c>
      <c r="L138">
        <v>49.671646278588199</v>
      </c>
      <c r="M138">
        <v>0.234852908322393</v>
      </c>
      <c r="O138">
        <f>A138*0.000000001</f>
        <v>0.1</v>
      </c>
      <c r="P138">
        <f>-J138/100*2.54*6</f>
        <v>-0.12750596629346117</v>
      </c>
    </row>
    <row r="139" spans="1:16" x14ac:dyDescent="0.25">
      <c r="A139">
        <v>1000000000</v>
      </c>
      <c r="B139">
        <v>1</v>
      </c>
      <c r="C139">
        <v>12166</v>
      </c>
      <c r="D139">
        <v>317980</v>
      </c>
      <c r="E139">
        <v>0</v>
      </c>
      <c r="F139">
        <v>-1</v>
      </c>
      <c r="G139">
        <v>101.575615739</v>
      </c>
      <c r="H139">
        <v>1</v>
      </c>
      <c r="I139">
        <v>1</v>
      </c>
      <c r="J139">
        <v>4.0567892536979002</v>
      </c>
      <c r="K139">
        <v>1.9283588392867801</v>
      </c>
      <c r="L139">
        <v>49.671653162467003</v>
      </c>
      <c r="M139">
        <v>0.234798500350862</v>
      </c>
      <c r="O139">
        <f t="shared" ref="O139:O149" si="8">A139*0.000000001</f>
        <v>1</v>
      </c>
      <c r="P139">
        <f t="shared" ref="P139:P149" si="9">-J139/100*2.54*6</f>
        <v>-0.61825468226356006</v>
      </c>
    </row>
    <row r="140" spans="1:16" x14ac:dyDescent="0.25">
      <c r="A140">
        <v>5000000000</v>
      </c>
      <c r="B140">
        <v>33</v>
      </c>
      <c r="C140">
        <v>12166</v>
      </c>
      <c r="D140">
        <v>317980</v>
      </c>
      <c r="E140">
        <v>0</v>
      </c>
      <c r="F140">
        <v>-1</v>
      </c>
      <c r="G140">
        <v>729.12807050699996</v>
      </c>
      <c r="H140">
        <v>1</v>
      </c>
      <c r="I140">
        <v>1</v>
      </c>
      <c r="J140">
        <v>15.6169428784741</v>
      </c>
      <c r="K140">
        <v>1.9283580694111799</v>
      </c>
      <c r="L140">
        <v>49.671678040169098</v>
      </c>
      <c r="M140">
        <v>0.23479864899743</v>
      </c>
      <c r="O140">
        <f t="shared" si="8"/>
        <v>5</v>
      </c>
      <c r="P140">
        <f t="shared" si="9"/>
        <v>-2.3800220946794526</v>
      </c>
    </row>
    <row r="141" spans="1:16" x14ac:dyDescent="0.25">
      <c r="A141">
        <v>10000000000</v>
      </c>
      <c r="B141">
        <v>1</v>
      </c>
      <c r="C141">
        <v>12166</v>
      </c>
      <c r="D141">
        <v>317980</v>
      </c>
      <c r="E141">
        <v>0</v>
      </c>
      <c r="F141">
        <v>-1</v>
      </c>
      <c r="G141">
        <v>103.09691381</v>
      </c>
      <c r="H141">
        <v>1</v>
      </c>
      <c r="I141">
        <v>1</v>
      </c>
      <c r="J141">
        <v>29.390831105367301</v>
      </c>
      <c r="K141">
        <v>1.92835846798931</v>
      </c>
      <c r="L141">
        <v>49.671716043652197</v>
      </c>
      <c r="M141">
        <v>0.23479825692296499</v>
      </c>
      <c r="O141">
        <f t="shared" si="8"/>
        <v>10</v>
      </c>
      <c r="P141">
        <f t="shared" si="9"/>
        <v>-4.4791626604579768</v>
      </c>
    </row>
    <row r="142" spans="1:16" x14ac:dyDescent="0.25">
      <c r="A142">
        <v>15000000000</v>
      </c>
      <c r="B142">
        <v>1</v>
      </c>
      <c r="C142">
        <v>12166</v>
      </c>
      <c r="D142">
        <v>317980</v>
      </c>
      <c r="E142">
        <v>0</v>
      </c>
      <c r="F142">
        <v>-1</v>
      </c>
      <c r="G142">
        <v>103.080942397</v>
      </c>
      <c r="H142">
        <v>1</v>
      </c>
      <c r="I142">
        <v>1</v>
      </c>
      <c r="J142">
        <v>42.881917379818098</v>
      </c>
      <c r="K142">
        <v>1.9283591744615201</v>
      </c>
      <c r="L142">
        <v>49.671884289498799</v>
      </c>
      <c r="M142">
        <v>0.23479808870573499</v>
      </c>
      <c r="O142">
        <f t="shared" si="8"/>
        <v>15.000000000000002</v>
      </c>
      <c r="P142">
        <f t="shared" si="9"/>
        <v>-6.5352042086842781</v>
      </c>
    </row>
    <row r="143" spans="1:16" x14ac:dyDescent="0.25">
      <c r="A143">
        <v>20000000000</v>
      </c>
      <c r="B143">
        <v>1</v>
      </c>
      <c r="C143">
        <v>12166</v>
      </c>
      <c r="D143">
        <v>317980</v>
      </c>
      <c r="E143">
        <v>0</v>
      </c>
      <c r="F143">
        <v>-1</v>
      </c>
      <c r="G143">
        <v>103.09456700299999</v>
      </c>
      <c r="H143">
        <v>1</v>
      </c>
      <c r="I143">
        <v>1</v>
      </c>
      <c r="J143">
        <v>56.161750177231497</v>
      </c>
      <c r="K143">
        <v>1.9283601710814999</v>
      </c>
      <c r="L143">
        <v>49.6723425931024</v>
      </c>
      <c r="M143">
        <v>0.23479890326896899</v>
      </c>
      <c r="O143">
        <f t="shared" si="8"/>
        <v>20</v>
      </c>
      <c r="P143">
        <f t="shared" si="9"/>
        <v>-8.5590507270100797</v>
      </c>
    </row>
    <row r="144" spans="1:16" x14ac:dyDescent="0.25">
      <c r="A144">
        <v>25000000000</v>
      </c>
      <c r="B144">
        <v>1</v>
      </c>
      <c r="C144">
        <v>12166</v>
      </c>
      <c r="D144">
        <v>317980</v>
      </c>
      <c r="E144">
        <v>0</v>
      </c>
      <c r="F144">
        <v>-1</v>
      </c>
      <c r="G144">
        <v>104.458683968</v>
      </c>
      <c r="H144">
        <v>1</v>
      </c>
      <c r="I144">
        <v>1</v>
      </c>
      <c r="J144">
        <v>69.2611384967513</v>
      </c>
      <c r="K144">
        <v>1.92836145456458</v>
      </c>
      <c r="L144">
        <v>49.673314957167399</v>
      </c>
      <c r="M144">
        <v>0.23480175918864099</v>
      </c>
      <c r="O144">
        <f t="shared" si="8"/>
        <v>25</v>
      </c>
      <c r="P144">
        <f t="shared" si="9"/>
        <v>-10.555397506904898</v>
      </c>
    </row>
    <row r="145" spans="1:16" x14ac:dyDescent="0.25">
      <c r="A145">
        <v>30000000000</v>
      </c>
      <c r="B145">
        <v>1</v>
      </c>
      <c r="C145">
        <v>12166</v>
      </c>
      <c r="D145">
        <v>317980</v>
      </c>
      <c r="E145">
        <v>0</v>
      </c>
      <c r="F145">
        <v>-1</v>
      </c>
      <c r="G145">
        <v>104.305355091</v>
      </c>
      <c r="H145">
        <v>1</v>
      </c>
      <c r="I145">
        <v>1</v>
      </c>
      <c r="J145">
        <v>82.200491317528005</v>
      </c>
      <c r="K145">
        <v>1.9283630256705999</v>
      </c>
      <c r="L145">
        <v>49.675090584703398</v>
      </c>
      <c r="M145">
        <v>0.234808021985281</v>
      </c>
      <c r="O145">
        <f t="shared" si="8"/>
        <v>30.000000000000004</v>
      </c>
      <c r="P145">
        <f t="shared" si="9"/>
        <v>-12.527354876791268</v>
      </c>
    </row>
    <row r="146" spans="1:16" x14ac:dyDescent="0.25">
      <c r="A146">
        <v>35000000000</v>
      </c>
      <c r="B146">
        <v>1</v>
      </c>
      <c r="C146">
        <v>12166</v>
      </c>
      <c r="D146">
        <v>317980</v>
      </c>
      <c r="E146">
        <v>0</v>
      </c>
      <c r="F146">
        <v>-1</v>
      </c>
      <c r="G146">
        <v>104.41851631</v>
      </c>
      <c r="H146">
        <v>1</v>
      </c>
      <c r="I146">
        <v>1</v>
      </c>
      <c r="J146">
        <v>94.995380256860102</v>
      </c>
      <c r="K146">
        <v>1.92836488477492</v>
      </c>
      <c r="L146">
        <v>49.678024889831498</v>
      </c>
      <c r="M146">
        <v>0.234819369981184</v>
      </c>
      <c r="O146">
        <f t="shared" si="8"/>
        <v>35</v>
      </c>
      <c r="P146">
        <f t="shared" si="9"/>
        <v>-14.477295951145482</v>
      </c>
    </row>
    <row r="147" spans="1:16" x14ac:dyDescent="0.25">
      <c r="A147">
        <v>40000000000</v>
      </c>
      <c r="B147">
        <v>1</v>
      </c>
      <c r="C147">
        <v>12166</v>
      </c>
      <c r="D147">
        <v>317980</v>
      </c>
      <c r="E147">
        <v>0</v>
      </c>
      <c r="F147">
        <v>-1</v>
      </c>
      <c r="G147">
        <v>104.99496948399999</v>
      </c>
      <c r="H147">
        <v>1</v>
      </c>
      <c r="I147">
        <v>1</v>
      </c>
      <c r="J147">
        <v>107.65832836630101</v>
      </c>
      <c r="K147">
        <v>1.9283670329447899</v>
      </c>
      <c r="L147">
        <v>49.682540457077003</v>
      </c>
      <c r="M147">
        <v>0.23483779860231299</v>
      </c>
      <c r="O147">
        <f t="shared" si="8"/>
        <v>40</v>
      </c>
      <c r="P147">
        <f t="shared" si="9"/>
        <v>-16.407129243024272</v>
      </c>
    </row>
    <row r="148" spans="1:16" x14ac:dyDescent="0.25">
      <c r="A148">
        <v>45000000000</v>
      </c>
      <c r="B148">
        <v>1</v>
      </c>
      <c r="C148">
        <v>12166</v>
      </c>
      <c r="D148">
        <v>317980</v>
      </c>
      <c r="E148">
        <v>0</v>
      </c>
      <c r="F148">
        <v>-1</v>
      </c>
      <c r="G148">
        <v>105.15027209</v>
      </c>
      <c r="H148">
        <v>1</v>
      </c>
      <c r="I148">
        <v>1</v>
      </c>
      <c r="J148">
        <v>120.19963786605599</v>
      </c>
      <c r="K148">
        <v>1.9283694712272701</v>
      </c>
      <c r="L148">
        <v>49.689128064586399</v>
      </c>
      <c r="M148">
        <v>0.23486562541030701</v>
      </c>
      <c r="O148">
        <f t="shared" si="8"/>
        <v>45</v>
      </c>
      <c r="P148">
        <f t="shared" si="9"/>
        <v>-18.318424810786933</v>
      </c>
    </row>
    <row r="149" spans="1:16" x14ac:dyDescent="0.25">
      <c r="A149">
        <v>50000000000</v>
      </c>
      <c r="B149">
        <v>7</v>
      </c>
      <c r="C149">
        <v>12166</v>
      </c>
      <c r="D149">
        <v>317980</v>
      </c>
      <c r="E149">
        <v>1</v>
      </c>
      <c r="F149" s="1">
        <v>2.1082149194178299E-7</v>
      </c>
      <c r="G149">
        <v>761.82689677099995</v>
      </c>
      <c r="H149">
        <v>1</v>
      </c>
      <c r="I149">
        <v>1</v>
      </c>
      <c r="J149">
        <v>132.62787088828799</v>
      </c>
      <c r="K149">
        <v>1.9283722006897399</v>
      </c>
      <c r="L149">
        <v>49.698347623586002</v>
      </c>
      <c r="M149">
        <v>0.23490549456785401</v>
      </c>
      <c r="O149">
        <f t="shared" si="8"/>
        <v>50</v>
      </c>
      <c r="P149">
        <f t="shared" si="9"/>
        <v>-20.212487523375088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briany</dc:creator>
  <cp:lastModifiedBy>briany</cp:lastModifiedBy>
  <dcterms:created xsi:type="dcterms:W3CDTF">2022-07-06T14:57:37Z</dcterms:created>
  <dcterms:modified xsi:type="dcterms:W3CDTF">2022-08-22T13:37:48Z</dcterms:modified>
</cp:coreProperties>
</file>