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ATYAV\Desktop\Datascience\LB_DS_WKND_OCT_11\Pandas\"/>
    </mc:Choice>
  </mc:AlternateContent>
  <xr:revisionPtr revIDLastSave="0" documentId="13_ncr:1_{67D3B98A-C1BA-4EFF-AA07-E7438775DCB6}" xr6:coauthVersionLast="45" xr6:coauthVersionMax="45" xr10:uidLastSave="{00000000-0000-0000-0000-000000000000}"/>
  <bookViews>
    <workbookView xWindow="-110" yWindow="-110" windowWidth="19420" windowHeight="10420" tabRatio="487" firstSheet="5" activeTab="10" xr2:uid="{00000000-000D-0000-FFFF-FFFF00000000}"/>
  </bookViews>
  <sheets>
    <sheet name="January 2020" sheetId="17" r:id="rId1"/>
    <sheet name="February 2020" sheetId="18" r:id="rId2"/>
    <sheet name="March 2020" sheetId="19" r:id="rId3"/>
    <sheet name="April 2020" sheetId="20" r:id="rId4"/>
    <sheet name="May 2020" sheetId="22" r:id="rId5"/>
    <sheet name="Jun 2020" sheetId="25" r:id="rId6"/>
    <sheet name="July 2020" sheetId="26" r:id="rId7"/>
    <sheet name="Aug 2020" sheetId="27" r:id="rId8"/>
    <sheet name="Sep 2020" sheetId="28" r:id="rId9"/>
    <sheet name="Oct 2020" sheetId="29" r:id="rId10"/>
    <sheet name="Nov 2020" sheetId="31" r:id="rId11"/>
  </sheets>
  <externalReferences>
    <externalReference r:id="rId12"/>
    <externalReference r:id="rId13"/>
    <externalReference r:id="rId14"/>
  </externalReferences>
  <definedNames>
    <definedName name="_xlnm._FilterDatabase" localSheetId="3" hidden="1">'April 2020'!$A$1:$BB$1</definedName>
    <definedName name="_xlnm._FilterDatabase" localSheetId="7" hidden="1">'Aug 2020'!$A$1:$AQ$71</definedName>
    <definedName name="_xlnm._FilterDatabase" localSheetId="1" hidden="1">'February 2020'!$A$1:$AR$1</definedName>
    <definedName name="_xlnm._FilterDatabase" localSheetId="0" hidden="1">'January 2020'!$A$1:$AR$52</definedName>
    <definedName name="_xlnm._FilterDatabase" localSheetId="6" hidden="1">'July 2020'!$A$1:$AR$43</definedName>
    <definedName name="_xlnm._FilterDatabase" localSheetId="5" hidden="1">'Jun 2020'!$A$1:$AR$94</definedName>
    <definedName name="_xlnm._FilterDatabase" localSheetId="2" hidden="1">'March 2020'!$A$1:$AR$1</definedName>
    <definedName name="_xlnm._FilterDatabase" localSheetId="4" hidden="1">'May 2020'!$A$1:$AR$75</definedName>
    <definedName name="_xlnm._FilterDatabase" localSheetId="10" hidden="1">'Nov 2020'!$A$1:$AQ$1</definedName>
    <definedName name="_xlnm._FilterDatabase" localSheetId="9" hidden="1">'Oct 2020'!$A$1:$AQ$44</definedName>
    <definedName name="_xlnm._FilterDatabase" localSheetId="8" hidden="1">'Sep 2020'!$A$1:$AQ$46</definedName>
    <definedName name="vendor">[1]Validation!$K$2:$K$44</definedName>
  </definedNames>
  <calcPr calcId="191029"/>
  <customWorkbookViews>
    <customWorkbookView name="Abhishek Kumar D - Personal View" guid="{5068E851-3277-4E15-AB4E-A058002E82A1}" mergeInterval="0" personalView="1" maximized="1" xWindow="-8" yWindow="-8" windowWidth="1382" windowHeight="744" tabRatio="484" activeSheetId="4"/>
    <customWorkbookView name="Gaurav Aggarwal - Personal View" guid="{7950D85A-5825-4928-9BC3-70E0EC784944}" mergeInterval="0" personalView="1" maximized="1" windowWidth="1362" windowHeight="543" tabRatio="484" activeSheetId="3"/>
    <customWorkbookView name="Mahdi Abbas Raza - Personal View" guid="{962CC00B-99CE-4F90-A300-C04CC00B2880}" mergeInterval="0" personalView="1" maximized="1" xWindow="-8" yWindow="-8" windowWidth="1382" windowHeight="744" tabRatio="484" activeSheetId="3"/>
    <customWorkbookView name="Arun Sharma B - Personal View" guid="{C7BD0A51-89FC-4E91-999B-25D3679A9212}" mergeInterval="0" personalView="1" maximized="1" windowWidth="1362" windowHeight="553" tabRatio="484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31" l="1"/>
  <c r="AK3" i="31"/>
  <c r="AL3" i="31"/>
  <c r="AN3" i="31" s="1"/>
  <c r="AM3" i="31"/>
  <c r="AO3" i="31"/>
  <c r="AP3" i="31"/>
  <c r="AQ3" i="31"/>
  <c r="AJ4" i="31"/>
  <c r="AK4" i="31"/>
  <c r="AL4" i="31"/>
  <c r="AN4" i="31" s="1"/>
  <c r="AM4" i="31"/>
  <c r="AO4" i="31"/>
  <c r="AP4" i="31"/>
  <c r="AQ4" i="31"/>
  <c r="AJ5" i="31"/>
  <c r="AK5" i="31"/>
  <c r="AL5" i="31"/>
  <c r="AN5" i="31" s="1"/>
  <c r="AM5" i="31"/>
  <c r="AO5" i="31"/>
  <c r="AP5" i="31"/>
  <c r="AQ5" i="31"/>
  <c r="AJ6" i="31"/>
  <c r="AK6" i="31"/>
  <c r="AL6" i="31"/>
  <c r="AN6" i="31" s="1"/>
  <c r="AM6" i="31"/>
  <c r="AO6" i="31"/>
  <c r="AP6" i="31"/>
  <c r="AQ6" i="31"/>
  <c r="AJ7" i="31"/>
  <c r="AK7" i="31"/>
  <c r="AL7" i="31"/>
  <c r="AN7" i="31" s="1"/>
  <c r="AM7" i="31"/>
  <c r="AO7" i="31"/>
  <c r="AP7" i="31"/>
  <c r="AQ7" i="31"/>
  <c r="AJ8" i="31"/>
  <c r="AK8" i="31"/>
  <c r="AL8" i="31"/>
  <c r="AN8" i="31" s="1"/>
  <c r="AM8" i="31"/>
  <c r="AO8" i="31"/>
  <c r="AP8" i="31"/>
  <c r="AQ8" i="31"/>
  <c r="AJ9" i="31"/>
  <c r="AK9" i="31"/>
  <c r="AL9" i="31"/>
  <c r="AN9" i="31" s="1"/>
  <c r="AM9" i="31"/>
  <c r="AO9" i="31"/>
  <c r="AP9" i="31"/>
  <c r="AQ9" i="31"/>
  <c r="AJ10" i="31"/>
  <c r="AK10" i="31"/>
  <c r="AL10" i="31"/>
  <c r="AN10" i="31" s="1"/>
  <c r="AM10" i="31"/>
  <c r="AO10" i="31"/>
  <c r="AP10" i="31"/>
  <c r="AQ10" i="31"/>
  <c r="AJ11" i="31"/>
  <c r="AK11" i="31"/>
  <c r="AL11" i="31"/>
  <c r="AN11" i="31" s="1"/>
  <c r="AM11" i="31"/>
  <c r="AO11" i="31"/>
  <c r="AP11" i="31"/>
  <c r="AQ11" i="31"/>
  <c r="AJ12" i="31"/>
  <c r="AK12" i="31"/>
  <c r="AL12" i="31"/>
  <c r="AN12" i="31" s="1"/>
  <c r="AM12" i="31"/>
  <c r="AO12" i="31"/>
  <c r="AP12" i="31"/>
  <c r="AQ12" i="31"/>
  <c r="AJ13" i="31"/>
  <c r="AK13" i="31"/>
  <c r="AL13" i="31"/>
  <c r="AN13" i="31" s="1"/>
  <c r="AM13" i="31"/>
  <c r="AO13" i="31"/>
  <c r="AP13" i="31"/>
  <c r="AQ13" i="31"/>
  <c r="AJ14" i="31"/>
  <c r="AK14" i="31"/>
  <c r="AL14" i="31"/>
  <c r="AN14" i="31" s="1"/>
  <c r="AM14" i="31"/>
  <c r="AO14" i="31"/>
  <c r="AP14" i="31"/>
  <c r="AQ14" i="31"/>
  <c r="AJ15" i="31"/>
  <c r="AK15" i="31"/>
  <c r="AL15" i="31"/>
  <c r="AN15" i="31" s="1"/>
  <c r="AM15" i="31"/>
  <c r="AO15" i="31"/>
  <c r="AP15" i="31"/>
  <c r="AQ15" i="31"/>
  <c r="AJ16" i="31"/>
  <c r="AK16" i="31"/>
  <c r="AL16" i="31"/>
  <c r="AN16" i="31" s="1"/>
  <c r="AM16" i="31"/>
  <c r="AO16" i="31"/>
  <c r="AP16" i="31"/>
  <c r="AQ16" i="31"/>
  <c r="AJ17" i="31"/>
  <c r="AK17" i="31"/>
  <c r="AL17" i="31"/>
  <c r="AN17" i="31" s="1"/>
  <c r="AM17" i="31"/>
  <c r="AO17" i="31"/>
  <c r="AP17" i="31"/>
  <c r="AQ17" i="31"/>
  <c r="AJ18" i="31"/>
  <c r="AK18" i="31"/>
  <c r="AL18" i="31"/>
  <c r="AN18" i="31" s="1"/>
  <c r="AM18" i="31"/>
  <c r="AO18" i="31"/>
  <c r="AP18" i="31"/>
  <c r="AQ18" i="31"/>
  <c r="AJ19" i="31"/>
  <c r="AK19" i="31"/>
  <c r="AL19" i="31"/>
  <c r="AN19" i="31" s="1"/>
  <c r="AM19" i="31"/>
  <c r="AO19" i="31"/>
  <c r="AP19" i="31"/>
  <c r="AQ19" i="31"/>
  <c r="AJ20" i="31"/>
  <c r="AK20" i="31"/>
  <c r="AL20" i="31"/>
  <c r="AN20" i="31" s="1"/>
  <c r="AM20" i="31"/>
  <c r="AO20" i="31"/>
  <c r="AP20" i="31"/>
  <c r="AQ20" i="31"/>
  <c r="AJ21" i="31"/>
  <c r="AK21" i="31"/>
  <c r="AL21" i="31"/>
  <c r="AN21" i="31" s="1"/>
  <c r="AM21" i="31"/>
  <c r="AO21" i="31"/>
  <c r="AP21" i="31"/>
  <c r="AQ21" i="31"/>
  <c r="AJ22" i="31"/>
  <c r="AK22" i="31"/>
  <c r="AL22" i="31"/>
  <c r="AN22" i="31" s="1"/>
  <c r="AM22" i="31"/>
  <c r="AO22" i="31"/>
  <c r="AP22" i="31"/>
  <c r="AQ22" i="31"/>
  <c r="AJ23" i="31"/>
  <c r="AK23" i="31"/>
  <c r="AL23" i="31"/>
  <c r="AN23" i="31" s="1"/>
  <c r="AM23" i="31"/>
  <c r="AO23" i="31"/>
  <c r="AP23" i="31"/>
  <c r="AQ23" i="31"/>
  <c r="AJ24" i="31"/>
  <c r="AK24" i="31"/>
  <c r="AL24" i="31"/>
  <c r="AN24" i="31" s="1"/>
  <c r="AM24" i="31"/>
  <c r="AO24" i="31" s="1"/>
  <c r="AP24" i="31"/>
  <c r="AQ24" i="31"/>
  <c r="AJ25" i="31"/>
  <c r="AK25" i="31"/>
  <c r="AL25" i="31"/>
  <c r="AN25" i="31" s="1"/>
  <c r="AM25" i="31"/>
  <c r="AO25" i="31" s="1"/>
  <c r="AP25" i="31"/>
  <c r="AQ25" i="31"/>
  <c r="AJ26" i="31"/>
  <c r="AK26" i="31"/>
  <c r="AL26" i="31"/>
  <c r="AN26" i="31" s="1"/>
  <c r="AM26" i="31"/>
  <c r="AO26" i="31" s="1"/>
  <c r="AP26" i="31"/>
  <c r="AQ26" i="31"/>
  <c r="AJ27" i="31"/>
  <c r="AK27" i="31"/>
  <c r="AL27" i="31"/>
  <c r="AN27" i="31" s="1"/>
  <c r="AM27" i="31"/>
  <c r="AO27" i="31" s="1"/>
  <c r="AP27" i="31"/>
  <c r="AQ27" i="31"/>
  <c r="AJ28" i="31"/>
  <c r="AK28" i="31"/>
  <c r="AL28" i="31"/>
  <c r="AN28" i="31" s="1"/>
  <c r="AM28" i="31"/>
  <c r="AO28" i="31" s="1"/>
  <c r="AP28" i="31"/>
  <c r="AQ28" i="31"/>
  <c r="AJ29" i="31"/>
  <c r="AK29" i="31"/>
  <c r="AL29" i="31"/>
  <c r="AN29" i="31" s="1"/>
  <c r="AM29" i="31"/>
  <c r="AO29" i="31" s="1"/>
  <c r="AP29" i="31"/>
  <c r="AQ29" i="31"/>
  <c r="AJ30" i="31"/>
  <c r="AK30" i="31"/>
  <c r="AL30" i="31"/>
  <c r="AN30" i="31" s="1"/>
  <c r="AM30" i="31"/>
  <c r="AO30" i="31" s="1"/>
  <c r="AP30" i="31"/>
  <c r="AQ30" i="31"/>
  <c r="AJ31" i="31"/>
  <c r="AK31" i="31"/>
  <c r="AL31" i="31"/>
  <c r="AN31" i="31" s="1"/>
  <c r="AM31" i="31"/>
  <c r="AO31" i="31" s="1"/>
  <c r="AP31" i="31"/>
  <c r="AQ31" i="31"/>
  <c r="AJ32" i="31"/>
  <c r="AK32" i="31"/>
  <c r="AL32" i="31"/>
  <c r="AN32" i="31" s="1"/>
  <c r="AM32" i="31"/>
  <c r="AO32" i="31" s="1"/>
  <c r="AP32" i="31"/>
  <c r="AQ32" i="31"/>
  <c r="AJ33" i="31"/>
  <c r="AK33" i="31"/>
  <c r="AL33" i="31"/>
  <c r="AN33" i="31" s="1"/>
  <c r="AM33" i="31"/>
  <c r="AO33" i="31" s="1"/>
  <c r="AP33" i="31"/>
  <c r="AQ33" i="31"/>
  <c r="AJ34" i="31"/>
  <c r="AK34" i="31"/>
  <c r="AL34" i="31"/>
  <c r="AN34" i="31" s="1"/>
  <c r="AM34" i="31"/>
  <c r="AO34" i="31" s="1"/>
  <c r="AP34" i="31"/>
  <c r="AQ34" i="31"/>
  <c r="AJ35" i="31"/>
  <c r="AK35" i="31"/>
  <c r="AL35" i="31"/>
  <c r="AN35" i="31" s="1"/>
  <c r="AM35" i="31"/>
  <c r="AO35" i="31" s="1"/>
  <c r="AP35" i="31"/>
  <c r="AQ35" i="31"/>
  <c r="AJ36" i="31"/>
  <c r="AK36" i="31"/>
  <c r="AL36" i="31"/>
  <c r="AN36" i="31" s="1"/>
  <c r="AM36" i="31"/>
  <c r="AO36" i="31" s="1"/>
  <c r="AP36" i="31"/>
  <c r="AQ36" i="31"/>
  <c r="AJ37" i="31"/>
  <c r="AK37" i="31"/>
  <c r="AL37" i="31"/>
  <c r="AN37" i="31" s="1"/>
  <c r="AM37" i="31"/>
  <c r="AO37" i="31" s="1"/>
  <c r="AP37" i="31"/>
  <c r="AQ37" i="31"/>
  <c r="AJ38" i="31"/>
  <c r="AK38" i="31"/>
  <c r="AL38" i="31"/>
  <c r="AN38" i="31" s="1"/>
  <c r="AM38" i="31"/>
  <c r="AO38" i="31" s="1"/>
  <c r="AP38" i="31"/>
  <c r="AQ38" i="31"/>
  <c r="AJ39" i="31"/>
  <c r="AK39" i="31"/>
  <c r="AL39" i="31"/>
  <c r="AN39" i="31" s="1"/>
  <c r="AM39" i="31"/>
  <c r="AO39" i="31" s="1"/>
  <c r="AP39" i="31"/>
  <c r="AQ39" i="31"/>
  <c r="AJ40" i="31"/>
  <c r="AK40" i="31"/>
  <c r="AL40" i="31"/>
  <c r="AN40" i="31" s="1"/>
  <c r="AM40" i="31"/>
  <c r="AO40" i="31" s="1"/>
  <c r="AP40" i="31"/>
  <c r="AQ40" i="31"/>
  <c r="AJ41" i="31"/>
  <c r="AK41" i="31"/>
  <c r="AL41" i="31"/>
  <c r="AN41" i="31" s="1"/>
  <c r="AM41" i="31"/>
  <c r="AO41" i="31" s="1"/>
  <c r="AP41" i="31"/>
  <c r="AQ41" i="31"/>
  <c r="AJ42" i="31"/>
  <c r="AK42" i="31"/>
  <c r="AL42" i="31"/>
  <c r="AN42" i="31" s="1"/>
  <c r="AM42" i="31"/>
  <c r="AO42" i="31" s="1"/>
  <c r="AP42" i="31"/>
  <c r="AQ42" i="31"/>
  <c r="M23" i="31" l="1"/>
  <c r="AQ2" i="31" l="1"/>
  <c r="AP2" i="31"/>
  <c r="AM2" i="31"/>
  <c r="AO2" i="31" s="1"/>
  <c r="AL2" i="31"/>
  <c r="AN2" i="31" s="1"/>
  <c r="AK2" i="31"/>
  <c r="AJ2" i="31"/>
  <c r="M2" i="31"/>
  <c r="M24" i="29" l="1"/>
  <c r="AK21" i="29" l="1"/>
  <c r="AJ21" i="29"/>
  <c r="M21" i="29"/>
  <c r="M20" i="29" l="1"/>
  <c r="AJ20" i="29"/>
  <c r="AK20" i="29"/>
  <c r="AK19" i="29" l="1"/>
  <c r="AJ19" i="29"/>
  <c r="M19" i="29"/>
  <c r="M18" i="29" l="1"/>
  <c r="AJ18" i="29"/>
  <c r="AK18" i="29"/>
  <c r="AL18" i="29"/>
  <c r="AN18" i="29" s="1"/>
  <c r="AM18" i="29"/>
  <c r="AO18" i="29" s="1"/>
  <c r="AP18" i="29"/>
  <c r="AQ18" i="29"/>
  <c r="M17" i="29"/>
  <c r="AJ17" i="29"/>
  <c r="AK17" i="29"/>
  <c r="AL17" i="29"/>
  <c r="AN17" i="29" s="1"/>
  <c r="AM17" i="29"/>
  <c r="AO17" i="29" s="1"/>
  <c r="AP17" i="29"/>
  <c r="AQ17" i="29"/>
  <c r="M16" i="29" l="1"/>
  <c r="M3" i="29" l="1"/>
  <c r="M4" i="29"/>
  <c r="M5" i="29"/>
  <c r="M6" i="29"/>
  <c r="M7" i="29"/>
  <c r="M8" i="29"/>
  <c r="M9" i="29"/>
  <c r="M10" i="29"/>
  <c r="M11" i="29"/>
  <c r="M12" i="29"/>
  <c r="M13" i="29"/>
  <c r="M14" i="29"/>
  <c r="M15" i="29"/>
  <c r="M2" i="29"/>
  <c r="AJ15" i="29"/>
  <c r="AK15" i="29"/>
  <c r="AL15" i="29"/>
  <c r="AN15" i="29" s="1"/>
  <c r="AM15" i="29"/>
  <c r="AO15" i="29" s="1"/>
  <c r="AP15" i="29"/>
  <c r="AQ15" i="29"/>
  <c r="AQ16" i="29" l="1"/>
  <c r="AP16" i="29"/>
  <c r="AM16" i="29"/>
  <c r="AO16" i="29" s="1"/>
  <c r="AL16" i="29"/>
  <c r="AN16" i="29" s="1"/>
  <c r="AK16" i="29"/>
  <c r="AJ16" i="29"/>
  <c r="AQ14" i="29"/>
  <c r="AP14" i="29"/>
  <c r="AM14" i="29"/>
  <c r="AO14" i="29" s="1"/>
  <c r="AL14" i="29"/>
  <c r="AN14" i="29" s="1"/>
  <c r="AK14" i="29"/>
  <c r="AJ14" i="29"/>
  <c r="AQ13" i="29"/>
  <c r="AP13" i="29"/>
  <c r="AM13" i="29"/>
  <c r="AO13" i="29" s="1"/>
  <c r="AL13" i="29"/>
  <c r="AN13" i="29" s="1"/>
  <c r="AK13" i="29"/>
  <c r="AJ13" i="29"/>
  <c r="AQ12" i="29"/>
  <c r="AP12" i="29"/>
  <c r="AM12" i="29"/>
  <c r="AO12" i="29" s="1"/>
  <c r="AL12" i="29"/>
  <c r="AN12" i="29" s="1"/>
  <c r="AK12" i="29"/>
  <c r="AJ12" i="29"/>
  <c r="AQ11" i="29"/>
  <c r="AP11" i="29"/>
  <c r="AM11" i="29"/>
  <c r="AO11" i="29" s="1"/>
  <c r="AL11" i="29"/>
  <c r="AN11" i="29" s="1"/>
  <c r="AK11" i="29"/>
  <c r="AJ11" i="29"/>
  <c r="AQ10" i="29"/>
  <c r="AP10" i="29"/>
  <c r="AM10" i="29"/>
  <c r="AO10" i="29" s="1"/>
  <c r="AL10" i="29"/>
  <c r="AN10" i="29" s="1"/>
  <c r="AK10" i="29"/>
  <c r="AJ10" i="29"/>
  <c r="AQ9" i="29"/>
  <c r="AP9" i="29"/>
  <c r="AM9" i="29"/>
  <c r="AO9" i="29" s="1"/>
  <c r="AL9" i="29"/>
  <c r="AN9" i="29" s="1"/>
  <c r="AK9" i="29"/>
  <c r="AJ9" i="29"/>
  <c r="AQ8" i="29"/>
  <c r="AP8" i="29"/>
  <c r="AM8" i="29"/>
  <c r="AO8" i="29" s="1"/>
  <c r="AL8" i="29"/>
  <c r="AN8" i="29" s="1"/>
  <c r="AK8" i="29"/>
  <c r="AJ8" i="29"/>
  <c r="AQ7" i="29"/>
  <c r="AP7" i="29"/>
  <c r="AM7" i="29"/>
  <c r="AO7" i="29" s="1"/>
  <c r="AL7" i="29"/>
  <c r="AN7" i="29" s="1"/>
  <c r="AK7" i="29"/>
  <c r="AJ7" i="29"/>
  <c r="AQ6" i="29"/>
  <c r="AP6" i="29"/>
  <c r="AM6" i="29"/>
  <c r="AO6" i="29" s="1"/>
  <c r="AL6" i="29"/>
  <c r="AN6" i="29" s="1"/>
  <c r="AK6" i="29"/>
  <c r="AJ6" i="29"/>
  <c r="AQ5" i="29"/>
  <c r="AP5" i="29"/>
  <c r="AM5" i="29"/>
  <c r="AO5" i="29" s="1"/>
  <c r="AL5" i="29"/>
  <c r="AN5" i="29" s="1"/>
  <c r="AK5" i="29"/>
  <c r="AJ5" i="29"/>
  <c r="AQ4" i="29"/>
  <c r="AP4" i="29"/>
  <c r="AM4" i="29"/>
  <c r="AO4" i="29" s="1"/>
  <c r="AL4" i="29"/>
  <c r="AN4" i="29" s="1"/>
  <c r="AK4" i="29"/>
  <c r="AJ4" i="29"/>
  <c r="AQ3" i="29"/>
  <c r="AP3" i="29"/>
  <c r="AM3" i="29"/>
  <c r="AO3" i="29" s="1"/>
  <c r="AL3" i="29"/>
  <c r="AN3" i="29" s="1"/>
  <c r="AK3" i="29"/>
  <c r="AJ3" i="29"/>
  <c r="AQ39" i="28" l="1"/>
  <c r="AP39" i="28"/>
  <c r="AM39" i="28"/>
  <c r="AO39" i="28" s="1"/>
  <c r="AL39" i="28"/>
  <c r="AN39" i="28" s="1"/>
  <c r="AK39" i="28"/>
  <c r="AJ39" i="28"/>
  <c r="AQ36" i="28"/>
  <c r="AP36" i="28"/>
  <c r="AM36" i="28"/>
  <c r="AO36" i="28" s="1"/>
  <c r="AL36" i="28"/>
  <c r="AN36" i="28" s="1"/>
  <c r="AK36" i="28"/>
  <c r="AJ36" i="28"/>
  <c r="AJ6" i="28"/>
  <c r="AK6" i="28"/>
  <c r="AL6" i="28"/>
  <c r="AN6" i="28" s="1"/>
  <c r="AM6" i="28"/>
  <c r="AO6" i="28" s="1"/>
  <c r="AP6" i="28"/>
  <c r="AQ6" i="28"/>
  <c r="AQ2" i="29" l="1"/>
  <c r="AP2" i="29"/>
  <c r="AM2" i="29"/>
  <c r="AO2" i="29" s="1"/>
  <c r="AL2" i="29"/>
  <c r="AN2" i="29" s="1"/>
  <c r="AK2" i="29"/>
  <c r="AJ2" i="29"/>
  <c r="AJ35" i="28" l="1"/>
  <c r="AK35" i="28"/>
  <c r="AL35" i="28"/>
  <c r="AN35" i="28" s="1"/>
  <c r="AM35" i="28"/>
  <c r="AO35" i="28" s="1"/>
  <c r="AP35" i="28"/>
  <c r="AQ35" i="28"/>
  <c r="AJ37" i="28"/>
  <c r="AK37" i="28"/>
  <c r="AL37" i="28"/>
  <c r="AN37" i="28" s="1"/>
  <c r="AM37" i="28"/>
  <c r="AO37" i="28" s="1"/>
  <c r="AP37" i="28"/>
  <c r="AQ37" i="28"/>
  <c r="AJ38" i="28"/>
  <c r="AK38" i="28"/>
  <c r="AL38" i="28"/>
  <c r="AN38" i="28" s="1"/>
  <c r="AM38" i="28"/>
  <c r="AO38" i="28" s="1"/>
  <c r="AP38" i="28"/>
  <c r="AQ38" i="28"/>
  <c r="AJ40" i="28"/>
  <c r="AK40" i="28"/>
  <c r="AL40" i="28"/>
  <c r="AN40" i="28" s="1"/>
  <c r="AM40" i="28"/>
  <c r="AO40" i="28" s="1"/>
  <c r="AP40" i="28"/>
  <c r="AQ40" i="28"/>
  <c r="AJ41" i="28"/>
  <c r="AK41" i="28"/>
  <c r="AL41" i="28"/>
  <c r="AN41" i="28" s="1"/>
  <c r="AM41" i="28"/>
  <c r="AO41" i="28" s="1"/>
  <c r="AP41" i="28"/>
  <c r="AQ41" i="28"/>
  <c r="AJ42" i="28"/>
  <c r="AK42" i="28"/>
  <c r="AL42" i="28"/>
  <c r="AN42" i="28" s="1"/>
  <c r="AM42" i="28"/>
  <c r="AO42" i="28" s="1"/>
  <c r="AP42" i="28"/>
  <c r="AQ42" i="28"/>
  <c r="AJ43" i="28"/>
  <c r="AK43" i="28"/>
  <c r="AL43" i="28"/>
  <c r="AN43" i="28" s="1"/>
  <c r="AM43" i="28"/>
  <c r="AO43" i="28" s="1"/>
  <c r="AP43" i="28"/>
  <c r="AQ43" i="28"/>
  <c r="AJ44" i="28"/>
  <c r="AK44" i="28"/>
  <c r="AL44" i="28"/>
  <c r="AN44" i="28" s="1"/>
  <c r="AM44" i="28"/>
  <c r="AO44" i="28" s="1"/>
  <c r="AP44" i="28"/>
  <c r="AQ44" i="28"/>
  <c r="AJ45" i="28"/>
  <c r="AK45" i="28"/>
  <c r="AL45" i="28"/>
  <c r="AN45" i="28" s="1"/>
  <c r="AM45" i="28"/>
  <c r="AO45" i="28" s="1"/>
  <c r="AP45" i="28"/>
  <c r="AQ45" i="28"/>
  <c r="M33" i="28" l="1"/>
  <c r="AJ33" i="28"/>
  <c r="AK33" i="28"/>
  <c r="AL33" i="28"/>
  <c r="AN33" i="28" s="1"/>
  <c r="AM33" i="28"/>
  <c r="AO33" i="28" s="1"/>
  <c r="AP33" i="28"/>
  <c r="AQ33" i="28"/>
  <c r="AK18" i="28" l="1"/>
  <c r="AJ24" i="28" l="1"/>
  <c r="AK24" i="28"/>
  <c r="AL24" i="28"/>
  <c r="AN24" i="28" s="1"/>
  <c r="AM24" i="28"/>
  <c r="AO24" i="28" s="1"/>
  <c r="AP24" i="28"/>
  <c r="AQ24" i="28"/>
  <c r="AJ25" i="28"/>
  <c r="AK25" i="28"/>
  <c r="AL25" i="28"/>
  <c r="AN25" i="28" s="1"/>
  <c r="AM25" i="28"/>
  <c r="AO25" i="28" s="1"/>
  <c r="AP25" i="28"/>
  <c r="AQ25" i="28"/>
  <c r="AJ26" i="28"/>
  <c r="AK26" i="28"/>
  <c r="AL26" i="28"/>
  <c r="AN26" i="28" s="1"/>
  <c r="AM26" i="28"/>
  <c r="AO26" i="28" s="1"/>
  <c r="AP26" i="28"/>
  <c r="AQ26" i="28"/>
  <c r="AJ27" i="28"/>
  <c r="AK27" i="28"/>
  <c r="AL27" i="28"/>
  <c r="AN27" i="28" s="1"/>
  <c r="AM27" i="28"/>
  <c r="AO27" i="28" s="1"/>
  <c r="AP27" i="28"/>
  <c r="AQ27" i="28"/>
  <c r="AJ28" i="28"/>
  <c r="AK28" i="28"/>
  <c r="AL28" i="28"/>
  <c r="AN28" i="28" s="1"/>
  <c r="AM28" i="28"/>
  <c r="AO28" i="28" s="1"/>
  <c r="AP28" i="28"/>
  <c r="AQ28" i="28"/>
  <c r="AJ29" i="28"/>
  <c r="AK29" i="28"/>
  <c r="AL29" i="28"/>
  <c r="AN29" i="28" s="1"/>
  <c r="AM29" i="28"/>
  <c r="AO29" i="28" s="1"/>
  <c r="AP29" i="28"/>
  <c r="AQ29" i="28"/>
  <c r="AJ30" i="28"/>
  <c r="AK30" i="28"/>
  <c r="AL30" i="28"/>
  <c r="AN30" i="28" s="1"/>
  <c r="AM30" i="28"/>
  <c r="AO30" i="28" s="1"/>
  <c r="AP30" i="28"/>
  <c r="AQ30" i="28"/>
  <c r="AJ31" i="28"/>
  <c r="AK31" i="28"/>
  <c r="AL31" i="28"/>
  <c r="AN31" i="28" s="1"/>
  <c r="AM31" i="28"/>
  <c r="AO31" i="28" s="1"/>
  <c r="AP31" i="28"/>
  <c r="AQ31" i="28"/>
  <c r="AJ32" i="28"/>
  <c r="AK32" i="28"/>
  <c r="AL32" i="28"/>
  <c r="AN32" i="28" s="1"/>
  <c r="AM32" i="28"/>
  <c r="AO32" i="28" s="1"/>
  <c r="AP32" i="28"/>
  <c r="AQ32" i="28"/>
  <c r="AJ34" i="28"/>
  <c r="AK34" i="28"/>
  <c r="AL34" i="28"/>
  <c r="AN34" i="28" s="1"/>
  <c r="AM34" i="28"/>
  <c r="AO34" i="28" s="1"/>
  <c r="AP34" i="28"/>
  <c r="AQ34" i="28"/>
  <c r="AJ18" i="28" l="1"/>
  <c r="AL18" i="28"/>
  <c r="AN18" i="28" s="1"/>
  <c r="AM18" i="28"/>
  <c r="AO18" i="28" s="1"/>
  <c r="AP18" i="28"/>
  <c r="AQ18" i="28"/>
  <c r="AJ19" i="28"/>
  <c r="AK19" i="28"/>
  <c r="AL19" i="28"/>
  <c r="AN19" i="28" s="1"/>
  <c r="AM19" i="28"/>
  <c r="AO19" i="28" s="1"/>
  <c r="AP19" i="28"/>
  <c r="AQ19" i="28"/>
  <c r="AJ20" i="28"/>
  <c r="AK20" i="28"/>
  <c r="AL20" i="28"/>
  <c r="AN20" i="28" s="1"/>
  <c r="AM20" i="28"/>
  <c r="AO20" i="28" s="1"/>
  <c r="AP20" i="28"/>
  <c r="AQ20" i="28"/>
  <c r="AJ21" i="28"/>
  <c r="AK21" i="28"/>
  <c r="AL21" i="28"/>
  <c r="AN21" i="28" s="1"/>
  <c r="AM21" i="28"/>
  <c r="AO21" i="28" s="1"/>
  <c r="AP21" i="28"/>
  <c r="AQ21" i="28"/>
  <c r="AJ22" i="28"/>
  <c r="AK22" i="28"/>
  <c r="AL22" i="28"/>
  <c r="AN22" i="28" s="1"/>
  <c r="AM22" i="28"/>
  <c r="AO22" i="28" s="1"/>
  <c r="AP22" i="28"/>
  <c r="AQ22" i="28"/>
  <c r="AJ23" i="28"/>
  <c r="AK23" i="28"/>
  <c r="AL23" i="28"/>
  <c r="AN23" i="28" s="1"/>
  <c r="AM23" i="28"/>
  <c r="AO23" i="28" s="1"/>
  <c r="AP23" i="28"/>
  <c r="AQ23" i="28"/>
  <c r="M19" i="28" l="1"/>
  <c r="AJ3" i="28" l="1"/>
  <c r="AK3" i="28"/>
  <c r="AL3" i="28"/>
  <c r="AN3" i="28" s="1"/>
  <c r="AM3" i="28"/>
  <c r="AO3" i="28" s="1"/>
  <c r="AP3" i="28"/>
  <c r="AQ3" i="28"/>
  <c r="AJ4" i="28"/>
  <c r="AK4" i="28"/>
  <c r="AL4" i="28"/>
  <c r="AN4" i="28" s="1"/>
  <c r="AM4" i="28"/>
  <c r="AO4" i="28" s="1"/>
  <c r="AP4" i="28"/>
  <c r="AQ4" i="28"/>
  <c r="AJ5" i="28"/>
  <c r="AK5" i="28"/>
  <c r="AL5" i="28"/>
  <c r="AN5" i="28" s="1"/>
  <c r="AM5" i="28"/>
  <c r="AO5" i="28" s="1"/>
  <c r="AP5" i="28"/>
  <c r="AQ5" i="28"/>
  <c r="AJ7" i="28"/>
  <c r="AK7" i="28"/>
  <c r="AL7" i="28"/>
  <c r="AN7" i="28" s="1"/>
  <c r="AM7" i="28"/>
  <c r="AO7" i="28" s="1"/>
  <c r="AP7" i="28"/>
  <c r="AQ7" i="28"/>
  <c r="AJ8" i="28"/>
  <c r="AK8" i="28"/>
  <c r="AL8" i="28"/>
  <c r="AN8" i="28" s="1"/>
  <c r="AM8" i="28"/>
  <c r="AO8" i="28" s="1"/>
  <c r="AP8" i="28"/>
  <c r="AQ8" i="28"/>
  <c r="AJ9" i="28"/>
  <c r="AK9" i="28"/>
  <c r="AL9" i="28"/>
  <c r="AN9" i="28" s="1"/>
  <c r="AM9" i="28"/>
  <c r="AO9" i="28" s="1"/>
  <c r="AP9" i="28"/>
  <c r="AQ9" i="28"/>
  <c r="AJ10" i="28"/>
  <c r="AK10" i="28"/>
  <c r="AL10" i="28"/>
  <c r="AN10" i="28" s="1"/>
  <c r="AM10" i="28"/>
  <c r="AO10" i="28" s="1"/>
  <c r="AP10" i="28"/>
  <c r="AQ10" i="28"/>
  <c r="AJ11" i="28"/>
  <c r="AK11" i="28"/>
  <c r="AL11" i="28"/>
  <c r="AN11" i="28" s="1"/>
  <c r="AM11" i="28"/>
  <c r="AO11" i="28" s="1"/>
  <c r="AP11" i="28"/>
  <c r="AQ11" i="28"/>
  <c r="AJ12" i="28"/>
  <c r="AK12" i="28"/>
  <c r="AL12" i="28"/>
  <c r="AN12" i="28" s="1"/>
  <c r="AM12" i="28"/>
  <c r="AO12" i="28" s="1"/>
  <c r="AP12" i="28"/>
  <c r="AQ12" i="28"/>
  <c r="AJ13" i="28"/>
  <c r="AK13" i="28"/>
  <c r="AL13" i="28"/>
  <c r="AN13" i="28" s="1"/>
  <c r="AM13" i="28"/>
  <c r="AO13" i="28" s="1"/>
  <c r="AP13" i="28"/>
  <c r="AQ13" i="28"/>
  <c r="AJ14" i="28"/>
  <c r="AK14" i="28"/>
  <c r="AL14" i="28"/>
  <c r="AN14" i="28" s="1"/>
  <c r="AM14" i="28"/>
  <c r="AO14" i="28" s="1"/>
  <c r="AP14" i="28"/>
  <c r="AQ14" i="28"/>
  <c r="AJ15" i="28"/>
  <c r="AK15" i="28"/>
  <c r="AL15" i="28"/>
  <c r="AN15" i="28" s="1"/>
  <c r="AM15" i="28"/>
  <c r="AO15" i="28" s="1"/>
  <c r="AP15" i="28"/>
  <c r="AQ15" i="28"/>
  <c r="AJ16" i="28"/>
  <c r="AK16" i="28"/>
  <c r="AL16" i="28"/>
  <c r="AN16" i="28" s="1"/>
  <c r="AM16" i="28"/>
  <c r="AO16" i="28" s="1"/>
  <c r="AP16" i="28"/>
  <c r="AQ16" i="28"/>
  <c r="AJ17" i="28"/>
  <c r="AK17" i="28"/>
  <c r="AL17" i="28"/>
  <c r="AN17" i="28" s="1"/>
  <c r="AM17" i="28"/>
  <c r="AO17" i="28" s="1"/>
  <c r="AP17" i="28"/>
  <c r="AQ17" i="28"/>
  <c r="AQ2" i="28" l="1"/>
  <c r="AP2" i="28"/>
  <c r="AM2" i="28"/>
  <c r="AO2" i="28" s="1"/>
  <c r="AL2" i="28"/>
  <c r="AN2" i="28" s="1"/>
  <c r="AK2" i="28"/>
  <c r="AJ2" i="28"/>
  <c r="M2" i="28"/>
  <c r="M10" i="28" l="1"/>
  <c r="M71" i="27" l="1"/>
  <c r="AJ71" i="27"/>
  <c r="AK71" i="27"/>
  <c r="AL71" i="27"/>
  <c r="AN71" i="27" s="1"/>
  <c r="AM71" i="27"/>
  <c r="AO71" i="27" s="1"/>
  <c r="AP71" i="27"/>
  <c r="AQ71" i="27"/>
  <c r="M70" i="27" l="1"/>
  <c r="M69" i="27" l="1"/>
  <c r="M66" i="27" l="1"/>
  <c r="AJ35" i="27" l="1"/>
  <c r="AK35" i="27"/>
  <c r="AL35" i="27"/>
  <c r="AN35" i="27" s="1"/>
  <c r="AM35" i="27"/>
  <c r="AO35" i="27" s="1"/>
  <c r="AP35" i="27"/>
  <c r="AQ35" i="27"/>
  <c r="AJ36" i="27"/>
  <c r="AK36" i="27"/>
  <c r="AL36" i="27"/>
  <c r="AN36" i="27" s="1"/>
  <c r="AM36" i="27"/>
  <c r="AO36" i="27" s="1"/>
  <c r="AP36" i="27"/>
  <c r="AQ36" i="27"/>
  <c r="AJ37" i="27"/>
  <c r="AK37" i="27"/>
  <c r="AL37" i="27"/>
  <c r="AN37" i="27" s="1"/>
  <c r="AM37" i="27"/>
  <c r="AO37" i="27" s="1"/>
  <c r="AP37" i="27"/>
  <c r="AQ37" i="27"/>
  <c r="AJ38" i="27"/>
  <c r="AK38" i="27"/>
  <c r="AL38" i="27"/>
  <c r="AN38" i="27" s="1"/>
  <c r="AM38" i="27"/>
  <c r="AO38" i="27" s="1"/>
  <c r="AP38" i="27"/>
  <c r="AQ38" i="27"/>
  <c r="AJ39" i="27"/>
  <c r="AK39" i="27"/>
  <c r="AL39" i="27"/>
  <c r="AN39" i="27" s="1"/>
  <c r="AM39" i="27"/>
  <c r="AO39" i="27" s="1"/>
  <c r="AP39" i="27"/>
  <c r="AQ39" i="27"/>
  <c r="AJ40" i="27"/>
  <c r="AK40" i="27"/>
  <c r="AL40" i="27"/>
  <c r="AN40" i="27" s="1"/>
  <c r="AM40" i="27"/>
  <c r="AO40" i="27" s="1"/>
  <c r="AP40" i="27"/>
  <c r="AQ40" i="27"/>
  <c r="AJ41" i="27"/>
  <c r="AK41" i="27"/>
  <c r="AL41" i="27"/>
  <c r="AN41" i="27" s="1"/>
  <c r="AM41" i="27"/>
  <c r="AO41" i="27" s="1"/>
  <c r="AP41" i="27"/>
  <c r="AQ41" i="27"/>
  <c r="AJ42" i="27"/>
  <c r="AK42" i="27"/>
  <c r="AL42" i="27"/>
  <c r="AN42" i="27" s="1"/>
  <c r="AM42" i="27"/>
  <c r="AO42" i="27" s="1"/>
  <c r="AP42" i="27"/>
  <c r="AQ42" i="27"/>
  <c r="AJ43" i="27"/>
  <c r="AK43" i="27"/>
  <c r="AL43" i="27"/>
  <c r="AN43" i="27" s="1"/>
  <c r="AM43" i="27"/>
  <c r="AO43" i="27" s="1"/>
  <c r="AP43" i="27"/>
  <c r="AQ43" i="27" s="1"/>
  <c r="AJ44" i="27"/>
  <c r="AK44" i="27"/>
  <c r="AL44" i="27"/>
  <c r="AN44" i="27" s="1"/>
  <c r="AM44" i="27"/>
  <c r="AO44" i="27" s="1"/>
  <c r="AP44" i="27"/>
  <c r="AQ44" i="27"/>
  <c r="AJ45" i="27"/>
  <c r="AK45" i="27"/>
  <c r="AL45" i="27"/>
  <c r="AN45" i="27" s="1"/>
  <c r="AM45" i="27"/>
  <c r="AO45" i="27" s="1"/>
  <c r="AP45" i="27"/>
  <c r="AQ45" i="27"/>
  <c r="AJ46" i="27"/>
  <c r="AK46" i="27"/>
  <c r="AL46" i="27"/>
  <c r="AN46" i="27" s="1"/>
  <c r="AM46" i="27"/>
  <c r="AO46" i="27" s="1"/>
  <c r="AP46" i="27"/>
  <c r="AQ46" i="27"/>
  <c r="AJ47" i="27"/>
  <c r="AK47" i="27"/>
  <c r="AL47" i="27"/>
  <c r="AN47" i="27" s="1"/>
  <c r="AM47" i="27"/>
  <c r="AO47" i="27" s="1"/>
  <c r="AP47" i="27"/>
  <c r="AQ47" i="27"/>
  <c r="AJ48" i="27"/>
  <c r="AK48" i="27"/>
  <c r="AL48" i="27"/>
  <c r="AN48" i="27" s="1"/>
  <c r="AM48" i="27"/>
  <c r="AO48" i="27" s="1"/>
  <c r="AP48" i="27"/>
  <c r="AQ48" i="27"/>
  <c r="AJ49" i="27"/>
  <c r="AK49" i="27"/>
  <c r="AL49" i="27"/>
  <c r="AN49" i="27" s="1"/>
  <c r="AM49" i="27"/>
  <c r="AO49" i="27" s="1"/>
  <c r="AP49" i="27"/>
  <c r="AQ49" i="27" s="1"/>
  <c r="AJ50" i="27"/>
  <c r="AK50" i="27"/>
  <c r="AL50" i="27"/>
  <c r="AN50" i="27" s="1"/>
  <c r="AM50" i="27"/>
  <c r="AO50" i="27" s="1"/>
  <c r="AP50" i="27"/>
  <c r="AQ50" i="27"/>
  <c r="AJ51" i="27"/>
  <c r="AK51" i="27"/>
  <c r="AL51" i="27"/>
  <c r="AN51" i="27" s="1"/>
  <c r="AM51" i="27"/>
  <c r="AO51" i="27" s="1"/>
  <c r="AP51" i="27"/>
  <c r="AQ51" i="27"/>
  <c r="AJ52" i="27"/>
  <c r="AK52" i="27"/>
  <c r="AL52" i="27"/>
  <c r="AN52" i="27" s="1"/>
  <c r="AM52" i="27"/>
  <c r="AO52" i="27" s="1"/>
  <c r="AP52" i="27"/>
  <c r="AQ52" i="27"/>
  <c r="AJ53" i="27"/>
  <c r="AK53" i="27"/>
  <c r="AL53" i="27"/>
  <c r="AN53" i="27" s="1"/>
  <c r="AM53" i="27"/>
  <c r="AO53" i="27" s="1"/>
  <c r="AP53" i="27"/>
  <c r="AQ53" i="27"/>
  <c r="AJ54" i="27"/>
  <c r="AK54" i="27"/>
  <c r="AL54" i="27"/>
  <c r="AN54" i="27" s="1"/>
  <c r="AM54" i="27"/>
  <c r="AO54" i="27" s="1"/>
  <c r="AP54" i="27"/>
  <c r="AQ54" i="27"/>
  <c r="AJ55" i="27"/>
  <c r="AK55" i="27"/>
  <c r="AL55" i="27"/>
  <c r="AN55" i="27" s="1"/>
  <c r="AM55" i="27"/>
  <c r="AO55" i="27" s="1"/>
  <c r="AP55" i="27"/>
  <c r="AQ55" i="27" s="1"/>
  <c r="AJ56" i="27"/>
  <c r="AK56" i="27"/>
  <c r="AL56" i="27"/>
  <c r="AN56" i="27" s="1"/>
  <c r="AM56" i="27"/>
  <c r="AO56" i="27" s="1"/>
  <c r="AP56" i="27"/>
  <c r="AQ56" i="27"/>
  <c r="AJ57" i="27"/>
  <c r="AK57" i="27"/>
  <c r="AL57" i="27"/>
  <c r="AN57" i="27" s="1"/>
  <c r="AM57" i="27"/>
  <c r="AO57" i="27" s="1"/>
  <c r="AP57" i="27"/>
  <c r="AQ57" i="27"/>
  <c r="AJ58" i="27"/>
  <c r="AK58" i="27"/>
  <c r="AL58" i="27"/>
  <c r="AN58" i="27" s="1"/>
  <c r="AM58" i="27"/>
  <c r="AO58" i="27" s="1"/>
  <c r="AP58" i="27"/>
  <c r="AQ58" i="27"/>
  <c r="AJ59" i="27"/>
  <c r="AK59" i="27"/>
  <c r="AL59" i="27"/>
  <c r="AN59" i="27" s="1"/>
  <c r="AM59" i="27"/>
  <c r="AO59" i="27" s="1"/>
  <c r="AP59" i="27"/>
  <c r="AQ59" i="27" s="1"/>
  <c r="AJ60" i="27"/>
  <c r="AK60" i="27"/>
  <c r="AL60" i="27"/>
  <c r="AN60" i="27" s="1"/>
  <c r="AM60" i="27"/>
  <c r="AO60" i="27" s="1"/>
  <c r="AP60" i="27"/>
  <c r="AQ60" i="27"/>
  <c r="AJ61" i="27"/>
  <c r="AK61" i="27"/>
  <c r="AL61" i="27"/>
  <c r="AN61" i="27" s="1"/>
  <c r="AM61" i="27"/>
  <c r="AO61" i="27" s="1"/>
  <c r="AP61" i="27"/>
  <c r="AQ61" i="27"/>
  <c r="AJ62" i="27"/>
  <c r="AK62" i="27"/>
  <c r="AL62" i="27"/>
  <c r="AN62" i="27" s="1"/>
  <c r="AM62" i="27"/>
  <c r="AO62" i="27" s="1"/>
  <c r="AP62" i="27"/>
  <c r="AQ62" i="27"/>
  <c r="AJ63" i="27"/>
  <c r="AK63" i="27"/>
  <c r="AL63" i="27"/>
  <c r="AN63" i="27" s="1"/>
  <c r="AM63" i="27"/>
  <c r="AO63" i="27" s="1"/>
  <c r="AP63" i="27"/>
  <c r="AQ63" i="27"/>
  <c r="AJ64" i="27"/>
  <c r="AK64" i="27"/>
  <c r="AL64" i="27"/>
  <c r="AN64" i="27" s="1"/>
  <c r="AM64" i="27"/>
  <c r="AO64" i="27" s="1"/>
  <c r="AP64" i="27"/>
  <c r="AQ64" i="27"/>
  <c r="AJ65" i="27"/>
  <c r="AK65" i="27"/>
  <c r="AL65" i="27"/>
  <c r="AN65" i="27" s="1"/>
  <c r="AM65" i="27"/>
  <c r="AO65" i="27" s="1"/>
  <c r="AP65" i="27"/>
  <c r="AQ65" i="27"/>
  <c r="AJ66" i="27"/>
  <c r="AK66" i="27"/>
  <c r="AL66" i="27"/>
  <c r="AN66" i="27" s="1"/>
  <c r="AM66" i="27"/>
  <c r="AO66" i="27" s="1"/>
  <c r="AP66" i="27"/>
  <c r="AQ66" i="27"/>
  <c r="AJ67" i="27"/>
  <c r="AK67" i="27"/>
  <c r="AL67" i="27"/>
  <c r="AN67" i="27" s="1"/>
  <c r="AM67" i="27"/>
  <c r="AO67" i="27" s="1"/>
  <c r="AP67" i="27"/>
  <c r="AQ67" i="27" s="1"/>
  <c r="AJ68" i="27"/>
  <c r="AK68" i="27"/>
  <c r="AL68" i="27"/>
  <c r="AN68" i="27" s="1"/>
  <c r="AM68" i="27"/>
  <c r="AO68" i="27" s="1"/>
  <c r="AP68" i="27"/>
  <c r="AQ68" i="27" s="1"/>
  <c r="AJ69" i="27"/>
  <c r="AK69" i="27"/>
  <c r="AL69" i="27"/>
  <c r="AN69" i="27" s="1"/>
  <c r="AM69" i="27"/>
  <c r="AO69" i="27" s="1"/>
  <c r="AP69" i="27"/>
  <c r="AQ69" i="27"/>
  <c r="AJ70" i="27"/>
  <c r="AK70" i="27"/>
  <c r="AL70" i="27"/>
  <c r="AN70" i="27" s="1"/>
  <c r="AM70" i="27"/>
  <c r="AO70" i="27" s="1"/>
  <c r="AP70" i="27"/>
  <c r="AQ70" i="27"/>
  <c r="AJ33" i="27" l="1"/>
  <c r="AK33" i="27"/>
  <c r="AL33" i="27"/>
  <c r="AN33" i="27" s="1"/>
  <c r="AM33" i="27"/>
  <c r="AO33" i="27" s="1"/>
  <c r="AP33" i="27"/>
  <c r="AQ33" i="27" s="1"/>
  <c r="AQ34" i="27"/>
  <c r="AP34" i="27"/>
  <c r="AM34" i="27"/>
  <c r="AO34" i="27" s="1"/>
  <c r="AL34" i="27"/>
  <c r="AN34" i="27" s="1"/>
  <c r="AK34" i="27"/>
  <c r="AJ34" i="27"/>
  <c r="AP30" i="27"/>
  <c r="AQ30" i="27" s="1"/>
  <c r="AM30" i="27"/>
  <c r="AO30" i="27" s="1"/>
  <c r="AL30" i="27"/>
  <c r="AN30" i="27" s="1"/>
  <c r="AK30" i="27"/>
  <c r="AJ30" i="27"/>
  <c r="M3" i="27" l="1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2" i="27"/>
  <c r="AJ17" i="27" l="1"/>
  <c r="AK17" i="27"/>
  <c r="AL17" i="27"/>
  <c r="AN17" i="27" s="1"/>
  <c r="AM17" i="27"/>
  <c r="AO17" i="27" s="1"/>
  <c r="AP17" i="27"/>
  <c r="AQ17" i="27" s="1"/>
  <c r="AJ18" i="27"/>
  <c r="AK18" i="27"/>
  <c r="AL18" i="27"/>
  <c r="AN18" i="27" s="1"/>
  <c r="AM18" i="27"/>
  <c r="AO18" i="27" s="1"/>
  <c r="AP18" i="27"/>
  <c r="AQ18" i="27" s="1"/>
  <c r="AJ19" i="27"/>
  <c r="AK19" i="27"/>
  <c r="AL19" i="27"/>
  <c r="AN19" i="27" s="1"/>
  <c r="AM19" i="27"/>
  <c r="AO19" i="27" s="1"/>
  <c r="AP19" i="27"/>
  <c r="AQ19" i="27"/>
  <c r="AJ20" i="27"/>
  <c r="AK20" i="27"/>
  <c r="AL20" i="27"/>
  <c r="AN20" i="27" s="1"/>
  <c r="AM20" i="27"/>
  <c r="AO20" i="27" s="1"/>
  <c r="AP20" i="27"/>
  <c r="AQ20" i="27"/>
  <c r="AJ22" i="27"/>
  <c r="AK22" i="27"/>
  <c r="AL22" i="27"/>
  <c r="AN22" i="27" s="1"/>
  <c r="AM22" i="27"/>
  <c r="AO22" i="27" s="1"/>
  <c r="AP22" i="27"/>
  <c r="AQ22" i="27"/>
  <c r="AJ23" i="27"/>
  <c r="AK23" i="27"/>
  <c r="AL23" i="27"/>
  <c r="AN23" i="27" s="1"/>
  <c r="AM23" i="27"/>
  <c r="AO23" i="27" s="1"/>
  <c r="AP23" i="27"/>
  <c r="AQ23" i="27" s="1"/>
  <c r="AJ27" i="27"/>
  <c r="AK27" i="27"/>
  <c r="AL27" i="27"/>
  <c r="AN27" i="27" s="1"/>
  <c r="AM27" i="27"/>
  <c r="AO27" i="27" s="1"/>
  <c r="AP27" i="27"/>
  <c r="AQ27" i="27"/>
  <c r="AJ28" i="27"/>
  <c r="AK28" i="27"/>
  <c r="AL28" i="27"/>
  <c r="AN28" i="27" s="1"/>
  <c r="AM28" i="27"/>
  <c r="AO28" i="27" s="1"/>
  <c r="AP28" i="27"/>
  <c r="AQ28" i="27" s="1"/>
  <c r="AJ29" i="27"/>
  <c r="AK29" i="27"/>
  <c r="AL29" i="27"/>
  <c r="AN29" i="27" s="1"/>
  <c r="AM29" i="27"/>
  <c r="AO29" i="27" s="1"/>
  <c r="AP29" i="27"/>
  <c r="AQ29" i="27"/>
  <c r="AJ25" i="27"/>
  <c r="AK25" i="27"/>
  <c r="AL25" i="27"/>
  <c r="AN25" i="27" s="1"/>
  <c r="AM25" i="27"/>
  <c r="AO25" i="27" s="1"/>
  <c r="AP25" i="27"/>
  <c r="AQ25" i="27"/>
  <c r="AJ26" i="27"/>
  <c r="AK26" i="27"/>
  <c r="AL26" i="27"/>
  <c r="AN26" i="27" s="1"/>
  <c r="AM26" i="27"/>
  <c r="AO26" i="27" s="1"/>
  <c r="AP26" i="27"/>
  <c r="AQ26" i="27"/>
  <c r="AJ31" i="27"/>
  <c r="AK31" i="27"/>
  <c r="AL31" i="27"/>
  <c r="AN31" i="27" s="1"/>
  <c r="AM31" i="27"/>
  <c r="AO31" i="27" s="1"/>
  <c r="AP31" i="27"/>
  <c r="AQ31" i="27" s="1"/>
  <c r="AJ21" i="27"/>
  <c r="AK21" i="27"/>
  <c r="AL21" i="27"/>
  <c r="AN21" i="27" s="1"/>
  <c r="AM21" i="27"/>
  <c r="AO21" i="27" s="1"/>
  <c r="AP21" i="27"/>
  <c r="AQ21" i="27" s="1"/>
  <c r="AJ32" i="27"/>
  <c r="AK32" i="27"/>
  <c r="AL32" i="27"/>
  <c r="AN32" i="27" s="1"/>
  <c r="AM32" i="27"/>
  <c r="AO32" i="27" s="1"/>
  <c r="AP32" i="27"/>
  <c r="AQ32" i="27"/>
  <c r="AJ24" i="27"/>
  <c r="AK24" i="27"/>
  <c r="AL24" i="27"/>
  <c r="AN24" i="27" s="1"/>
  <c r="AM24" i="27"/>
  <c r="AO24" i="27" s="1"/>
  <c r="AP24" i="27"/>
  <c r="AQ24" i="27"/>
  <c r="AJ9" i="27" l="1"/>
  <c r="AK9" i="27"/>
  <c r="AL9" i="27"/>
  <c r="AN9" i="27" s="1"/>
  <c r="AM9" i="27"/>
  <c r="AO9" i="27" s="1"/>
  <c r="AP9" i="27"/>
  <c r="AQ9" i="27"/>
  <c r="AJ10" i="27"/>
  <c r="AK10" i="27"/>
  <c r="AL10" i="27"/>
  <c r="AN10" i="27" s="1"/>
  <c r="AM10" i="27"/>
  <c r="AO10" i="27" s="1"/>
  <c r="AP10" i="27"/>
  <c r="AQ10" i="27" s="1"/>
  <c r="AJ11" i="27"/>
  <c r="AK11" i="27"/>
  <c r="AL11" i="27"/>
  <c r="AN11" i="27" s="1"/>
  <c r="AM11" i="27"/>
  <c r="AO11" i="27" s="1"/>
  <c r="AP11" i="27"/>
  <c r="AQ11" i="27"/>
  <c r="AJ6" i="27"/>
  <c r="AK6" i="27"/>
  <c r="AL6" i="27"/>
  <c r="AN6" i="27" s="1"/>
  <c r="AM6" i="27"/>
  <c r="AO6" i="27" s="1"/>
  <c r="AP6" i="27"/>
  <c r="AQ6" i="27"/>
  <c r="AJ12" i="27"/>
  <c r="AK12" i="27"/>
  <c r="AL12" i="27"/>
  <c r="AN12" i="27" s="1"/>
  <c r="AM12" i="27"/>
  <c r="AO12" i="27" s="1"/>
  <c r="AP12" i="27"/>
  <c r="AQ12" i="27"/>
  <c r="AJ13" i="27"/>
  <c r="AK13" i="27"/>
  <c r="AL13" i="27"/>
  <c r="AN13" i="27" s="1"/>
  <c r="AM13" i="27"/>
  <c r="AO13" i="27" s="1"/>
  <c r="AP13" i="27"/>
  <c r="AQ13" i="27"/>
  <c r="AJ14" i="27"/>
  <c r="AK14" i="27"/>
  <c r="AL14" i="27"/>
  <c r="AN14" i="27" s="1"/>
  <c r="AM14" i="27"/>
  <c r="AO14" i="27" s="1"/>
  <c r="AP14" i="27"/>
  <c r="AQ14" i="27"/>
  <c r="AJ15" i="27"/>
  <c r="AK15" i="27"/>
  <c r="AL15" i="27"/>
  <c r="AN15" i="27" s="1"/>
  <c r="AM15" i="27"/>
  <c r="AO15" i="27" s="1"/>
  <c r="AP15" i="27"/>
  <c r="AQ15" i="27" s="1"/>
  <c r="AJ16" i="27"/>
  <c r="AK16" i="27"/>
  <c r="AL16" i="27"/>
  <c r="AN16" i="27" s="1"/>
  <c r="AM16" i="27"/>
  <c r="AO16" i="27" s="1"/>
  <c r="AP16" i="27"/>
  <c r="AQ16" i="27"/>
  <c r="AJ5" i="27" l="1"/>
  <c r="AK5" i="27"/>
  <c r="AL5" i="27"/>
  <c r="AN5" i="27" s="1"/>
  <c r="AM5" i="27"/>
  <c r="AO5" i="27" s="1"/>
  <c r="AP5" i="27"/>
  <c r="AQ5" i="27"/>
  <c r="AJ4" i="27"/>
  <c r="AK4" i="27"/>
  <c r="AL4" i="27"/>
  <c r="AN4" i="27" s="1"/>
  <c r="AM4" i="27"/>
  <c r="AO4" i="27" s="1"/>
  <c r="AP4" i="27"/>
  <c r="AQ4" i="27"/>
  <c r="AJ3" i="27"/>
  <c r="AK3" i="27"/>
  <c r="AL3" i="27"/>
  <c r="AN3" i="27" s="1"/>
  <c r="AM3" i="27"/>
  <c r="AO3" i="27" s="1"/>
  <c r="AP3" i="27"/>
  <c r="AQ3" i="27" s="1"/>
  <c r="AJ7" i="27"/>
  <c r="AK7" i="27"/>
  <c r="AL7" i="27"/>
  <c r="AN7" i="27" s="1"/>
  <c r="AM7" i="27"/>
  <c r="AO7" i="27" s="1"/>
  <c r="AP7" i="27"/>
  <c r="AQ7" i="27" s="1"/>
  <c r="AJ8" i="27"/>
  <c r="AK8" i="27"/>
  <c r="AL8" i="27"/>
  <c r="AN8" i="27" s="1"/>
  <c r="AM8" i="27"/>
  <c r="AO8" i="27" s="1"/>
  <c r="AP8" i="27"/>
  <c r="AQ8" i="27"/>
  <c r="AQ2" i="27"/>
  <c r="AP2" i="27"/>
  <c r="AM2" i="27"/>
  <c r="AO2" i="27" s="1"/>
  <c r="AL2" i="27"/>
  <c r="AN2" i="27" s="1"/>
  <c r="AK2" i="27"/>
  <c r="AJ2" i="27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8" i="26"/>
  <c r="M19" i="26"/>
  <c r="M20" i="26"/>
  <c r="M21" i="26"/>
  <c r="M17" i="26"/>
  <c r="M26" i="26"/>
  <c r="M22" i="26"/>
  <c r="M28" i="26"/>
  <c r="M29" i="26"/>
  <c r="M30" i="26"/>
  <c r="M31" i="26"/>
  <c r="M32" i="26"/>
  <c r="M27" i="26"/>
  <c r="M34" i="26"/>
  <c r="M33" i="26"/>
  <c r="M24" i="26"/>
  <c r="M35" i="26"/>
  <c r="M25" i="26"/>
  <c r="M23" i="26"/>
  <c r="M37" i="26"/>
  <c r="M38" i="26"/>
  <c r="M39" i="26"/>
  <c r="M40" i="26"/>
  <c r="M42" i="26"/>
  <c r="M41" i="26"/>
  <c r="M36" i="26"/>
  <c r="M43" i="26"/>
  <c r="M2" i="26"/>
  <c r="AJ3" i="26"/>
  <c r="AK3" i="26"/>
  <c r="AL3" i="26"/>
  <c r="AN3" i="26" s="1"/>
  <c r="AM3" i="26"/>
  <c r="AO3" i="26" s="1"/>
  <c r="AP3" i="26"/>
  <c r="AQ3" i="26" s="1"/>
  <c r="AJ4" i="26"/>
  <c r="AK4" i="26"/>
  <c r="AL4" i="26"/>
  <c r="AN4" i="26" s="1"/>
  <c r="AM4" i="26"/>
  <c r="AO4" i="26" s="1"/>
  <c r="AP4" i="26"/>
  <c r="AQ4" i="26"/>
  <c r="AJ5" i="26"/>
  <c r="AK5" i="26"/>
  <c r="AL5" i="26"/>
  <c r="AN5" i="26" s="1"/>
  <c r="AM5" i="26"/>
  <c r="AO5" i="26" s="1"/>
  <c r="AP5" i="26"/>
  <c r="AQ5" i="26"/>
  <c r="AJ6" i="26"/>
  <c r="AK6" i="26"/>
  <c r="AL6" i="26"/>
  <c r="AN6" i="26" s="1"/>
  <c r="AM6" i="26"/>
  <c r="AO6" i="26" s="1"/>
  <c r="AP6" i="26"/>
  <c r="AQ6" i="26"/>
  <c r="AJ7" i="26"/>
  <c r="AK7" i="26"/>
  <c r="AL7" i="26"/>
  <c r="AN7" i="26" s="1"/>
  <c r="AM7" i="26"/>
  <c r="AO7" i="26" s="1"/>
  <c r="AP7" i="26"/>
  <c r="AQ7" i="26"/>
  <c r="AJ8" i="26"/>
  <c r="AK8" i="26"/>
  <c r="AL8" i="26"/>
  <c r="AN8" i="26" s="1"/>
  <c r="AM8" i="26"/>
  <c r="AO8" i="26" s="1"/>
  <c r="AP8" i="26"/>
  <c r="AQ8" i="26"/>
  <c r="AJ9" i="26"/>
  <c r="AK9" i="26"/>
  <c r="AL9" i="26"/>
  <c r="AN9" i="26" s="1"/>
  <c r="AM9" i="26"/>
  <c r="AO9" i="26" s="1"/>
  <c r="AP9" i="26"/>
  <c r="AQ9" i="26"/>
  <c r="AJ10" i="26"/>
  <c r="AK10" i="26"/>
  <c r="AL10" i="26"/>
  <c r="AN10" i="26" s="1"/>
  <c r="AM10" i="26"/>
  <c r="AO10" i="26" s="1"/>
  <c r="AP10" i="26"/>
  <c r="AQ10" i="26"/>
  <c r="AJ11" i="26"/>
  <c r="AK11" i="26"/>
  <c r="AL11" i="26"/>
  <c r="AN11" i="26" s="1"/>
  <c r="AM11" i="26"/>
  <c r="AO11" i="26" s="1"/>
  <c r="AP11" i="26"/>
  <c r="AQ11" i="26"/>
  <c r="AJ12" i="26"/>
  <c r="AK12" i="26"/>
  <c r="AL12" i="26"/>
  <c r="AN12" i="26" s="1"/>
  <c r="AM12" i="26"/>
  <c r="AO12" i="26" s="1"/>
  <c r="AP12" i="26"/>
  <c r="AQ12" i="26"/>
  <c r="AJ13" i="26"/>
  <c r="AK13" i="26"/>
  <c r="AL13" i="26"/>
  <c r="AN13" i="26" s="1"/>
  <c r="AM13" i="26"/>
  <c r="AO13" i="26" s="1"/>
  <c r="AP13" i="26"/>
  <c r="AQ13" i="26"/>
  <c r="AJ14" i="26"/>
  <c r="AK14" i="26"/>
  <c r="AL14" i="26"/>
  <c r="AN14" i="26" s="1"/>
  <c r="AM14" i="26"/>
  <c r="AO14" i="26" s="1"/>
  <c r="AP14" i="26"/>
  <c r="AQ14" i="26"/>
  <c r="AJ15" i="26"/>
  <c r="AK15" i="26"/>
  <c r="AL15" i="26"/>
  <c r="AN15" i="26" s="1"/>
  <c r="AM15" i="26"/>
  <c r="AO15" i="26" s="1"/>
  <c r="AP15" i="26"/>
  <c r="AQ15" i="26"/>
  <c r="AJ16" i="26"/>
  <c r="AK16" i="26"/>
  <c r="AL16" i="26"/>
  <c r="AN16" i="26" s="1"/>
  <c r="AM16" i="26"/>
  <c r="AO16" i="26" s="1"/>
  <c r="AP16" i="26"/>
  <c r="AQ16" i="26"/>
  <c r="AJ18" i="26"/>
  <c r="AK18" i="26"/>
  <c r="AL18" i="26"/>
  <c r="AN18" i="26" s="1"/>
  <c r="AM18" i="26"/>
  <c r="AO18" i="26" s="1"/>
  <c r="AP18" i="26"/>
  <c r="AQ18" i="26"/>
  <c r="AJ19" i="26"/>
  <c r="AK19" i="26"/>
  <c r="AL19" i="26"/>
  <c r="AN19" i="26" s="1"/>
  <c r="AM19" i="26"/>
  <c r="AO19" i="26" s="1"/>
  <c r="AP19" i="26"/>
  <c r="AQ19" i="26"/>
  <c r="AJ20" i="26"/>
  <c r="AK20" i="26"/>
  <c r="AL20" i="26"/>
  <c r="AN20" i="26" s="1"/>
  <c r="AM20" i="26"/>
  <c r="AO20" i="26" s="1"/>
  <c r="AP20" i="26"/>
  <c r="AQ20" i="26"/>
  <c r="AJ21" i="26"/>
  <c r="AK21" i="26"/>
  <c r="AL21" i="26"/>
  <c r="AN21" i="26" s="1"/>
  <c r="AM21" i="26"/>
  <c r="AO21" i="26" s="1"/>
  <c r="AP21" i="26"/>
  <c r="AQ21" i="26" s="1"/>
  <c r="AJ17" i="26"/>
  <c r="AK17" i="26"/>
  <c r="AL17" i="26"/>
  <c r="AN17" i="26" s="1"/>
  <c r="AM17" i="26"/>
  <c r="AO17" i="26" s="1"/>
  <c r="AP17" i="26"/>
  <c r="AQ17" i="26"/>
  <c r="AJ26" i="26"/>
  <c r="AK26" i="26"/>
  <c r="AL26" i="26"/>
  <c r="AN26" i="26" s="1"/>
  <c r="AM26" i="26"/>
  <c r="AO26" i="26" s="1"/>
  <c r="AP26" i="26"/>
  <c r="AQ26" i="26"/>
  <c r="AJ22" i="26"/>
  <c r="AK22" i="26"/>
  <c r="AL22" i="26"/>
  <c r="AN22" i="26" s="1"/>
  <c r="AM22" i="26"/>
  <c r="AO22" i="26" s="1"/>
  <c r="AP22" i="26"/>
  <c r="AQ22" i="26"/>
  <c r="AJ28" i="26"/>
  <c r="AK28" i="26"/>
  <c r="AL28" i="26"/>
  <c r="AN28" i="26" s="1"/>
  <c r="AM28" i="26"/>
  <c r="AO28" i="26" s="1"/>
  <c r="AP28" i="26"/>
  <c r="AQ28" i="26"/>
  <c r="AJ29" i="26"/>
  <c r="AK29" i="26"/>
  <c r="AL29" i="26"/>
  <c r="AN29" i="26" s="1"/>
  <c r="AM29" i="26"/>
  <c r="AO29" i="26" s="1"/>
  <c r="AP29" i="26"/>
  <c r="AQ29" i="26"/>
  <c r="AJ30" i="26"/>
  <c r="AK30" i="26"/>
  <c r="AL30" i="26"/>
  <c r="AN30" i="26" s="1"/>
  <c r="AM30" i="26"/>
  <c r="AO30" i="26" s="1"/>
  <c r="AP30" i="26"/>
  <c r="AQ30" i="26"/>
  <c r="AJ31" i="26"/>
  <c r="AK31" i="26"/>
  <c r="AL31" i="26"/>
  <c r="AN31" i="26" s="1"/>
  <c r="AM31" i="26"/>
  <c r="AO31" i="26" s="1"/>
  <c r="AP31" i="26"/>
  <c r="AQ31" i="26"/>
  <c r="AJ32" i="26"/>
  <c r="AK32" i="26"/>
  <c r="AL32" i="26"/>
  <c r="AN32" i="26" s="1"/>
  <c r="AM32" i="26"/>
  <c r="AO32" i="26" s="1"/>
  <c r="AP32" i="26"/>
  <c r="AQ32" i="26"/>
  <c r="AJ27" i="26"/>
  <c r="AK27" i="26"/>
  <c r="AL27" i="26"/>
  <c r="AN27" i="26" s="1"/>
  <c r="AM27" i="26"/>
  <c r="AO27" i="26" s="1"/>
  <c r="AP27" i="26"/>
  <c r="AQ27" i="26"/>
  <c r="AJ34" i="26"/>
  <c r="AK34" i="26"/>
  <c r="AL34" i="26"/>
  <c r="AN34" i="26" s="1"/>
  <c r="AM34" i="26"/>
  <c r="AO34" i="26" s="1"/>
  <c r="AP34" i="26"/>
  <c r="AQ34" i="26"/>
  <c r="AJ33" i="26"/>
  <c r="AK33" i="26"/>
  <c r="AL33" i="26"/>
  <c r="AN33" i="26" s="1"/>
  <c r="AM33" i="26"/>
  <c r="AO33" i="26" s="1"/>
  <c r="AP33" i="26"/>
  <c r="AQ33" i="26"/>
  <c r="AJ24" i="26"/>
  <c r="AK24" i="26"/>
  <c r="AL24" i="26"/>
  <c r="AN24" i="26" s="1"/>
  <c r="AM24" i="26"/>
  <c r="AO24" i="26" s="1"/>
  <c r="AP24" i="26"/>
  <c r="AQ24" i="26"/>
  <c r="AJ35" i="26"/>
  <c r="AK35" i="26"/>
  <c r="AL35" i="26"/>
  <c r="AN35" i="26" s="1"/>
  <c r="AM35" i="26"/>
  <c r="AO35" i="26" s="1"/>
  <c r="AP35" i="26"/>
  <c r="AQ35" i="26"/>
  <c r="AJ25" i="26"/>
  <c r="AK25" i="26"/>
  <c r="AL25" i="26"/>
  <c r="AN25" i="26" s="1"/>
  <c r="AM25" i="26"/>
  <c r="AO25" i="26" s="1"/>
  <c r="AP25" i="26"/>
  <c r="AQ25" i="26"/>
  <c r="AJ23" i="26"/>
  <c r="AK23" i="26"/>
  <c r="AL23" i="26"/>
  <c r="AN23" i="26" s="1"/>
  <c r="AM23" i="26"/>
  <c r="AO23" i="26" s="1"/>
  <c r="AP23" i="26"/>
  <c r="AQ23" i="26"/>
  <c r="AJ37" i="26"/>
  <c r="AK37" i="26"/>
  <c r="AL37" i="26"/>
  <c r="AN37" i="26" s="1"/>
  <c r="AM37" i="26"/>
  <c r="AO37" i="26" s="1"/>
  <c r="AP37" i="26"/>
  <c r="AQ37" i="26"/>
  <c r="AJ38" i="26"/>
  <c r="AK38" i="26"/>
  <c r="AL38" i="26"/>
  <c r="AN38" i="26" s="1"/>
  <c r="AM38" i="26"/>
  <c r="AO38" i="26" s="1"/>
  <c r="AP38" i="26"/>
  <c r="AQ38" i="26"/>
  <c r="AJ39" i="26"/>
  <c r="AK39" i="26"/>
  <c r="AL39" i="26"/>
  <c r="AN39" i="26" s="1"/>
  <c r="AM39" i="26"/>
  <c r="AO39" i="26" s="1"/>
  <c r="AP39" i="26"/>
  <c r="AQ39" i="26" s="1"/>
  <c r="AJ40" i="26"/>
  <c r="AK40" i="26"/>
  <c r="AL40" i="26"/>
  <c r="AN40" i="26" s="1"/>
  <c r="AM40" i="26"/>
  <c r="AO40" i="26" s="1"/>
  <c r="AP40" i="26"/>
  <c r="AQ40" i="26" s="1"/>
  <c r="AJ42" i="26"/>
  <c r="AK42" i="26"/>
  <c r="AL42" i="26"/>
  <c r="AN42" i="26" s="1"/>
  <c r="AM42" i="26"/>
  <c r="AO42" i="26" s="1"/>
  <c r="AP42" i="26"/>
  <c r="AQ42" i="26" s="1"/>
  <c r="AJ41" i="26"/>
  <c r="AK41" i="26"/>
  <c r="AL41" i="26"/>
  <c r="AN41" i="26" s="1"/>
  <c r="AM41" i="26"/>
  <c r="AO41" i="26" s="1"/>
  <c r="AP41" i="26"/>
  <c r="AQ41" i="26"/>
  <c r="AJ36" i="26"/>
  <c r="AK36" i="26"/>
  <c r="AL36" i="26"/>
  <c r="AN36" i="26" s="1"/>
  <c r="AM36" i="26"/>
  <c r="AO36" i="26" s="1"/>
  <c r="AP36" i="26"/>
  <c r="AQ36" i="26" s="1"/>
  <c r="AJ43" i="26"/>
  <c r="AK43" i="26"/>
  <c r="AL43" i="26"/>
  <c r="AN43" i="26" s="1"/>
  <c r="AM43" i="26"/>
  <c r="AO43" i="26" s="1"/>
  <c r="AP43" i="26"/>
  <c r="AQ43" i="26" s="1"/>
  <c r="AK90" i="25" l="1"/>
  <c r="AL90" i="25"/>
  <c r="AN90" i="25" s="1"/>
  <c r="AM90" i="25"/>
  <c r="AO90" i="25" s="1"/>
  <c r="AP90" i="25"/>
  <c r="AQ90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AQ2" i="26" l="1"/>
  <c r="AP2" i="26"/>
  <c r="AM2" i="26"/>
  <c r="AO2" i="26" s="1"/>
  <c r="AL2" i="26"/>
  <c r="AN2" i="26" s="1"/>
  <c r="AK2" i="26"/>
  <c r="AJ2" i="26"/>
  <c r="AK86" i="25" l="1"/>
  <c r="AL86" i="25"/>
  <c r="AN86" i="25" s="1"/>
  <c r="AM86" i="25"/>
  <c r="AO86" i="25" s="1"/>
  <c r="AP86" i="25"/>
  <c r="AQ86" i="25"/>
  <c r="AK94" i="25" l="1"/>
  <c r="AL94" i="25"/>
  <c r="AN94" i="25" s="1"/>
  <c r="AM94" i="25"/>
  <c r="AO94" i="25" s="1"/>
  <c r="AP94" i="25"/>
  <c r="AQ94" i="25"/>
  <c r="AK92" i="25"/>
  <c r="AL92" i="25"/>
  <c r="AN92" i="25" s="1"/>
  <c r="AM92" i="25"/>
  <c r="AO92" i="25" s="1"/>
  <c r="AP92" i="25"/>
  <c r="AQ92" i="25" s="1"/>
  <c r="AK93" i="25"/>
  <c r="AL93" i="25"/>
  <c r="AN93" i="25" s="1"/>
  <c r="AM93" i="25"/>
  <c r="AO93" i="25" s="1"/>
  <c r="AP93" i="25"/>
  <c r="AQ93" i="25"/>
  <c r="AK87" i="25" l="1"/>
  <c r="AL87" i="25"/>
  <c r="AN87" i="25" s="1"/>
  <c r="AM87" i="25"/>
  <c r="AO87" i="25" s="1"/>
  <c r="AP87" i="25"/>
  <c r="AQ87" i="25"/>
  <c r="AK84" i="25" l="1"/>
  <c r="AL84" i="25"/>
  <c r="AN84" i="25" s="1"/>
  <c r="AM84" i="25"/>
  <c r="AO84" i="25" s="1"/>
  <c r="AP84" i="25"/>
  <c r="AQ84" i="25"/>
  <c r="AK85" i="25"/>
  <c r="AL85" i="25"/>
  <c r="AN85" i="25" s="1"/>
  <c r="AM85" i="25"/>
  <c r="AO85" i="25" s="1"/>
  <c r="AP85" i="25"/>
  <c r="AQ85" i="25"/>
  <c r="AK88" i="25"/>
  <c r="AL88" i="25"/>
  <c r="AN88" i="25" s="1"/>
  <c r="AM88" i="25"/>
  <c r="AO88" i="25" s="1"/>
  <c r="AP88" i="25"/>
  <c r="AQ88" i="25"/>
  <c r="AK89" i="25"/>
  <c r="AL89" i="25"/>
  <c r="AN89" i="25" s="1"/>
  <c r="AM89" i="25"/>
  <c r="AO89" i="25" s="1"/>
  <c r="AP89" i="25"/>
  <c r="AQ89" i="25"/>
  <c r="AK65" i="25"/>
  <c r="AL65" i="25"/>
  <c r="AN65" i="25" s="1"/>
  <c r="AM65" i="25"/>
  <c r="AO65" i="25" s="1"/>
  <c r="AP65" i="25"/>
  <c r="AQ65" i="25"/>
  <c r="AK72" i="25"/>
  <c r="AL72" i="25"/>
  <c r="AN72" i="25" s="1"/>
  <c r="AM72" i="25"/>
  <c r="AO72" i="25" s="1"/>
  <c r="AP72" i="25"/>
  <c r="AQ72" i="25"/>
  <c r="AK78" i="25"/>
  <c r="AL78" i="25"/>
  <c r="AN78" i="25" s="1"/>
  <c r="AM78" i="25"/>
  <c r="AO78" i="25" s="1"/>
  <c r="AP78" i="25"/>
  <c r="AQ78" i="25"/>
  <c r="AK82" i="25"/>
  <c r="AL82" i="25"/>
  <c r="AN82" i="25" s="1"/>
  <c r="AM82" i="25"/>
  <c r="AO82" i="25" s="1"/>
  <c r="AP82" i="25"/>
  <c r="AQ82" i="25"/>
  <c r="AK83" i="25"/>
  <c r="AL83" i="25"/>
  <c r="AN83" i="25" s="1"/>
  <c r="AM83" i="25"/>
  <c r="AO83" i="25" s="1"/>
  <c r="AP83" i="25"/>
  <c r="AQ83" i="25"/>
  <c r="AK91" i="25"/>
  <c r="AL91" i="25"/>
  <c r="AN91" i="25" s="1"/>
  <c r="AM91" i="25"/>
  <c r="AO91" i="25" s="1"/>
  <c r="AP91" i="25"/>
  <c r="AQ91" i="25" s="1"/>
  <c r="AJ89" i="25" l="1"/>
  <c r="AJ88" i="25" l="1"/>
  <c r="M3" i="25" l="1"/>
  <c r="M4" i="25"/>
  <c r="AJ76" i="25"/>
  <c r="AK76" i="25"/>
  <c r="AL76" i="25"/>
  <c r="AN76" i="25" s="1"/>
  <c r="AM76" i="25"/>
  <c r="AO76" i="25" s="1"/>
  <c r="AP76" i="25"/>
  <c r="AQ76" i="25"/>
  <c r="AJ77" i="25"/>
  <c r="AK77" i="25"/>
  <c r="AL77" i="25"/>
  <c r="AN77" i="25" s="1"/>
  <c r="AM77" i="25"/>
  <c r="AO77" i="25" s="1"/>
  <c r="AP77" i="25"/>
  <c r="AQ77" i="25"/>
  <c r="AJ80" i="25"/>
  <c r="AK80" i="25"/>
  <c r="AL80" i="25"/>
  <c r="AN80" i="25" s="1"/>
  <c r="AM80" i="25"/>
  <c r="AO80" i="25" s="1"/>
  <c r="AP80" i="25"/>
  <c r="AQ80" i="25"/>
  <c r="AJ81" i="25"/>
  <c r="AK81" i="25"/>
  <c r="AL81" i="25"/>
  <c r="AN81" i="25" s="1"/>
  <c r="AM81" i="25"/>
  <c r="AO81" i="25" s="1"/>
  <c r="AP81" i="25"/>
  <c r="AQ81" i="25" s="1"/>
  <c r="AJ84" i="25"/>
  <c r="AJ85" i="25"/>
  <c r="AJ79" i="25"/>
  <c r="AK79" i="25"/>
  <c r="AL79" i="25"/>
  <c r="AN79" i="25" s="1"/>
  <c r="AM79" i="25"/>
  <c r="AO79" i="25" s="1"/>
  <c r="AP79" i="25"/>
  <c r="AQ79" i="25" s="1"/>
  <c r="AJ75" i="25" l="1"/>
  <c r="AK75" i="25"/>
  <c r="AL75" i="25"/>
  <c r="AN75" i="25" s="1"/>
  <c r="AM75" i="25"/>
  <c r="AO75" i="25" s="1"/>
  <c r="AP75" i="25"/>
  <c r="AQ75" i="25" s="1"/>
  <c r="AQ71" i="25" l="1"/>
  <c r="AP71" i="25"/>
  <c r="AM71" i="25"/>
  <c r="AO71" i="25" s="1"/>
  <c r="AL71" i="25"/>
  <c r="AN71" i="25" s="1"/>
  <c r="AK71" i="25"/>
  <c r="AJ71" i="25"/>
  <c r="AJ66" i="25" l="1"/>
  <c r="AK66" i="25"/>
  <c r="AL66" i="25"/>
  <c r="AN66" i="25" s="1"/>
  <c r="AM66" i="25"/>
  <c r="AO66" i="25" s="1"/>
  <c r="AP66" i="25"/>
  <c r="AQ66" i="25"/>
  <c r="AJ67" i="25"/>
  <c r="AK67" i="25"/>
  <c r="AL67" i="25"/>
  <c r="AN67" i="25" s="1"/>
  <c r="AM67" i="25"/>
  <c r="AO67" i="25" s="1"/>
  <c r="AP67" i="25"/>
  <c r="AQ67" i="25"/>
  <c r="AJ68" i="25"/>
  <c r="AK68" i="25"/>
  <c r="AL68" i="25"/>
  <c r="AN68" i="25" s="1"/>
  <c r="AM68" i="25"/>
  <c r="AO68" i="25" s="1"/>
  <c r="AP68" i="25"/>
  <c r="AQ68" i="25" s="1"/>
  <c r="AJ69" i="25"/>
  <c r="AK69" i="25"/>
  <c r="AL69" i="25"/>
  <c r="AN69" i="25" s="1"/>
  <c r="AM69" i="25"/>
  <c r="AO69" i="25" s="1"/>
  <c r="AP69" i="25"/>
  <c r="AQ69" i="25"/>
  <c r="AJ70" i="25"/>
  <c r="AK70" i="25"/>
  <c r="AL70" i="25"/>
  <c r="AN70" i="25" s="1"/>
  <c r="AM70" i="25"/>
  <c r="AO70" i="25" s="1"/>
  <c r="AP70" i="25"/>
  <c r="AQ70" i="25" s="1"/>
  <c r="AJ74" i="25"/>
  <c r="AK74" i="25"/>
  <c r="AL74" i="25"/>
  <c r="AN74" i="25" s="1"/>
  <c r="AM74" i="25"/>
  <c r="AO74" i="25" s="1"/>
  <c r="AP74" i="25"/>
  <c r="AQ74" i="25"/>
  <c r="AJ73" i="25"/>
  <c r="AK73" i="25"/>
  <c r="AL73" i="25"/>
  <c r="AN73" i="25" s="1"/>
  <c r="AM73" i="25"/>
  <c r="AO73" i="25" s="1"/>
  <c r="AP73" i="25"/>
  <c r="AQ73" i="25"/>
  <c r="M2" i="25" l="1"/>
  <c r="AJ59" i="25"/>
  <c r="AK59" i="25"/>
  <c r="AL59" i="25"/>
  <c r="AN59" i="25" s="1"/>
  <c r="AM59" i="25"/>
  <c r="AO59" i="25" s="1"/>
  <c r="AP59" i="25"/>
  <c r="AQ59" i="25"/>
  <c r="AJ60" i="25"/>
  <c r="AK60" i="25"/>
  <c r="AL60" i="25"/>
  <c r="AN60" i="25" s="1"/>
  <c r="AM60" i="25"/>
  <c r="AO60" i="25" s="1"/>
  <c r="AP60" i="25"/>
  <c r="AQ60" i="25"/>
  <c r="AJ43" i="25" l="1"/>
  <c r="AK43" i="25"/>
  <c r="AL43" i="25"/>
  <c r="AN43" i="25" s="1"/>
  <c r="AM43" i="25"/>
  <c r="AO43" i="25" s="1"/>
  <c r="AP43" i="25"/>
  <c r="AQ43" i="25"/>
  <c r="AJ46" i="25"/>
  <c r="AK46" i="25"/>
  <c r="AL46" i="25"/>
  <c r="AN46" i="25" s="1"/>
  <c r="AM46" i="25"/>
  <c r="AO46" i="25" s="1"/>
  <c r="AP46" i="25"/>
  <c r="AQ46" i="25"/>
  <c r="AJ48" i="25"/>
  <c r="AK48" i="25"/>
  <c r="AL48" i="25"/>
  <c r="AN48" i="25" s="1"/>
  <c r="AM48" i="25"/>
  <c r="AO48" i="25" s="1"/>
  <c r="AP48" i="25"/>
  <c r="AQ48" i="25"/>
  <c r="AJ53" i="25"/>
  <c r="AK53" i="25"/>
  <c r="AL53" i="25"/>
  <c r="AN53" i="25" s="1"/>
  <c r="AM53" i="25"/>
  <c r="AO53" i="25" s="1"/>
  <c r="AP53" i="25"/>
  <c r="AQ53" i="25"/>
  <c r="AJ55" i="25"/>
  <c r="AK55" i="25"/>
  <c r="AL55" i="25"/>
  <c r="AN55" i="25" s="1"/>
  <c r="AM55" i="25"/>
  <c r="AO55" i="25" s="1"/>
  <c r="AP55" i="25"/>
  <c r="AQ55" i="25"/>
  <c r="AJ56" i="25"/>
  <c r="AK56" i="25"/>
  <c r="AL56" i="25"/>
  <c r="AN56" i="25" s="1"/>
  <c r="AM56" i="25"/>
  <c r="AO56" i="25" s="1"/>
  <c r="AP56" i="25"/>
  <c r="AQ56" i="25"/>
  <c r="AJ58" i="25"/>
  <c r="AK58" i="25"/>
  <c r="AL58" i="25"/>
  <c r="AN58" i="25" s="1"/>
  <c r="AM58" i="25"/>
  <c r="AO58" i="25" s="1"/>
  <c r="AP58" i="25"/>
  <c r="AQ58" i="25"/>
  <c r="AJ57" i="25"/>
  <c r="AK57" i="25"/>
  <c r="AL57" i="25"/>
  <c r="AN57" i="25" s="1"/>
  <c r="AM57" i="25"/>
  <c r="AO57" i="25" s="1"/>
  <c r="AP57" i="25"/>
  <c r="AQ57" i="25"/>
  <c r="AJ61" i="25"/>
  <c r="AK61" i="25"/>
  <c r="AL61" i="25"/>
  <c r="AN61" i="25" s="1"/>
  <c r="AM61" i="25"/>
  <c r="AO61" i="25" s="1"/>
  <c r="AP61" i="25"/>
  <c r="AQ61" i="25"/>
  <c r="AJ52" i="25"/>
  <c r="AK52" i="25"/>
  <c r="AL52" i="25"/>
  <c r="AN52" i="25" s="1"/>
  <c r="AM52" i="25"/>
  <c r="AO52" i="25" s="1"/>
  <c r="AP52" i="25"/>
  <c r="AQ52" i="25" s="1"/>
  <c r="AJ62" i="25"/>
  <c r="AK62" i="25"/>
  <c r="AL62" i="25"/>
  <c r="AN62" i="25" s="1"/>
  <c r="AM62" i="25"/>
  <c r="AO62" i="25" s="1"/>
  <c r="AP62" i="25"/>
  <c r="AQ62" i="25" s="1"/>
  <c r="AJ54" i="25"/>
  <c r="AK54" i="25"/>
  <c r="AL54" i="25"/>
  <c r="AN54" i="25" s="1"/>
  <c r="AM54" i="25"/>
  <c r="AO54" i="25" s="1"/>
  <c r="AP54" i="25"/>
  <c r="AQ54" i="25"/>
  <c r="AJ64" i="25"/>
  <c r="AK64" i="25"/>
  <c r="AL64" i="25"/>
  <c r="AN64" i="25" s="1"/>
  <c r="AM64" i="25"/>
  <c r="AO64" i="25" s="1"/>
  <c r="AP64" i="25"/>
  <c r="AQ64" i="25" s="1"/>
  <c r="AJ49" i="25"/>
  <c r="AK49" i="25"/>
  <c r="AL49" i="25"/>
  <c r="AN49" i="25" s="1"/>
  <c r="AM49" i="25"/>
  <c r="AO49" i="25" s="1"/>
  <c r="AP49" i="25"/>
  <c r="AQ49" i="25" s="1"/>
  <c r="AJ63" i="25"/>
  <c r="AK63" i="25"/>
  <c r="AL63" i="25"/>
  <c r="AN63" i="25" s="1"/>
  <c r="AM63" i="25"/>
  <c r="AO63" i="25" s="1"/>
  <c r="AP63" i="25"/>
  <c r="AQ63" i="25"/>
  <c r="AJ50" i="25"/>
  <c r="AK50" i="25"/>
  <c r="AL50" i="25"/>
  <c r="AN50" i="25" s="1"/>
  <c r="AM50" i="25"/>
  <c r="AO50" i="25" s="1"/>
  <c r="AP50" i="25"/>
  <c r="AQ50" i="25"/>
  <c r="AJ51" i="25"/>
  <c r="AK51" i="25"/>
  <c r="AL51" i="25"/>
  <c r="AN51" i="25" s="1"/>
  <c r="AM51" i="25"/>
  <c r="AO51" i="25" s="1"/>
  <c r="AP51" i="25"/>
  <c r="AQ51" i="25"/>
  <c r="AJ47" i="25" l="1"/>
  <c r="AK47" i="25"/>
  <c r="AL47" i="25"/>
  <c r="AN47" i="25" s="1"/>
  <c r="AM47" i="25"/>
  <c r="AO47" i="25" s="1"/>
  <c r="AP47" i="25"/>
  <c r="AQ47" i="25"/>
  <c r="AJ30" i="25" l="1"/>
  <c r="AK30" i="25"/>
  <c r="AL30" i="25"/>
  <c r="AN30" i="25" s="1"/>
  <c r="AM30" i="25"/>
  <c r="AO30" i="25" s="1"/>
  <c r="AP30" i="25"/>
  <c r="AQ30" i="25"/>
  <c r="AJ31" i="25"/>
  <c r="AK31" i="25"/>
  <c r="AL31" i="25"/>
  <c r="AN31" i="25" s="1"/>
  <c r="AM31" i="25"/>
  <c r="AO31" i="25" s="1"/>
  <c r="AP31" i="25"/>
  <c r="AQ31" i="25"/>
  <c r="AJ32" i="25"/>
  <c r="AK32" i="25"/>
  <c r="AL32" i="25"/>
  <c r="AN32" i="25" s="1"/>
  <c r="AM32" i="25"/>
  <c r="AO32" i="25" s="1"/>
  <c r="AP32" i="25"/>
  <c r="AQ32" i="25"/>
  <c r="AJ33" i="25"/>
  <c r="AK33" i="25"/>
  <c r="AL33" i="25"/>
  <c r="AN33" i="25" s="1"/>
  <c r="AM33" i="25"/>
  <c r="AO33" i="25" s="1"/>
  <c r="AP33" i="25"/>
  <c r="AQ33" i="25"/>
  <c r="AJ34" i="25"/>
  <c r="AK34" i="25"/>
  <c r="AL34" i="25"/>
  <c r="AN34" i="25" s="1"/>
  <c r="AM34" i="25"/>
  <c r="AO34" i="25" s="1"/>
  <c r="AP34" i="25"/>
  <c r="AQ34" i="25" s="1"/>
  <c r="AJ35" i="25"/>
  <c r="AK35" i="25"/>
  <c r="AL35" i="25"/>
  <c r="AN35" i="25" s="1"/>
  <c r="AM35" i="25"/>
  <c r="AO35" i="25" s="1"/>
  <c r="AP35" i="25"/>
  <c r="AQ35" i="25"/>
  <c r="AJ36" i="25"/>
  <c r="AK36" i="25"/>
  <c r="AL36" i="25"/>
  <c r="AN36" i="25" s="1"/>
  <c r="AM36" i="25"/>
  <c r="AO36" i="25" s="1"/>
  <c r="AP36" i="25"/>
  <c r="AQ36" i="25"/>
  <c r="AJ37" i="25"/>
  <c r="AK37" i="25"/>
  <c r="AL37" i="25"/>
  <c r="AN37" i="25" s="1"/>
  <c r="AM37" i="25"/>
  <c r="AO37" i="25" s="1"/>
  <c r="AP37" i="25"/>
  <c r="AQ37" i="25" s="1"/>
  <c r="AJ38" i="25"/>
  <c r="AK38" i="25"/>
  <c r="AL38" i="25"/>
  <c r="AN38" i="25" s="1"/>
  <c r="AM38" i="25"/>
  <c r="AO38" i="25" s="1"/>
  <c r="AP38" i="25"/>
  <c r="AQ38" i="25"/>
  <c r="AJ39" i="25"/>
  <c r="AK39" i="25"/>
  <c r="AL39" i="25"/>
  <c r="AN39" i="25" s="1"/>
  <c r="AM39" i="25"/>
  <c r="AO39" i="25" s="1"/>
  <c r="AP39" i="25"/>
  <c r="AQ39" i="25"/>
  <c r="AJ40" i="25"/>
  <c r="AK40" i="25"/>
  <c r="AL40" i="25"/>
  <c r="AN40" i="25" s="1"/>
  <c r="AM40" i="25"/>
  <c r="AO40" i="25" s="1"/>
  <c r="AP40" i="25"/>
  <c r="AQ40" i="25"/>
  <c r="AJ42" i="25"/>
  <c r="AK42" i="25"/>
  <c r="AL42" i="25"/>
  <c r="AN42" i="25" s="1"/>
  <c r="AM42" i="25"/>
  <c r="AO42" i="25" s="1"/>
  <c r="AP42" i="25"/>
  <c r="AQ42" i="25"/>
  <c r="AJ41" i="25"/>
  <c r="AK41" i="25"/>
  <c r="AL41" i="25"/>
  <c r="AN41" i="25" s="1"/>
  <c r="AM41" i="25"/>
  <c r="AO41" i="25" s="1"/>
  <c r="AP41" i="25"/>
  <c r="AQ41" i="25"/>
  <c r="AJ44" i="25"/>
  <c r="AK44" i="25"/>
  <c r="AL44" i="25"/>
  <c r="AN44" i="25" s="1"/>
  <c r="AM44" i="25"/>
  <c r="AO44" i="25" s="1"/>
  <c r="AP44" i="25"/>
  <c r="AQ44" i="25"/>
  <c r="AJ45" i="25"/>
  <c r="AK45" i="25"/>
  <c r="AL45" i="25"/>
  <c r="AN45" i="25" s="1"/>
  <c r="AM45" i="25"/>
  <c r="AO45" i="25" s="1"/>
  <c r="AP45" i="25"/>
  <c r="AQ45" i="25" s="1"/>
  <c r="M3" i="22" l="1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2" i="22"/>
  <c r="AJ29" i="25" l="1"/>
  <c r="AK29" i="25"/>
  <c r="AL29" i="25"/>
  <c r="AN29" i="25" s="1"/>
  <c r="AM29" i="25"/>
  <c r="AO29" i="25" s="1"/>
  <c r="AP29" i="25"/>
  <c r="AQ29" i="25" s="1"/>
  <c r="AJ2" i="25"/>
  <c r="AK2" i="25"/>
  <c r="AL2" i="25"/>
  <c r="AN2" i="25" s="1"/>
  <c r="AM2" i="25"/>
  <c r="AO2" i="25" s="1"/>
  <c r="AP2" i="25"/>
  <c r="AQ2" i="25"/>
  <c r="AJ3" i="25"/>
  <c r="AK3" i="25"/>
  <c r="AL3" i="25"/>
  <c r="AN3" i="25" s="1"/>
  <c r="AM3" i="25"/>
  <c r="AO3" i="25" s="1"/>
  <c r="AP3" i="25"/>
  <c r="AQ3" i="25"/>
  <c r="AJ5" i="25"/>
  <c r="AK5" i="25"/>
  <c r="AL5" i="25"/>
  <c r="AN5" i="25" s="1"/>
  <c r="AM5" i="25"/>
  <c r="AO5" i="25" s="1"/>
  <c r="AP5" i="25"/>
  <c r="AQ5" i="25" s="1"/>
  <c r="AJ6" i="25"/>
  <c r="AK6" i="25"/>
  <c r="AL6" i="25"/>
  <c r="AN6" i="25" s="1"/>
  <c r="AM6" i="25"/>
  <c r="AO6" i="25" s="1"/>
  <c r="AP6" i="25"/>
  <c r="AQ6" i="25"/>
  <c r="AJ7" i="25"/>
  <c r="AK7" i="25"/>
  <c r="AL7" i="25"/>
  <c r="AN7" i="25" s="1"/>
  <c r="AM7" i="25"/>
  <c r="AO7" i="25" s="1"/>
  <c r="AP7" i="25"/>
  <c r="AQ7" i="25"/>
  <c r="AJ8" i="25"/>
  <c r="AK8" i="25"/>
  <c r="AL8" i="25"/>
  <c r="AN8" i="25" s="1"/>
  <c r="AM8" i="25"/>
  <c r="AO8" i="25" s="1"/>
  <c r="AP8" i="25"/>
  <c r="AQ8" i="25"/>
  <c r="AJ9" i="25"/>
  <c r="AK9" i="25"/>
  <c r="AL9" i="25"/>
  <c r="AN9" i="25" s="1"/>
  <c r="AM9" i="25"/>
  <c r="AO9" i="25" s="1"/>
  <c r="AP9" i="25"/>
  <c r="AQ9" i="25"/>
  <c r="AJ10" i="25"/>
  <c r="AK10" i="25"/>
  <c r="AL10" i="25"/>
  <c r="AN10" i="25" s="1"/>
  <c r="AM10" i="25"/>
  <c r="AO10" i="25" s="1"/>
  <c r="AP10" i="25"/>
  <c r="AQ10" i="25"/>
  <c r="AJ11" i="25"/>
  <c r="AK11" i="25"/>
  <c r="AL11" i="25"/>
  <c r="AN11" i="25" s="1"/>
  <c r="AM11" i="25"/>
  <c r="AO11" i="25" s="1"/>
  <c r="AP11" i="25"/>
  <c r="AQ11" i="25"/>
  <c r="AJ12" i="25"/>
  <c r="AK12" i="25"/>
  <c r="AL12" i="25"/>
  <c r="AN12" i="25" s="1"/>
  <c r="AM12" i="25"/>
  <c r="AO12" i="25" s="1"/>
  <c r="AP12" i="25"/>
  <c r="AQ12" i="25"/>
  <c r="AJ13" i="25"/>
  <c r="AK13" i="25"/>
  <c r="AL13" i="25"/>
  <c r="AN13" i="25" s="1"/>
  <c r="AM13" i="25"/>
  <c r="AO13" i="25" s="1"/>
  <c r="AP13" i="25"/>
  <c r="AQ13" i="25"/>
  <c r="AJ14" i="25"/>
  <c r="AK14" i="25"/>
  <c r="AL14" i="25"/>
  <c r="AN14" i="25" s="1"/>
  <c r="AM14" i="25"/>
  <c r="AO14" i="25" s="1"/>
  <c r="AP14" i="25"/>
  <c r="AQ14" i="25"/>
  <c r="AJ15" i="25"/>
  <c r="AK15" i="25"/>
  <c r="AL15" i="25"/>
  <c r="AN15" i="25" s="1"/>
  <c r="AM15" i="25"/>
  <c r="AO15" i="25" s="1"/>
  <c r="AP15" i="25"/>
  <c r="AQ15" i="25"/>
  <c r="AJ16" i="25"/>
  <c r="AK16" i="25"/>
  <c r="AL16" i="25"/>
  <c r="AN16" i="25" s="1"/>
  <c r="AM16" i="25"/>
  <c r="AO16" i="25" s="1"/>
  <c r="AP16" i="25"/>
  <c r="AQ16" i="25"/>
  <c r="AJ18" i="25"/>
  <c r="AK18" i="25"/>
  <c r="AL18" i="25"/>
  <c r="AN18" i="25" s="1"/>
  <c r="AM18" i="25"/>
  <c r="AO18" i="25" s="1"/>
  <c r="AP18" i="25"/>
  <c r="AQ18" i="25"/>
  <c r="AJ19" i="25"/>
  <c r="AK19" i="25"/>
  <c r="AL19" i="25"/>
  <c r="AN19" i="25" s="1"/>
  <c r="AM19" i="25"/>
  <c r="AO19" i="25" s="1"/>
  <c r="AP19" i="25"/>
  <c r="AQ19" i="25"/>
  <c r="AJ20" i="25"/>
  <c r="AK20" i="25"/>
  <c r="AL20" i="25"/>
  <c r="AN20" i="25" s="1"/>
  <c r="AM20" i="25"/>
  <c r="AO20" i="25" s="1"/>
  <c r="AP20" i="25"/>
  <c r="AQ20" i="25"/>
  <c r="AJ21" i="25"/>
  <c r="AK21" i="25"/>
  <c r="AL21" i="25"/>
  <c r="AN21" i="25" s="1"/>
  <c r="AM21" i="25"/>
  <c r="AO21" i="25" s="1"/>
  <c r="AP21" i="25"/>
  <c r="AQ21" i="25"/>
  <c r="AJ22" i="25"/>
  <c r="AK22" i="25"/>
  <c r="AL22" i="25"/>
  <c r="AN22" i="25" s="1"/>
  <c r="AM22" i="25"/>
  <c r="AO22" i="25" s="1"/>
  <c r="AP22" i="25"/>
  <c r="AQ22" i="25"/>
  <c r="AJ17" i="25"/>
  <c r="AK17" i="25"/>
  <c r="AL17" i="25"/>
  <c r="AN17" i="25" s="1"/>
  <c r="AM17" i="25"/>
  <c r="AO17" i="25" s="1"/>
  <c r="AP17" i="25"/>
  <c r="AQ17" i="25" s="1"/>
  <c r="AJ23" i="25"/>
  <c r="AK23" i="25"/>
  <c r="AL23" i="25"/>
  <c r="AN23" i="25" s="1"/>
  <c r="AM23" i="25"/>
  <c r="AO23" i="25" s="1"/>
  <c r="AP23" i="25"/>
  <c r="AQ23" i="25" s="1"/>
  <c r="AJ24" i="25"/>
  <c r="AK24" i="25"/>
  <c r="AL24" i="25"/>
  <c r="AN24" i="25" s="1"/>
  <c r="AM24" i="25"/>
  <c r="AO24" i="25" s="1"/>
  <c r="AP24" i="25"/>
  <c r="AQ24" i="25"/>
  <c r="AJ25" i="25"/>
  <c r="AK25" i="25"/>
  <c r="AL25" i="25"/>
  <c r="AN25" i="25" s="1"/>
  <c r="AM25" i="25"/>
  <c r="AO25" i="25" s="1"/>
  <c r="AP25" i="25"/>
  <c r="AQ25" i="25"/>
  <c r="AJ26" i="25"/>
  <c r="AK26" i="25"/>
  <c r="AL26" i="25"/>
  <c r="AN26" i="25" s="1"/>
  <c r="AM26" i="25"/>
  <c r="AO26" i="25" s="1"/>
  <c r="AP26" i="25"/>
  <c r="AQ26" i="25"/>
  <c r="AJ27" i="25"/>
  <c r="AK27" i="25"/>
  <c r="AL27" i="25"/>
  <c r="AN27" i="25" s="1"/>
  <c r="AM27" i="25"/>
  <c r="AO27" i="25" s="1"/>
  <c r="AP27" i="25"/>
  <c r="AQ27" i="25"/>
  <c r="AJ28" i="25"/>
  <c r="AK28" i="25"/>
  <c r="AL28" i="25"/>
  <c r="AN28" i="25" s="1"/>
  <c r="AM28" i="25"/>
  <c r="AO28" i="25" s="1"/>
  <c r="AP28" i="25"/>
  <c r="AQ28" i="25" s="1"/>
  <c r="AJ4" i="25" l="1"/>
  <c r="AK4" i="25"/>
  <c r="AL4" i="25"/>
  <c r="AN4" i="25" s="1"/>
  <c r="AM4" i="25"/>
  <c r="AO4" i="25" s="1"/>
  <c r="AP4" i="25"/>
  <c r="AQ4" i="25"/>
  <c r="AJ65" i="22" l="1"/>
  <c r="AK65" i="22"/>
  <c r="AL65" i="22"/>
  <c r="AN65" i="22" s="1"/>
  <c r="AM65" i="22"/>
  <c r="AO65" i="22" s="1"/>
  <c r="AP65" i="22"/>
  <c r="AQ65" i="22"/>
  <c r="AJ62" i="22" l="1"/>
  <c r="AK62" i="22"/>
  <c r="AL62" i="22"/>
  <c r="AN62" i="22" s="1"/>
  <c r="AM62" i="22"/>
  <c r="AO62" i="22" s="1"/>
  <c r="AP62" i="22"/>
  <c r="AQ62" i="22"/>
  <c r="AJ63" i="22"/>
  <c r="AK63" i="22"/>
  <c r="AL63" i="22"/>
  <c r="AN63" i="22" s="1"/>
  <c r="AM63" i="22"/>
  <c r="AO63" i="22" s="1"/>
  <c r="AP63" i="22"/>
  <c r="AQ63" i="22" s="1"/>
  <c r="AJ74" i="22"/>
  <c r="AK74" i="22"/>
  <c r="AL74" i="22"/>
  <c r="AN74" i="22" s="1"/>
  <c r="AM74" i="22"/>
  <c r="AO74" i="22" s="1"/>
  <c r="AP74" i="22"/>
  <c r="AQ74" i="22"/>
  <c r="AJ75" i="22"/>
  <c r="AK75" i="22"/>
  <c r="AL75" i="22"/>
  <c r="AN75" i="22" s="1"/>
  <c r="AM75" i="22"/>
  <c r="AO75" i="22" s="1"/>
  <c r="AP75" i="22"/>
  <c r="AQ75" i="22"/>
  <c r="AJ60" i="22" l="1"/>
  <c r="AK60" i="22"/>
  <c r="AL60" i="22"/>
  <c r="AN60" i="22" s="1"/>
  <c r="AM60" i="22"/>
  <c r="AO60" i="22" s="1"/>
  <c r="AP60" i="22"/>
  <c r="AQ60" i="22" s="1"/>
  <c r="AJ61" i="22"/>
  <c r="AK61" i="22"/>
  <c r="AL61" i="22"/>
  <c r="AN61" i="22" s="1"/>
  <c r="AM61" i="22"/>
  <c r="AO61" i="22" s="1"/>
  <c r="AP61" i="22"/>
  <c r="AQ61" i="22"/>
  <c r="AJ64" i="22"/>
  <c r="AK64" i="22"/>
  <c r="AL64" i="22"/>
  <c r="AN64" i="22" s="1"/>
  <c r="AM64" i="22"/>
  <c r="AO64" i="22" s="1"/>
  <c r="AP64" i="22"/>
  <c r="AQ64" i="22"/>
  <c r="AJ66" i="22"/>
  <c r="AK66" i="22"/>
  <c r="AL66" i="22"/>
  <c r="AN66" i="22" s="1"/>
  <c r="AM66" i="22"/>
  <c r="AO66" i="22" s="1"/>
  <c r="AP66" i="22"/>
  <c r="AQ66" i="22" s="1"/>
  <c r="AJ67" i="22"/>
  <c r="AK67" i="22"/>
  <c r="AL67" i="22"/>
  <c r="AN67" i="22" s="1"/>
  <c r="AM67" i="22"/>
  <c r="AO67" i="22" s="1"/>
  <c r="AP67" i="22"/>
  <c r="AQ67" i="22"/>
  <c r="AJ68" i="22"/>
  <c r="AK68" i="22"/>
  <c r="AL68" i="22"/>
  <c r="AN68" i="22" s="1"/>
  <c r="AM68" i="22"/>
  <c r="AO68" i="22" s="1"/>
  <c r="AP68" i="22"/>
  <c r="AQ68" i="22" s="1"/>
  <c r="AJ69" i="22"/>
  <c r="AK69" i="22"/>
  <c r="AL69" i="22"/>
  <c r="AN69" i="22" s="1"/>
  <c r="AM69" i="22"/>
  <c r="AO69" i="22" s="1"/>
  <c r="AP69" i="22"/>
  <c r="AQ69" i="22"/>
  <c r="AJ70" i="22"/>
  <c r="AK70" i="22"/>
  <c r="AL70" i="22"/>
  <c r="AN70" i="22" s="1"/>
  <c r="AM70" i="22"/>
  <c r="AO70" i="22" s="1"/>
  <c r="AP70" i="22"/>
  <c r="AQ70" i="22"/>
  <c r="AJ71" i="22"/>
  <c r="AK71" i="22"/>
  <c r="AL71" i="22"/>
  <c r="AN71" i="22" s="1"/>
  <c r="AM71" i="22"/>
  <c r="AO71" i="22" s="1"/>
  <c r="AP71" i="22"/>
  <c r="AQ71" i="22"/>
  <c r="AJ73" i="22"/>
  <c r="AK73" i="22"/>
  <c r="AL73" i="22"/>
  <c r="AN73" i="22" s="1"/>
  <c r="AM73" i="22"/>
  <c r="AO73" i="22" s="1"/>
  <c r="AP73" i="22"/>
  <c r="AQ73" i="22" s="1"/>
  <c r="AJ72" i="22"/>
  <c r="AK72" i="22"/>
  <c r="AL72" i="22"/>
  <c r="AN72" i="22" s="1"/>
  <c r="AM72" i="22"/>
  <c r="AO72" i="22" s="1"/>
  <c r="AP72" i="22"/>
  <c r="AQ72" i="22"/>
  <c r="AM50" i="22" l="1"/>
  <c r="AO50" i="22" s="1"/>
  <c r="AL50" i="22"/>
  <c r="AN50" i="22" s="1"/>
  <c r="AJ13" i="22"/>
  <c r="AK13" i="22"/>
  <c r="AL13" i="22"/>
  <c r="AN13" i="22" s="1"/>
  <c r="AM13" i="22"/>
  <c r="AO13" i="22" s="1"/>
  <c r="AP13" i="22"/>
  <c r="AQ13" i="22" s="1"/>
  <c r="AJ51" i="22"/>
  <c r="AK51" i="22"/>
  <c r="AL51" i="22"/>
  <c r="AN51" i="22" s="1"/>
  <c r="AM51" i="22"/>
  <c r="AO51" i="22" s="1"/>
  <c r="AP51" i="22"/>
  <c r="AQ51" i="22"/>
  <c r="AJ59" i="22"/>
  <c r="AK59" i="22"/>
  <c r="AL59" i="22"/>
  <c r="AN59" i="22" s="1"/>
  <c r="AM59" i="22"/>
  <c r="AO59" i="22" s="1"/>
  <c r="AP59" i="22"/>
  <c r="AQ59" i="22"/>
  <c r="AJ58" i="22"/>
  <c r="AK58" i="22"/>
  <c r="AL58" i="22"/>
  <c r="AN58" i="22" s="1"/>
  <c r="AM58" i="22"/>
  <c r="AO58" i="22" s="1"/>
  <c r="AP58" i="22"/>
  <c r="AQ58" i="22"/>
  <c r="AJ43" i="22"/>
  <c r="AK43" i="22"/>
  <c r="AL43" i="22"/>
  <c r="AN43" i="22" s="1"/>
  <c r="AM43" i="22"/>
  <c r="AO43" i="22" s="1"/>
  <c r="AP43" i="22"/>
  <c r="AQ43" i="22"/>
  <c r="AJ27" i="22"/>
  <c r="AK27" i="22"/>
  <c r="AL27" i="22"/>
  <c r="AN27" i="22" s="1"/>
  <c r="AM27" i="22"/>
  <c r="AO27" i="22" s="1"/>
  <c r="AP27" i="22"/>
  <c r="AQ27" i="22"/>
  <c r="AJ38" i="22"/>
  <c r="AK38" i="22"/>
  <c r="AL38" i="22"/>
  <c r="AN38" i="22" s="1"/>
  <c r="AM38" i="22"/>
  <c r="AO38" i="22" s="1"/>
  <c r="AP38" i="22"/>
  <c r="AQ38" i="22"/>
  <c r="AJ41" i="22"/>
  <c r="AK41" i="22"/>
  <c r="AL41" i="22"/>
  <c r="AN41" i="22" s="1"/>
  <c r="AM41" i="22"/>
  <c r="AO41" i="22" s="1"/>
  <c r="AP41" i="22"/>
  <c r="AQ41" i="22"/>
  <c r="AJ40" i="22"/>
  <c r="AK40" i="22"/>
  <c r="AL40" i="22"/>
  <c r="AN40" i="22" s="1"/>
  <c r="AM40" i="22"/>
  <c r="AO40" i="22" s="1"/>
  <c r="AP40" i="22"/>
  <c r="AQ40" i="22"/>
  <c r="AJ47" i="22"/>
  <c r="AK47" i="22"/>
  <c r="AL47" i="22"/>
  <c r="AN47" i="22" s="1"/>
  <c r="AM47" i="22"/>
  <c r="AO47" i="22" s="1"/>
  <c r="AP47" i="22"/>
  <c r="AQ47" i="22"/>
  <c r="AJ46" i="22"/>
  <c r="AK46" i="22"/>
  <c r="AL46" i="22"/>
  <c r="AN46" i="22" s="1"/>
  <c r="AM46" i="22"/>
  <c r="AO46" i="22" s="1"/>
  <c r="AP46" i="22"/>
  <c r="AQ46" i="22"/>
  <c r="AJ48" i="22"/>
  <c r="AK48" i="22"/>
  <c r="AL48" i="22"/>
  <c r="AN48" i="22" s="1"/>
  <c r="AM48" i="22"/>
  <c r="AO48" i="22" s="1"/>
  <c r="AP48" i="22"/>
  <c r="AQ48" i="22" s="1"/>
  <c r="AJ45" i="22"/>
  <c r="AK45" i="22"/>
  <c r="AL45" i="22"/>
  <c r="AN45" i="22" s="1"/>
  <c r="AM45" i="22"/>
  <c r="AO45" i="22" s="1"/>
  <c r="AP45" i="22"/>
  <c r="AQ45" i="22" s="1"/>
  <c r="AJ42" i="22"/>
  <c r="AK42" i="22"/>
  <c r="AL42" i="22"/>
  <c r="AN42" i="22" s="1"/>
  <c r="AM42" i="22"/>
  <c r="AO42" i="22" s="1"/>
  <c r="AP42" i="22"/>
  <c r="AQ42" i="22"/>
  <c r="AJ50" i="22"/>
  <c r="AK50" i="22"/>
  <c r="AP50" i="22"/>
  <c r="AQ50" i="22"/>
  <c r="AJ52" i="22"/>
  <c r="AK52" i="22"/>
  <c r="AL52" i="22"/>
  <c r="AN52" i="22" s="1"/>
  <c r="AM52" i="22"/>
  <c r="AO52" i="22" s="1"/>
  <c r="AP52" i="22"/>
  <c r="AQ52" i="22"/>
  <c r="AJ53" i="22"/>
  <c r="AK53" i="22"/>
  <c r="AL53" i="22"/>
  <c r="AN53" i="22" s="1"/>
  <c r="AM53" i="22"/>
  <c r="AO53" i="22" s="1"/>
  <c r="AP53" i="22"/>
  <c r="AQ53" i="22"/>
  <c r="AJ49" i="22"/>
  <c r="AK49" i="22"/>
  <c r="AL49" i="22"/>
  <c r="AN49" i="22" s="1"/>
  <c r="AM49" i="22"/>
  <c r="AO49" i="22" s="1"/>
  <c r="AP49" i="22"/>
  <c r="AQ49" i="22" s="1"/>
  <c r="AJ55" i="22"/>
  <c r="AK55" i="22"/>
  <c r="AL55" i="22"/>
  <c r="AN55" i="22" s="1"/>
  <c r="AM55" i="22"/>
  <c r="AO55" i="22" s="1"/>
  <c r="AP55" i="22"/>
  <c r="AQ55" i="22"/>
  <c r="AJ54" i="22"/>
  <c r="AK54" i="22"/>
  <c r="AL54" i="22"/>
  <c r="AN54" i="22" s="1"/>
  <c r="AM54" i="22"/>
  <c r="AO54" i="22" s="1"/>
  <c r="AP54" i="22"/>
  <c r="AQ54" i="22"/>
  <c r="AJ56" i="22"/>
  <c r="AK56" i="22"/>
  <c r="AL56" i="22"/>
  <c r="AN56" i="22" s="1"/>
  <c r="AM56" i="22"/>
  <c r="AO56" i="22" s="1"/>
  <c r="AP56" i="22"/>
  <c r="AQ56" i="22"/>
  <c r="AJ57" i="22"/>
  <c r="AK57" i="22"/>
  <c r="AL57" i="22"/>
  <c r="AN57" i="22" s="1"/>
  <c r="AM57" i="22"/>
  <c r="AO57" i="22" s="1"/>
  <c r="AP57" i="22"/>
  <c r="AQ57" i="22"/>
  <c r="AJ44" i="22"/>
  <c r="AK44" i="22"/>
  <c r="AL44" i="22"/>
  <c r="AN44" i="22" s="1"/>
  <c r="AM44" i="22"/>
  <c r="AO44" i="22" s="1"/>
  <c r="AP44" i="22"/>
  <c r="AQ44" i="22"/>
  <c r="AJ39" i="22"/>
  <c r="AK39" i="22"/>
  <c r="AL39" i="22"/>
  <c r="AN39" i="22" s="1"/>
  <c r="AM39" i="22"/>
  <c r="AO39" i="22" s="1"/>
  <c r="AP39" i="22"/>
  <c r="AQ39" i="22" s="1"/>
  <c r="AJ25" i="22" l="1"/>
  <c r="AK25" i="22"/>
  <c r="AL25" i="22"/>
  <c r="AN25" i="22" s="1"/>
  <c r="AM25" i="22"/>
  <c r="AO25" i="22" s="1"/>
  <c r="AP25" i="22"/>
  <c r="AQ25" i="22" s="1"/>
  <c r="AJ28" i="22"/>
  <c r="AK28" i="22"/>
  <c r="AL28" i="22"/>
  <c r="AN28" i="22" s="1"/>
  <c r="AM28" i="22"/>
  <c r="AO28" i="22" s="1"/>
  <c r="AP28" i="22"/>
  <c r="AQ28" i="22"/>
  <c r="AJ29" i="22"/>
  <c r="AK29" i="22"/>
  <c r="AL29" i="22"/>
  <c r="AN29" i="22" s="1"/>
  <c r="AM29" i="22"/>
  <c r="AO29" i="22" s="1"/>
  <c r="AP29" i="22"/>
  <c r="AQ29" i="22"/>
  <c r="AJ30" i="22"/>
  <c r="AK30" i="22"/>
  <c r="AL30" i="22"/>
  <c r="AN30" i="22" s="1"/>
  <c r="AM30" i="22"/>
  <c r="AO30" i="22" s="1"/>
  <c r="AP30" i="22"/>
  <c r="AQ30" i="22"/>
  <c r="AJ31" i="22"/>
  <c r="AK31" i="22"/>
  <c r="AL31" i="22"/>
  <c r="AN31" i="22" s="1"/>
  <c r="AM31" i="22"/>
  <c r="AO31" i="22" s="1"/>
  <c r="AP31" i="22"/>
  <c r="AQ31" i="22"/>
  <c r="AJ32" i="22"/>
  <c r="AK32" i="22"/>
  <c r="AL32" i="22"/>
  <c r="AN32" i="22" s="1"/>
  <c r="AM32" i="22"/>
  <c r="AO32" i="22" s="1"/>
  <c r="AP32" i="22"/>
  <c r="AQ32" i="22"/>
  <c r="AJ34" i="22"/>
  <c r="AK34" i="22"/>
  <c r="AL34" i="22"/>
  <c r="AN34" i="22" s="1"/>
  <c r="AM34" i="22"/>
  <c r="AO34" i="22" s="1"/>
  <c r="AP34" i="22"/>
  <c r="AQ34" i="22"/>
  <c r="AJ33" i="22"/>
  <c r="AK33" i="22"/>
  <c r="AL33" i="22"/>
  <c r="AN33" i="22" s="1"/>
  <c r="AM33" i="22"/>
  <c r="AO33" i="22" s="1"/>
  <c r="AP33" i="22"/>
  <c r="AQ33" i="22"/>
  <c r="AJ35" i="22"/>
  <c r="AK35" i="22"/>
  <c r="AL35" i="22"/>
  <c r="AN35" i="22" s="1"/>
  <c r="AM35" i="22"/>
  <c r="AO35" i="22" s="1"/>
  <c r="AP35" i="22"/>
  <c r="AQ35" i="22"/>
  <c r="AJ36" i="22"/>
  <c r="AK36" i="22"/>
  <c r="AL36" i="22"/>
  <c r="AN36" i="22" s="1"/>
  <c r="AM36" i="22"/>
  <c r="AO36" i="22" s="1"/>
  <c r="AP36" i="22"/>
  <c r="AQ36" i="22"/>
  <c r="AJ37" i="22"/>
  <c r="AK37" i="22"/>
  <c r="AL37" i="22"/>
  <c r="AN37" i="22" s="1"/>
  <c r="AM37" i="22"/>
  <c r="AO37" i="22" s="1"/>
  <c r="AP37" i="22"/>
  <c r="AQ37" i="22" s="1"/>
  <c r="AJ26" i="22"/>
  <c r="AK26" i="22"/>
  <c r="AL26" i="22"/>
  <c r="AN26" i="22" s="1"/>
  <c r="AM26" i="22"/>
  <c r="AO26" i="22" s="1"/>
  <c r="AP26" i="22"/>
  <c r="AQ26" i="22" s="1"/>
  <c r="J36" i="22" l="1"/>
  <c r="J35" i="22" l="1"/>
  <c r="AJ3" i="22" l="1"/>
  <c r="AK3" i="22"/>
  <c r="AL3" i="22"/>
  <c r="AN3" i="22" s="1"/>
  <c r="AM3" i="22"/>
  <c r="AO3" i="22" s="1"/>
  <c r="AP3" i="22"/>
  <c r="AQ3" i="22"/>
  <c r="AJ8" i="22"/>
  <c r="AK8" i="22"/>
  <c r="AL8" i="22"/>
  <c r="AN8" i="22" s="1"/>
  <c r="AM8" i="22"/>
  <c r="AO8" i="22" s="1"/>
  <c r="AP8" i="22"/>
  <c r="AQ8" i="22"/>
  <c r="AJ9" i="22"/>
  <c r="AK9" i="22"/>
  <c r="AL9" i="22"/>
  <c r="AN9" i="22" s="1"/>
  <c r="AM9" i="22"/>
  <c r="AO9" i="22" s="1"/>
  <c r="AP9" i="22"/>
  <c r="AQ9" i="22"/>
  <c r="AJ6" i="22"/>
  <c r="AK6" i="22"/>
  <c r="AL6" i="22"/>
  <c r="AN6" i="22" s="1"/>
  <c r="AM6" i="22"/>
  <c r="AO6" i="22" s="1"/>
  <c r="AP6" i="22"/>
  <c r="AQ6" i="22"/>
  <c r="AJ10" i="22"/>
  <c r="AK10" i="22"/>
  <c r="AL10" i="22"/>
  <c r="AN10" i="22" s="1"/>
  <c r="AM10" i="22"/>
  <c r="AO10" i="22" s="1"/>
  <c r="AP10" i="22"/>
  <c r="AQ10" i="22"/>
  <c r="AJ5" i="22"/>
  <c r="AK5" i="22"/>
  <c r="AL5" i="22"/>
  <c r="AN5" i="22" s="1"/>
  <c r="AM5" i="22"/>
  <c r="AO5" i="22" s="1"/>
  <c r="AP5" i="22"/>
  <c r="AQ5" i="22"/>
  <c r="AJ11" i="22"/>
  <c r="AK11" i="22"/>
  <c r="AL11" i="22"/>
  <c r="AN11" i="22" s="1"/>
  <c r="AM11" i="22"/>
  <c r="AO11" i="22" s="1"/>
  <c r="AP11" i="22"/>
  <c r="AQ11" i="22" s="1"/>
  <c r="AJ12" i="22"/>
  <c r="AK12" i="22"/>
  <c r="AL12" i="22"/>
  <c r="AN12" i="22" s="1"/>
  <c r="AM12" i="22"/>
  <c r="AO12" i="22" s="1"/>
  <c r="AP12" i="22"/>
  <c r="AQ12" i="22" s="1"/>
  <c r="AJ15" i="22"/>
  <c r="AK15" i="22"/>
  <c r="AL15" i="22"/>
  <c r="AN15" i="22" s="1"/>
  <c r="AM15" i="22"/>
  <c r="AO15" i="22" s="1"/>
  <c r="AP15" i="22"/>
  <c r="AQ15" i="22" s="1"/>
  <c r="AJ14" i="22"/>
  <c r="AK14" i="22"/>
  <c r="AL14" i="22"/>
  <c r="AN14" i="22" s="1"/>
  <c r="AM14" i="22"/>
  <c r="AO14" i="22" s="1"/>
  <c r="AP14" i="22"/>
  <c r="AQ14" i="22"/>
  <c r="AJ16" i="22"/>
  <c r="AK16" i="22"/>
  <c r="AL16" i="22"/>
  <c r="AN16" i="22" s="1"/>
  <c r="AM16" i="22"/>
  <c r="AO16" i="22" s="1"/>
  <c r="AP16" i="22"/>
  <c r="AQ16" i="22"/>
  <c r="AJ18" i="22"/>
  <c r="AK18" i="22"/>
  <c r="AL18" i="22"/>
  <c r="AN18" i="22" s="1"/>
  <c r="AM18" i="22"/>
  <c r="AO18" i="22" s="1"/>
  <c r="AP18" i="22"/>
  <c r="AQ18" i="22"/>
  <c r="AJ19" i="22"/>
  <c r="AK19" i="22"/>
  <c r="AL19" i="22"/>
  <c r="AN19" i="22" s="1"/>
  <c r="AM19" i="22"/>
  <c r="AO19" i="22" s="1"/>
  <c r="AP19" i="22"/>
  <c r="AQ19" i="22"/>
  <c r="AJ22" i="22"/>
  <c r="AK22" i="22"/>
  <c r="AL22" i="22"/>
  <c r="AN22" i="22" s="1"/>
  <c r="AM22" i="22"/>
  <c r="AO22" i="22" s="1"/>
  <c r="AP22" i="22"/>
  <c r="AQ22" i="22"/>
  <c r="AJ20" i="22"/>
  <c r="AK20" i="22"/>
  <c r="AL20" i="22"/>
  <c r="AN20" i="22" s="1"/>
  <c r="AM20" i="22"/>
  <c r="AO20" i="22" s="1"/>
  <c r="AP20" i="22"/>
  <c r="AQ20" i="22"/>
  <c r="AJ24" i="22"/>
  <c r="AK24" i="22"/>
  <c r="AL24" i="22"/>
  <c r="AN24" i="22" s="1"/>
  <c r="AM24" i="22"/>
  <c r="AO24" i="22" s="1"/>
  <c r="AP24" i="22"/>
  <c r="AQ24" i="22"/>
  <c r="AJ17" i="22"/>
  <c r="AK17" i="22"/>
  <c r="AL17" i="22"/>
  <c r="AN17" i="22" s="1"/>
  <c r="AM17" i="22"/>
  <c r="AO17" i="22" s="1"/>
  <c r="AP17" i="22"/>
  <c r="AQ17" i="22"/>
  <c r="AJ21" i="22"/>
  <c r="AK21" i="22"/>
  <c r="AL21" i="22"/>
  <c r="AN21" i="22" s="1"/>
  <c r="AM21" i="22"/>
  <c r="AO21" i="22" s="1"/>
  <c r="AP21" i="22"/>
  <c r="AQ21" i="22"/>
  <c r="AJ23" i="22"/>
  <c r="AK23" i="22"/>
  <c r="AL23" i="22"/>
  <c r="AN23" i="22" s="1"/>
  <c r="AM23" i="22"/>
  <c r="AO23" i="22" s="1"/>
  <c r="AP23" i="22"/>
  <c r="AQ23" i="22"/>
  <c r="AQ35" i="20"/>
  <c r="AP35" i="20"/>
  <c r="AM35" i="20"/>
  <c r="AO35" i="20" s="1"/>
  <c r="AL35" i="20"/>
  <c r="AN35" i="20" s="1"/>
  <c r="AK35" i="20"/>
  <c r="AJ35" i="20"/>
  <c r="AQ33" i="20"/>
  <c r="AP33" i="20"/>
  <c r="AM33" i="20"/>
  <c r="AO33" i="20" s="1"/>
  <c r="AL33" i="20"/>
  <c r="AN33" i="20" s="1"/>
  <c r="AK33" i="20"/>
  <c r="AJ33" i="20"/>
  <c r="AJ34" i="20"/>
  <c r="AK34" i="20"/>
  <c r="AL34" i="20"/>
  <c r="AN34" i="20" s="1"/>
  <c r="AM34" i="20"/>
  <c r="AO34" i="20" s="1"/>
  <c r="AP34" i="20"/>
  <c r="AQ34" i="20"/>
  <c r="AJ36" i="20"/>
  <c r="AK36" i="20"/>
  <c r="AL36" i="20"/>
  <c r="AN36" i="20" s="1"/>
  <c r="AM36" i="20"/>
  <c r="AO36" i="20" s="1"/>
  <c r="AP36" i="20"/>
  <c r="AQ36" i="20"/>
  <c r="AJ2" i="22"/>
  <c r="AK2" i="22"/>
  <c r="AL2" i="22"/>
  <c r="AN2" i="22" s="1"/>
  <c r="AM2" i="22"/>
  <c r="AO2" i="22" s="1"/>
  <c r="AP2" i="22"/>
  <c r="AQ2" i="22"/>
  <c r="AJ4" i="22"/>
  <c r="AK4" i="22"/>
  <c r="AL4" i="22"/>
  <c r="AN4" i="22" s="1"/>
  <c r="AM4" i="22"/>
  <c r="AO4" i="22" s="1"/>
  <c r="AP4" i="22"/>
  <c r="AQ4" i="22" s="1"/>
  <c r="AJ7" i="22"/>
  <c r="AK7" i="22"/>
  <c r="AL7" i="22"/>
  <c r="AN7" i="22" s="1"/>
  <c r="AM7" i="22"/>
  <c r="AO7" i="22" s="1"/>
  <c r="AP7" i="22"/>
  <c r="AQ7" i="22"/>
  <c r="M39" i="19"/>
  <c r="M38" i="19"/>
  <c r="M37" i="19"/>
  <c r="M36" i="19"/>
  <c r="M34" i="20"/>
  <c r="AJ22" i="20"/>
  <c r="AK22" i="20"/>
  <c r="AL22" i="20"/>
  <c r="AN22" i="20" s="1"/>
  <c r="AM22" i="20"/>
  <c r="AO22" i="20" s="1"/>
  <c r="AP22" i="20"/>
  <c r="AQ22" i="20"/>
  <c r="AJ30" i="20"/>
  <c r="AK30" i="20"/>
  <c r="AL30" i="20"/>
  <c r="AN30" i="20" s="1"/>
  <c r="AM30" i="20"/>
  <c r="AO30" i="20" s="1"/>
  <c r="AP30" i="20"/>
  <c r="AQ30" i="20"/>
  <c r="AJ31" i="20"/>
  <c r="AK31" i="20"/>
  <c r="AL31" i="20"/>
  <c r="AN31" i="20" s="1"/>
  <c r="AM31" i="20"/>
  <c r="AO31" i="20" s="1"/>
  <c r="AP31" i="20"/>
  <c r="AQ31" i="20"/>
  <c r="AJ32" i="20"/>
  <c r="AK32" i="20"/>
  <c r="AL32" i="20"/>
  <c r="AN32" i="20" s="1"/>
  <c r="AM32" i="20"/>
  <c r="AO32" i="20" s="1"/>
  <c r="AP32" i="20"/>
  <c r="AQ32" i="20"/>
  <c r="AJ26" i="20"/>
  <c r="AK26" i="20"/>
  <c r="AL26" i="20"/>
  <c r="AN26" i="20" s="1"/>
  <c r="AM26" i="20"/>
  <c r="AO26" i="20" s="1"/>
  <c r="AP26" i="20"/>
  <c r="AQ26" i="20"/>
  <c r="AJ28" i="20"/>
  <c r="AK28" i="20"/>
  <c r="AL28" i="20"/>
  <c r="AN28" i="20" s="1"/>
  <c r="AM28" i="20"/>
  <c r="AO28" i="20" s="1"/>
  <c r="AP28" i="20"/>
  <c r="AQ28" i="20"/>
  <c r="AJ29" i="20"/>
  <c r="AK29" i="20"/>
  <c r="AL29" i="20"/>
  <c r="AN29" i="20" s="1"/>
  <c r="AM29" i="20"/>
  <c r="AO29" i="20" s="1"/>
  <c r="AP29" i="20"/>
  <c r="AQ29" i="20"/>
  <c r="AJ20" i="20"/>
  <c r="AK20" i="20"/>
  <c r="AL20" i="20"/>
  <c r="AN20" i="20" s="1"/>
  <c r="AM20" i="20"/>
  <c r="AO20" i="20" s="1"/>
  <c r="AP20" i="20"/>
  <c r="AQ20" i="20"/>
  <c r="AJ21" i="20"/>
  <c r="AK21" i="20"/>
  <c r="AL21" i="20"/>
  <c r="AN21" i="20" s="1"/>
  <c r="AM21" i="20"/>
  <c r="AO21" i="20" s="1"/>
  <c r="AP21" i="20"/>
  <c r="AQ21" i="20"/>
  <c r="AJ23" i="20"/>
  <c r="AK23" i="20"/>
  <c r="AL23" i="20"/>
  <c r="AN23" i="20" s="1"/>
  <c r="AM23" i="20"/>
  <c r="AO23" i="20" s="1"/>
  <c r="AP23" i="20"/>
  <c r="AQ23" i="20"/>
  <c r="AJ24" i="20"/>
  <c r="AK24" i="20"/>
  <c r="AL24" i="20"/>
  <c r="AN24" i="20" s="1"/>
  <c r="AM24" i="20"/>
  <c r="AO24" i="20" s="1"/>
  <c r="AP24" i="20"/>
  <c r="AQ24" i="20"/>
  <c r="AJ25" i="20"/>
  <c r="AK25" i="20"/>
  <c r="AL25" i="20"/>
  <c r="AN25" i="20" s="1"/>
  <c r="AM25" i="20"/>
  <c r="AO25" i="20" s="1"/>
  <c r="AP25" i="20"/>
  <c r="AQ25" i="20"/>
  <c r="AJ27" i="20"/>
  <c r="AK27" i="20"/>
  <c r="AL27" i="20"/>
  <c r="AN27" i="20" s="1"/>
  <c r="AM27" i="20"/>
  <c r="AO27" i="20" s="1"/>
  <c r="AP27" i="20"/>
  <c r="AQ27" i="20"/>
  <c r="AJ16" i="20"/>
  <c r="AK16" i="20"/>
  <c r="AL16" i="20"/>
  <c r="AN16" i="20" s="1"/>
  <c r="AM16" i="20"/>
  <c r="AO16" i="20" s="1"/>
  <c r="AP16" i="20"/>
  <c r="AQ16" i="20"/>
  <c r="AJ13" i="20"/>
  <c r="AK13" i="20"/>
  <c r="AL13" i="20"/>
  <c r="AN13" i="20" s="1"/>
  <c r="AM13" i="20"/>
  <c r="AO13" i="20" s="1"/>
  <c r="AP13" i="20"/>
  <c r="AQ13" i="20" s="1"/>
  <c r="AJ12" i="20"/>
  <c r="AK12" i="20"/>
  <c r="AL12" i="20"/>
  <c r="AN12" i="20" s="1"/>
  <c r="AM12" i="20"/>
  <c r="AO12" i="20" s="1"/>
  <c r="AP12" i="20"/>
  <c r="AQ12" i="20"/>
  <c r="AJ14" i="20"/>
  <c r="AK14" i="20"/>
  <c r="AL14" i="20"/>
  <c r="AN14" i="20" s="1"/>
  <c r="AM14" i="20"/>
  <c r="AO14" i="20" s="1"/>
  <c r="AP14" i="20"/>
  <c r="AQ14" i="20" s="1"/>
  <c r="AJ15" i="20"/>
  <c r="AK15" i="20"/>
  <c r="AL15" i="20"/>
  <c r="AN15" i="20" s="1"/>
  <c r="AM15" i="20"/>
  <c r="AO15" i="20" s="1"/>
  <c r="AP15" i="20"/>
  <c r="AQ15" i="20" s="1"/>
  <c r="AJ17" i="20"/>
  <c r="AK17" i="20"/>
  <c r="AL17" i="20"/>
  <c r="AN17" i="20" s="1"/>
  <c r="AM17" i="20"/>
  <c r="AO17" i="20" s="1"/>
  <c r="AP17" i="20"/>
  <c r="AQ17" i="20" s="1"/>
  <c r="AJ18" i="20"/>
  <c r="AK18" i="20"/>
  <c r="AL18" i="20"/>
  <c r="AN18" i="20" s="1"/>
  <c r="AM18" i="20"/>
  <c r="AO18" i="20" s="1"/>
  <c r="AP18" i="20"/>
  <c r="AQ18" i="20" s="1"/>
  <c r="AJ19" i="20"/>
  <c r="AK19" i="20"/>
  <c r="AL19" i="20"/>
  <c r="AN19" i="20" s="1"/>
  <c r="AM19" i="20"/>
  <c r="AO19" i="20" s="1"/>
  <c r="AP19" i="20"/>
  <c r="AQ19" i="20" s="1"/>
  <c r="AK11" i="20"/>
  <c r="AL11" i="20"/>
  <c r="AN11" i="20" s="1"/>
  <c r="AM11" i="20"/>
  <c r="AO11" i="20" s="1"/>
  <c r="AP11" i="20"/>
  <c r="AQ11" i="20"/>
  <c r="AJ11" i="20"/>
  <c r="AJ8" i="20"/>
  <c r="AK8" i="20"/>
  <c r="AL8" i="20"/>
  <c r="AN8" i="20" s="1"/>
  <c r="AM8" i="20"/>
  <c r="AO8" i="20" s="1"/>
  <c r="AP8" i="20"/>
  <c r="AQ8" i="20" s="1"/>
  <c r="AJ5" i="20"/>
  <c r="AK5" i="20"/>
  <c r="AL5" i="20"/>
  <c r="AN5" i="20" s="1"/>
  <c r="AM5" i="20"/>
  <c r="AO5" i="20" s="1"/>
  <c r="AP5" i="20"/>
  <c r="AQ5" i="20" s="1"/>
  <c r="AJ6" i="20"/>
  <c r="AK6" i="20"/>
  <c r="AL6" i="20"/>
  <c r="AN6" i="20" s="1"/>
  <c r="AM6" i="20"/>
  <c r="AO6" i="20" s="1"/>
  <c r="AP6" i="20"/>
  <c r="AQ6" i="20"/>
  <c r="AJ7" i="20"/>
  <c r="AK7" i="20"/>
  <c r="AL7" i="20"/>
  <c r="AN7" i="20" s="1"/>
  <c r="AM7" i="20"/>
  <c r="AO7" i="20" s="1"/>
  <c r="AP7" i="20"/>
  <c r="AQ7" i="20"/>
  <c r="AJ9" i="20"/>
  <c r="AK9" i="20"/>
  <c r="AL9" i="20"/>
  <c r="AN9" i="20" s="1"/>
  <c r="AM9" i="20"/>
  <c r="AO9" i="20" s="1"/>
  <c r="AP9" i="20"/>
  <c r="AQ9" i="20" s="1"/>
  <c r="AJ10" i="20"/>
  <c r="AK10" i="20"/>
  <c r="AL10" i="20"/>
  <c r="AN10" i="20" s="1"/>
  <c r="AM10" i="20"/>
  <c r="AO10" i="20" s="1"/>
  <c r="AP10" i="20"/>
  <c r="AQ10" i="20"/>
  <c r="AJ4" i="20"/>
  <c r="AK4" i="20"/>
  <c r="AL4" i="20"/>
  <c r="AN4" i="20" s="1"/>
  <c r="AM4" i="20"/>
  <c r="AO4" i="20" s="1"/>
  <c r="AP4" i="20"/>
  <c r="AQ4" i="20"/>
  <c r="AJ3" i="20"/>
  <c r="AK3" i="20"/>
  <c r="AL3" i="20"/>
  <c r="AN3" i="20" s="1"/>
  <c r="AM3" i="20"/>
  <c r="AO3" i="20" s="1"/>
  <c r="AP3" i="20"/>
  <c r="AQ3" i="20" s="1"/>
  <c r="AQ2" i="20"/>
  <c r="AP2" i="20"/>
  <c r="AM2" i="20"/>
  <c r="AO2" i="20" s="1"/>
  <c r="AL2" i="20"/>
  <c r="AN2" i="20" s="1"/>
  <c r="AK2" i="20"/>
  <c r="AJ2" i="20"/>
  <c r="M34" i="19"/>
  <c r="AJ34" i="19"/>
  <c r="AK34" i="19"/>
  <c r="AL34" i="19"/>
  <c r="AN34" i="19" s="1"/>
  <c r="AM34" i="19"/>
  <c r="AO34" i="19" s="1"/>
  <c r="AP34" i="19"/>
  <c r="AQ34" i="19" s="1"/>
  <c r="AJ31" i="19"/>
  <c r="AK31" i="19"/>
  <c r="AL31" i="19"/>
  <c r="AN31" i="19" s="1"/>
  <c r="AM31" i="19"/>
  <c r="AO31" i="19" s="1"/>
  <c r="AP31" i="19"/>
  <c r="AQ31" i="19"/>
  <c r="M31" i="19"/>
  <c r="M24" i="19"/>
  <c r="AM22" i="19"/>
  <c r="AO22" i="19" s="1"/>
  <c r="AM23" i="19"/>
  <c r="AO23" i="19" s="1"/>
  <c r="AM26" i="19"/>
  <c r="AO26" i="19" s="1"/>
  <c r="AM25" i="19"/>
  <c r="AM21" i="19"/>
  <c r="AO21" i="19" s="1"/>
  <c r="AM28" i="19"/>
  <c r="AM29" i="19"/>
  <c r="AO29" i="19" s="1"/>
  <c r="AM30" i="19"/>
  <c r="AO30" i="19" s="1"/>
  <c r="AM27" i="19"/>
  <c r="AO27" i="19" s="1"/>
  <c r="AM24" i="19"/>
  <c r="AO24" i="19" s="1"/>
  <c r="AM32" i="19"/>
  <c r="AO32" i="19" s="1"/>
  <c r="AM33" i="19"/>
  <c r="AO33" i="19" s="1"/>
  <c r="AM35" i="19"/>
  <c r="AO35" i="19" s="1"/>
  <c r="AL22" i="19"/>
  <c r="AL23" i="19"/>
  <c r="AN23" i="19" s="1"/>
  <c r="AL26" i="19"/>
  <c r="AN26" i="19" s="1"/>
  <c r="AL25" i="19"/>
  <c r="AL21" i="19"/>
  <c r="AN21" i="19" s="1"/>
  <c r="AL28" i="19"/>
  <c r="AN28" i="19" s="1"/>
  <c r="AL29" i="19"/>
  <c r="AN29" i="19" s="1"/>
  <c r="AL30" i="19"/>
  <c r="AN30" i="19" s="1"/>
  <c r="AL27" i="19"/>
  <c r="AN27" i="19" s="1"/>
  <c r="AL24" i="19"/>
  <c r="AN24" i="19" s="1"/>
  <c r="AL32" i="19"/>
  <c r="AN32" i="19" s="1"/>
  <c r="AL33" i="19"/>
  <c r="AN33" i="19" s="1"/>
  <c r="AL35" i="19"/>
  <c r="AN35" i="19" s="1"/>
  <c r="M21" i="19"/>
  <c r="AJ22" i="19"/>
  <c r="AK22" i="19"/>
  <c r="AN22" i="19"/>
  <c r="AP22" i="19"/>
  <c r="AQ22" i="19" s="1"/>
  <c r="AJ19" i="19"/>
  <c r="AK19" i="19"/>
  <c r="AL19" i="19"/>
  <c r="AN19" i="19" s="1"/>
  <c r="AM19" i="19"/>
  <c r="AO19" i="19" s="1"/>
  <c r="AP19" i="19"/>
  <c r="AQ19" i="19"/>
  <c r="AJ20" i="19"/>
  <c r="AK20" i="19"/>
  <c r="AL20" i="19"/>
  <c r="AN20" i="19" s="1"/>
  <c r="AM20" i="19"/>
  <c r="AO20" i="19" s="1"/>
  <c r="AP20" i="19"/>
  <c r="AQ20" i="19"/>
  <c r="AK11" i="19"/>
  <c r="AL11" i="19"/>
  <c r="AN11" i="19" s="1"/>
  <c r="AM11" i="19"/>
  <c r="AO11" i="19" s="1"/>
  <c r="AP11" i="19"/>
  <c r="AQ11" i="19"/>
  <c r="AK13" i="19"/>
  <c r="AL13" i="19"/>
  <c r="AN13" i="19" s="1"/>
  <c r="AM13" i="19"/>
  <c r="AO13" i="19" s="1"/>
  <c r="AP13" i="19"/>
  <c r="AQ13" i="19" s="1"/>
  <c r="AK14" i="19"/>
  <c r="AL14" i="19"/>
  <c r="AN14" i="19" s="1"/>
  <c r="AM14" i="19"/>
  <c r="AO14" i="19" s="1"/>
  <c r="AP14" i="19"/>
  <c r="AQ14" i="19"/>
  <c r="AK15" i="19"/>
  <c r="AL15" i="19"/>
  <c r="AN15" i="19" s="1"/>
  <c r="AM15" i="19"/>
  <c r="AO15" i="19" s="1"/>
  <c r="AP15" i="19"/>
  <c r="AQ15" i="19"/>
  <c r="AK16" i="19"/>
  <c r="AL16" i="19"/>
  <c r="AN16" i="19" s="1"/>
  <c r="AM16" i="19"/>
  <c r="AO16" i="19" s="1"/>
  <c r="AP16" i="19"/>
  <c r="AQ16" i="19"/>
  <c r="AK17" i="19"/>
  <c r="AL17" i="19"/>
  <c r="AN17" i="19" s="1"/>
  <c r="AM17" i="19"/>
  <c r="AO17" i="19" s="1"/>
  <c r="AP17" i="19"/>
  <c r="AQ17" i="19"/>
  <c r="AK7" i="19"/>
  <c r="AL7" i="19"/>
  <c r="AN7" i="19" s="1"/>
  <c r="AM7" i="19"/>
  <c r="AO7" i="19" s="1"/>
  <c r="AP7" i="19"/>
  <c r="AQ7" i="19"/>
  <c r="AK18" i="19"/>
  <c r="AL18" i="19"/>
  <c r="AN18" i="19" s="1"/>
  <c r="AM18" i="19"/>
  <c r="AO18" i="19" s="1"/>
  <c r="AP18" i="19"/>
  <c r="AQ18" i="19"/>
  <c r="AK9" i="19"/>
  <c r="AL9" i="19"/>
  <c r="AN9" i="19" s="1"/>
  <c r="AM9" i="19"/>
  <c r="AO9" i="19" s="1"/>
  <c r="AP9" i="19"/>
  <c r="AQ9" i="19"/>
  <c r="AK12" i="19"/>
  <c r="AL12" i="19"/>
  <c r="AN12" i="19" s="1"/>
  <c r="AM12" i="19"/>
  <c r="AO12" i="19" s="1"/>
  <c r="AP12" i="19"/>
  <c r="AQ12" i="19"/>
  <c r="M12" i="19"/>
  <c r="M9" i="19"/>
  <c r="M7" i="19"/>
  <c r="AJ3" i="19"/>
  <c r="AK3" i="19"/>
  <c r="AL3" i="19"/>
  <c r="AN3" i="19" s="1"/>
  <c r="AM3" i="19"/>
  <c r="AO3" i="19" s="1"/>
  <c r="AP3" i="19"/>
  <c r="AQ3" i="19"/>
  <c r="AJ4" i="19"/>
  <c r="AK4" i="19"/>
  <c r="AL4" i="19"/>
  <c r="AN4" i="19" s="1"/>
  <c r="AM4" i="19"/>
  <c r="AO4" i="19" s="1"/>
  <c r="AP4" i="19"/>
  <c r="AQ4" i="19" s="1"/>
  <c r="AJ5" i="19"/>
  <c r="AK5" i="19"/>
  <c r="AL5" i="19"/>
  <c r="AN5" i="19" s="1"/>
  <c r="AM5" i="19"/>
  <c r="AO5" i="19" s="1"/>
  <c r="AP5" i="19"/>
  <c r="AQ5" i="19"/>
  <c r="AJ6" i="19"/>
  <c r="AK6" i="19"/>
  <c r="AL6" i="19"/>
  <c r="AN6" i="19" s="1"/>
  <c r="AM6" i="19"/>
  <c r="AO6" i="19" s="1"/>
  <c r="AP6" i="19"/>
  <c r="AQ6" i="19"/>
  <c r="AJ10" i="19"/>
  <c r="AK10" i="19"/>
  <c r="AL10" i="19"/>
  <c r="AN10" i="19" s="1"/>
  <c r="AM10" i="19"/>
  <c r="AO10" i="19" s="1"/>
  <c r="AP10" i="19"/>
  <c r="AQ10" i="19"/>
  <c r="AJ8" i="19"/>
  <c r="AK8" i="19"/>
  <c r="AL8" i="19"/>
  <c r="AN8" i="19" s="1"/>
  <c r="AM8" i="19"/>
  <c r="AO8" i="19" s="1"/>
  <c r="AP8" i="19"/>
  <c r="AQ8" i="19" s="1"/>
  <c r="AJ11" i="19"/>
  <c r="AJ13" i="19"/>
  <c r="AJ14" i="19"/>
  <c r="AJ15" i="19"/>
  <c r="AJ16" i="19"/>
  <c r="AJ17" i="19"/>
  <c r="AJ7" i="19"/>
  <c r="AJ18" i="19"/>
  <c r="AJ9" i="19"/>
  <c r="AJ12" i="19"/>
  <c r="AJ23" i="19"/>
  <c r="AK23" i="19"/>
  <c r="AP23" i="19"/>
  <c r="AQ23" i="19"/>
  <c r="AJ26" i="19"/>
  <c r="AK26" i="19"/>
  <c r="AP26" i="19"/>
  <c r="AQ26" i="19"/>
  <c r="AJ21" i="19"/>
  <c r="AK21" i="19"/>
  <c r="AP21" i="19"/>
  <c r="AQ21" i="19"/>
  <c r="AJ28" i="19"/>
  <c r="AK28" i="19"/>
  <c r="AO28" i="19"/>
  <c r="AP28" i="19"/>
  <c r="AQ28" i="19"/>
  <c r="AJ29" i="19"/>
  <c r="AK29" i="19"/>
  <c r="AP29" i="19"/>
  <c r="AQ29" i="19"/>
  <c r="AJ30" i="19"/>
  <c r="AK30" i="19"/>
  <c r="AP30" i="19"/>
  <c r="AQ30" i="19"/>
  <c r="AJ27" i="19"/>
  <c r="AK27" i="19"/>
  <c r="AP27" i="19"/>
  <c r="AQ27" i="19"/>
  <c r="AJ24" i="19"/>
  <c r="AK24" i="19"/>
  <c r="AP24" i="19"/>
  <c r="AQ24" i="19"/>
  <c r="AJ32" i="19"/>
  <c r="AK32" i="19"/>
  <c r="AP32" i="19"/>
  <c r="AQ32" i="19"/>
  <c r="AJ33" i="19"/>
  <c r="AK33" i="19"/>
  <c r="AP33" i="19"/>
  <c r="AQ33" i="19" s="1"/>
  <c r="AJ35" i="19"/>
  <c r="AK35" i="19"/>
  <c r="AP35" i="19"/>
  <c r="AQ35" i="19"/>
  <c r="M15" i="19"/>
  <c r="M14" i="19"/>
  <c r="M13" i="19"/>
  <c r="M6" i="19"/>
  <c r="M5" i="19"/>
  <c r="AL73" i="18"/>
  <c r="AP73" i="18"/>
  <c r="AL69" i="18"/>
  <c r="AP69" i="18"/>
  <c r="AL74" i="18"/>
  <c r="AP74" i="18"/>
  <c r="AL75" i="18"/>
  <c r="AP75" i="18"/>
  <c r="AL70" i="18"/>
  <c r="AP70" i="18"/>
  <c r="AL76" i="18"/>
  <c r="AP76" i="18"/>
  <c r="AL78" i="18"/>
  <c r="AP78" i="18"/>
  <c r="AL80" i="18"/>
  <c r="AP80" i="18"/>
  <c r="AL79" i="18"/>
  <c r="AP79" i="18"/>
  <c r="AL81" i="18"/>
  <c r="AP81" i="18"/>
  <c r="AL77" i="18"/>
  <c r="AP77" i="18"/>
  <c r="AL82" i="18"/>
  <c r="AP82" i="18"/>
  <c r="AL71" i="18"/>
  <c r="AP71" i="18"/>
  <c r="AL83" i="18"/>
  <c r="AP83" i="18"/>
  <c r="AP72" i="18"/>
  <c r="AL72" i="18"/>
  <c r="AL60" i="18"/>
  <c r="AP60" i="18"/>
  <c r="AL64" i="18"/>
  <c r="AP64" i="18"/>
  <c r="AL66" i="18"/>
  <c r="AP66" i="18"/>
  <c r="AL65" i="18"/>
  <c r="AP65" i="18"/>
  <c r="AL67" i="18"/>
  <c r="AP67" i="18"/>
  <c r="AL68" i="18"/>
  <c r="AP68" i="18"/>
  <c r="M60" i="18"/>
  <c r="AL58" i="18"/>
  <c r="AP58" i="18"/>
  <c r="AL61" i="18"/>
  <c r="AP61" i="18"/>
  <c r="AL43" i="18"/>
  <c r="AP43" i="18"/>
  <c r="AL51" i="18"/>
  <c r="AP51" i="18"/>
  <c r="AL54" i="18"/>
  <c r="AP54" i="18"/>
  <c r="M63" i="18"/>
  <c r="M52" i="18"/>
  <c r="M62" i="18"/>
  <c r="AL5" i="18"/>
  <c r="AP5" i="18"/>
  <c r="AL4" i="18"/>
  <c r="AP4" i="18"/>
  <c r="AL7" i="18"/>
  <c r="AP7" i="18"/>
  <c r="AL8" i="18"/>
  <c r="AP8" i="18"/>
  <c r="AL6" i="18"/>
  <c r="AP6" i="18"/>
  <c r="AL9" i="18"/>
  <c r="AP9" i="18"/>
  <c r="AL10" i="18"/>
  <c r="AP10" i="18"/>
  <c r="AL15" i="18"/>
  <c r="AP15" i="18"/>
  <c r="AL12" i="18"/>
  <c r="AP12" i="18"/>
  <c r="AL16" i="18"/>
  <c r="AP16" i="18"/>
  <c r="AL13" i="18"/>
  <c r="AP13" i="18"/>
  <c r="AL14" i="18"/>
  <c r="AP14" i="18"/>
  <c r="AL17" i="18"/>
  <c r="AP17" i="18"/>
  <c r="AL18" i="18"/>
  <c r="AP18" i="18"/>
  <c r="AL21" i="18"/>
  <c r="AP21" i="18"/>
  <c r="AL19" i="18"/>
  <c r="AP19" i="18"/>
  <c r="AL22" i="18"/>
  <c r="AP22" i="18"/>
  <c r="AL23" i="18"/>
  <c r="AP23" i="18"/>
  <c r="AL27" i="18"/>
  <c r="AP27" i="18"/>
  <c r="AL26" i="18"/>
  <c r="AP26" i="18"/>
  <c r="AL20" i="18"/>
  <c r="AP20" i="18"/>
  <c r="AL28" i="18"/>
  <c r="AP28" i="18"/>
  <c r="AL24" i="18"/>
  <c r="AP24" i="18"/>
  <c r="AL25" i="18"/>
  <c r="AP25" i="18"/>
  <c r="AL29" i="18"/>
  <c r="AP29" i="18"/>
  <c r="AL2" i="18"/>
  <c r="AP2" i="18"/>
  <c r="AL11" i="18"/>
  <c r="AP11" i="18"/>
  <c r="AL31" i="18"/>
  <c r="AP31" i="18"/>
  <c r="AL30" i="18"/>
  <c r="AP30" i="18"/>
  <c r="AL33" i="18"/>
  <c r="AP33" i="18"/>
  <c r="AL34" i="18"/>
  <c r="AP34" i="18"/>
  <c r="AL35" i="18"/>
  <c r="AP35" i="18"/>
  <c r="AL36" i="18"/>
  <c r="AP36" i="18"/>
  <c r="AL37" i="18"/>
  <c r="AP37" i="18"/>
  <c r="AL40" i="18"/>
  <c r="AP40" i="18"/>
  <c r="AL39" i="18"/>
  <c r="AP39" i="18"/>
  <c r="AL38" i="18"/>
  <c r="AP38" i="18"/>
  <c r="AL41" i="18"/>
  <c r="AP41" i="18"/>
  <c r="AL32" i="18"/>
  <c r="AP32" i="18"/>
  <c r="AL45" i="18"/>
  <c r="AP45" i="18"/>
  <c r="AL44" i="18"/>
  <c r="AP44" i="18"/>
  <c r="AL46" i="18"/>
  <c r="AP46" i="18"/>
  <c r="AL42" i="18"/>
  <c r="AP42" i="18"/>
  <c r="AL49" i="18"/>
  <c r="AP49" i="18"/>
  <c r="AL47" i="18"/>
  <c r="AP47" i="18"/>
  <c r="AL48" i="18"/>
  <c r="AP48" i="18"/>
  <c r="AL50" i="18"/>
  <c r="AP50" i="18"/>
  <c r="AL53" i="18"/>
  <c r="AP53" i="18"/>
  <c r="AL56" i="18"/>
  <c r="AP56" i="18"/>
  <c r="AL55" i="18"/>
  <c r="AP55" i="18"/>
  <c r="AL57" i="18"/>
  <c r="AP57" i="18"/>
  <c r="AL59" i="18"/>
  <c r="AP59" i="18"/>
  <c r="AL62" i="18"/>
  <c r="AP62" i="18"/>
  <c r="AL52" i="18"/>
  <c r="AP52" i="18"/>
  <c r="AL63" i="18"/>
  <c r="AP63" i="18"/>
  <c r="M59" i="18"/>
  <c r="M53" i="18"/>
  <c r="AL52" i="17"/>
  <c r="AP52" i="17"/>
  <c r="AP3" i="18"/>
  <c r="AL3" i="18"/>
  <c r="AL48" i="17"/>
  <c r="AP48" i="17"/>
  <c r="AL46" i="17"/>
  <c r="AP46" i="17"/>
  <c r="AL47" i="17"/>
  <c r="AP47" i="17"/>
  <c r="AL49" i="17"/>
  <c r="AP49" i="17"/>
  <c r="AL50" i="17"/>
  <c r="AP50" i="17"/>
  <c r="AL51" i="17"/>
  <c r="AP51" i="17"/>
  <c r="M45" i="17"/>
  <c r="AL45" i="17"/>
  <c r="AP45" i="17"/>
  <c r="AP41" i="17"/>
  <c r="AP43" i="17"/>
  <c r="AP42" i="17"/>
  <c r="AP44" i="17"/>
  <c r="AL40" i="17"/>
  <c r="AL41" i="17"/>
  <c r="AL43" i="17"/>
  <c r="AL42" i="17"/>
  <c r="AL44" i="17"/>
  <c r="M40" i="17"/>
  <c r="M39" i="17"/>
  <c r="AL16" i="17"/>
  <c r="AL34" i="17"/>
  <c r="AL27" i="17"/>
  <c r="AP40" i="17"/>
  <c r="AP39" i="17"/>
  <c r="AL39" i="17"/>
  <c r="AP38" i="17"/>
  <c r="AL38" i="17"/>
  <c r="AP37" i="17"/>
  <c r="AL37" i="17"/>
  <c r="AP36" i="17"/>
  <c r="AL36" i="17"/>
  <c r="AP35" i="17"/>
  <c r="AL35" i="17"/>
  <c r="AP30" i="17"/>
  <c r="AL30" i="17"/>
  <c r="AP29" i="17"/>
  <c r="AL29" i="17"/>
  <c r="AP27" i="17"/>
  <c r="AP16" i="17"/>
  <c r="AP34" i="17"/>
  <c r="AP18" i="17"/>
  <c r="AP25" i="17"/>
  <c r="AP28" i="17"/>
  <c r="AP31" i="17"/>
  <c r="AP32" i="17"/>
  <c r="AP33" i="17"/>
  <c r="M30" i="17"/>
  <c r="M29" i="17"/>
  <c r="M27" i="17"/>
  <c r="M16" i="17"/>
  <c r="AL31" i="17"/>
  <c r="AL32" i="17"/>
  <c r="AL33" i="17"/>
  <c r="AL25" i="17"/>
  <c r="AL28" i="17"/>
  <c r="AL18" i="17"/>
  <c r="AL26" i="17"/>
  <c r="AN26" i="17" s="1"/>
  <c r="AL19" i="17"/>
  <c r="AN19" i="17" s="1"/>
  <c r="AL17" i="17"/>
  <c r="AN17" i="17" s="1"/>
  <c r="AJ9" i="17"/>
  <c r="AK9" i="17"/>
  <c r="AL9" i="17"/>
  <c r="AN9" i="17"/>
  <c r="AM9" i="17"/>
  <c r="AO9" i="17" s="1"/>
  <c r="AP9" i="17"/>
  <c r="AQ9" i="17"/>
  <c r="AJ11" i="17"/>
  <c r="AK11" i="17"/>
  <c r="AL11" i="17"/>
  <c r="AN11" i="17" s="1"/>
  <c r="AM11" i="17"/>
  <c r="AO11" i="17" s="1"/>
  <c r="AP11" i="17"/>
  <c r="AQ11" i="17"/>
  <c r="AJ10" i="17"/>
  <c r="AK10" i="17"/>
  <c r="AL10" i="17"/>
  <c r="AN10" i="17" s="1"/>
  <c r="AM10" i="17"/>
  <c r="AO10" i="17" s="1"/>
  <c r="AP10" i="17"/>
  <c r="AQ10" i="17"/>
  <c r="AJ12" i="17"/>
  <c r="AK12" i="17"/>
  <c r="AL12" i="17"/>
  <c r="AN12" i="17" s="1"/>
  <c r="AM12" i="17"/>
  <c r="AO12" i="17" s="1"/>
  <c r="AP12" i="17"/>
  <c r="AQ12" i="17"/>
  <c r="AJ13" i="17"/>
  <c r="AK13" i="17"/>
  <c r="AL13" i="17"/>
  <c r="AN13" i="17" s="1"/>
  <c r="AM13" i="17"/>
  <c r="AO13" i="17"/>
  <c r="AP13" i="17"/>
  <c r="AQ13" i="17"/>
  <c r="AJ15" i="17"/>
  <c r="AK15" i="17"/>
  <c r="AL15" i="17"/>
  <c r="AN15" i="17" s="1"/>
  <c r="AM15" i="17"/>
  <c r="AO15" i="17" s="1"/>
  <c r="AP15" i="17"/>
  <c r="AQ15" i="17"/>
  <c r="AJ14" i="17"/>
  <c r="AK14" i="17"/>
  <c r="AL14" i="17"/>
  <c r="AN14" i="17" s="1"/>
  <c r="AM14" i="17"/>
  <c r="AO14" i="17" s="1"/>
  <c r="AP14" i="17"/>
  <c r="AQ14" i="17"/>
  <c r="AJ20" i="17"/>
  <c r="AK20" i="17"/>
  <c r="AL20" i="17"/>
  <c r="AN20" i="17" s="1"/>
  <c r="AM20" i="17"/>
  <c r="AO20" i="17" s="1"/>
  <c r="AP20" i="17"/>
  <c r="AQ20" i="17"/>
  <c r="AJ21" i="17"/>
  <c r="AK21" i="17"/>
  <c r="AL21" i="17"/>
  <c r="AN21" i="17" s="1"/>
  <c r="AM21" i="17"/>
  <c r="AO21" i="17" s="1"/>
  <c r="AP21" i="17"/>
  <c r="AQ21" i="17"/>
  <c r="AJ22" i="17"/>
  <c r="AK22" i="17"/>
  <c r="AL22" i="17"/>
  <c r="AN22" i="17" s="1"/>
  <c r="AM22" i="17"/>
  <c r="AO22" i="17" s="1"/>
  <c r="AP22" i="17"/>
  <c r="AQ22" i="17" s="1"/>
  <c r="AJ24" i="17"/>
  <c r="AK24" i="17"/>
  <c r="AL24" i="17"/>
  <c r="AN24" i="17" s="1"/>
  <c r="AM24" i="17"/>
  <c r="AO24" i="17" s="1"/>
  <c r="AP24" i="17"/>
  <c r="AQ24" i="17"/>
  <c r="AJ23" i="17"/>
  <c r="AK23" i="17"/>
  <c r="AL23" i="17"/>
  <c r="AN23" i="17" s="1"/>
  <c r="AM23" i="17"/>
  <c r="AO23" i="17" s="1"/>
  <c r="AP23" i="17"/>
  <c r="AQ23" i="17"/>
  <c r="AJ17" i="17"/>
  <c r="AK17" i="17"/>
  <c r="AM17" i="17"/>
  <c r="AO17" i="17" s="1"/>
  <c r="AP17" i="17"/>
  <c r="AQ17" i="17"/>
  <c r="AJ19" i="17"/>
  <c r="AK19" i="17"/>
  <c r="AM19" i="17"/>
  <c r="AO19" i="17" s="1"/>
  <c r="AP19" i="17"/>
  <c r="AQ19" i="17"/>
  <c r="AJ26" i="17"/>
  <c r="AK26" i="17"/>
  <c r="AM26" i="17"/>
  <c r="AO26" i="17" s="1"/>
  <c r="AP26" i="17"/>
  <c r="AQ26" i="17"/>
  <c r="M15" i="17"/>
  <c r="M13" i="17"/>
  <c r="M12" i="17"/>
  <c r="AJ7" i="17"/>
  <c r="AK7" i="17"/>
  <c r="AL7" i="17"/>
  <c r="AN7" i="17" s="1"/>
  <c r="AM7" i="17"/>
  <c r="AO7" i="17" s="1"/>
  <c r="AP7" i="17"/>
  <c r="AQ7" i="17"/>
  <c r="AJ5" i="17"/>
  <c r="AK5" i="17"/>
  <c r="AL5" i="17"/>
  <c r="AN5" i="17" s="1"/>
  <c r="AM5" i="17"/>
  <c r="AO5" i="17" s="1"/>
  <c r="AP5" i="17"/>
  <c r="AQ5" i="17"/>
  <c r="AJ8" i="17"/>
  <c r="AK8" i="17"/>
  <c r="AL8" i="17"/>
  <c r="AN8" i="17" s="1"/>
  <c r="AM8" i="17"/>
  <c r="AO8" i="17" s="1"/>
  <c r="AP8" i="17"/>
  <c r="AQ8" i="17"/>
  <c r="AJ3" i="17"/>
  <c r="AK3" i="17"/>
  <c r="AL3" i="17"/>
  <c r="AN3" i="17" s="1"/>
  <c r="AM3" i="17"/>
  <c r="AO3" i="17" s="1"/>
  <c r="AP3" i="17"/>
  <c r="AQ3" i="17"/>
  <c r="AJ4" i="17"/>
  <c r="AK4" i="17"/>
  <c r="AL4" i="17"/>
  <c r="AN4" i="17" s="1"/>
  <c r="AM4" i="17"/>
  <c r="AO4" i="17" s="1"/>
  <c r="AP4" i="17"/>
  <c r="AQ4" i="17"/>
  <c r="AJ6" i="17"/>
  <c r="AK6" i="17"/>
  <c r="AL6" i="17"/>
  <c r="AN6" i="17" s="1"/>
  <c r="AM6" i="17"/>
  <c r="AO6" i="17" s="1"/>
  <c r="AP6" i="17"/>
  <c r="AQ6" i="17" s="1"/>
  <c r="AQ2" i="19"/>
  <c r="AP2" i="19"/>
  <c r="AM2" i="19"/>
  <c r="AO2" i="19" s="1"/>
  <c r="AL2" i="19"/>
  <c r="AN2" i="19" s="1"/>
  <c r="AK2" i="19"/>
  <c r="AJ2" i="19"/>
  <c r="AQ2" i="17"/>
  <c r="AP2" i="17"/>
  <c r="AM2" i="17"/>
  <c r="AO2" i="17" s="1"/>
  <c r="AL2" i="17"/>
  <c r="AN2" i="17" s="1"/>
  <c r="AK2" i="17"/>
  <c r="AJ2" i="17"/>
</calcChain>
</file>

<file path=xl/sharedStrings.xml><?xml version="1.0" encoding="utf-8"?>
<sst xmlns="http://schemas.openxmlformats.org/spreadsheetml/2006/main" count="7952" uniqueCount="1311">
  <si>
    <t>Month</t>
  </si>
  <si>
    <t>Circle</t>
  </si>
  <si>
    <t>Final MIN Notification Date &amp; Time</t>
  </si>
  <si>
    <t>Involved Nodes</t>
  </si>
  <si>
    <t>Node type</t>
  </si>
  <si>
    <t>Domain</t>
  </si>
  <si>
    <t>Fault cause</t>
  </si>
  <si>
    <t>Week</t>
  </si>
  <si>
    <t>MIR Type
(Initial/ Final)</t>
  </si>
  <si>
    <t>Status</t>
  </si>
  <si>
    <t>MIR Prepared by</t>
  </si>
  <si>
    <t>MIR Prepared on date &amp; time</t>
  </si>
  <si>
    <t>Initial MIR Sent To BO for Validation</t>
  </si>
  <si>
    <t>Initial MIR Received from BO after validation</t>
  </si>
  <si>
    <t>Initial MIR Sent for O&amp;M Head for approval</t>
  </si>
  <si>
    <t>Initial MIR's Approval received</t>
  </si>
  <si>
    <t>Initial MIR sent To Customer</t>
  </si>
  <si>
    <t>Final MIR received from PM team</t>
  </si>
  <si>
    <t>Final MIR sent for O&amp;M head approval</t>
  </si>
  <si>
    <t>Final MIR's Approval Received</t>
  </si>
  <si>
    <t>Final MIR sent to customer</t>
  </si>
  <si>
    <t>Initial MIR Remarks</t>
  </si>
  <si>
    <t>Final MIR Remarks</t>
  </si>
  <si>
    <t>Final MIR responsible</t>
  </si>
  <si>
    <t>PT Number</t>
  </si>
  <si>
    <t>PT Created Date</t>
  </si>
  <si>
    <t xml:space="preserve">Assign </t>
  </si>
  <si>
    <t>KEDB updated (Yes/No)</t>
  </si>
  <si>
    <t>KEDB No.</t>
  </si>
  <si>
    <t>IM SLA</t>
  </si>
  <si>
    <t>BO SLA</t>
  </si>
  <si>
    <t>Circle SLA</t>
  </si>
  <si>
    <t>Initial SLA</t>
  </si>
  <si>
    <t>Final SLA</t>
  </si>
  <si>
    <t>Initial SLA Compliance</t>
  </si>
  <si>
    <t>Final SLA compliance</t>
  </si>
  <si>
    <t>January</t>
  </si>
  <si>
    <t>BSC</t>
  </si>
  <si>
    <t>RAN</t>
  </si>
  <si>
    <t>Final</t>
  </si>
  <si>
    <t>Only Final</t>
  </si>
  <si>
    <t>West</t>
  </si>
  <si>
    <t>East</t>
  </si>
  <si>
    <t>February</t>
  </si>
  <si>
    <t>MME</t>
  </si>
  <si>
    <t>March</t>
  </si>
  <si>
    <t>PACO</t>
  </si>
  <si>
    <t>Ageing</t>
  </si>
  <si>
    <t>Date</t>
  </si>
  <si>
    <t>MIR Circulated</t>
  </si>
  <si>
    <t>MPCG</t>
  </si>
  <si>
    <t>NESA</t>
  </si>
  <si>
    <t>Shreeyam Sharma</t>
  </si>
  <si>
    <t>Mayank Bansal</t>
  </si>
  <si>
    <t>S.No</t>
  </si>
  <si>
    <t>Ticket No</t>
  </si>
  <si>
    <t>Open</t>
  </si>
  <si>
    <t>Event Start Date and Time</t>
  </si>
  <si>
    <t>Event End Date and Time</t>
  </si>
  <si>
    <t>Region</t>
  </si>
  <si>
    <t>MH</t>
  </si>
  <si>
    <t>BSC134VLP</t>
  </si>
  <si>
    <t>BH</t>
  </si>
  <si>
    <t>B278PEN3</t>
  </si>
  <si>
    <t>CIENA Media Issue(Docket#INC000013412951)</t>
  </si>
  <si>
    <t>Harish Chandra Ram</t>
  </si>
  <si>
    <t>UE</t>
  </si>
  <si>
    <t>North</t>
  </si>
  <si>
    <t>UEBKHD1</t>
  </si>
  <si>
    <t>CIENA Media issue (Docket no#INC000013422762)</t>
  </si>
  <si>
    <t>Closed</t>
  </si>
  <si>
    <t>Puneet Chaturvedi</t>
  </si>
  <si>
    <t xml:space="preserve">B275DLS2 and B219DRH1  </t>
  </si>
  <si>
    <t>Detailed RCA will be shared in Final MIR.</t>
  </si>
  <si>
    <t>Initial</t>
  </si>
  <si>
    <t>Navneet Yadav</t>
  </si>
  <si>
    <t>Final Awaited</t>
  </si>
  <si>
    <t xml:space="preserve">HJORBSC </t>
  </si>
  <si>
    <t>CIENA Media IssueDocket  INC000013462312</t>
  </si>
  <si>
    <t>Athar Hussain</t>
  </si>
  <si>
    <t xml:space="preserve">BSC176TRP </t>
  </si>
  <si>
    <t>TNG Media issue(Docket Number:INC000013436116)</t>
  </si>
  <si>
    <t>Lalit Shekhawat</t>
  </si>
  <si>
    <t>B152PGH1</t>
  </si>
  <si>
    <t>CRQ000000175769 (ETPA-3 card Replaced and ETPA-2 card JO/JI ) by BO RAN, Detailed RCA will be shared in final MIR</t>
  </si>
  <si>
    <t>Vikas Srivastava</t>
  </si>
  <si>
    <t>Only Initial</t>
  </si>
  <si>
    <t xml:space="preserve">B092CHN1 </t>
  </si>
  <si>
    <t xml:space="preserve">B177BHB1 </t>
  </si>
  <si>
    <t>CIENA and BTSOL Media Issue(Docket#INC000013474124).</t>
  </si>
  <si>
    <t xml:space="preserve">B176GRH1 </t>
  </si>
  <si>
    <t>BSC42PEN</t>
  </si>
  <si>
    <t>TNG media issue(Docket:INC000013474131)</t>
  </si>
  <si>
    <t>Abhishek Kumar</t>
  </si>
  <si>
    <t>MU</t>
  </si>
  <si>
    <t>BSC120STL</t>
  </si>
  <si>
    <t>CEN media issue(Docket:INC000013473354)</t>
  </si>
  <si>
    <t>Switching issue from primary to secondary path, ECI Ref Case ID # 200106000105</t>
  </si>
  <si>
    <t>MIR circulated</t>
  </si>
  <si>
    <t>Initial MIR circulated</t>
  </si>
  <si>
    <t>B247CBS01</t>
  </si>
  <si>
    <t>CIENA Media issue(Docket#INC000013491590)</t>
  </si>
  <si>
    <t>ROB</t>
  </si>
  <si>
    <t>Multiple BSCs</t>
  </si>
  <si>
    <t>Under Analysis</t>
  </si>
  <si>
    <t> TNG Media issue(Docket#INC000013521073)</t>
  </si>
  <si>
    <t>Deepak Kumar Singhal</t>
  </si>
  <si>
    <t>AIZEB03(BSC), AIZER02(RNC), AZMGW01</t>
  </si>
  <si>
    <t>MPLS Media Issue (INC000013517209), PGCIL Media Issue (1157410G002 :- LO-20200109681/1157410G001 :- LO-20200109680)</t>
  </si>
  <si>
    <t xml:space="preserve">MPGVPUSN01, MPRPR-USN02, MPGGSN01 </t>
  </si>
  <si>
    <t>GGSN</t>
  </si>
  <si>
    <t>OR</t>
  </si>
  <si>
    <t xml:space="preserve">AMSS20SAM,AMSS18SAM,MSS05SAM </t>
  </si>
  <si>
    <t>CORE</t>
  </si>
  <si>
    <t>MSS</t>
  </si>
  <si>
    <t>DL</t>
  </si>
  <si>
    <t>DLEOK05</t>
  </si>
  <si>
    <t>RNC</t>
  </si>
  <si>
    <t>Ravi Arora</t>
  </si>
  <si>
    <t xml:space="preserve">B246RAN6 </t>
  </si>
  <si>
    <t>Ciena media Issue (Docket#INC000013498441)</t>
  </si>
  <si>
    <t xml:space="preserve">BSC191VRR </t>
  </si>
  <si>
    <t>TNG Media Issue (Docket#INC000013515015)</t>
  </si>
  <si>
    <t xml:space="preserve">BSC120KSG </t>
  </si>
  <si>
    <t>TNG Media issue(Docket#INC000013572093)</t>
  </si>
  <si>
    <t>Sumit Mehta</t>
  </si>
  <si>
    <t>B048JAN1 &amp; B092CHN1</t>
  </si>
  <si>
    <t>Saurabh Bhandari</t>
  </si>
  <si>
    <t>NA</t>
  </si>
  <si>
    <t>Non Pending</t>
  </si>
  <si>
    <t>BSC159VSK</t>
  </si>
  <si>
    <t>TNG Media issue(Docket#INC000013572127)</t>
  </si>
  <si>
    <t>Arun Sharma</t>
  </si>
  <si>
    <t>JK</t>
  </si>
  <si>
    <t>R_GULG</t>
  </si>
  <si>
    <t xml:space="preserve"> TNG media issue(Docket#INC000013582593)</t>
  </si>
  <si>
    <t>TNG Media issue(Docket#INC000013411598,INC000013410842)</t>
  </si>
  <si>
    <t>TNG media issue(Docket#INC000013506151)</t>
  </si>
  <si>
    <t>Janurary</t>
  </si>
  <si>
    <t>BSC179BET and BSC94DMD</t>
  </si>
  <si>
    <t>TNG Media issue(Docket#INC000013605232)</t>
  </si>
  <si>
    <t>PB</t>
  </si>
  <si>
    <t xml:space="preserve">AMB-SIA-SPG-01 </t>
  </si>
  <si>
    <t>SPG</t>
  </si>
  <si>
    <t xml:space="preserve">PB-LUDH-SGSN-1 </t>
  </si>
  <si>
    <t>SGSN</t>
  </si>
  <si>
    <t>HP</t>
  </si>
  <si>
    <t>R_BNKT</t>
  </si>
  <si>
    <t>TNG media issue (Docket#INC000013635345).</t>
  </si>
  <si>
    <t>Alok Sharma</t>
  </si>
  <si>
    <t>MIR Sent to O&amp;M Head</t>
  </si>
  <si>
    <t xml:space="preserve">MPGGSN2, MPvEPG &amp; MPGGSN1 </t>
  </si>
  <si>
    <t>Detailed analysis will be shared in final MIR</t>
  </si>
  <si>
    <t>Mahdi Abbas Raza</t>
  </si>
  <si>
    <t>R_DHPUR</t>
  </si>
  <si>
    <t>GJ</t>
  </si>
  <si>
    <t>GUJDRA</t>
  </si>
  <si>
    <t xml:space="preserve">DRTRBSC </t>
  </si>
  <si>
    <t xml:space="preserve"> CIENA &amp; TNG media issue (Docket no#INC000013601022).</t>
  </si>
  <si>
    <t>JKBCSR01 (MSS) and JKWSR03 (MGW)</t>
  </si>
  <si>
    <t>MGW cold restart.Detailed analysis will shared  in final MIR.</t>
  </si>
  <si>
    <t>IMRBSC2, IMRBSC3, IMRBSC4 and IMPRNC2</t>
  </si>
  <si>
    <t>Power Issue at Infratel site IMP066.</t>
  </si>
  <si>
    <t>High temp and power issue at BSC location.</t>
  </si>
  <si>
    <t xml:space="preserve">BSC149YDV </t>
  </si>
  <si>
    <t>B263SRK2</t>
  </si>
  <si>
    <t>CIENA &amp; TNG media issue (Docket# INC000013670415)</t>
  </si>
  <si>
    <t xml:space="preserve">B228BLA1 </t>
  </si>
  <si>
    <t>Detailed RCA will be shared in final MIR</t>
  </si>
  <si>
    <t xml:space="preserve">HPRDM01 </t>
  </si>
  <si>
    <t xml:space="preserve">                 Infratel power issue</t>
  </si>
  <si>
    <t xml:space="preserve">                 TNG Media issue (Docket# INC000013590106)</t>
  </si>
  <si>
    <t>DRA</t>
  </si>
  <si>
    <t>BSC, RNC</t>
  </si>
  <si>
    <t>RJ</t>
  </si>
  <si>
    <t>RAJ-SGSN1, RAJ-SGSN2, RAJ-SGSN3, RAJ-JOD-SGSN4, RAJ-SGSN5, JAI-VKI-ULTRA-MME-01</t>
  </si>
  <si>
    <t>AS EPG1</t>
  </si>
  <si>
    <t>EPG</t>
  </si>
  <si>
    <t xml:space="preserve">Multiple sites of DIBEB02 </t>
  </si>
  <si>
    <t>Sites</t>
  </si>
  <si>
    <t>RBS</t>
  </si>
  <si>
    <t>DLOKL03</t>
  </si>
  <si>
    <t xml:space="preserve">PBI000000149534 </t>
  </si>
  <si>
    <t>Initial MIR Circulated</t>
  </si>
  <si>
    <t>PBI000000149536</t>
  </si>
  <si>
    <t>PBI000000149310</t>
  </si>
  <si>
    <t>PBI000000149311</t>
  </si>
  <si>
    <t>B226PKB1</t>
  </si>
  <si>
    <t>BTSOL Media Issue(Docket#INC000013739484)</t>
  </si>
  <si>
    <t>only Final</t>
  </si>
  <si>
    <t>RJ_SDP34</t>
  </si>
  <si>
    <t>SDP</t>
  </si>
  <si>
    <t>BSS</t>
  </si>
  <si>
    <t>RCA under analysis.</t>
  </si>
  <si>
    <t>MIR Sent for BO validation</t>
  </si>
  <si>
    <t>B147CHK1</t>
  </si>
  <si>
    <t>TNG media issue (Docket:INC000013780623)</t>
  </si>
  <si>
    <t>PBI000000149611</t>
  </si>
  <si>
    <t>UEBGOH1</t>
  </si>
  <si>
    <t>Ciena Media issue(Docket#INC000013777788,INC000013783375).</t>
  </si>
  <si>
    <t>BSC112KLB</t>
  </si>
  <si>
    <t>High Temperature at site</t>
  </si>
  <si>
    <t>MIR sent for O&amp;M validation</t>
  </si>
  <si>
    <t>PAN India</t>
  </si>
  <si>
    <t>All</t>
  </si>
  <si>
    <t>NPG Server</t>
  </si>
  <si>
    <t>NPG</t>
  </si>
  <si>
    <t>VAS</t>
  </si>
  <si>
    <t>PBI000000149614</t>
  </si>
  <si>
    <t>PB-LUDH-ULTRA-SPG-02</t>
  </si>
  <si>
    <t>MIR sent for BO validation</t>
  </si>
  <si>
    <t>Multiple MP GGSN's</t>
  </si>
  <si>
    <t>5xxx errors observed from Huawei IN side.</t>
  </si>
  <si>
    <t xml:space="preserve">MPGGSN01,  MPGGSN2 and vEPG </t>
  </si>
  <si>
    <t>Under analysis. Will be shared in Final MIR</t>
  </si>
  <si>
    <t>2/1/2020  01:30 IST</t>
  </si>
  <si>
    <t>UEBBEC01</t>
  </si>
  <si>
    <t>TNG media issue(Docket#INC000013824398)</t>
  </si>
  <si>
    <t>PT149554</t>
  </si>
  <si>
    <t>Dileep Kumar Pandey</t>
  </si>
  <si>
    <t>BSC183BHU</t>
  </si>
  <si>
    <t> TNG media issue(Docket: INC000013832424).</t>
  </si>
  <si>
    <t xml:space="preserve">BSC151GL, BSC131ALP </t>
  </si>
  <si>
    <t>BSC140KLA</t>
  </si>
  <si>
    <t>TNG  media issue (Docket# INC000013842397).</t>
  </si>
  <si>
    <t>UW</t>
  </si>
  <si>
    <t>RCA under analysis</t>
  </si>
  <si>
    <t xml:space="preserve">PBI000000149620 </t>
  </si>
  <si>
    <t>B090GAY2, B165DEH1</t>
  </si>
  <si>
    <t>CIENA media issue(Docket#INC000013840782,INC000013841228).</t>
  </si>
  <si>
    <t>BSC65PPR</t>
  </si>
  <si>
    <t>TNG media issue(Docket#INC000013844423)</t>
  </si>
  <si>
    <t>PBI000000149558</t>
  </si>
  <si>
    <t>Multiple Nodes</t>
  </si>
  <si>
    <t>TNG media issue (DOCKET#INC000013864097)</t>
  </si>
  <si>
    <t xml:space="preserve">BSC73JPR,BSC129BNG, BSC96UKT,BSC83KNL </t>
  </si>
  <si>
    <t>TNG media issue(Docket#INC000013864875)</t>
  </si>
  <si>
    <t>Multiple sites</t>
  </si>
  <si>
    <t xml:space="preserve">Ceregon Software Upgrade Issue(Due to activity failure (CR-201911). </t>
  </si>
  <si>
    <t xml:space="preserve">B277BOD2 </t>
  </si>
  <si>
    <t>CIENA Media Issue(Docket#INC000013863642)</t>
  </si>
  <si>
    <t xml:space="preserve">BSC132CLG </t>
  </si>
  <si>
    <t>TNG Media issue(Docket#INC000013865011)</t>
  </si>
  <si>
    <t>B154DHA3</t>
  </si>
  <si>
    <t>BIL-Infratel, IPMS change activity at BSC location.</t>
  </si>
  <si>
    <t>TNG Media issue (Docket# INC000013821625).</t>
  </si>
  <si>
    <t xml:space="preserve">BSC93BPR  </t>
  </si>
  <si>
    <t xml:space="preserve">Infratel Power issue at Site. </t>
  </si>
  <si>
    <t>PBI000000150161</t>
  </si>
  <si>
    <t>DHMRBSC</t>
  </si>
  <si>
    <t>CIENA media issue(Docket#INC000013905128).</t>
  </si>
  <si>
    <t>Noida PCRF</t>
  </si>
  <si>
    <t>PCRF</t>
  </si>
  <si>
    <t>BSC202RMG1</t>
  </si>
  <si>
    <t>TNG media issue(Docket#INC000013903609)</t>
  </si>
  <si>
    <t>Detailed RCA will be shared in Final MIR</t>
  </si>
  <si>
    <t xml:space="preserve">AMSS57RAN </t>
  </si>
  <si>
    <t>BSC124DOM</t>
  </si>
  <si>
    <t>CEN media issue(Docket:INC000013917913)</t>
  </si>
  <si>
    <t xml:space="preserve">AZMGW01,AIZEB03, AIZRNC2, AIZER02 </t>
  </si>
  <si>
    <t>BSC,RNC,MGW</t>
  </si>
  <si>
    <t>MPLS media issue(Docket# INC000013919923).</t>
  </si>
  <si>
    <t>BSC105YMN</t>
  </si>
  <si>
    <t>CEN media issue(Docket:INC000013898823 )</t>
  </si>
  <si>
    <t>CIENA Media Issue(Docket#INC000013928619)</t>
  </si>
  <si>
    <t>PBI000000149874</t>
  </si>
  <si>
    <t>PBI000000149634</t>
  </si>
  <si>
    <t>CIENA Media Issue(Docket#INC000013912690)</t>
  </si>
  <si>
    <t>221615599   </t>
  </si>
  <si>
    <t xml:space="preserve">HPERE01 </t>
  </si>
  <si>
    <t>BTSOL media issue (Docket#INC000013916367)</t>
  </si>
  <si>
    <t xml:space="preserve">B189LUK1 </t>
  </si>
  <si>
    <t>TNG media issue(Docket#INC000013939655).</t>
  </si>
  <si>
    <t xml:space="preserve">MPGVPERIEPG02 </t>
  </si>
  <si>
    <t>Huawei team gave restart to their PCRF</t>
  </si>
  <si>
    <t xml:space="preserve">B259TGT1 </t>
  </si>
  <si>
    <t>TNG media issue(Docket#INC000013847276)</t>
  </si>
  <si>
    <t>URJHA01</t>
  </si>
  <si>
    <t>TNG Media Issue(Docket#INC000013945952)</t>
  </si>
  <si>
    <t>BSC124BGN,BSC18HAL</t>
  </si>
  <si>
    <t>TNG media issue(Docket:INC000013943332).</t>
  </si>
  <si>
    <t xml:space="preserve"> BSC174SLP</t>
  </si>
  <si>
    <t>TNG Media issue(Docket Number:INC000013956184)</t>
  </si>
  <si>
    <t>PAN INDIA</t>
  </si>
  <si>
    <t xml:space="preserve">Noida wifi </t>
  </si>
  <si>
    <t>Wifi</t>
  </si>
  <si>
    <t>PBI000000149637</t>
  </si>
  <si>
    <t>B232CHM1</t>
  </si>
  <si>
    <t>Temp. issue at BSC location.</t>
  </si>
  <si>
    <t>2G Sites</t>
  </si>
  <si>
    <t>CPU utilization observed high on both router "Ori-Bhu-Info2-PS_GboIP-4948-R1&amp;2", RCA Under analysis and details RCA will be shared in final MIR.</t>
  </si>
  <si>
    <t>B284MUZ9</t>
  </si>
  <si>
    <t>Missing definitions done for Newly BCSU in B284MUZ9. details RCA will be shared in final MIR.</t>
  </si>
  <si>
    <t>PBI000000149880</t>
  </si>
  <si>
    <t xml:space="preserve"> AIZEB03 (BSC), AIZER02 (RNC) and AZMGW01 (MGW) </t>
  </si>
  <si>
    <t>TNG media issue(Docket no-INC000013986902).</t>
  </si>
  <si>
    <t>ROB UGW1 &amp; ROB UGW2</t>
  </si>
  <si>
    <t>MOBILITY CORE Media issue.(Docket#INC000013984847).</t>
  </si>
  <si>
    <t>BHAIR19 &amp; BHAIR24</t>
  </si>
  <si>
    <t>AIR</t>
  </si>
  <si>
    <t>Card &amp; Cable JOJI done by IT switch team</t>
  </si>
  <si>
    <t>BSC51NSK, BSC43AMB</t>
  </si>
  <si>
    <t>TNG Media issue(Docket Number:INC000013987375 , INC000013987368)</t>
  </si>
  <si>
    <t>AS</t>
  </si>
  <si>
    <t xml:space="preserve">DHMRBSC </t>
  </si>
  <si>
    <t>CIENA media issue (Docket#INC000013946980)</t>
  </si>
  <si>
    <t xml:space="preserve">BSC81SNG and BSC67BST </t>
  </si>
  <si>
    <t>TNG media issue(Docket#INC000014000995,INC000014001382)</t>
  </si>
  <si>
    <t>MHUGW01, MHUGW02</t>
  </si>
  <si>
    <t xml:space="preserve">PBI000000150261 </t>
  </si>
  <si>
    <t>B203TAR1</t>
  </si>
  <si>
    <t>CIENA+TNG media issue(Docket#INC000014001717). RFO-Ring Failure  for  BHJ3C20A01.</t>
  </si>
  <si>
    <t>Ciena media issue(Docket#INC000013991105),</t>
  </si>
  <si>
    <t>B276BGR1</t>
  </si>
  <si>
    <t>Ritesh Kumar Tiwari</t>
  </si>
  <si>
    <t> BSC108MOR &amp; BSC120STL</t>
  </si>
  <si>
    <t>CEN Media issue(Docket Number:INC000014013042)</t>
  </si>
  <si>
    <t>BSC182PPL</t>
  </si>
  <si>
    <t>CIENA media issue(Docket#INC000014009681).</t>
  </si>
  <si>
    <t>B130BGA1</t>
  </si>
  <si>
    <t>BTSOL Media Issue(Docket#INC000014011653).</t>
  </si>
  <si>
    <t>BS125CHA</t>
  </si>
  <si>
    <t>TNG media issue(INC000014016738 )</t>
  </si>
  <si>
    <t>BSC14RDG</t>
  </si>
  <si>
    <t>TNG Media Issue(Docket#INC000014046638)</t>
  </si>
  <si>
    <t>BSC194RBN2</t>
  </si>
  <si>
    <t>Ciena Media Issue(Docket#INC000014061594)</t>
  </si>
  <si>
    <t>BSC143AGN</t>
  </si>
  <si>
    <t>TNG Media issue(Docket Number:INC000014053673)</t>
  </si>
  <si>
    <t>B111MGH1
B138AND1</t>
  </si>
  <si>
    <t>BTSOL Media Issue(Docket#INC000014061825).</t>
  </si>
  <si>
    <t>19/02/2020 17:42</t>
  </si>
  <si>
    <t>AP</t>
  </si>
  <si>
    <t>South</t>
  </si>
  <si>
    <t>TPTBSC5
B138AND1</t>
  </si>
  <si>
    <t>Fault Cause: Under Analysis. Detailed RCA will be shared in the Final MIR. As a workaround, 105 sites of the BSC were migrated to TPTBSC1 and 3. No sites now present in TPTBSC5 now, however T2 is working on node restoration</t>
  </si>
  <si>
    <t xml:space="preserve">BSC140KLA </t>
  </si>
  <si>
    <t>BSC140KLA was isolated from AMSS16</t>
  </si>
  <si>
    <t>222243585 </t>
  </si>
  <si>
    <t xml:space="preserve">BDPEB02 &amp; RKNRBSC </t>
  </si>
  <si>
    <t>CIENA Media Issue(Docket#INC000014040953).</t>
  </si>
  <si>
    <t>TNG Media issue(Docket#INC000014105559)</t>
  </si>
  <si>
    <t>RBSNGR  &amp; RBSCBRP</t>
  </si>
  <si>
    <t>TNG media issue (Docket#INC000014099961)</t>
  </si>
  <si>
    <t>B267BGR1</t>
  </si>
  <si>
    <t>Ciena media issue (Docket#INC000013991105).</t>
  </si>
  <si>
    <t>Ritesh KumarTiwari</t>
  </si>
  <si>
    <t>RKNRBSC, TELRBSC, KUMRBSC, AGTEB02, BDPEB02</t>
  </si>
  <si>
    <t>Ciena Media Issue (Docket#INC000014036901)</t>
  </si>
  <si>
    <t>B150PAH1</t>
  </si>
  <si>
    <t>TNG MEDIA issue (INC000014049303)</t>
  </si>
  <si>
    <t>CIENA Media Issue (Docket#INC000014063629)</t>
  </si>
  <si>
    <t xml:space="preserve">B118MIR1 </t>
  </si>
  <si>
    <t>TNG media issue (Docket#INC000014097153)</t>
  </si>
  <si>
    <t>CIENA+BTSOL media issue(Docket#INC000014110837)</t>
  </si>
  <si>
    <t>AGTER02, AGTEB02 &amp; SNTEBSC</t>
  </si>
  <si>
    <t>222702533 </t>
  </si>
  <si>
    <t>TNG media issue(Docket#INC000014120405).</t>
  </si>
  <si>
    <t xml:space="preserve">BSC42PEN </t>
  </si>
  <si>
    <t>TNG Media issue(Docket#INC000014139546)</t>
  </si>
  <si>
    <t>Sent to O&amp;M Head</t>
  </si>
  <si>
    <t>BSC128UMR</t>
  </si>
  <si>
    <t>TNG Media Issue(Docket#INC000014145779).</t>
  </si>
  <si>
    <t>MPLS media issue (Docket#INC000014120481).</t>
  </si>
  <si>
    <t xml:space="preserve">B234BDG2 </t>
  </si>
  <si>
    <t>BTSOL Media Issue(Docket#INC000014151216).</t>
  </si>
  <si>
    <t xml:space="preserve">BSC131ALP and BSC151GUL </t>
  </si>
  <si>
    <t>TNG Media issue (Docket#INC000014156707)</t>
  </si>
  <si>
    <t>B191PRO1</t>
  </si>
  <si>
    <t>TNG media issue(Docket#INC000014162738)</t>
  </si>
  <si>
    <t>APSDP34</t>
  </si>
  <si>
    <t>B194RNB2</t>
  </si>
  <si>
    <t>B207SHG2,B277BOD2,B194RNB2,B240JHU2,DGRNC,B135KCH1,B172MPR1,B215BHW1,B132SUL2,B112RAJ2,B168KAT2,B278PEN3,B128BHP2,B182OBR1,B048JAN1,B288RAN9,B178KNT1 and B205SBG1.</t>
  </si>
  <si>
    <t>BSC/RNC</t>
  </si>
  <si>
    <t>CIENA+TNG media issue(Docket#INC000014174207).</t>
  </si>
  <si>
    <t>1) Nexus BH_B194RNB2_N3K_001/002 was in hung state.
2) Post SW resrart, ETPA/ETPE units went faulty in the BSC
Detail RCA will shared in final MIR</t>
  </si>
  <si>
    <t xml:space="preserve">B191PRO1 </t>
  </si>
  <si>
    <t xml:space="preserve">BTSOL Media Issue (Docket#INC000014181650) </t>
  </si>
  <si>
    <t>MOBILITY_CORE media(Docket#INC000014191961)</t>
  </si>
  <si>
    <t>PROM29</t>
  </si>
  <si>
    <t>BTSOL media issue(Docket#INC000014189095).</t>
  </si>
  <si>
    <t>B187SUP1</t>
  </si>
  <si>
    <t>TNG + CIENA Media issue(Docket#INC000014199764).</t>
  </si>
  <si>
    <t>Multiple BSC</t>
  </si>
  <si>
    <t>PBN Emergency TAC Raised:-1-7827739.</t>
  </si>
  <si>
    <t>PBI000000150584</t>
  </si>
  <si>
    <t>APGGSN1/2/3/4/5</t>
  </si>
  <si>
    <t xml:space="preserve">PBI000000150585 </t>
  </si>
  <si>
    <t>KOL</t>
  </si>
  <si>
    <t xml:space="preserve">AMM09-DLF </t>
  </si>
  <si>
    <t>MGW</t>
  </si>
  <si>
    <t xml:space="preserve">PBI000000150294 </t>
  </si>
  <si>
    <t xml:space="preserve">BSC136SLN </t>
  </si>
  <si>
    <t>TNG media issue (Docket#INC000014222635)</t>
  </si>
  <si>
    <t>KK</t>
  </si>
  <si>
    <t>KKGGSN2</t>
  </si>
  <si>
    <t>MOBILTY_CORE media issue (Docket#INC000014207975)</t>
  </si>
  <si>
    <t>B063KAH1</t>
  </si>
  <si>
    <t>TNG Media Issue (Docket#INC000014155120)</t>
  </si>
  <si>
    <t>MIR Circiculated</t>
  </si>
  <si>
    <t>UGW</t>
  </si>
  <si>
    <t>NE</t>
  </si>
  <si>
    <t xml:space="preserve">TEZER01 &amp; TEZEB02 </t>
  </si>
  <si>
    <t>BSC &amp; RNC</t>
  </si>
  <si>
    <t>Ciena Media Issue (Docket# INC000014232866).</t>
  </si>
  <si>
    <t>BTS</t>
  </si>
  <si>
    <t>RAB</t>
  </si>
  <si>
    <t xml:space="preserve">190 2G sites  (UENALB3 &amp; UENALB4) </t>
  </si>
  <si>
    <t xml:space="preserve">BSC99GTG </t>
  </si>
  <si>
    <t>TNG media issue (Docket:INC000014252269)</t>
  </si>
  <si>
    <t xml:space="preserve">BSC176TRP and BSC136SLN </t>
  </si>
  <si>
    <t> TNG Media issue(Docket Number:INC000014257813)</t>
  </si>
  <si>
    <t>BSC94DMD</t>
  </si>
  <si>
    <t>TNG Media issue(Docket Number:INC000014268094).</t>
  </si>
  <si>
    <t>RJBGP01</t>
  </si>
  <si>
    <t>BSC111TNG,BSC88SUN, BSC77BRP, BSC105SNP, BSC131ROU, BSC96UKT,BSC85RGP &amp; BSC79KOK</t>
  </si>
  <si>
    <t>TNG Media Issue (Docket#INC000014290717(111TNG), TNG # INC000014292868), TNG # INC000014292614 (BSC79, BSC85)</t>
  </si>
  <si>
    <t>B279MUZ4</t>
  </si>
  <si>
    <t>ETP card rebooted at BSC end, However Fault cause is under analysis. Detailed RCA will be shared in the Final MIR</t>
  </si>
  <si>
    <t>KMRBSC1</t>
  </si>
  <si>
    <t xml:space="preserve">Dual fiber cut in Kamareddy to Ramayanpet &amp; Kamareddy to Dichpally (INC000014319992 (TNG Media Issue) </t>
  </si>
  <si>
    <t>RJEJP01, RJEJP04</t>
  </si>
  <si>
    <t>TNG media issue (Docket#INC000014322030). </t>
  </si>
  <si>
    <t>BSC76KLM</t>
  </si>
  <si>
    <t>TNG Media Issue(Docket#INC000014331717) &amp; CIENA Media (Docket#INC000014330353)).</t>
  </si>
  <si>
    <t xml:space="preserve">B215BHW1 </t>
  </si>
  <si>
    <t>TNG media issue(Docket#INC000014340122 and INC000014340121)</t>
  </si>
  <si>
    <t xml:space="preserve">BSC185BHU </t>
  </si>
  <si>
    <t>Ciena Media Issue(Docket#INC000014277172)</t>
  </si>
  <si>
    <t xml:space="preserve">BSC's (KUMRBSC, BDPEB02, RKNRBSC, SILEB02) and RNC (SILER02) </t>
  </si>
  <si>
    <t>TNG media issue(Docket no-INC000014356943).</t>
  </si>
  <si>
    <t xml:space="preserve">KOHRBSC, IMRBSC2, IMRBSC3 &amp; IMRBSC4 </t>
  </si>
  <si>
    <t>MPLS media issue (Docket#INC000014268020)</t>
  </si>
  <si>
    <t xml:space="preserve">IMRBSC2 </t>
  </si>
  <si>
    <t>CIENA media issue (Docket#INC000014317035).</t>
  </si>
  <si>
    <t>Multiple Sites</t>
  </si>
  <si>
    <t>NodeB</t>
  </si>
  <si>
    <t>BSC27AGB</t>
  </si>
  <si>
    <t>TNG MEDIA issue (INC000014370448)</t>
  </si>
  <si>
    <t>BSC229DMK2</t>
  </si>
  <si>
    <t>Ciena media issue(Docket#INC000014401529).</t>
  </si>
  <si>
    <t>MSS09BHA,MSS10BHA,MSS11BHA</t>
  </si>
  <si>
    <t>NSS</t>
  </si>
  <si>
    <t>PBI000000150332</t>
  </si>
  <si>
    <t xml:space="preserve">B194RNB2 </t>
  </si>
  <si>
    <t>CIENA media issue(Docket#INC000014493305)</t>
  </si>
  <si>
    <t>BSC52OSM</t>
  </si>
  <si>
    <t>TNG media issue(Docket#INC000014491094)</t>
  </si>
  <si>
    <t xml:space="preserve">BSC158MLG </t>
  </si>
  <si>
    <t>TNG media issue(Docket#INC000014503955)</t>
  </si>
  <si>
    <t>Sent to O&amp;M Head for Validaton</t>
  </si>
  <si>
    <t>BSC138JRA</t>
  </si>
  <si>
    <t>TNG media issue (Docket# INC000014508873)</t>
  </si>
  <si>
    <t>LUK-CIS-GMT-SPG-02</t>
  </si>
  <si>
    <t>TNG media issue (Docket#INC000014515808).</t>
  </si>
  <si>
    <t> B259TGT1</t>
  </si>
  <si>
    <t>CIENA media issue (Docket#INC000014515835).</t>
  </si>
  <si>
    <t>B262PTR1</t>
  </si>
  <si>
    <t>TNG &amp; CIENA Media issue (Docket#INC000014456932)</t>
  </si>
  <si>
    <t xml:space="preserve">PBZBSM1 </t>
  </si>
  <si>
    <t>Temperature issue at site</t>
  </si>
  <si>
    <t>MOH-C34-GGSN-01</t>
  </si>
  <si>
    <t xml:space="preserve">PBI000000150883 </t>
  </si>
  <si>
    <t>DL AIR43</t>
  </si>
  <si>
    <t>Fault cause is under analysis. Detailed RCA will be shared in the Final MIR. RCA CSR # 3682920</t>
  </si>
  <si>
    <t>PBI000000151064</t>
  </si>
  <si>
    <t xml:space="preserve">EPG3 &amp; EPG4 </t>
  </si>
  <si>
    <t>MPLS Media flapping between "Guwahati to Jorhat" docket #INC000014604707</t>
  </si>
  <si>
    <t>FINAL</t>
  </si>
  <si>
    <t>April</t>
  </si>
  <si>
    <t>UEAIR24 &amp; UEAIR32</t>
  </si>
  <si>
    <t>Local IT MPLS Media issue</t>
  </si>
  <si>
    <t>DEL-MAN-DC-VSPG2</t>
  </si>
  <si>
    <t>MOKRBSC</t>
  </si>
  <si>
    <t>CIENA media issue (Docket#INC000014643419)</t>
  </si>
  <si>
    <t>BTSOL Media Issue (Docket#INC000014635101)</t>
  </si>
  <si>
    <t>BSC159BEH, BSC148BEH &amp; BSC83BRM</t>
  </si>
  <si>
    <t>Detailed RCA is under analysis and will be shared in Final MIR</t>
  </si>
  <si>
    <t>Ciena media issue(Docket#INC000014649776,INC000014650593)</t>
  </si>
  <si>
    <t xml:space="preserve">CIENA (Docket#INC000014668409) &amp; PGCIL (Docket# 202004069403) media issue. </t>
  </si>
  <si>
    <t xml:space="preserve">KK, CH, AP, KL </t>
  </si>
  <si>
    <t>KKGGSN3, CHNGGSN2, APSSGN2, KER-CIS-CAL-SGSN-MME-ePDG-01, CPAR1</t>
  </si>
  <si>
    <t>UPW01-NOI-S57-ULTRA-MME-01</t>
  </si>
  <si>
    <t>B204RNL1</t>
  </si>
  <si>
    <t xml:space="preserve">CIENA media issue (Docket# INC000014710918) </t>
  </si>
  <si>
    <t>Mahesh Kumar Sharma</t>
  </si>
  <si>
    <t>PBI000000151206</t>
  </si>
  <si>
    <t>PBI000000151120</t>
  </si>
  <si>
    <t>PBI000000150995</t>
  </si>
  <si>
    <t>PBI000000150519</t>
  </si>
  <si>
    <t>BSC35WRD</t>
  </si>
  <si>
    <t> TNG Media Issue(Docket-INC000014740433)</t>
  </si>
  <si>
    <t>Multiple Routers</t>
  </si>
  <si>
    <t>Router</t>
  </si>
  <si>
    <t>PBN</t>
  </si>
  <si>
    <t>TAC case has been raised with Cisco (TAC# 688897766). BGP process restart done on MP_RPR_CS_A9K_R1/R2. Detailed RCA will be shared in Final MIR.</t>
  </si>
  <si>
    <t>AIR19, ECMS and Multiple SDP's</t>
  </si>
  <si>
    <t>AIR, SDP, ECMS</t>
  </si>
  <si>
    <t>PBI000000151360</t>
  </si>
  <si>
    <t>UEBHMR1</t>
  </si>
  <si>
    <t>PBI000000151460</t>
  </si>
  <si>
    <t>PBI000000151561</t>
  </si>
  <si>
    <t>UN, OR</t>
  </si>
  <si>
    <t>North, east</t>
  </si>
  <si>
    <t>UN_ECMS, OR_ECMS</t>
  </si>
  <si>
    <t>ECMS</t>
  </si>
  <si>
    <t>PBI000000151464</t>
  </si>
  <si>
    <t>CHN, KK, AP, KL</t>
  </si>
  <si>
    <t>CHNGGSN2, APGGSN2, KKGGSN3, KER-CIS-CAL-SGSN-MME-ePDG-01</t>
  </si>
  <si>
    <t>KKCGW2,  KKDGW2, KKEPSN</t>
  </si>
  <si>
    <t>High temperature due to Bharti Infratel power issue</t>
  </si>
  <si>
    <t>BSC181DLG</t>
  </si>
  <si>
    <t>High temperature</t>
  </si>
  <si>
    <t>B156PEN2</t>
  </si>
  <si>
    <t>TNG media issue(Docket#INC000014830239)</t>
  </si>
  <si>
    <t>BSC147CHK1</t>
  </si>
  <si>
    <t>TNG, CIENA Media Issue(Docket#INC000014839654)</t>
  </si>
  <si>
    <t>Multiple SDPs</t>
  </si>
  <si>
    <t>Initial MIR</t>
  </si>
  <si>
    <t>PBI000000151470</t>
  </si>
  <si>
    <t>BSC100CPN</t>
  </si>
  <si>
    <t>TNG Media issue(Docket#INC000014854696)</t>
  </si>
  <si>
    <t>B198DHK1</t>
  </si>
  <si>
    <t xml:space="preserve">TNG media issue(Docket#INC000014857776). Post Media restored BO Core/RAN Sub System Restarted at their end. </t>
  </si>
  <si>
    <t>BSC147BSG</t>
  </si>
  <si>
    <t>Temp issue at site</t>
  </si>
  <si>
    <t xml:space="preserve">BSC124KST </t>
  </si>
  <si>
    <t>NG Media issue(Docket#INC000014875366)</t>
  </si>
  <si>
    <t xml:space="preserve">B275DLS2 </t>
  </si>
  <si>
    <t>Ciena media issue(Docket#INC000014854690).</t>
  </si>
  <si>
    <t>AMSS19RAI</t>
  </si>
  <si>
    <t>TNG media issue (Docket#INC000014903791)</t>
  </si>
  <si>
    <t xml:space="preserve">BSC84MLN </t>
  </si>
  <si>
    <t>TNG media issue (Docket#INC000014923308).</t>
  </si>
  <si>
    <t>TNG media issue(Docket#INC000014926886).</t>
  </si>
  <si>
    <t xml:space="preserve">BSC107VAL </t>
  </si>
  <si>
    <t>B148GRL1 </t>
  </si>
  <si>
    <t>TNG media issue (Docket#INC000014944635).</t>
  </si>
  <si>
    <t xml:space="preserve">BSC88ABP </t>
  </si>
  <si>
    <t>TNG media issue (Docket# INC000014903791)</t>
  </si>
  <si>
    <t>223332601 </t>
  </si>
  <si>
    <t>2/30/2020  02:50</t>
  </si>
  <si>
    <t>2/30/2020  02:55:00</t>
  </si>
  <si>
    <t xml:space="preserve">BSC103UTT </t>
  </si>
  <si>
    <t>May</t>
  </si>
  <si>
    <t>TNG media issue(Docket#INC000014964871).</t>
  </si>
  <si>
    <t>CH</t>
  </si>
  <si>
    <t>CHPRBS1</t>
  </si>
  <si>
    <t>Power issue on site</t>
  </si>
  <si>
    <t>VSPG1,2,3, VMME1,2</t>
  </si>
  <si>
    <t>GGSN, MME</t>
  </si>
  <si>
    <t>Under analysis, Actual RCA would be shared in final MIR.</t>
  </si>
  <si>
    <t>BTSOL Media Issue (Docket#INC000014989488,INC000014988935).</t>
  </si>
  <si>
    <t>BSC127ANP</t>
  </si>
  <si>
    <t>B233JAM5</t>
  </si>
  <si>
    <t>CIENA media issue(Docket#INC000015000517).</t>
  </si>
  <si>
    <t>TNG Media issue(Docket#INC000014875366)</t>
  </si>
  <si>
    <t>Final Circulated</t>
  </si>
  <si>
    <t xml:space="preserve">B110BYA1 </t>
  </si>
  <si>
    <t>BTSOL Media Issue(Docket#INC000014993170).</t>
  </si>
  <si>
    <t>CIENA Media Issue(Docket#INC000015002606).</t>
  </si>
  <si>
    <t>TNG Media issue(Docket Number:INC000014991671).</t>
  </si>
  <si>
    <t>5/05/2019 00:25:00 IST</t>
  </si>
  <si>
    <t>PB-LUDH-ULTRA-SPG-03</t>
  </si>
  <si>
    <t>Under analysis, detailed RCA would be shared in final MIR.</t>
  </si>
  <si>
    <t>PBI000000152237</t>
  </si>
  <si>
    <t>UENSWB1</t>
  </si>
  <si>
    <t>Call failure issue in UENSWB1 in UE circle.</t>
  </si>
  <si>
    <t>PBI000000152424</t>
  </si>
  <si>
    <t xml:space="preserve">BSC95BHU </t>
  </si>
  <si>
    <t>TNG media issue(Docket no-INC000015019233).</t>
  </si>
  <si>
    <t>UEAIR24 &amp; 32</t>
  </si>
  <si>
    <t>IN</t>
  </si>
  <si>
    <t>Issue at Bharti IT end (Docket# AES 27005797)</t>
  </si>
  <si>
    <t>TNG Media issue(Docket#INC000015059498)</t>
  </si>
  <si>
    <t>BSC137GLP</t>
  </si>
  <si>
    <t>CEN media Issue. (Docket: INC000015045326)</t>
  </si>
  <si>
    <t>AGTRNC01 &amp; AGTER02</t>
  </si>
  <si>
    <t>Power issue at site, so both RNCs were made gracefully shut.</t>
  </si>
  <si>
    <t>APGGSN5</t>
  </si>
  <si>
    <t>Media Issue (Docket no. #INC000015059514.)</t>
  </si>
  <si>
    <t>TNG Media issue(Docket#INC000015073034).</t>
  </si>
  <si>
    <t>BSC132CLG</t>
  </si>
  <si>
    <t>Under analysis</t>
  </si>
  <si>
    <t xml:space="preserve">BSC190AGB &amp; BSC118AGB </t>
  </si>
  <si>
    <t>TNG Media issue(Docket#INC000015048083)</t>
  </si>
  <si>
    <t>BSC186BPL</t>
  </si>
  <si>
    <t>KOHRBSC</t>
  </si>
  <si>
    <t>Both Hardisk of BSC got faulty, due to this, all these cards went down and faulty (PCU2E -2, DCAR1-1, WDU --140GB-1, ETPE-1).</t>
  </si>
  <si>
    <t>BTSOL media issue(Docket#INC000015073584)</t>
  </si>
  <si>
    <t>B228BLA1</t>
  </si>
  <si>
    <t>TNG Media issue(Docket# INC000015101533)</t>
  </si>
  <si>
    <t>ATPBSC1 &amp; ATPBSC2</t>
  </si>
  <si>
    <t>TNG media issue(Docket# INC000015139036).</t>
  </si>
  <si>
    <t>BSC136SLN</t>
  </si>
  <si>
    <t xml:space="preserve">Power issue at site, BSC took restart 2 times due to power issue. </t>
  </si>
  <si>
    <t>BSC111TNG</t>
  </si>
  <si>
    <t>TNG media issue(Docket#INC000015155173).</t>
  </si>
  <si>
    <t xml:space="preserve">B125GID1 </t>
  </si>
  <si>
    <t>BTSOL Media Issue(Docket#INC000015158533).</t>
  </si>
  <si>
    <t>BSC176KJR</t>
  </si>
  <si>
    <t>TNG Media issue(Docket#INC000015161240)</t>
  </si>
  <si>
    <t xml:space="preserve"> CR# CRQ000000317972 ( Parametric Change in EnodeB)</t>
  </si>
  <si>
    <t xml:space="preserve">UEBUTR1   </t>
  </si>
  <si>
    <t>TNG media Issue(Docket#15169614)</t>
  </si>
  <si>
    <t>B194RNB2 &amp; B240JHU2</t>
  </si>
  <si>
    <t>TNG media issue(Docket#INC000015196638).</t>
  </si>
  <si>
    <t>PBI000000152602</t>
  </si>
  <si>
    <t xml:space="preserve">BSC192ESP </t>
  </si>
  <si>
    <t xml:space="preserve">2nd LA MPBN did port (Gi0/1/0/30 #mcBSC192ESP_GbIP#) reset on secondary local ASR router and the issue was resolved. CISCO SR 689062931 </t>
  </si>
  <si>
    <t xml:space="preserve">TEZEB02 </t>
  </si>
  <si>
    <t>BTSOL media issue(Docket#INC000015098783)</t>
  </si>
  <si>
    <t>MAY</t>
  </si>
  <si>
    <t>B202RMG1</t>
  </si>
  <si>
    <t>BTSOL Media Issue(Docket#INC000015215276)</t>
  </si>
  <si>
    <t>BSC137IND</t>
  </si>
  <si>
    <t>TNG Media issue (Docket#INC000015243405).</t>
  </si>
  <si>
    <t>RJEBBR1</t>
  </si>
  <si>
    <t>Due to Power issue. Resolved by infra team.</t>
  </si>
  <si>
    <t>KOL SPG1,2</t>
  </si>
  <si>
    <t>INC000015298089 //MOBILITY CORE//KOL GN LINK. Routes not being received from ISP</t>
  </si>
  <si>
    <t>BEHRNC20,BEHRNC14,BERNC2,BERNC</t>
  </si>
  <si>
    <t xml:space="preserve"> Mobility Core (Docket#INC000015304405)</t>
  </si>
  <si>
    <t>UPW-MAN-DC-vMME-01</t>
  </si>
  <si>
    <t xml:space="preserve">RAJJODEPG1 </t>
  </si>
  <si>
    <t>TNG Media issue (Docket#INC000015240055).</t>
  </si>
  <si>
    <t xml:space="preserve">BSC14RDG,BSC97JOY </t>
  </si>
  <si>
    <t>TNG media issue(Docket#INC000015247853).</t>
  </si>
  <si>
    <t>BSC176TRP</t>
  </si>
  <si>
    <t>BSC109CMT,BSC14RDG,BSC44CAN,BSC73JNR,BSC84MLN,BSC97JOY</t>
  </si>
  <si>
    <t>TNG media issue(Docket#INC000015315213)</t>
  </si>
  <si>
    <t>TNG media issue(Docket: INC000015313784)</t>
  </si>
  <si>
    <t xml:space="preserve">AGCS04BHU </t>
  </si>
  <si>
    <t>GCS</t>
  </si>
  <si>
    <t>Services restored after node restart.EME-CAS-320637-Y1X8 raised. RCA will be shared in final MIR.</t>
  </si>
  <si>
    <t xml:space="preserve">BSC44CAN </t>
  </si>
  <si>
    <t>TNG Media Issue(Docket#INC000015324875).</t>
  </si>
  <si>
    <t>B158EKM1,B275DLS2,B219DRH1,B222DIG1</t>
  </si>
  <si>
    <t>CIENA Media Issue(Docket#INC000015322498,INC000015320958) and INC000015323659 --MPLS</t>
  </si>
  <si>
    <t xml:space="preserve">BSC97JOY </t>
  </si>
  <si>
    <t>CIENA Media Issue(Docket#INC000015325112)</t>
  </si>
  <si>
    <t>TNG Media Issue(Docket#INC000015329869)</t>
  </si>
  <si>
    <t>BSC90DEG, BSC143DTL</t>
  </si>
  <si>
    <t>TNG Media Issue(Docket:INC000015259092)</t>
  </si>
  <si>
    <t>Mahesh kumar sharma</t>
  </si>
  <si>
    <t xml:space="preserve">BSC73JNR </t>
  </si>
  <si>
    <t>CIENA Media issue(Docket: INC000015251763); TNG media issue(DocketINC000015251780)</t>
  </si>
  <si>
    <t>Ciena Media Issue (Docket#INC000015336560).</t>
  </si>
  <si>
    <t xml:space="preserve">May </t>
  </si>
  <si>
    <t>B234BDG2</t>
  </si>
  <si>
    <t> BTSOL Media Issue(Docket#INC000015336515)</t>
  </si>
  <si>
    <t>PBI000000152637</t>
  </si>
  <si>
    <t>4 EPGs</t>
  </si>
  <si>
    <t>BTSOL Media Issue (Docket#INC000015268503)</t>
  </si>
  <si>
    <t>2G:618 sites</t>
  </si>
  <si>
    <t>BSC181DLG, BSC119DAP, BSC159VSK, BSC171AMB, BSC148APS</t>
  </si>
  <si>
    <t>TNG Media issue(Docket Number: INC000015357264, INC000015355336)</t>
  </si>
  <si>
    <t xml:space="preserve">BSC152PAL </t>
  </si>
  <si>
    <t>TNG media issue(Docket#INC000015361631)</t>
  </si>
  <si>
    <t xml:space="preserve">UEBBST1 </t>
  </si>
  <si>
    <t>28/05/2020 14:31</t>
  </si>
  <si>
    <t xml:space="preserve">PBI000000152845 </t>
  </si>
  <si>
    <t>PBI000000152843</t>
  </si>
  <si>
    <t xml:space="preserve">B222DIG1, B173PHT1 </t>
  </si>
  <si>
    <t>:CIENA Media Issue(Docket#INC000015417955,INC000015419090).</t>
  </si>
  <si>
    <t>RAJEPDG03</t>
  </si>
  <si>
    <t xml:space="preserve"> BSC181DLG</t>
  </si>
  <si>
    <t>TNG Media issue(Docket#INC000015444374)</t>
  </si>
  <si>
    <t xml:space="preserve">KOHRBSC </t>
  </si>
  <si>
    <t>Ciena media issue(Docket no-INC000015457441).</t>
  </si>
  <si>
    <t>CIENA Media Issue(Docket#INC000015453950).</t>
  </si>
  <si>
    <t>Athar Hussain/Harish Chandra Ram</t>
  </si>
  <si>
    <t>31/05/2020 01:58</t>
  </si>
  <si>
    <t>B061MAL2</t>
  </si>
  <si>
    <t>TNG-CIENA Media Issue(Docket#INC000015354832).</t>
  </si>
  <si>
    <t>UPE-VAR-TAR-vSPG-01</t>
  </si>
  <si>
    <t>CIENA Media Issue(Docket#INC000015477062).</t>
  </si>
  <si>
    <t>CIENA BTSOL Media Issue(Docket#INC000015478068).</t>
  </si>
  <si>
    <t>PBI000000152844,</t>
  </si>
  <si>
    <t xml:space="preserve">RBSCBRP </t>
  </si>
  <si>
    <t>TNG media issue(Docket# INC000015502384)</t>
  </si>
  <si>
    <t xml:space="preserve">B211SSI1 </t>
  </si>
  <si>
    <t>TNG media issue(Docket#INC000015501530).</t>
  </si>
  <si>
    <t xml:space="preserve">TNG, Ciena Media issue(Docket#INC000015468709) </t>
  </si>
  <si>
    <t>LADRBSC</t>
  </si>
  <si>
    <t>BTSOL Media Issue (Docket#INC000015373080).</t>
  </si>
  <si>
    <t>DL vSPG1, vSPG2</t>
  </si>
  <si>
    <t>RCA is under analysis</t>
  </si>
  <si>
    <t>Jun</t>
  </si>
  <si>
    <t>SC91BAR,BSC107RRP</t>
  </si>
  <si>
    <t>TNG media issue(Docket#INC000015516757)</t>
  </si>
  <si>
    <t>ePDG</t>
  </si>
  <si>
    <t>ePDG, DRA, AAA</t>
  </si>
  <si>
    <t>: TNG, CIENA Media Issue(Docket#INC000015514690,INC000015516723)</t>
  </si>
  <si>
    <t xml:space="preserve">BSC150RTN </t>
  </si>
  <si>
    <t>TNG media issue(Docket#INC000015547591)</t>
  </si>
  <si>
    <t>Navneet yadav</t>
  </si>
  <si>
    <t xml:space="preserve">B096NAY1 </t>
  </si>
  <si>
    <t>BTSOL Media Issue(Docket#INC000015551408).</t>
  </si>
  <si>
    <t>PBI000000153288</t>
  </si>
  <si>
    <t xml:space="preserve">UEBALB3 </t>
  </si>
  <si>
    <t>Power issue at BSC location</t>
  </si>
  <si>
    <t>BSC173IND</t>
  </si>
  <si>
    <t>TNG Media issue(Docket Number:INC000015575127)</t>
  </si>
  <si>
    <t xml:space="preserve">B206PUR2 </t>
  </si>
  <si>
    <t>TNG media issue(Docket#INC000015522562)</t>
  </si>
  <si>
    <t>TNG Media issue(Docket#INC000015525498)</t>
  </si>
  <si>
    <t>B090GAY2</t>
  </si>
  <si>
    <t>TNG media issue(Docket#INC000015547633).</t>
  </si>
  <si>
    <t>RBSBYN</t>
  </si>
  <si>
    <t>TNG media Issue (Docket#INC000015589494)</t>
  </si>
  <si>
    <t>B276SIW4</t>
  </si>
  <si>
    <t xml:space="preserve"> TNG media issue(Docket#INC000015600052)</t>
  </si>
  <si>
    <t xml:space="preserve">ODI-BHU-INF-SPG-01 </t>
  </si>
  <si>
    <t xml:space="preserve">BSC36GNP </t>
  </si>
  <si>
    <t>TNG media issue(Docket#INC000015609561).</t>
  </si>
  <si>
    <t xml:space="preserve">B135KCH1 </t>
  </si>
  <si>
    <t> BTSOL Media Issue(Docket#INC000015612428).</t>
  </si>
  <si>
    <t>B121DHO,B193PCH1</t>
  </si>
  <si>
    <t>CIENA Media Issue(Docket#INC000015615367).</t>
  </si>
  <si>
    <t>Abhishek kumar</t>
  </si>
  <si>
    <t>B107MAL2</t>
  </si>
  <si>
    <t>TNG Media Issue (Docket#INC000015499949)</t>
  </si>
  <si>
    <t xml:space="preserve">High Temperature &amp; power issue at BSC location </t>
  </si>
  <si>
    <t>BSC137IND, BSC42PEN, BSC191VRR</t>
  </si>
  <si>
    <t>TNG media issue (Docket# INC000015540850 &amp; INC000015545568)</t>
  </si>
  <si>
    <t xml:space="preserve">BSC137IND </t>
  </si>
  <si>
    <t>TNG Media issue(Docket#INC000015564652)</t>
  </si>
  <si>
    <t>TNG media issue(DOcket: INC000015628768)</t>
  </si>
  <si>
    <t>B199PSR1</t>
  </si>
  <si>
    <t xml:space="preserve">MSS08CHD </t>
  </si>
  <si>
    <t>B275DLS2</t>
  </si>
  <si>
    <t xml:space="preserve">PBI000000153292 </t>
  </si>
  <si>
    <t xml:space="preserve">BSC176PIT </t>
  </si>
  <si>
    <t>Lightning issue at BSC Location</t>
  </si>
  <si>
    <t>B240JHU2</t>
  </si>
  <si>
    <t>TNG media issue (Docket# INC000015636446).</t>
  </si>
  <si>
    <t xml:space="preserve">PBI000000153191 </t>
  </si>
  <si>
    <t>PBI000000153197</t>
  </si>
  <si>
    <t xml:space="preserve">ATPBSC2 </t>
  </si>
  <si>
    <t>TNG media issue (Docket#INC000015651461)</t>
  </si>
  <si>
    <t>B109AUR2</t>
  </si>
  <si>
    <t>TNG Media Issue(Docket:INC000015646939).</t>
  </si>
  <si>
    <t>BSC137KSG</t>
  </si>
  <si>
    <t>Power failure at BSC location, Infra team resolved the issue.</t>
  </si>
  <si>
    <t>KKGGSN3</t>
  </si>
  <si>
    <t>TNG Media issue (Docket# INC000015671651)</t>
  </si>
  <si>
    <t>BDPEB02</t>
  </si>
  <si>
    <t>Ciena media issue(Docket no-INC000015679858).</t>
  </si>
  <si>
    <t>Multiple SDP,AIR's, GGSN's, ECMS, OCC</t>
  </si>
  <si>
    <t>PBI000000153329</t>
  </si>
  <si>
    <t xml:space="preserve">BSC128LDV </t>
  </si>
  <si>
    <t>TNG Media issue(Docket Number:INC000015703541)</t>
  </si>
  <si>
    <t>CIENA media issue(Docket#INC000015708314 &amp; INC000015708333).</t>
  </si>
  <si>
    <t>CIENA media issue(Docket#INC000015721163)</t>
  </si>
  <si>
    <t>High Temperature at BSC.</t>
  </si>
  <si>
    <t xml:space="preserve">B050SUL1 </t>
  </si>
  <si>
    <t>CIENA Media Issue(Docket#INC000015744385)</t>
  </si>
  <si>
    <t> Issue was due to AAA server,AAA server restarted</t>
  </si>
  <si>
    <t>all East EPDGs, KOL AAA server</t>
  </si>
  <si>
    <t>EPDG</t>
  </si>
  <si>
    <t xml:space="preserve">BSC121ELR </t>
  </si>
  <si>
    <t>TNG Media issue(Docket Number:INC000015744523)</t>
  </si>
  <si>
    <t>BSC116MLK</t>
  </si>
  <si>
    <t>TNG media issue(Docket#INC000015757761).</t>
  </si>
  <si>
    <t>B135KCH1</t>
  </si>
  <si>
    <t>CIENA Media Issue(Docket#INC000015762181).</t>
  </si>
  <si>
    <t>UEBSIPR</t>
  </si>
  <si>
    <t>TNG media issue(Docket# INC000015808580)</t>
  </si>
  <si>
    <t>TNG Media Issue(Docket#INC000015823869).</t>
  </si>
  <si>
    <t>CEN Media issue (Docket Number:INC000015823054)</t>
  </si>
  <si>
    <t>TNG media issue (Docket no- INC000015833299))</t>
  </si>
  <si>
    <t>B112RAJ2</t>
  </si>
  <si>
    <t>CIENA Media Issue(Docket#INC000015832911)</t>
  </si>
  <si>
    <t>BSC176TRP &amp; BSC114HLI</t>
  </si>
  <si>
    <t>TNG Media issue(Docket#INC000015852748)</t>
  </si>
  <si>
    <t>Shreeyam sharma</t>
  </si>
  <si>
    <t>PBI000000153202</t>
  </si>
  <si>
    <t>AMSS13SRT</t>
  </si>
  <si>
    <t>BSC179ESP</t>
  </si>
  <si>
    <t>PBI000000153568</t>
  </si>
  <si>
    <t>Ciena media issue(Docket no-INC000015807123).</t>
  </si>
  <si>
    <t>HR</t>
  </si>
  <si>
    <t>MOH-C34-SPG-03</t>
  </si>
  <si>
    <t>PBI000000153566, PBI000000153569</t>
  </si>
  <si>
    <t>MOH-GGSN</t>
  </si>
  <si>
    <t>PBI000000153236</t>
  </si>
  <si>
    <t xml:space="preserve">BSC153KSG </t>
  </si>
  <si>
    <t>TNG Media issue(Docket#INC000015871999).</t>
  </si>
  <si>
    <t xml:space="preserve">B216ICH1 </t>
  </si>
  <si>
    <t xml:space="preserve">TNG media issue(Docket#INC000015877913 / INC000015880129). </t>
  </si>
  <si>
    <t>TNG Media Issue (Docket#INC000015884624)</t>
  </si>
  <si>
    <t xml:space="preserve">TNG Media issue (Docket# INC000015731559) </t>
  </si>
  <si>
    <t xml:space="preserve">BSC145ANJ </t>
  </si>
  <si>
    <t>TNG Media issue (Docket Number:INC000015784751)</t>
  </si>
  <si>
    <t>B096NAY1</t>
  </si>
  <si>
    <t>BTSOL Media Issue (Docket#INC000015788926)</t>
  </si>
  <si>
    <t>TNG Media Issue (Docket#INC000015844477).</t>
  </si>
  <si>
    <t xml:space="preserve">BSC174SLP </t>
  </si>
  <si>
    <t>: TNG Media issue(Docket Number:INC000015847530)</t>
  </si>
  <si>
    <t>Fault Cause</t>
  </si>
  <si>
    <t>NOI-S57-GGSN-01</t>
  </si>
  <si>
    <t xml:space="preserve">PBI000000153239 </t>
  </si>
  <si>
    <t>Sent for validation</t>
  </si>
  <si>
    <t xml:space="preserve">TILRBSC </t>
  </si>
  <si>
    <t>Ciena media issue(Docket# INC000015905007).</t>
  </si>
  <si>
    <t xml:space="preserve">PBI000000153421  </t>
  </si>
  <si>
    <t>PBI000000153488</t>
  </si>
  <si>
    <t>Ciena media issue(Docket# INC000015908213).</t>
  </si>
  <si>
    <t xml:space="preserve">BSC125BGJ </t>
  </si>
  <si>
    <t>TNG media issue(Docket# INC000015936023)</t>
  </si>
  <si>
    <t>24/06/2020 17:47</t>
  </si>
  <si>
    <t>MPGVOERIEPG02</t>
  </si>
  <si>
    <t>TNG media issue (Docket# INC000015936023)</t>
  </si>
  <si>
    <t>MOHSPG3</t>
  </si>
  <si>
    <t>MOHSPG3 cards got SWO, PCN gave the reload to restore..RCA will be shared in the Final MIR</t>
  </si>
  <si>
    <t>PBI000000153601</t>
  </si>
  <si>
    <t>B147CHK1 and B263SRK2</t>
  </si>
  <si>
    <t>TNG media issue(Docket#INC000015955807)</t>
  </si>
  <si>
    <t>CIENA Media issue (Docket#INC000015955778 &amp; INC000015954784)</t>
  </si>
  <si>
    <t xml:space="preserve">B259GT1 </t>
  </si>
  <si>
    <t>Ciena media issue(Docket#INC000015975539,INC000015972516).</t>
  </si>
  <si>
    <t>MAN-DC-SGSN-MME-03,HAR-MAN-SGSN-02 and MAN-DC-SGSN-MME-02</t>
  </si>
  <si>
    <t>PBI000000153630</t>
  </si>
  <si>
    <t xml:space="preserve">B276SIW4 </t>
  </si>
  <si>
    <t>TNG media issue(Docket#INC000016012263)</t>
  </si>
  <si>
    <t xml:space="preserve"> MOHSPG3 cards got SWO, PCN gave the reload to restore. CISCO TAC #689331156. Detailed RCA will be shared in the Final MIR</t>
  </si>
  <si>
    <t>MIR sent to BO for validation</t>
  </si>
  <si>
    <t>PBI000000153761</t>
  </si>
  <si>
    <t>URGNG02</t>
  </si>
  <si>
    <t>PBI000000153660</t>
  </si>
  <si>
    <t>Lightening issue on site.</t>
  </si>
  <si>
    <t>BH,OR,ROB</t>
  </si>
  <si>
    <t>BIHUGW04, ROBUGW02, OD-CIS-BHU-SGSN-MME-01</t>
  </si>
  <si>
    <t>UGW, MME</t>
  </si>
  <si>
    <t>VoWIFI Initial Attach SR degraded in BIHUGW04, ROBUGW02, OD-CIS-BHU-SGSN-MME-01 in OR,ROB,BIH circle.</t>
  </si>
  <si>
    <t>June</t>
  </si>
  <si>
    <t xml:space="preserve">BSC189VLP </t>
  </si>
  <si>
    <t>TNG media issue (Docket#INC000015874825).</t>
  </si>
  <si>
    <t xml:space="preserve">UEBMSF1 </t>
  </si>
  <si>
    <t xml:space="preserve">2nd LA core gave VMGW reset in MGW. Fault cause under analysis. Detailed RCA will be shared in final MIR. </t>
  </si>
  <si>
    <t>KKBBD01</t>
  </si>
  <si>
    <t xml:space="preserve">BSC130MEM </t>
  </si>
  <si>
    <t>CIENA media issue (Docket:INC000015995190)</t>
  </si>
  <si>
    <t>TNG media issue (Docket#INC000016008028)</t>
  </si>
  <si>
    <t xml:space="preserve">                 ANG Media Issue (Docket#INC000015972237)</t>
  </si>
  <si>
    <t>BSC110AHM, BSC41DBR</t>
  </si>
  <si>
    <t>TNG media issue(Docket#INC000016021863)</t>
  </si>
  <si>
    <t>29-Jun-20 12:21 &amp; 13:09 IST (BSC41DBR) &amp; 12:22 &amp; 13:12 IST(BSC110AHM)</t>
  </si>
  <si>
    <t xml:space="preserve">29-Jun-20 12:25 &amp; 13:15 IST (BSC41DBR) &amp; 12:23 &amp; 13:13 IST(BSC110AHM) </t>
  </si>
  <si>
    <t>MSHUW02</t>
  </si>
  <si>
    <t>MSC</t>
  </si>
  <si>
    <t>Core</t>
  </si>
  <si>
    <t>MIR sent for BO Validation</t>
  </si>
  <si>
    <t>PBI000000153978</t>
  </si>
  <si>
    <t xml:space="preserve">MOKRBSC </t>
  </si>
  <si>
    <t xml:space="preserve"> Ciena media issue(Docket no-INC000016044939) </t>
  </si>
  <si>
    <t>Sent for validation to O&amp;M Head</t>
  </si>
  <si>
    <t>BSC185RNG</t>
  </si>
  <si>
    <t>TNG Media issue(Docket Number:INC000016049812)</t>
  </si>
  <si>
    <t>Ciena media issue (Docket no-INC000016050940).</t>
  </si>
  <si>
    <t>B278PEN3 &amp; B195CHR1</t>
  </si>
  <si>
    <t>TNG Media Issue (Docket#INC000016019127)</t>
  </si>
  <si>
    <t>NG Media Issue(Docket#INC000016033978)</t>
  </si>
  <si>
    <t>July</t>
  </si>
  <si>
    <t xml:space="preserve">JKBKG01 </t>
  </si>
  <si>
    <t>TNG media issue(Docket# INC000016121894)</t>
  </si>
  <si>
    <t>BSC129BNG</t>
  </si>
  <si>
    <t>Ciena media issue(Docket:INC000016125187)</t>
  </si>
  <si>
    <t>GJ GGSNs</t>
  </si>
  <si>
    <t>Under Analysis, Detailed RCA will be shared in Final MIR</t>
  </si>
  <si>
    <t xml:space="preserve">PBI000000153814 </t>
  </si>
  <si>
    <t>RROM02</t>
  </si>
  <si>
    <t>TNG media issue(Docket:INC000016153263)</t>
  </si>
  <si>
    <t>MPGGSN01, MPGGSN02, MUM4DGGSN01, MUM4DGGSN02, MUMCHUGW01, MAHUGW01, MAHKHACGW01, GJGGSN01</t>
  </si>
  <si>
    <t>Mum SDP203 was over utilized at Huawei IN end. Diameter too busy and 5xxx series diameter errors were received from Huawei IN. Issue resolved by Huawei IN.</t>
  </si>
  <si>
    <t>GJGGSN1,GJGGSN2 &amp; GUJCHACGW01</t>
  </si>
  <si>
    <t>Diameter too busy 5xxx series diameter errors were received from Huawei IN. Problematic CBP (Gy Bypass) done &amp; enabled again at Huawei OCS End</t>
  </si>
  <si>
    <t>TNG Media Issue(Docket#INC000016211530)</t>
  </si>
  <si>
    <t>BSC181DLG, BSC119DAP, BSC159VSK, BSC171AMB, BSC185RNG, BSC148APS</t>
  </si>
  <si>
    <t xml:space="preserve"> TNG Media Issue(Docket#INC000016217554)</t>
  </si>
  <si>
    <t>Ciena media issue (Docket#INC000016234732)</t>
  </si>
  <si>
    <t>AIZEB03, AIZER02  ITARE01, ITAEBSC, IMRBSC3, IMPRNC2, SNTEBSC, AGTEB02, AGTRE02</t>
  </si>
  <si>
    <t>MPLS media issue (Docket no-INC000016241531)</t>
  </si>
  <si>
    <t>BDPEB02, SILEB02, SILER02, KUMRBSC, TILRBSC, RKNRBSC, AGTEB02, AGTER02, SNTEBSC</t>
  </si>
  <si>
    <t>7/12/2020  13:06:00 PM</t>
  </si>
  <si>
    <t>MPLS media issue (Docket#INC000016259538)</t>
  </si>
  <si>
    <t>CIENA media issue (Docket#INC000016268238)</t>
  </si>
  <si>
    <t>RJEBSR1</t>
  </si>
  <si>
    <t>TNG media issue(Docket#INC000016272421)</t>
  </si>
  <si>
    <t>ITAEBSC, AGTER02, AGTEB02, IMRBSC4, IMRBSC3, ITAEBSC, SNTEBSC, IMPRNC2, ITAER01</t>
  </si>
  <si>
    <t>MPLS media issue (Docket# INC000016332412)</t>
  </si>
  <si>
    <t>BSC70MLD</t>
  </si>
  <si>
    <t>TNG Media Issue(Docket#INC000016380858).</t>
  </si>
  <si>
    <t xml:space="preserve">BSC120SMG </t>
  </si>
  <si>
    <t>Issue due to infra. Temperature high at BSC location. ETPE and ETPA took restart.</t>
  </si>
  <si>
    <t>SAPC03, SAPC01</t>
  </si>
  <si>
    <t>PBI000000154974</t>
  </si>
  <si>
    <t xml:space="preserve">CIENA media issue (Docket#INC000008777486). </t>
  </si>
  <si>
    <t>SMSC</t>
  </si>
  <si>
    <t>Mobility Core Media Issue (Docket#INC000016288308)</t>
  </si>
  <si>
    <t xml:space="preserve">CIENA Media Issue (Docket#INC000016409151) </t>
  </si>
  <si>
    <t>TILRBSC</t>
  </si>
  <si>
    <t>IENA media issue(Docket#INC000016403362)</t>
  </si>
  <si>
    <t>HPRHA01_HPUNA01_HPRKL01_HPJWL01</t>
  </si>
  <si>
    <t>TNG Media Issue (Docket#INC000016431863).</t>
  </si>
  <si>
    <t>CIENA Media Issue(Docket#INC000016438997).</t>
  </si>
  <si>
    <t>B212PAT5</t>
  </si>
  <si>
    <t>CIENA Media Issue(docket#INC000016458999).</t>
  </si>
  <si>
    <t>CIENA media issue(Docket#INC000016474240)</t>
  </si>
  <si>
    <t>B114BRU2</t>
  </si>
  <si>
    <t>TNG media issue(Docket#INC000016492692)</t>
  </si>
  <si>
    <t xml:space="preserve">B189LUK1, B156PEN2 </t>
  </si>
  <si>
    <t xml:space="preserve">RROM02 </t>
  </si>
  <si>
    <t>TNG Media issue(Docket#INC000016527642).</t>
  </si>
  <si>
    <t xml:space="preserve">PBPCRF01 </t>
  </si>
  <si>
    <t>Mobility Core Media Issue (Docket#INC000016505856).</t>
  </si>
  <si>
    <t xml:space="preserve">MRBSC3, IMRBSC4, IMPRNC2 </t>
  </si>
  <si>
    <t>MPLS media issue(Docket# INC000016406289)</t>
  </si>
  <si>
    <t>Multiple SPDs</t>
  </si>
  <si>
    <t>1) Mobility Core Docket raised (INC000016533664).
2) Alcatel Case ID raised (00336535.</t>
  </si>
  <si>
    <r>
      <t>TNG/CIENA Media Issue(Docket:INC000016418158,INC000016419994).</t>
    </r>
    <r>
      <rPr>
        <sz val="10"/>
        <color theme="1"/>
        <rFont val="Arial"/>
        <family val="2"/>
      </rPr>
      <t xml:space="preserve"> </t>
    </r>
  </si>
  <si>
    <t>Ciena media issue (Docket no-INC000016409151)</t>
  </si>
  <si>
    <t>Ciena media issue(Docket# INC000016403408).</t>
  </si>
  <si>
    <t>Multiple MSS, BSC185RNG, BSC158MLG</t>
  </si>
  <si>
    <t xml:space="preserve">CRQ000000417060 Reverted Back. NNI Port made Shut. </t>
  </si>
  <si>
    <t>B297JAM7 and B252JAM6</t>
  </si>
  <si>
    <t>CIENA Media Issue(Docket#INC000016610295 and INC000016612884)</t>
  </si>
  <si>
    <t>MAN AAA1 &amp; AAA2</t>
  </si>
  <si>
    <t>AAA</t>
  </si>
  <si>
    <t>Multiple SPDs RJ</t>
  </si>
  <si>
    <t xml:space="preserve"> GCS01CHD,GCS02CHD &amp; GCS03CHD</t>
  </si>
  <si>
    <t>GMSC</t>
  </si>
  <si>
    <t>PBI000000155693</t>
  </si>
  <si>
    <t>Ciena media issue(Docket# INC000016632419)</t>
  </si>
  <si>
    <t>Multipel sites under BSC235EKS1</t>
  </si>
  <si>
    <t>Aug</t>
  </si>
  <si>
    <t>B231SND1 and B154DHA3</t>
  </si>
  <si>
    <t>CIENA media issue (Docket#INC000016654793)</t>
  </si>
  <si>
    <t>B234BDG2, B206PUR2</t>
  </si>
  <si>
    <t>TNG media issue(Docket#INC000016666259)</t>
  </si>
  <si>
    <t xml:space="preserve">ITAEBSC &amp;  ITAER01 </t>
  </si>
  <si>
    <t>CIENA Media(Docket#INC000016669568)</t>
  </si>
  <si>
    <t>TPTBSC4</t>
  </si>
  <si>
    <t xml:space="preserve">PB-LUDH-SGSN-01 </t>
  </si>
  <si>
    <t xml:space="preserve">MSS23AND, HLR, EIR, HSS </t>
  </si>
  <si>
    <t>Due to the UPS power failure at Port blair end, V-SAT media got fluctuated </t>
  </si>
  <si>
    <t>BSC92VIR</t>
  </si>
  <si>
    <t>Both MCB Tripped .</t>
  </si>
  <si>
    <t>PBI000000155799  </t>
  </si>
  <si>
    <t>NR</t>
  </si>
  <si>
    <t>UEBBNS1</t>
  </si>
  <si>
    <t>TNG Media issue (Docket# INC000016730406).</t>
  </si>
  <si>
    <t xml:space="preserve">B154DHA3 </t>
  </si>
  <si>
    <t>TNG media issue (Docket# INC000016667754).</t>
  </si>
  <si>
    <t> B240JHU2,B194RNB2</t>
  </si>
  <si>
    <t>CIENA media issue (Docket#INC000016762483).</t>
  </si>
  <si>
    <t>BSC177SIN,BSC90PAK,BSC119KHR</t>
  </si>
  <si>
    <t>CIENA &amp; TNG Media issue (Docket #INC000016760018).</t>
  </si>
  <si>
    <t>Multiple BSCs &amp; RNCs</t>
  </si>
  <si>
    <t>MPLS media issue(Docket# INC000016774082)</t>
  </si>
  <si>
    <t>Multiple SDP</t>
  </si>
  <si>
    <t>B240JHU2 &amp; B194RNB2</t>
  </si>
  <si>
    <t>TNG media issue(Docket#INC000016796630).</t>
  </si>
  <si>
    <t>Multiple sites under DLEBSC3</t>
  </si>
  <si>
    <t>Multiple sites in RJEBJD4</t>
  </si>
  <si>
    <t>sites</t>
  </si>
  <si>
    <t>B36GNP</t>
  </si>
  <si>
    <t>Power issue at BSC site</t>
  </si>
  <si>
    <t>BTSOL Media Issue(Docket#INC000016842581)</t>
  </si>
  <si>
    <t>CIENA media issue (Docket#INC000016859962).</t>
  </si>
  <si>
    <t>BSC171SNM</t>
  </si>
  <si>
    <t>MPGCS02</t>
  </si>
  <si>
    <t>Huawei In issue, Both power modules became faulty on Huawei IN nodes - CBP116 &amp; 126 causing the common disk array to malfunction.</t>
  </si>
  <si>
    <t>UPWMBDSAPC01 and UPWSDP62</t>
  </si>
  <si>
    <t>SAPC/SDP</t>
  </si>
  <si>
    <t xml:space="preserve">BSC78JRK </t>
  </si>
  <si>
    <t xml:space="preserve">CIENA Media Issue(Docket#INC000016946768). </t>
  </si>
  <si>
    <t>EAST</t>
  </si>
  <si>
    <t>AMSS15SIL</t>
  </si>
  <si>
    <t>BTSOL Media Issue(Docket#INC000016888503).</t>
  </si>
  <si>
    <t>13/08/2020 16:52</t>
  </si>
  <si>
    <t>BSC2DASN</t>
  </si>
  <si>
    <t xml:space="preserve"> CEN Media Issue(Docket#INC000016907634). </t>
  </si>
  <si>
    <t xml:space="preserve">B229DMK2 </t>
  </si>
  <si>
    <t>156776, 156673</t>
  </si>
  <si>
    <t>MTAS02 and MTAS04</t>
  </si>
  <si>
    <t>MTAS</t>
  </si>
  <si>
    <t>AMSS19SIL</t>
  </si>
  <si>
    <t>B183FBJ1</t>
  </si>
  <si>
    <t>TNG media issue (Docket#INC000016970016).</t>
  </si>
  <si>
    <t>BSC143AGN </t>
  </si>
  <si>
    <t>TNG media issue (Docket#INC000016879581)</t>
  </si>
  <si>
    <t>AUG</t>
  </si>
  <si>
    <t>B180KOC1</t>
  </si>
  <si>
    <t>BTSOL Media Issue(Docket#INC000017022044).</t>
  </si>
  <si>
    <t>B143SAH2,B199PSR1</t>
  </si>
  <si>
    <t>BTSOL &amp; CIENA Media Issue(Docket#INC000017024457)</t>
  </si>
  <si>
    <t>B249BUX2,B191PRO1</t>
  </si>
  <si>
    <t>TNG media issue(Docket#INC000017029898,INC000017029904)</t>
  </si>
  <si>
    <t>AGTEB02,AGTER02,SILEB02,SILER02,RKNRBSC,BDPEB02,ITAEBSC,ITAER01,SNTEBSC</t>
  </si>
  <si>
    <t>Fault Cause: MPLS media issue(Docket# INC000017036580).</t>
  </si>
  <si>
    <t xml:space="preserve">MGW GHNE03 </t>
  </si>
  <si>
    <t>MPLS Media issue(Docket#INC000017049696).</t>
  </si>
  <si>
    <t>ITAER01, DIMER02, MOKRBSC, SHBSC04, LADRBSC, AGTEB02, SNTEBSC, RKNRBSC, ITAEBSC, KOHRBSC, IMRBSC2, IMRBSC3, IMRBSC4, NAGEBSC, JOREB93</t>
  </si>
  <si>
    <t>Fault Cause: MPLS media issue(Docket# INC000017064843).</t>
  </si>
  <si>
    <t xml:space="preserve">B115SGL1 </t>
  </si>
  <si>
    <t xml:space="preserve">Mux isolated at BSC site,E8354 NODE ISOLATION WAS FLAPAPED </t>
  </si>
  <si>
    <t>RBSCBRN</t>
  </si>
  <si>
    <t>TNG media issue(Docket# INC000017069433).</t>
  </si>
  <si>
    <t>TNG Media issue(Docket Number:INC000017072866)</t>
  </si>
  <si>
    <t xml:space="preserve">APBSC30 </t>
  </si>
  <si>
    <t>BS129BRD</t>
  </si>
  <si>
    <t>TNG media issue(Docket#INC000017090909)</t>
  </si>
  <si>
    <t xml:space="preserve">DIMEB03, LADRBSC, MOKRBSC,KOHRBSC,JOREB93,SHBSC04 </t>
  </si>
  <si>
    <t>RJEBBN1</t>
  </si>
  <si>
    <t>TNG media issue (Docket# INC000017099579)</t>
  </si>
  <si>
    <t xml:space="preserve">BTSOL Media Issue(Docket#INC000017108718). </t>
  </si>
  <si>
    <t>B218JEN3</t>
  </si>
  <si>
    <t>OCC- 6,8,10,12</t>
  </si>
  <si>
    <t>OCC</t>
  </si>
  <si>
    <t>24/08/2020 13:29 IST &amp; 24/08/2020 13:37 IST(IMRBSC2)</t>
  </si>
  <si>
    <t>24/08/2020 13:31 IST &amp; 24/08/2020 13:39 IST(IMRBSC2)</t>
  </si>
  <si>
    <t>2 RNCs (SILER02, AGTER02) and 6 BSCs (AGTEB02, SNTEBSC, IMRBSC2, BDPEB02, RKNRBSC, SILEB02</t>
  </si>
  <si>
    <t>	MPLS Media issue (Docket# INC000017116746) &amp; CIENA media issue (Docket# INC000017117508) for IMRBSC2</t>
  </si>
  <si>
    <t xml:space="preserve">B240JHU2 </t>
  </si>
  <si>
    <t xml:space="preserve">           CIENA media issue (Docket#INC000017124063)</t>
  </si>
  <si>
    <t xml:space="preserve">BDPEB02, RKNRBSC, SILEB02 &amp; SILER02 </t>
  </si>
  <si>
    <t>MPLS media issue (Docket#INC000017125280)</t>
  </si>
  <si>
    <t>AGTEB02, SNTEBSC, SILEB02, BDPEB02, RKNRBSC, SILER02, AGTER02</t>
  </si>
  <si>
    <t>CIENA Media Issue (Docket#INC000017134125)</t>
  </si>
  <si>
    <t xml:space="preserve">CIENA media issue(Docket#INC000017085894) </t>
  </si>
  <si>
    <t>TNG media issue(Docket#INC000017136846)</t>
  </si>
  <si>
    <t>AMSS14SAM</t>
  </si>
  <si>
    <t>PBI000000156521</t>
  </si>
  <si>
    <t xml:space="preserve">BS118GDM </t>
  </si>
  <si>
    <t>TNG media issue(Docket#INC000017149121).</t>
  </si>
  <si>
    <t>MOKRBSC, ITAER01, ITAEBSC</t>
  </si>
  <si>
    <t>Ciena media issue(Docket# INC000017146054).</t>
  </si>
  <si>
    <t xml:space="preserve">TINEB02 </t>
  </si>
  <si>
    <t>Ciena media issue(Docket no-INC000017163671). TNG Node Isolation /Infra Power Failure.</t>
  </si>
  <si>
    <t>BSC130NPR</t>
  </si>
  <si>
    <t>B231SND1</t>
  </si>
  <si>
    <t xml:space="preserve">: AC gone faulty, temperature issue at site,switches hanged. </t>
  </si>
  <si>
    <t xml:space="preserve">RBSKTK </t>
  </si>
  <si>
    <t>TNG media issue (Docket# INC000017179997 &amp; INC000017180382).</t>
  </si>
  <si>
    <t xml:space="preserve">GHNE03 </t>
  </si>
  <si>
    <t>Ciena media issue(Docket# INC000017186685)</t>
  </si>
  <si>
    <t>AMSS23AND</t>
  </si>
  <si>
    <t>Mobility Core Media issue(Docket#INC000017202080).</t>
  </si>
  <si>
    <t>JKSGSN1, JKSGSN2</t>
  </si>
  <si>
    <t>MOBILITY CORE MEDIA issue (Docket#INC000017209638, INC000017209554)</t>
  </si>
  <si>
    <t>CIENA Media Issue (Docket#INC000017199101)</t>
  </si>
  <si>
    <t>B141MUZ2, B143SAH2, B144CHA1, B152PGH1, B158EKM1,B162DAM1, B206PUR2, B219DRH1, B222DIG1, B228BLA1, B335BEG2, B192BNT1, B204RNL1</t>
  </si>
  <si>
    <t>August</t>
  </si>
  <si>
    <t xml:space="preserve">B061MAL2 </t>
  </si>
  <si>
    <t>BTSOL Media Issue (Docket#INC000017209091)</t>
  </si>
  <si>
    <t>Multiple cells in BSC139HTR</t>
  </si>
  <si>
    <t>AMSS38MUZ</t>
  </si>
  <si>
    <t>TNG Media issue(Docket#INC000017218956)</t>
  </si>
  <si>
    <t>PBI000000157467</t>
  </si>
  <si>
    <t>TNG Media Issue(Docket#INC000017241589)</t>
  </si>
  <si>
    <t>GJ, MPCG</t>
  </si>
  <si>
    <t>PBI000000157578</t>
  </si>
  <si>
    <t>CIENA Media Issue (Docket#INC000017242835).</t>
  </si>
  <si>
    <t>Ticket</t>
  </si>
  <si>
    <t>SEP</t>
  </si>
  <si>
    <t>MPGVPERICNM01</t>
  </si>
  <si>
    <t>vEPG</t>
  </si>
  <si>
    <t>B115SGL1</t>
  </si>
  <si>
    <t>NEMME1/NEMME2</t>
  </si>
  <si>
    <t>Ciena media issue, docket # INC000017292208. Power issue at media node GOJU01.</t>
  </si>
  <si>
    <t>B145BRR1</t>
  </si>
  <si>
    <t>TNG Media Issue (Docket#INC000017299399)</t>
  </si>
  <si>
    <t>TNG media issue (Docket#INC000017275029)</t>
  </si>
  <si>
    <t>TNG media issue (Docket#INC000017280353)</t>
  </si>
  <si>
    <t>Sep</t>
  </si>
  <si>
    <t>UEBSSR1</t>
  </si>
  <si>
    <t>Navneet/Lalit/Harish Chandra Ram</t>
  </si>
  <si>
    <t>MPGVPERIEPG02, MPGGSN01, MPGGSN2</t>
  </si>
  <si>
    <t>PBI000000157479</t>
  </si>
  <si>
    <t>EPG, GGSN</t>
  </si>
  <si>
    <t>BTSOL Media Issue (Docket#INC000017361771).</t>
  </si>
  <si>
    <t>Ciena media issue (Docket#INC000017389192)</t>
  </si>
  <si>
    <t xml:space="preserve">BSC139NGH </t>
  </si>
  <si>
    <t xml:space="preserve">BSC105SNP </t>
  </si>
  <si>
    <t>Ciena media issue (Docket#INC000017396182)</t>
  </si>
  <si>
    <t>BSC172SAM</t>
  </si>
  <si>
    <t>Issue occurred due to a burnt power cable</t>
  </si>
  <si>
    <t>Multiple MSS</t>
  </si>
  <si>
    <t>Main electricity went down and both DG not working due to Heavy rain and thundering.</t>
  </si>
  <si>
    <t>B193PCH1</t>
  </si>
  <si>
    <t xml:space="preserve">Infratel power issue &amp; High temperature at BSC end. </t>
  </si>
  <si>
    <t>GUJGGSN02, GJ Google POD, GGSN, CuPS_GGSN_SR, GUJCGW01, GUJGGSN01, MPGGSN2 &amp; MPGGSN01</t>
  </si>
  <si>
    <t>BSC34WKP</t>
  </si>
  <si>
    <t>TNG Media issue(Docket#INC000017457449).</t>
  </si>
  <si>
    <t>SDP39</t>
  </si>
  <si>
    <t>RJBDG01</t>
  </si>
  <si>
    <t>TNG media issue ( Docket#INC000017500735).</t>
  </si>
  <si>
    <t>B123BOD1</t>
  </si>
  <si>
    <t>STMU-0 &amp; STMU -16 were in faulty state. Fault cause is under analysis, Detailed RCA will be shared in the Final MIR</t>
  </si>
  <si>
    <t xml:space="preserve">Initial </t>
  </si>
  <si>
    <t>TNG media issue(Docket#INC000017537530).</t>
  </si>
  <si>
    <t xml:space="preserve">BSC137RGN </t>
  </si>
  <si>
    <t>POWER SUPPLY ADAPTER FAILURE</t>
  </si>
  <si>
    <t>During Database alignment activity in Bihar SDP39A, SUF job got stuck during DB alignment step in Node-A
Since, the components were down in Both A &amp; B Node the services were impacted since 02:04 am.</t>
  </si>
  <si>
    <t>MCB Faulty at SMPS End at Site.</t>
  </si>
  <si>
    <t>MU,MH GJ MP</t>
  </si>
  <si>
    <t>Multiple</t>
  </si>
  <si>
    <t xml:space="preserve">LIMIT FOR UNSUCCESFUL CALLS EXCEEDED alarms observed and restored in Multiple nodes. PDP SR degraded by 21% in MPGGSN 1 and by 18% in MPGGSN2. PDP SR degraded by 66% in GJGGSN 1. PDP SR degraded by 80% in MUMCHUGW01, PDP SR degraded by 85% MUM4DGGSN01, PDP SR degraded by 99% in MUM4DGGSN02. PDP SR degraded by 73% in MAHUGW01, PDP SR degraded by 96% in MAHUGW02, PDP SR degraded by 96% in MAHUGW03 and PDP SR degraded by 93% in MAHUGW05. Rx ASR - 73% impacted , Rx RAR - 58% impacted and Rx AAR - 31% impacted in MH PCRF. Rx ASR - 63% was impacted in MUM PCRF. 25-30 %  approx. SCR dip observed in MH circle. 10-15 %  approx. SCR dip observed in MUM circle. 2-3 %  approx. SCR dip observed in MP and GJ circle. 70% LAPU recharge impacted in MH and 60% in Mum circle. </t>
  </si>
  <si>
    <t>PBI000000158771</t>
  </si>
  <si>
    <t>BSC131HUR</t>
  </si>
  <si>
    <t>RCA will be shared in Final MIR</t>
  </si>
  <si>
    <t>07-Sep-20 14:20 &amp; 19:10</t>
  </si>
  <si>
    <t>TNG Media issue(Docket#INC000017615424)</t>
  </si>
  <si>
    <t>DLSDP84</t>
  </si>
  <si>
    <t xml:space="preserve">B234BDG2,B196KSH1 </t>
  </si>
  <si>
    <t>TNG Media Issue(Docket#INC000017635534).</t>
  </si>
  <si>
    <t>MSS12RAI</t>
  </si>
  <si>
    <t>PBI000000158789</t>
  </si>
  <si>
    <t xml:space="preserve"> BTSOL Media Issue (Docket#INC000017612420).</t>
  </si>
  <si>
    <t xml:space="preserve">CIENA Media Issue(Docket#INC000017611833). </t>
  </si>
  <si>
    <t>PBI000000158790</t>
  </si>
  <si>
    <t>TNG Media issue(Docket#INC000017655781)</t>
  </si>
  <si>
    <t>TNG media issue(Docket#INC000017706915)</t>
  </si>
  <si>
    <t>KL, CH</t>
  </si>
  <si>
    <t xml:space="preserve">CHNGGSN2 &amp; KER-CIS-CAL-SGSN-MME-ePDG-01 </t>
  </si>
  <si>
    <t>Issue was at AAA end. application services were given a restart to restore. However, Fault cause is under analysis. Detailed RCA will be shared in the Final MIR</t>
  </si>
  <si>
    <t>PBI000000158679</t>
  </si>
  <si>
    <t>TPTBSC4, TPTBSC5</t>
  </si>
  <si>
    <t>TPTBSC4, TPTBSC5 isolated from core nodes in AP circle.</t>
  </si>
  <si>
    <t>B267BGR1, B152PGH1</t>
  </si>
  <si>
    <t>CIENA Media Issue(Docket#INC000017743276).</t>
  </si>
  <si>
    <t>Power Issue at Indus Site</t>
  </si>
  <si>
    <t xml:space="preserve">B104MOT2 &amp; B118MIR1 </t>
  </si>
  <si>
    <t xml:space="preserve"> TNG media issue (Docket#INC000017787359)</t>
  </si>
  <si>
    <t>JKBLH01</t>
  </si>
  <si>
    <t>Detailed RCA will be shared in the final MIR</t>
  </si>
  <si>
    <t>B206PUR2</t>
  </si>
  <si>
    <t xml:space="preserve">Ciena Media issueINC000017802769 </t>
  </si>
  <si>
    <t>B175KLT1, B234BDG2</t>
  </si>
  <si>
    <t>TNG media issue (Docket#INC000017808221)</t>
  </si>
  <si>
    <t>9/28/2020  00:01:00 AM and 00:11:01</t>
  </si>
  <si>
    <t>9/28/2020  00:10:00 AM and 00:11:16</t>
  </si>
  <si>
    <t xml:space="preserve">B204RNL1,B129RIG1 </t>
  </si>
  <si>
    <t>CIENA+BTSOL media issue (Docket#INC000017808546).</t>
  </si>
  <si>
    <t>TNG Media Issue (Docket#INC000017864787)</t>
  </si>
  <si>
    <t>Mobility Core media issue(Docket#INC000017869993).</t>
  </si>
  <si>
    <t>BSC149PUR, BSC43GBR &amp; BSC115MBJ</t>
  </si>
  <si>
    <t>RBSCHIN</t>
  </si>
  <si>
    <t>TNG media issue(Docket# INC000017872816).</t>
  </si>
  <si>
    <t xml:space="preserve">UENALB2 </t>
  </si>
  <si>
    <t>Media</t>
  </si>
  <si>
    <t>Saurabh</t>
  </si>
  <si>
    <t>Oct</t>
  </si>
  <si>
    <t>MH/GJ/MP/MU</t>
  </si>
  <si>
    <t>RCA awaited</t>
  </si>
  <si>
    <t>PBI000000159174</t>
  </si>
  <si>
    <t>HPRKL01</t>
  </si>
  <si>
    <t>10263794/10264082</t>
  </si>
  <si>
    <t>TNG media issue (Docket#INC000017845169)</t>
  </si>
  <si>
    <t>MUM4Dggsn2, MPGGSN2, MAHUGW02 and Guj-ePDG-01</t>
  </si>
  <si>
    <t>TNG Media Issue (Docket#INC000017914247)</t>
  </si>
  <si>
    <t>CIENA Media Issue(Docket#INC000017944559).</t>
  </si>
  <si>
    <t>TNG Media issue (Docket#INC000017925655).</t>
  </si>
  <si>
    <t>CIENA Media Issue(Docket#INC000017993609).</t>
  </si>
  <si>
    <t>BSC171AMB</t>
  </si>
  <si>
    <t>TNG Media issue(Docket Number:INC000018000243).</t>
  </si>
  <si>
    <t>BTSOL Media Issue(Docket#INC000018062732).</t>
  </si>
  <si>
    <t>TNG media issue(Docket#INC000018099854)</t>
  </si>
  <si>
    <t>JAM-RHC-SGSN-01</t>
  </si>
  <si>
    <t>MPLS &amp; TNG Media issue (Docket#INC000018061685, INC000018059511)</t>
  </si>
  <si>
    <t>B231SND1, B331BKO1, B154DHA3</t>
  </si>
  <si>
    <t>CIENA Media issue(Docket#INC000018109049).</t>
  </si>
  <si>
    <t>TNG Media issue (Docket# INC000018114061).</t>
  </si>
  <si>
    <t>CIENA media issue (Docket# INC000018182370).</t>
  </si>
  <si>
    <t>TNG Media issue(Docket Number:INC000018159016) Intentional Fiber cut by Land Owner. Rehoming of sites was done in BSC209BHW and 32 LK License was installed.</t>
  </si>
  <si>
    <t>TNG Media issue(Docket#INC000018212769)</t>
  </si>
  <si>
    <t>BSC135, BSC145</t>
  </si>
  <si>
    <t xml:space="preserve">TNG Media Issue(Docket#INC000018222609,INC000018225040)  </t>
  </si>
  <si>
    <t>BSC189VLP</t>
  </si>
  <si>
    <t>TNG Media issue(Docket Number:INC000018220281).</t>
  </si>
  <si>
    <t>MU MH MP GJ</t>
  </si>
  <si>
    <t xml:space="preserve">Multiple nodes </t>
  </si>
  <si>
    <t xml:space="preserve">Multiple Domain </t>
  </si>
  <si>
    <t>Power Grid outage in Mumbai.</t>
  </si>
  <si>
    <t xml:space="preserve">TNG Media Issue (Docket#INC000018246352) </t>
  </si>
  <si>
    <t>GUJGGSN01, GJCHACGW01</t>
  </si>
  <si>
    <t>DL/UW</t>
  </si>
  <si>
    <t xml:space="preserve">Multiple PCN nodes </t>
  </si>
  <si>
    <t>SR# 690125262 Multiple BGP flapped from BLEAF towards Spine.</t>
  </si>
  <si>
    <t>BSC106BWP</t>
  </si>
  <si>
    <t>TNG+Ciena Media Issue (Docket#INC000018266020)</t>
  </si>
  <si>
    <t>PBI000000160394</t>
  </si>
  <si>
    <t>MOHAAA2,3</t>
  </si>
  <si>
    <t>AAA2/3 services restart done to restore. Under analysis. Detailed RCA will be shared in the Final MIR</t>
  </si>
  <si>
    <t>PBI000000160289</t>
  </si>
  <si>
    <t>TNG media issue(Docket#INC000018284964)</t>
  </si>
  <si>
    <t>10/18/2020  11:46 IST.(BSC176TRP) &amp; 11:53 IST(BSC132CLG)</t>
  </si>
  <si>
    <t>10/18/2020  11:48 IST.(BSC176TRP) &amp; 14:26 IST(BSC132CLG)</t>
  </si>
  <si>
    <t>BSC176TRP, BSC132CLG</t>
  </si>
  <si>
    <t>TNG Media issue(Docket Number:INC000018295464 &amp; INC000018295468)</t>
  </si>
  <si>
    <t>Initial circulated</t>
  </si>
  <si>
    <t>BSC132DBR,BSC41DBR</t>
  </si>
  <si>
    <t>TNG + Ciena media issue(Docket#INC000018314045).</t>
  </si>
  <si>
    <t xml:space="preserve">B192BNT1 </t>
  </si>
  <si>
    <t>TNG Media issue(Docket# INC000018338171 )</t>
  </si>
  <si>
    <t>10/20/2020  17:40, 19:26</t>
  </si>
  <si>
    <t>10/20/2020  17:42, 19:33</t>
  </si>
  <si>
    <t>BSC138SUT</t>
  </si>
  <si>
    <t>TNG media issue (Docket#INC000018344145 &amp; INC000018347150).</t>
  </si>
  <si>
    <t>BS151JMB</t>
  </si>
  <si>
    <t>TNG media issue(Docket#INC000017977793).</t>
  </si>
  <si>
    <t xml:space="preserve">PBI000000160660 </t>
  </si>
  <si>
    <t>Shreeyam Sharma/ Dileep Kumar Pandey</t>
  </si>
  <si>
    <t>BSC158MLG</t>
  </si>
  <si>
    <t>TNG Media issue(Docket Number:INC000018214413)</t>
  </si>
  <si>
    <t>RJEBUD3</t>
  </si>
  <si>
    <t>PBI000000160411</t>
  </si>
  <si>
    <t>PBI000000160410</t>
  </si>
  <si>
    <t>MPLS media issue (Docket# INC000018415570)</t>
  </si>
  <si>
    <t>AIZEB03 &amp; AIZER02</t>
  </si>
  <si>
    <t>BSC1261GOA</t>
  </si>
  <si>
    <t> TNG Media issue(Docket Number:INC000018433651).</t>
  </si>
  <si>
    <t>TNG media issue(Docket#INC000018418848).section isolation at MPLS.</t>
  </si>
  <si>
    <t xml:space="preserve">Mohali AAA2/AAA3 and PB-LUDH-SGSN-1, HAR-MOH-SGSN-03, PB-MOH-C34-SGSN-MME-03, HAR-MOH-SGSN-03, PB-MOH-C34-SGSN-MME-03, LUC-GMT-SGSN-02, MAN-DC-SGSN-MME-02, RAJ-SGSN4, MER-MPN-SGSN-02 </t>
  </si>
  <si>
    <t>AAA/SGSN</t>
  </si>
  <si>
    <t>PBI000000160965</t>
  </si>
  <si>
    <t>Isolation flapped and restored in BSC137GLP from core end in MU Circle.</t>
  </si>
  <si>
    <t>Cen media issue(Docket#INC000018499882).</t>
  </si>
  <si>
    <t xml:space="preserve">MUM_CH_USN01 &amp; MUM_4D_USN02, MUM4DGGSN02 </t>
  </si>
  <si>
    <t xml:space="preserve">MME, GGSN </t>
  </si>
  <si>
    <t>TAC SR 14827892, Detailed RCA will be shared in final MIR</t>
  </si>
  <si>
    <t>10/30/2020  06:31:19.49,  07:36:20.54 , 08:21:14.24 &amp; 08:27:22.30</t>
  </si>
  <si>
    <t xml:space="preserve">10/30/2020  06:31:22.10, 07:36:30.28,  08:21:21.55 &amp; 08:38:20.47 </t>
  </si>
  <si>
    <t>B326MUZ17</t>
  </si>
  <si>
    <t>10/31/2020  14:20:00 PM</t>
  </si>
  <si>
    <t>B297JAM7 &amp; B252JAM6</t>
  </si>
  <si>
    <t>CIENA Media issue(Docket Number:INC000018625813)</t>
  </si>
  <si>
    <t xml:space="preserve">BSC151GUL </t>
  </si>
  <si>
    <t>10/15/2020  23:39:00 PM</t>
  </si>
  <si>
    <t>10/16/2020  18:39:00 PM</t>
  </si>
  <si>
    <t>10/16/2020  18:58:00 PM</t>
  </si>
  <si>
    <t>BSC139HTR</t>
  </si>
  <si>
    <t>BSC has been submerged into water and recovery of BSC was not possible .</t>
  </si>
  <si>
    <t>Tapan Sahoo</t>
  </si>
  <si>
    <t>10/16/2020  22:50:00 PM</t>
  </si>
  <si>
    <t>CIENA media issue (Docket#INC000018541547)</t>
  </si>
  <si>
    <t>Nov</t>
  </si>
  <si>
    <t>UE,UW,HR,HP,RJ,PB</t>
  </si>
  <si>
    <t>Moh AAA</t>
  </si>
  <si>
    <t>Under analysis, Detailed RCA will be shared in the Final MIR</t>
  </si>
  <si>
    <t>Sent to BO for validation</t>
  </si>
  <si>
    <t>PBI000000160998</t>
  </si>
  <si>
    <t>11/4/2020 13"26</t>
  </si>
  <si>
    <t>Send to O&amp;M head for validation</t>
  </si>
  <si>
    <t>Multiple Core Nodes, MAHKHAvUSN01, MHESPUSN01, MHNAGUSN02, MHPCRF01_UPCC, BSC164NRD, BSC185RNG, BSC164NRD</t>
  </si>
  <si>
    <t>MSS, USN, UPCC, BSC</t>
  </si>
  <si>
    <t xml:space="preserve">Core, RAN, PCN, PBN, VAS, </t>
  </si>
  <si>
    <t xml:space="preserve">VMGW out service alarms Observed on multiple MSS and 4G ASR Degraded in all MH USN and ROUTE SET UNAVAILABLE alarm Observed  on BSC137IND,BSC164NRD &amp; BSC185RNG in MAH circle </t>
  </si>
  <si>
    <t xml:space="preserve">PBI000000161082 </t>
  </si>
  <si>
    <t>CIENA Media Issue(Docket#INC000018795877)</t>
  </si>
  <si>
    <t>B176GRH1</t>
  </si>
  <si>
    <t>Ciena Media Issue(Docket#INC000018797196).</t>
  </si>
  <si>
    <t>PCN</t>
  </si>
  <si>
    <t>Issue due to Airtel Broadbend services.3PP resolve the issue</t>
  </si>
  <si>
    <t>Send to core head for validation</t>
  </si>
  <si>
    <t xml:space="preserve">BSC120RAN </t>
  </si>
  <si>
    <t>CIENA# INC000018969024,INC000018976171 (BSC120RAN)</t>
  </si>
  <si>
    <t>Sent to O&amp;M for Validation</t>
  </si>
  <si>
    <t>BSC161GOA</t>
  </si>
  <si>
    <t>TNG Media issue(Docket#INC000018978649)</t>
  </si>
  <si>
    <t>RJMANSAPC3</t>
  </si>
  <si>
    <t>SAPC</t>
  </si>
  <si>
    <t xml:space="preserve">DIMEB03, JOREB93, LADRBSC, MOKRBSC, SHBSC04, KOHRBSC, DIMER02 </t>
  </si>
  <si>
    <t>UEBBLT1</t>
  </si>
  <si>
    <t xml:space="preserve">Power issue at site. Power reset done. </t>
  </si>
  <si>
    <t xml:space="preserve"> 14/11/2020 11:19 IST &amp; 13:29 IST</t>
  </si>
  <si>
    <t>14/11/2020 13:07 IST &amp; 14:17 IST</t>
  </si>
  <si>
    <t>B297JAM7,B252JAM6</t>
  </si>
  <si>
    <t>TNG media issue(Docket#INC000019036299)</t>
  </si>
  <si>
    <t>11/13/2020  14:35:00 PM</t>
  </si>
  <si>
    <t xml:space="preserve">RBSBYN </t>
  </si>
  <si>
    <t>Detailed RCA will be shared in the final MIR.</t>
  </si>
  <si>
    <t xml:space="preserve">Harish Chandra Ram </t>
  </si>
  <si>
    <t xml:space="preserve">B243JMU2 </t>
  </si>
  <si>
    <t>CIENA Media Issue(Docket#INC000019027987).</t>
  </si>
  <si>
    <t xml:space="preserve">MSS24MUZ </t>
  </si>
  <si>
    <t xml:space="preserve">PBI000000160957 </t>
  </si>
  <si>
    <t xml:space="preserve">BSC B252JAM6, B297JAM7 </t>
  </si>
  <si>
    <t>CIENA Media Issue (Docket#INC000019212261).</t>
  </si>
  <si>
    <t>MU_MUM_CH_USN01 MUM_4D_USN02 MUM4DGGSN01 MUM PCRF</t>
  </si>
  <si>
    <t>PCN, VAS</t>
  </si>
  <si>
    <t>USN, GGSN, PCRF</t>
  </si>
  <si>
    <t>PBI000000161143</t>
  </si>
  <si>
    <t>TN</t>
  </si>
  <si>
    <t>2G:575 Sites in TEHBSC1,DGHBSC1 &amp; ERHBSC1 are restored in TN Circle.</t>
  </si>
  <si>
    <t>RAN/PBN</t>
  </si>
  <si>
    <t>Under Analysis,detailed RCA will be shared in the final MIR</t>
  </si>
  <si>
    <t>PBI000000161282</t>
  </si>
  <si>
    <t xml:space="preserve">Ciena Media Issue (Docket#INC000018976236). </t>
  </si>
  <si>
    <r>
      <t>MOKRBSC</t>
    </r>
    <r>
      <rPr>
        <sz val="9"/>
        <color rgb="FF000000"/>
        <rFont val="Arial"/>
        <family val="2"/>
      </rPr>
      <t xml:space="preserve"> </t>
    </r>
  </si>
  <si>
    <r>
      <t xml:space="preserve"> Issue occurred due to section isolation. </t>
    </r>
    <r>
      <rPr>
        <sz val="9"/>
        <color rgb="FF000000"/>
        <rFont val="Arial"/>
        <family val="2"/>
      </rPr>
      <t>Ciena media issue(Docket no-INC000018735604).</t>
    </r>
  </si>
  <si>
    <t>B192BNT1 isolated and restored from core end in BH circle.</t>
  </si>
  <si>
    <t>Fault occurred due to Infra issue.</t>
  </si>
  <si>
    <t>B247CBS01 is isolated from Core end &amp; SGSN end &amp; O&amp;M connectivty also down in B247CBS01 in BIH circle.</t>
  </si>
  <si>
    <t>High Temerature Issue at Site. Infra Issue</t>
  </si>
  <si>
    <t>BTSOL-CIENA Media Issue(Docket#INC000019331966).</t>
  </si>
  <si>
    <t>24/11/2020 21:58</t>
  </si>
  <si>
    <t>25/11/2020 00:10</t>
  </si>
  <si>
    <t>TNG media issue(Docket#INC000019350698).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</si>
</sst>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[h]:mm:ss;@"/>
    <numFmt numFmtId="166" formatCode="m/d;@"/>
    <numFmt numFmtId="167" formatCode="dd\-mm\-yyyy\ hh:mm"/>
    <numFmt numFmtId="168" formatCode="dd\-mmm\-yy\ hh:mm"/>
    <numFmt numFmtId="169" formatCode="dd/mm/yy\ hh:mm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0"/>
      <name val="Segoe U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4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1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62"/>
        <bgColor indexed="63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>
      <alignment horizontal="justify" textRotation="127" wrapText="1"/>
      <protection hidden="1"/>
    </xf>
    <xf numFmtId="0" fontId="38" fillId="0" borderId="0">
      <alignment horizontal="justify" textRotation="127" wrapText="1"/>
      <protection hidden="1"/>
    </xf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4" borderId="0" applyNumberFormat="0" applyBorder="0" applyAlignment="0" applyProtection="0"/>
    <xf numFmtId="0" fontId="21" fillId="52" borderId="0" applyNumberFormat="0" applyBorder="0" applyAlignment="0" applyProtection="0"/>
    <xf numFmtId="0" fontId="21" fillId="54" borderId="0" applyNumberFormat="0" applyBorder="0" applyAlignment="0" applyProtection="0"/>
    <xf numFmtId="0" fontId="21" fillId="52" borderId="0" applyNumberFormat="0" applyBorder="0" applyAlignment="0" applyProtection="0"/>
    <xf numFmtId="0" fontId="21" fillId="54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58" borderId="10" applyNumberFormat="0" applyAlignment="0" applyProtection="0"/>
    <xf numFmtId="0" fontId="23" fillId="58" borderId="10" applyNumberFormat="0" applyAlignment="0" applyProtection="0"/>
    <xf numFmtId="0" fontId="23" fillId="58" borderId="10" applyNumberFormat="0" applyAlignment="0" applyProtection="0"/>
    <xf numFmtId="0" fontId="23" fillId="58" borderId="10" applyNumberFormat="0" applyAlignment="0" applyProtection="0"/>
    <xf numFmtId="0" fontId="23" fillId="58" borderId="10" applyNumberFormat="0" applyAlignment="0" applyProtection="0"/>
    <xf numFmtId="0" fontId="23" fillId="58" borderId="10" applyNumberFormat="0" applyAlignment="0" applyProtection="0"/>
    <xf numFmtId="0" fontId="23" fillId="58" borderId="10" applyNumberFormat="0" applyAlignment="0" applyProtection="0"/>
    <xf numFmtId="0" fontId="24" fillId="59" borderId="11" applyNumberFormat="0" applyAlignment="0" applyProtection="0"/>
    <xf numFmtId="0" fontId="24" fillId="59" borderId="11" applyNumberFormat="0" applyAlignment="0" applyProtection="0"/>
    <xf numFmtId="0" fontId="24" fillId="59" borderId="11" applyNumberFormat="0" applyAlignment="0" applyProtection="0"/>
    <xf numFmtId="0" fontId="24" fillId="59" borderId="11" applyNumberFormat="0" applyAlignment="0" applyProtection="0"/>
    <xf numFmtId="0" fontId="24" fillId="59" borderId="11" applyNumberFormat="0" applyAlignment="0" applyProtection="0"/>
    <xf numFmtId="0" fontId="24" fillId="59" borderId="11" applyNumberFormat="0" applyAlignment="0" applyProtection="0"/>
    <xf numFmtId="0" fontId="24" fillId="59" borderId="11" applyNumberFormat="0" applyAlignment="0" applyProtection="0"/>
    <xf numFmtId="0" fontId="20" fillId="0" borderId="0" applyNumberFormat="0" applyFill="0" applyBorder="0" applyProtection="0">
      <alignment horizontal="left"/>
    </xf>
    <xf numFmtId="0" fontId="38" fillId="0" borderId="0">
      <alignment horizontal="left"/>
    </xf>
    <xf numFmtId="0" fontId="20" fillId="0" borderId="0" applyNumberFormat="0" applyFill="0" applyBorder="0" applyAlignment="0" applyProtection="0"/>
    <xf numFmtId="0" fontId="38" fillId="0" borderId="0"/>
    <xf numFmtId="0" fontId="20" fillId="0" borderId="0" applyNumberFormat="0" applyFill="0" applyBorder="0" applyAlignment="0" applyProtection="0"/>
    <xf numFmtId="0" fontId="38" fillId="0" borderId="0"/>
    <xf numFmtId="0" fontId="25" fillId="0" borderId="0" applyNumberFormat="0" applyFill="0" applyBorder="0" applyAlignment="0" applyProtection="0"/>
    <xf numFmtId="0" fontId="39" fillId="0" borderId="0"/>
    <xf numFmtId="0" fontId="25" fillId="0" borderId="0" applyNumberFormat="0" applyFill="0" applyBorder="0" applyProtection="0">
      <alignment horizontal="left"/>
    </xf>
    <xf numFmtId="0" fontId="39" fillId="0" borderId="0">
      <alignment horizontal="left"/>
    </xf>
    <xf numFmtId="0" fontId="20" fillId="0" borderId="0" applyNumberFormat="0" applyFill="0" applyBorder="0" applyAlignment="0" applyProtection="0"/>
    <xf numFmtId="0" fontId="38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40" borderId="10" applyNumberFormat="0" applyAlignment="0" applyProtection="0"/>
    <xf numFmtId="0" fontId="31" fillId="41" borderId="10" applyNumberFormat="0" applyAlignment="0" applyProtection="0"/>
    <xf numFmtId="0" fontId="31" fillId="40" borderId="10" applyNumberFormat="0" applyAlignment="0" applyProtection="0"/>
    <xf numFmtId="0" fontId="31" fillId="40" borderId="10" applyNumberFormat="0" applyAlignment="0" applyProtection="0"/>
    <xf numFmtId="0" fontId="31" fillId="42" borderId="10" applyNumberFormat="0" applyAlignment="0" applyProtection="0"/>
    <xf numFmtId="0" fontId="31" fillId="40" borderId="10" applyNumberFormat="0" applyAlignment="0" applyProtection="0"/>
    <xf numFmtId="0" fontId="31" fillId="42" borderId="10" applyNumberFormat="0" applyAlignment="0" applyProtection="0"/>
    <xf numFmtId="0" fontId="31" fillId="40" borderId="10" applyNumberFormat="0" applyAlignment="0" applyProtection="0"/>
    <xf numFmtId="0" fontId="31" fillId="42" borderId="10" applyNumberFormat="0" applyAlignment="0" applyProtection="0"/>
    <xf numFmtId="0" fontId="31" fillId="40" borderId="10" applyNumberFormat="0" applyAlignment="0" applyProtection="0"/>
    <xf numFmtId="0" fontId="31" fillId="40" borderId="10" applyNumberFormat="0" applyAlignment="0" applyProtection="0"/>
    <xf numFmtId="0" fontId="31" fillId="40" borderId="10" applyNumberFormat="0" applyAlignment="0" applyProtection="0"/>
    <xf numFmtId="0" fontId="31" fillId="40" borderId="10" applyNumberFormat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3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" fillId="0" borderId="0"/>
    <xf numFmtId="0" fontId="18" fillId="0" borderId="0"/>
    <xf numFmtId="0" fontId="20" fillId="0" borderId="0"/>
    <xf numFmtId="0" fontId="37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1" borderId="16" applyNumberFormat="0" applyAlignment="0" applyProtection="0"/>
    <xf numFmtId="0" fontId="20" fillId="61" borderId="16" applyNumberFormat="0" applyAlignment="0" applyProtection="0"/>
    <xf numFmtId="0" fontId="20" fillId="61" borderId="16" applyNumberFormat="0" applyAlignment="0" applyProtection="0"/>
    <xf numFmtId="0" fontId="20" fillId="61" borderId="16" applyNumberFormat="0" applyAlignment="0" applyProtection="0"/>
    <xf numFmtId="0" fontId="20" fillId="61" borderId="16" applyNumberFormat="0" applyAlignment="0" applyProtection="0"/>
    <xf numFmtId="0" fontId="20" fillId="61" borderId="16" applyNumberFormat="0" applyAlignment="0" applyProtection="0"/>
    <xf numFmtId="0" fontId="20" fillId="61" borderId="16" applyNumberFormat="0" applyAlignment="0" applyProtection="0"/>
    <xf numFmtId="0" fontId="34" fillId="58" borderId="17" applyNumberFormat="0" applyAlignment="0" applyProtection="0"/>
    <xf numFmtId="0" fontId="34" fillId="58" borderId="17" applyNumberFormat="0" applyAlignment="0" applyProtection="0"/>
    <xf numFmtId="0" fontId="34" fillId="58" borderId="17" applyNumberFormat="0" applyAlignment="0" applyProtection="0"/>
    <xf numFmtId="0" fontId="34" fillId="58" borderId="17" applyNumberFormat="0" applyAlignment="0" applyProtection="0"/>
    <xf numFmtId="0" fontId="34" fillId="58" borderId="17" applyNumberFormat="0" applyAlignment="0" applyProtection="0"/>
    <xf numFmtId="0" fontId="34" fillId="58" borderId="17" applyNumberFormat="0" applyAlignment="0" applyProtection="0"/>
    <xf numFmtId="0" fontId="34" fillId="58" borderId="17" applyNumberFormat="0" applyAlignment="0" applyProtection="0"/>
    <xf numFmtId="9" fontId="20" fillId="0" borderId="0" applyFill="0" applyBorder="0" applyAlignment="0" applyProtection="0"/>
    <xf numFmtId="9" fontId="38" fillId="0" borderId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0" fontId="20" fillId="0" borderId="0" applyNumberFormat="0" applyFill="0" applyBorder="0" applyProtection="0">
      <alignment horizontal="left"/>
    </xf>
    <xf numFmtId="0" fontId="38" fillId="0" borderId="0">
      <alignment horizontal="left"/>
    </xf>
    <xf numFmtId="0" fontId="20" fillId="0" borderId="0" applyNumberFormat="0" applyFill="0" applyBorder="0" applyAlignment="0" applyProtection="0"/>
    <xf numFmtId="0" fontId="38" fillId="0" borderId="0"/>
    <xf numFmtId="0" fontId="20" fillId="0" borderId="0" applyNumberFormat="0" applyFill="0" applyBorder="0" applyAlignment="0" applyProtection="0"/>
    <xf numFmtId="0" fontId="38" fillId="0" borderId="0"/>
    <xf numFmtId="0" fontId="25" fillId="0" borderId="0" applyNumberFormat="0" applyFill="0" applyBorder="0" applyAlignment="0" applyProtection="0"/>
    <xf numFmtId="0" fontId="39" fillId="0" borderId="0"/>
    <xf numFmtId="0" fontId="25" fillId="0" borderId="0" applyNumberFormat="0" applyFill="0" applyBorder="0" applyProtection="0">
      <alignment horizontal="left"/>
    </xf>
    <xf numFmtId="0" fontId="39" fillId="0" borderId="0">
      <alignment horizontal="left"/>
    </xf>
    <xf numFmtId="0" fontId="20" fillId="0" borderId="0" applyNumberFormat="0" applyFill="0" applyBorder="0" applyAlignment="0" applyProtection="0"/>
    <xf numFmtId="0" fontId="38" fillId="0" borderId="0"/>
    <xf numFmtId="0" fontId="20" fillId="0" borderId="0">
      <alignment horizontal="justify" textRotation="127" wrapText="1"/>
      <protection hidden="1"/>
    </xf>
    <xf numFmtId="0" fontId="38" fillId="0" borderId="0">
      <alignment horizontal="justify" textRotation="127" wrapText="1"/>
      <protection hidden="1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0" borderId="0"/>
  </cellStyleXfs>
  <cellXfs count="201">
    <xf numFmtId="0" fontId="0" fillId="0" borderId="0" xfId="0"/>
    <xf numFmtId="0" fontId="20" fillId="0" borderId="19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168" fontId="41" fillId="0" borderId="19" xfId="0" applyNumberFormat="1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wrapText="1"/>
    </xf>
    <xf numFmtId="168" fontId="20" fillId="0" borderId="19" xfId="0" applyNumberFormat="1" applyFont="1" applyBorder="1" applyAlignment="1">
      <alignment horizontal="center" wrapText="1"/>
    </xf>
    <xf numFmtId="0" fontId="20" fillId="0" borderId="19" xfId="0" applyFont="1" applyFill="1" applyBorder="1" applyAlignment="1">
      <alignment horizontal="center" wrapText="1"/>
    </xf>
    <xf numFmtId="0" fontId="20" fillId="62" borderId="19" xfId="0" applyFont="1" applyFill="1" applyBorder="1" applyAlignment="1">
      <alignment horizontal="center" wrapText="1"/>
    </xf>
    <xf numFmtId="168" fontId="20" fillId="0" borderId="19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63" borderId="19" xfId="0" applyFont="1" applyFill="1" applyBorder="1" applyAlignment="1">
      <alignment horizontal="center" vertical="center" wrapText="1"/>
    </xf>
    <xf numFmtId="168" fontId="42" fillId="63" borderId="19" xfId="0" applyNumberFormat="1" applyFont="1" applyFill="1" applyBorder="1" applyAlignment="1">
      <alignment horizontal="center" vertical="center" wrapText="1"/>
    </xf>
    <xf numFmtId="164" fontId="42" fillId="63" borderId="19" xfId="0" applyNumberFormat="1" applyFont="1" applyFill="1" applyBorder="1" applyAlignment="1">
      <alignment horizontal="center" vertical="center" wrapText="1"/>
    </xf>
    <xf numFmtId="2" fontId="42" fillId="63" borderId="19" xfId="0" applyNumberFormat="1" applyFont="1" applyFill="1" applyBorder="1" applyAlignment="1">
      <alignment horizontal="center" vertical="center" wrapText="1"/>
    </xf>
    <xf numFmtId="166" fontId="42" fillId="63" borderId="19" xfId="0" applyNumberFormat="1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168" fontId="42" fillId="0" borderId="19" xfId="0" applyNumberFormat="1" applyFont="1" applyBorder="1" applyAlignment="1">
      <alignment horizontal="center" vertical="center"/>
    </xf>
    <xf numFmtId="168" fontId="42" fillId="0" borderId="19" xfId="0" applyNumberFormat="1" applyFont="1" applyBorder="1" applyAlignment="1">
      <alignment horizontal="center" vertical="center" wrapText="1"/>
    </xf>
    <xf numFmtId="21" fontId="42" fillId="62" borderId="19" xfId="0" applyNumberFormat="1" applyFont="1" applyFill="1" applyBorder="1" applyAlignment="1">
      <alignment horizontal="center" vertical="center" wrapText="1"/>
    </xf>
    <xf numFmtId="165" fontId="42" fillId="62" borderId="19" xfId="0" applyNumberFormat="1" applyFont="1" applyFill="1" applyBorder="1" applyAlignment="1">
      <alignment horizontal="center" vertical="center" wrapText="1"/>
    </xf>
    <xf numFmtId="166" fontId="42" fillId="62" borderId="19" xfId="0" applyNumberFormat="1" applyFont="1" applyFill="1" applyBorder="1" applyAlignment="1">
      <alignment horizontal="center" vertical="center" wrapText="1"/>
    </xf>
    <xf numFmtId="167" fontId="42" fillId="62" borderId="19" xfId="0" applyNumberFormat="1" applyFont="1" applyFill="1" applyBorder="1" applyAlignment="1">
      <alignment horizontal="center" vertical="center" wrapText="1"/>
    </xf>
    <xf numFmtId="1" fontId="42" fillId="62" borderId="19" xfId="0" applyNumberFormat="1" applyFont="1" applyFill="1" applyBorder="1" applyAlignment="1">
      <alignment horizontal="center" vertical="center" wrapText="1"/>
    </xf>
    <xf numFmtId="0" fontId="43" fillId="0" borderId="19" xfId="0" applyFont="1" applyBorder="1" applyAlignment="1">
      <alignment horizontal="center" vertical="center" wrapText="1"/>
    </xf>
    <xf numFmtId="168" fontId="43" fillId="0" borderId="19" xfId="0" applyNumberFormat="1" applyFont="1" applyBorder="1" applyAlignment="1">
      <alignment horizontal="center" vertical="center"/>
    </xf>
    <xf numFmtId="168" fontId="43" fillId="0" borderId="19" xfId="0" applyNumberFormat="1" applyFont="1" applyBorder="1" applyAlignment="1">
      <alignment horizontal="center" vertical="center" wrapText="1"/>
    </xf>
    <xf numFmtId="21" fontId="43" fillId="62" borderId="19" xfId="0" applyNumberFormat="1" applyFont="1" applyFill="1" applyBorder="1" applyAlignment="1">
      <alignment horizontal="center" vertical="center" wrapText="1"/>
    </xf>
    <xf numFmtId="165" fontId="43" fillId="62" borderId="19" xfId="0" applyNumberFormat="1" applyFont="1" applyFill="1" applyBorder="1" applyAlignment="1">
      <alignment horizontal="center" vertical="center" wrapText="1"/>
    </xf>
    <xf numFmtId="166" fontId="43" fillId="62" borderId="19" xfId="0" applyNumberFormat="1" applyFont="1" applyFill="1" applyBorder="1" applyAlignment="1">
      <alignment horizontal="center" vertical="center" wrapText="1"/>
    </xf>
    <xf numFmtId="167" fontId="43" fillId="62" borderId="19" xfId="0" applyNumberFormat="1" applyFont="1" applyFill="1" applyBorder="1" applyAlignment="1">
      <alignment horizontal="center" vertical="center" wrapText="1"/>
    </xf>
    <xf numFmtId="1" fontId="43" fillId="62" borderId="19" xfId="0" applyNumberFormat="1" applyFont="1" applyFill="1" applyBorder="1" applyAlignment="1">
      <alignment horizontal="center" vertical="center" wrapText="1"/>
    </xf>
    <xf numFmtId="0" fontId="42" fillId="0" borderId="19" xfId="0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 wrapText="1"/>
    </xf>
    <xf numFmtId="1" fontId="42" fillId="0" borderId="19" xfId="0" applyNumberFormat="1" applyFont="1" applyFill="1" applyBorder="1" applyAlignment="1">
      <alignment horizontal="center" vertical="center" wrapText="1"/>
    </xf>
    <xf numFmtId="169" fontId="42" fillId="62" borderId="19" xfId="0" applyNumberFormat="1" applyFont="1" applyFill="1" applyBorder="1" applyAlignment="1">
      <alignment horizontal="center" vertical="center" wrapText="1"/>
    </xf>
    <xf numFmtId="15" fontId="42" fillId="0" borderId="19" xfId="0" applyNumberFormat="1" applyFont="1" applyBorder="1" applyAlignment="1">
      <alignment horizontal="center" vertical="center" wrapText="1"/>
    </xf>
    <xf numFmtId="22" fontId="42" fillId="0" borderId="19" xfId="0" applyNumberFormat="1" applyFont="1" applyBorder="1" applyAlignment="1">
      <alignment horizontal="center" vertical="center" wrapText="1"/>
    </xf>
    <xf numFmtId="168" fontId="42" fillId="62" borderId="19" xfId="0" applyNumberFormat="1" applyFont="1" applyFill="1" applyBorder="1" applyAlignment="1">
      <alignment horizontal="center" vertical="center" wrapText="1"/>
    </xf>
    <xf numFmtId="0" fontId="42" fillId="62" borderId="19" xfId="0" applyFont="1" applyFill="1" applyBorder="1" applyAlignment="1">
      <alignment horizontal="center" vertical="center" wrapText="1"/>
    </xf>
    <xf numFmtId="0" fontId="43" fillId="62" borderId="19" xfId="0" applyFont="1" applyFill="1" applyBorder="1" applyAlignment="1">
      <alignment horizontal="center" vertical="center" wrapText="1"/>
    </xf>
    <xf numFmtId="22" fontId="43" fillId="0" borderId="19" xfId="0" applyNumberFormat="1" applyFont="1" applyBorder="1" applyAlignment="1">
      <alignment horizontal="center" vertical="center" wrapText="1"/>
    </xf>
    <xf numFmtId="0" fontId="43" fillId="0" borderId="19" xfId="0" applyFont="1" applyBorder="1" applyAlignment="1">
      <alignment horizontal="center" vertical="center"/>
    </xf>
    <xf numFmtId="0" fontId="43" fillId="62" borderId="19" xfId="0" applyFont="1" applyFill="1" applyBorder="1" applyAlignment="1">
      <alignment horizontal="center" vertical="center"/>
    </xf>
    <xf numFmtId="168" fontId="43" fillId="62" borderId="19" xfId="0" applyNumberFormat="1" applyFont="1" applyFill="1" applyBorder="1" applyAlignment="1">
      <alignment horizontal="center" vertical="center"/>
    </xf>
    <xf numFmtId="21" fontId="43" fillId="62" borderId="19" xfId="0" applyNumberFormat="1" applyFont="1" applyFill="1" applyBorder="1" applyAlignment="1">
      <alignment horizontal="center" vertical="center"/>
    </xf>
    <xf numFmtId="165" fontId="43" fillId="62" borderId="19" xfId="0" applyNumberFormat="1" applyFont="1" applyFill="1" applyBorder="1" applyAlignment="1">
      <alignment horizontal="center" vertical="center"/>
    </xf>
    <xf numFmtId="166" fontId="43" fillId="62" borderId="19" xfId="0" applyNumberFormat="1" applyFont="1" applyFill="1" applyBorder="1" applyAlignment="1">
      <alignment horizontal="center" vertical="center"/>
    </xf>
    <xf numFmtId="167" fontId="43" fillId="62" borderId="19" xfId="0" applyNumberFormat="1" applyFont="1" applyFill="1" applyBorder="1" applyAlignment="1">
      <alignment horizontal="center" vertical="center"/>
    </xf>
    <xf numFmtId="1" fontId="43" fillId="62" borderId="19" xfId="0" applyNumberFormat="1" applyFont="1" applyFill="1" applyBorder="1" applyAlignment="1">
      <alignment horizontal="center" vertical="center"/>
    </xf>
    <xf numFmtId="0" fontId="43" fillId="0" borderId="19" xfId="0" applyFont="1" applyFill="1" applyBorder="1" applyAlignment="1">
      <alignment horizontal="center" vertical="center"/>
    </xf>
    <xf numFmtId="0" fontId="42" fillId="62" borderId="19" xfId="0" applyFont="1" applyFill="1" applyBorder="1" applyAlignment="1">
      <alignment horizontal="center" vertical="center"/>
    </xf>
    <xf numFmtId="21" fontId="42" fillId="62" borderId="19" xfId="0" applyNumberFormat="1" applyFont="1" applyFill="1" applyBorder="1" applyAlignment="1">
      <alignment horizontal="center" vertical="center"/>
    </xf>
    <xf numFmtId="165" fontId="42" fillId="62" borderId="19" xfId="0" applyNumberFormat="1" applyFont="1" applyFill="1" applyBorder="1" applyAlignment="1">
      <alignment horizontal="center" vertical="center"/>
    </xf>
    <xf numFmtId="166" fontId="42" fillId="62" borderId="19" xfId="0" applyNumberFormat="1" applyFont="1" applyFill="1" applyBorder="1" applyAlignment="1">
      <alignment horizontal="center" vertical="center"/>
    </xf>
    <xf numFmtId="167" fontId="42" fillId="62" borderId="19" xfId="0" applyNumberFormat="1" applyFont="1" applyFill="1" applyBorder="1" applyAlignment="1">
      <alignment horizontal="center" vertical="center"/>
    </xf>
    <xf numFmtId="1" fontId="42" fillId="62" borderId="19" xfId="0" applyNumberFormat="1" applyFont="1" applyFill="1" applyBorder="1" applyAlignment="1">
      <alignment horizontal="center" vertical="center"/>
    </xf>
    <xf numFmtId="14" fontId="42" fillId="0" borderId="19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2" fillId="0" borderId="20" xfId="0" applyFont="1" applyBorder="1" applyAlignment="1">
      <alignment horizontal="center" vertical="center" wrapText="1"/>
    </xf>
    <xf numFmtId="0" fontId="43" fillId="63" borderId="19" xfId="0" applyFont="1" applyFill="1" applyBorder="1" applyAlignment="1">
      <alignment horizontal="center" vertical="center" wrapText="1"/>
    </xf>
    <xf numFmtId="168" fontId="43" fillId="63" borderId="19" xfId="0" applyNumberFormat="1" applyFont="1" applyFill="1" applyBorder="1" applyAlignment="1">
      <alignment horizontal="center" vertical="center" wrapText="1"/>
    </xf>
    <xf numFmtId="164" fontId="43" fillId="63" borderId="19" xfId="0" applyNumberFormat="1" applyFont="1" applyFill="1" applyBorder="1" applyAlignment="1">
      <alignment horizontal="center" vertical="center" wrapText="1"/>
    </xf>
    <xf numFmtId="2" fontId="43" fillId="63" borderId="19" xfId="0" applyNumberFormat="1" applyFont="1" applyFill="1" applyBorder="1" applyAlignment="1">
      <alignment horizontal="center" vertical="center" wrapText="1"/>
    </xf>
    <xf numFmtId="166" fontId="43" fillId="63" borderId="19" xfId="0" applyNumberFormat="1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horizontal="center" wrapText="1"/>
    </xf>
    <xf numFmtId="168" fontId="43" fillId="62" borderId="19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168" fontId="20" fillId="62" borderId="19" xfId="0" applyNumberFormat="1" applyFont="1" applyFill="1" applyBorder="1" applyAlignment="1">
      <alignment horizontal="center" vertical="center" wrapText="1"/>
    </xf>
    <xf numFmtId="21" fontId="20" fillId="62" borderId="19" xfId="0" applyNumberFormat="1" applyFont="1" applyFill="1" applyBorder="1" applyAlignment="1">
      <alignment horizontal="center" vertical="center" wrapText="1"/>
    </xf>
    <xf numFmtId="165" fontId="20" fillId="62" borderId="19" xfId="0" applyNumberFormat="1" applyFont="1" applyFill="1" applyBorder="1" applyAlignment="1">
      <alignment horizontal="center" vertical="center" wrapText="1"/>
    </xf>
    <xf numFmtId="166" fontId="20" fillId="62" borderId="19" xfId="0" applyNumberFormat="1" applyFont="1" applyFill="1" applyBorder="1" applyAlignment="1">
      <alignment horizontal="center" vertical="center" wrapText="1"/>
    </xf>
    <xf numFmtId="167" fontId="20" fillId="62" borderId="19" xfId="0" applyNumberFormat="1" applyFont="1" applyFill="1" applyBorder="1" applyAlignment="1">
      <alignment horizontal="center" vertical="center" wrapText="1"/>
    </xf>
    <xf numFmtId="1" fontId="20" fillId="62" borderId="19" xfId="0" applyNumberFormat="1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15" fontId="20" fillId="0" borderId="19" xfId="0" applyNumberFormat="1" applyFont="1" applyBorder="1" applyAlignment="1">
      <alignment horizontal="center" vertical="center" wrapText="1"/>
    </xf>
    <xf numFmtId="0" fontId="25" fillId="63" borderId="19" xfId="0" applyFont="1" applyFill="1" applyBorder="1" applyAlignment="1">
      <alignment horizontal="center" vertical="center" wrapText="1"/>
    </xf>
    <xf numFmtId="168" fontId="25" fillId="63" borderId="19" xfId="0" applyNumberFormat="1" applyFont="1" applyFill="1" applyBorder="1" applyAlignment="1">
      <alignment horizontal="center" vertical="center" wrapText="1"/>
    </xf>
    <xf numFmtId="164" fontId="25" fillId="63" borderId="19" xfId="0" applyNumberFormat="1" applyFont="1" applyFill="1" applyBorder="1" applyAlignment="1">
      <alignment horizontal="center" vertical="center" wrapText="1"/>
    </xf>
    <xf numFmtId="2" fontId="25" fillId="63" borderId="19" xfId="0" applyNumberFormat="1" applyFont="1" applyFill="1" applyBorder="1" applyAlignment="1">
      <alignment horizontal="center" vertical="center" wrapText="1"/>
    </xf>
    <xf numFmtId="166" fontId="25" fillId="63" borderId="19" xfId="0" applyNumberFormat="1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22" fontId="43" fillId="62" borderId="19" xfId="0" applyNumberFormat="1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169" fontId="43" fillId="62" borderId="19" xfId="0" applyNumberFormat="1" applyFont="1" applyFill="1" applyBorder="1" applyAlignment="1">
      <alignment horizontal="center" vertical="center" wrapText="1"/>
    </xf>
    <xf numFmtId="15" fontId="43" fillId="0" borderId="19" xfId="0" applyNumberFormat="1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48" fillId="0" borderId="19" xfId="0" applyFont="1" applyBorder="1" applyAlignment="1">
      <alignment horizontal="center" vertical="center" wrapText="1"/>
    </xf>
    <xf numFmtId="0" fontId="20" fillId="62" borderId="19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41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3" fillId="0" borderId="19" xfId="0" applyFont="1" applyBorder="1" applyAlignment="1">
      <alignment horizontal="center" wrapText="1"/>
    </xf>
    <xf numFmtId="0" fontId="49" fillId="0" borderId="19" xfId="0" applyFont="1" applyBorder="1" applyAlignment="1">
      <alignment horizontal="center" wrapText="1"/>
    </xf>
    <xf numFmtId="0" fontId="42" fillId="0" borderId="0" xfId="0" applyFont="1" applyAlignment="1">
      <alignment horizontal="center" wrapText="1"/>
    </xf>
    <xf numFmtId="0" fontId="42" fillId="0" borderId="0" xfId="0" applyFont="1" applyBorder="1" applyAlignment="1">
      <alignment horizontal="center" wrapText="1"/>
    </xf>
    <xf numFmtId="0" fontId="43" fillId="0" borderId="21" xfId="0" applyFont="1" applyBorder="1" applyAlignment="1">
      <alignment horizontal="center" wrapText="1"/>
    </xf>
    <xf numFmtId="0" fontId="49" fillId="0" borderId="21" xfId="0" applyFont="1" applyBorder="1" applyAlignment="1">
      <alignment horizontal="center" wrapText="1"/>
    </xf>
    <xf numFmtId="0" fontId="42" fillId="0" borderId="21" xfId="0" applyFont="1" applyBorder="1" applyAlignment="1">
      <alignment horizontal="center" wrapText="1"/>
    </xf>
    <xf numFmtId="0" fontId="50" fillId="63" borderId="19" xfId="0" applyFont="1" applyFill="1" applyBorder="1" applyAlignment="1">
      <alignment horizontal="center" vertical="center" wrapText="1"/>
    </xf>
    <xf numFmtId="168" fontId="50" fillId="63" borderId="19" xfId="0" applyNumberFormat="1" applyFont="1" applyFill="1" applyBorder="1" applyAlignment="1">
      <alignment horizontal="center" vertical="center" wrapText="1"/>
    </xf>
    <xf numFmtId="164" fontId="50" fillId="63" borderId="19" xfId="0" applyNumberFormat="1" applyFont="1" applyFill="1" applyBorder="1" applyAlignment="1">
      <alignment horizontal="center" vertical="center" wrapText="1"/>
    </xf>
    <xf numFmtId="2" fontId="50" fillId="63" borderId="19" xfId="0" applyNumberFormat="1" applyFont="1" applyFill="1" applyBorder="1" applyAlignment="1">
      <alignment horizontal="center" vertical="center" wrapText="1"/>
    </xf>
    <xf numFmtId="166" fontId="50" fillId="63" borderId="19" xfId="0" applyNumberFormat="1" applyFont="1" applyFill="1" applyBorder="1" applyAlignment="1">
      <alignment horizontal="center" vertical="center" wrapText="1"/>
    </xf>
    <xf numFmtId="0" fontId="41" fillId="62" borderId="19" xfId="0" applyFont="1" applyFill="1" applyBorder="1" applyAlignment="1">
      <alignment horizontal="center"/>
    </xf>
    <xf numFmtId="22" fontId="41" fillId="62" borderId="19" xfId="0" applyNumberFormat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19" xfId="0" applyFont="1" applyBorder="1" applyAlignment="1">
      <alignment horizontal="left" vertical="center" indent="1"/>
    </xf>
    <xf numFmtId="0" fontId="1" fillId="0" borderId="19" xfId="0" applyFont="1" applyBorder="1"/>
    <xf numFmtId="0" fontId="41" fillId="62" borderId="20" xfId="0" applyFont="1" applyFill="1" applyBorder="1" applyAlignment="1">
      <alignment horizontal="center"/>
    </xf>
    <xf numFmtId="22" fontId="41" fillId="62" borderId="2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41" fillId="62" borderId="22" xfId="0" applyFont="1" applyFill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0" xfId="0" applyFont="1" applyAlignment="1">
      <alignment horizontal="left" vertical="center" indent="1"/>
    </xf>
    <xf numFmtId="0" fontId="1" fillId="0" borderId="0" xfId="0" applyFont="1"/>
    <xf numFmtId="0" fontId="43" fillId="0" borderId="0" xfId="0" applyFont="1" applyAlignment="1">
      <alignment horizontal="center" vertical="center" wrapText="1"/>
    </xf>
    <xf numFmtId="0" fontId="43" fillId="62" borderId="19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19" xfId="0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" fontId="25" fillId="63" borderId="19" xfId="0" applyNumberFormat="1" applyFont="1" applyFill="1" applyBorder="1" applyAlignment="1">
      <alignment horizontal="center" vertical="center" wrapText="1"/>
    </xf>
    <xf numFmtId="22" fontId="20" fillId="0" borderId="19" xfId="0" applyNumberFormat="1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68" fontId="20" fillId="0" borderId="23" xfId="0" applyNumberFormat="1" applyFont="1" applyBorder="1" applyAlignment="1">
      <alignment horizontal="center" vertical="center" wrapText="1"/>
    </xf>
    <xf numFmtId="168" fontId="20" fillId="0" borderId="24" xfId="0" applyNumberFormat="1" applyFont="1" applyBorder="1" applyAlignment="1">
      <alignment horizontal="center" vertical="center" wrapText="1"/>
    </xf>
    <xf numFmtId="0" fontId="20" fillId="63" borderId="19" xfId="0" applyFont="1" applyFill="1" applyBorder="1" applyAlignment="1">
      <alignment horizontal="center" vertical="center" wrapText="1"/>
    </xf>
    <xf numFmtId="168" fontId="20" fillId="63" borderId="19" xfId="0" applyNumberFormat="1" applyFont="1" applyFill="1" applyBorder="1" applyAlignment="1">
      <alignment horizontal="center" vertical="center" wrapText="1"/>
    </xf>
    <xf numFmtId="164" fontId="20" fillId="63" borderId="19" xfId="0" applyNumberFormat="1" applyFont="1" applyFill="1" applyBorder="1" applyAlignment="1">
      <alignment horizontal="center" vertical="center" wrapText="1"/>
    </xf>
    <xf numFmtId="1" fontId="20" fillId="63" borderId="19" xfId="0" applyNumberFormat="1" applyFont="1" applyFill="1" applyBorder="1" applyAlignment="1">
      <alignment horizontal="center" vertical="center" wrapText="1"/>
    </xf>
    <xf numFmtId="2" fontId="20" fillId="63" borderId="19" xfId="0" applyNumberFormat="1" applyFont="1" applyFill="1" applyBorder="1" applyAlignment="1">
      <alignment horizontal="center" vertical="center" wrapText="1"/>
    </xf>
    <xf numFmtId="166" fontId="20" fillId="63" borderId="19" xfId="0" applyNumberFormat="1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1" fontId="42" fillId="63" borderId="19" xfId="0" applyNumberFormat="1" applyFont="1" applyFill="1" applyBorder="1" applyAlignment="1">
      <alignment horizontal="center" vertical="center" wrapText="1"/>
    </xf>
    <xf numFmtId="0" fontId="0" fillId="0" borderId="19" xfId="0" applyBorder="1"/>
    <xf numFmtId="0" fontId="20" fillId="63" borderId="20" xfId="0" applyFont="1" applyFill="1" applyBorder="1" applyAlignment="1">
      <alignment horizontal="center" vertical="center" wrapText="1"/>
    </xf>
    <xf numFmtId="168" fontId="20" fillId="63" borderId="20" xfId="0" applyNumberFormat="1" applyFont="1" applyFill="1" applyBorder="1" applyAlignment="1">
      <alignment horizontal="center" vertical="center" wrapText="1"/>
    </xf>
    <xf numFmtId="164" fontId="20" fillId="63" borderId="20" xfId="0" applyNumberFormat="1" applyFont="1" applyFill="1" applyBorder="1" applyAlignment="1">
      <alignment horizontal="center" vertical="center" wrapText="1"/>
    </xf>
    <xf numFmtId="1" fontId="20" fillId="63" borderId="20" xfId="0" applyNumberFormat="1" applyFont="1" applyFill="1" applyBorder="1" applyAlignment="1">
      <alignment horizontal="center" vertical="center" wrapText="1"/>
    </xf>
    <xf numFmtId="2" fontId="20" fillId="63" borderId="20" xfId="0" applyNumberFormat="1" applyFont="1" applyFill="1" applyBorder="1" applyAlignment="1">
      <alignment horizontal="center" vertical="center" wrapText="1"/>
    </xf>
    <xf numFmtId="166" fontId="20" fillId="63" borderId="20" xfId="0" applyNumberFormat="1" applyFont="1" applyFill="1" applyBorder="1" applyAlignment="1">
      <alignment horizontal="center" vertical="center" wrapText="1"/>
    </xf>
    <xf numFmtId="0" fontId="41" fillId="62" borderId="19" xfId="0" applyFont="1" applyFill="1" applyBorder="1" applyAlignment="1">
      <alignment horizontal="center" vertical="center" wrapText="1"/>
    </xf>
    <xf numFmtId="22" fontId="41" fillId="0" borderId="19" xfId="0" applyNumberFormat="1" applyFont="1" applyBorder="1" applyAlignment="1">
      <alignment horizontal="center" vertical="center" wrapText="1"/>
    </xf>
    <xf numFmtId="21" fontId="41" fillId="62" borderId="19" xfId="0" applyNumberFormat="1" applyFont="1" applyFill="1" applyBorder="1" applyAlignment="1">
      <alignment horizontal="center" vertical="center" wrapText="1"/>
    </xf>
    <xf numFmtId="165" fontId="41" fillId="62" borderId="19" xfId="0" applyNumberFormat="1" applyFont="1" applyFill="1" applyBorder="1" applyAlignment="1">
      <alignment horizontal="center" vertical="center" wrapText="1"/>
    </xf>
    <xf numFmtId="166" fontId="41" fillId="62" borderId="19" xfId="0" applyNumberFormat="1" applyFont="1" applyFill="1" applyBorder="1" applyAlignment="1">
      <alignment horizontal="center" vertical="center" wrapText="1"/>
    </xf>
    <xf numFmtId="167" fontId="41" fillId="62" borderId="19" xfId="0" applyNumberFormat="1" applyFont="1" applyFill="1" applyBorder="1" applyAlignment="1">
      <alignment horizontal="center" vertical="center" wrapText="1"/>
    </xf>
    <xf numFmtId="1" fontId="41" fillId="62" borderId="19" xfId="0" applyNumberFormat="1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52" fillId="0" borderId="19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164" fontId="42" fillId="0" borderId="19" xfId="0" applyNumberFormat="1" applyFont="1" applyBorder="1" applyAlignment="1">
      <alignment horizontal="center" vertical="center" wrapText="1"/>
    </xf>
    <xf numFmtId="168" fontId="42" fillId="0" borderId="19" xfId="0" applyNumberFormat="1" applyFont="1" applyBorder="1" applyAlignment="1">
      <alignment horizontal="center" wrapText="1"/>
    </xf>
    <xf numFmtId="15" fontId="42" fillId="0" borderId="19" xfId="0" applyNumberFormat="1" applyFont="1" applyBorder="1" applyAlignment="1">
      <alignment horizontal="center" wrapText="1"/>
    </xf>
    <xf numFmtId="21" fontId="42" fillId="62" borderId="19" xfId="0" applyNumberFormat="1" applyFont="1" applyFill="1" applyBorder="1" applyAlignment="1">
      <alignment horizontal="center" wrapText="1"/>
    </xf>
    <xf numFmtId="165" fontId="42" fillId="62" borderId="19" xfId="0" applyNumberFormat="1" applyFont="1" applyFill="1" applyBorder="1" applyAlignment="1">
      <alignment horizontal="center" wrapText="1"/>
    </xf>
    <xf numFmtId="166" fontId="42" fillId="62" borderId="19" xfId="0" applyNumberFormat="1" applyFont="1" applyFill="1" applyBorder="1" applyAlignment="1">
      <alignment horizontal="center" wrapText="1"/>
    </xf>
    <xf numFmtId="167" fontId="42" fillId="62" borderId="19" xfId="0" applyNumberFormat="1" applyFont="1" applyFill="1" applyBorder="1" applyAlignment="1">
      <alignment horizontal="center" wrapText="1"/>
    </xf>
    <xf numFmtId="1" fontId="42" fillId="62" borderId="19" xfId="0" applyNumberFormat="1" applyFont="1" applyFill="1" applyBorder="1" applyAlignment="1">
      <alignment horizontal="center" wrapText="1"/>
    </xf>
    <xf numFmtId="1" fontId="50" fillId="63" borderId="19" xfId="0" applyNumberFormat="1" applyFont="1" applyFill="1" applyBorder="1" applyAlignment="1">
      <alignment horizontal="center" vertical="center" wrapText="1"/>
    </xf>
    <xf numFmtId="0" fontId="16" fillId="0" borderId="19" xfId="0" applyFont="1" applyBorder="1"/>
    <xf numFmtId="0" fontId="55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0" borderId="19" xfId="0" applyFont="1" applyBorder="1" applyAlignment="1">
      <alignment horizontal="center" vertical="center" wrapText="1"/>
    </xf>
    <xf numFmtId="0" fontId="49" fillId="62" borderId="19" xfId="0" applyFont="1" applyFill="1" applyBorder="1" applyAlignment="1">
      <alignment horizontal="center" vertical="center" wrapText="1"/>
    </xf>
    <xf numFmtId="168" fontId="49" fillId="0" borderId="19" xfId="0" applyNumberFormat="1" applyFont="1" applyBorder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5" fontId="49" fillId="0" borderId="19" xfId="0" applyNumberFormat="1" applyFont="1" applyBorder="1" applyAlignment="1">
      <alignment horizontal="center" vertical="center" wrapText="1"/>
    </xf>
    <xf numFmtId="21" fontId="49" fillId="62" borderId="19" xfId="0" applyNumberFormat="1" applyFont="1" applyFill="1" applyBorder="1" applyAlignment="1">
      <alignment horizontal="center" vertical="center" wrapText="1"/>
    </xf>
    <xf numFmtId="165" fontId="49" fillId="62" borderId="19" xfId="0" applyNumberFormat="1" applyFont="1" applyFill="1" applyBorder="1" applyAlignment="1">
      <alignment horizontal="center" vertical="center" wrapText="1"/>
    </xf>
    <xf numFmtId="166" fontId="49" fillId="62" borderId="19" xfId="0" applyNumberFormat="1" applyFont="1" applyFill="1" applyBorder="1" applyAlignment="1">
      <alignment horizontal="center" vertical="center" wrapText="1"/>
    </xf>
    <xf numFmtId="167" fontId="49" fillId="62" borderId="19" xfId="0" applyNumberFormat="1" applyFont="1" applyFill="1" applyBorder="1" applyAlignment="1">
      <alignment horizontal="center" vertical="center" wrapText="1"/>
    </xf>
    <xf numFmtId="1" fontId="49" fillId="62" borderId="19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56" fillId="0" borderId="0" xfId="0" applyFont="1" applyAlignment="1">
      <alignment vertical="center"/>
    </xf>
  </cellXfs>
  <cellStyles count="433">
    <cellStyle name=" Task]_x000d__x000a_TaskName=Scan At_x000d__x000a_TaskID=3_x000d__x000a_WorkstationName=SmarTone_x000d__x000a_LastExecuted=0_x000d__x000a_LastSt" xfId="42" xr:uid="{00000000-0005-0000-0000-000000000000}"/>
    <cellStyle name=" Task]_x000d__x000a_TaskName=Scan At_x000d__x000a_TaskID=3_x000d__x000a_WorkstationName=SmarTone_x000d__x000a_LastExecuted=0_x000d__x000a_LastSt 2" xfId="43" xr:uid="{00000000-0005-0000-0000-000001000000}"/>
    <cellStyle name="20% - Accent1" xfId="19" builtinId="30" customBuiltin="1"/>
    <cellStyle name="20% - Accent1 2" xfId="44" xr:uid="{00000000-0005-0000-0000-000003000000}"/>
    <cellStyle name="20% - Accent1 2 2" xfId="45" xr:uid="{00000000-0005-0000-0000-000004000000}"/>
    <cellStyle name="20% - Accent1 2 2 2" xfId="46" xr:uid="{00000000-0005-0000-0000-000005000000}"/>
    <cellStyle name="20% - Accent1 2 3" xfId="47" xr:uid="{00000000-0005-0000-0000-000006000000}"/>
    <cellStyle name="20% - Accent1 2 3 2" xfId="48" xr:uid="{00000000-0005-0000-0000-000007000000}"/>
    <cellStyle name="20% - Accent1 3" xfId="49" xr:uid="{00000000-0005-0000-0000-000008000000}"/>
    <cellStyle name="20% - Accent1 3 2" xfId="50" xr:uid="{00000000-0005-0000-0000-000009000000}"/>
    <cellStyle name="20% - Accent1 4" xfId="51" xr:uid="{00000000-0005-0000-0000-00000A000000}"/>
    <cellStyle name="20% - Accent1 4 2" xfId="52" xr:uid="{00000000-0005-0000-0000-00000B000000}"/>
    <cellStyle name="20% - Accent1 5" xfId="53" xr:uid="{00000000-0005-0000-0000-00000C000000}"/>
    <cellStyle name="20% - Accent1 6" xfId="54" xr:uid="{00000000-0005-0000-0000-00000D000000}"/>
    <cellStyle name="20% - Accent1 7" xfId="55" xr:uid="{00000000-0005-0000-0000-00000E000000}"/>
    <cellStyle name="20% - Accent1 8" xfId="56" xr:uid="{00000000-0005-0000-0000-00000F000000}"/>
    <cellStyle name="20% - Accent2" xfId="23" builtinId="34" customBuiltin="1"/>
    <cellStyle name="20% - Accent2 2" xfId="57" xr:uid="{00000000-0005-0000-0000-000011000000}"/>
    <cellStyle name="20% - Accent2 2 2" xfId="58" xr:uid="{00000000-0005-0000-0000-000012000000}"/>
    <cellStyle name="20% - Accent2 3" xfId="59" xr:uid="{00000000-0005-0000-0000-000013000000}"/>
    <cellStyle name="20% - Accent2 4" xfId="60" xr:uid="{00000000-0005-0000-0000-000014000000}"/>
    <cellStyle name="20% - Accent2 5" xfId="61" xr:uid="{00000000-0005-0000-0000-000015000000}"/>
    <cellStyle name="20% - Accent2 6" xfId="62" xr:uid="{00000000-0005-0000-0000-000016000000}"/>
    <cellStyle name="20% - Accent2 7" xfId="63" xr:uid="{00000000-0005-0000-0000-000017000000}"/>
    <cellStyle name="20% - Accent2 8" xfId="64" xr:uid="{00000000-0005-0000-0000-000018000000}"/>
    <cellStyle name="20% - Accent3" xfId="27" builtinId="38" customBuiltin="1"/>
    <cellStyle name="20% - Accent3 2" xfId="65" xr:uid="{00000000-0005-0000-0000-00001A000000}"/>
    <cellStyle name="20% - Accent3 2 2" xfId="66" xr:uid="{00000000-0005-0000-0000-00001B000000}"/>
    <cellStyle name="20% - Accent3 3" xfId="67" xr:uid="{00000000-0005-0000-0000-00001C000000}"/>
    <cellStyle name="20% - Accent3 4" xfId="68" xr:uid="{00000000-0005-0000-0000-00001D000000}"/>
    <cellStyle name="20% - Accent3 5" xfId="69" xr:uid="{00000000-0005-0000-0000-00001E000000}"/>
    <cellStyle name="20% - Accent3 6" xfId="70" xr:uid="{00000000-0005-0000-0000-00001F000000}"/>
    <cellStyle name="20% - Accent3 7" xfId="71" xr:uid="{00000000-0005-0000-0000-000020000000}"/>
    <cellStyle name="20% - Accent3 8" xfId="72" xr:uid="{00000000-0005-0000-0000-000021000000}"/>
    <cellStyle name="20% - Accent4" xfId="31" builtinId="42" customBuiltin="1"/>
    <cellStyle name="20% - Accent4 2" xfId="73" xr:uid="{00000000-0005-0000-0000-000023000000}"/>
    <cellStyle name="20% - Accent4 2 2" xfId="74" xr:uid="{00000000-0005-0000-0000-000024000000}"/>
    <cellStyle name="20% - Accent4 3" xfId="75" xr:uid="{00000000-0005-0000-0000-000025000000}"/>
    <cellStyle name="20% - Accent4 4" xfId="76" xr:uid="{00000000-0005-0000-0000-000026000000}"/>
    <cellStyle name="20% - Accent4 5" xfId="77" xr:uid="{00000000-0005-0000-0000-000027000000}"/>
    <cellStyle name="20% - Accent4 6" xfId="78" xr:uid="{00000000-0005-0000-0000-000028000000}"/>
    <cellStyle name="20% - Accent4 7" xfId="79" xr:uid="{00000000-0005-0000-0000-000029000000}"/>
    <cellStyle name="20% - Accent4 8" xfId="80" xr:uid="{00000000-0005-0000-0000-00002A000000}"/>
    <cellStyle name="20% - Accent5" xfId="35" builtinId="46" customBuiltin="1"/>
    <cellStyle name="20% - Accent5 2" xfId="81" xr:uid="{00000000-0005-0000-0000-00002C000000}"/>
    <cellStyle name="20% - Accent5 2 2" xfId="82" xr:uid="{00000000-0005-0000-0000-00002D000000}"/>
    <cellStyle name="20% - Accent5 2 2 2" xfId="83" xr:uid="{00000000-0005-0000-0000-00002E000000}"/>
    <cellStyle name="20% - Accent5 2 3" xfId="84" xr:uid="{00000000-0005-0000-0000-00002F000000}"/>
    <cellStyle name="20% - Accent5 2 3 2" xfId="85" xr:uid="{00000000-0005-0000-0000-000030000000}"/>
    <cellStyle name="20% - Accent5 3" xfId="86" xr:uid="{00000000-0005-0000-0000-000031000000}"/>
    <cellStyle name="20% - Accent5 3 2" xfId="87" xr:uid="{00000000-0005-0000-0000-000032000000}"/>
    <cellStyle name="20% - Accent5 4" xfId="88" xr:uid="{00000000-0005-0000-0000-000033000000}"/>
    <cellStyle name="20% - Accent5 4 2" xfId="89" xr:uid="{00000000-0005-0000-0000-000034000000}"/>
    <cellStyle name="20% - Accent5 5" xfId="90" xr:uid="{00000000-0005-0000-0000-000035000000}"/>
    <cellStyle name="20% - Accent5 6" xfId="91" xr:uid="{00000000-0005-0000-0000-000036000000}"/>
    <cellStyle name="20% - Accent5 7" xfId="92" xr:uid="{00000000-0005-0000-0000-000037000000}"/>
    <cellStyle name="20% - Accent5 8" xfId="93" xr:uid="{00000000-0005-0000-0000-000038000000}"/>
    <cellStyle name="20% - Accent6" xfId="39" builtinId="50" customBuiltin="1"/>
    <cellStyle name="20% - Accent6 2" xfId="94" xr:uid="{00000000-0005-0000-0000-00003A000000}"/>
    <cellStyle name="20% - Accent6 2 2" xfId="95" xr:uid="{00000000-0005-0000-0000-00003B000000}"/>
    <cellStyle name="20% - Accent6 2 2 2" xfId="96" xr:uid="{00000000-0005-0000-0000-00003C000000}"/>
    <cellStyle name="20% - Accent6 2 2 3" xfId="97" xr:uid="{00000000-0005-0000-0000-00003D000000}"/>
    <cellStyle name="20% - Accent6 2 3" xfId="98" xr:uid="{00000000-0005-0000-0000-00003E000000}"/>
    <cellStyle name="20% - Accent6 2 3 2" xfId="99" xr:uid="{00000000-0005-0000-0000-00003F000000}"/>
    <cellStyle name="20% - Accent6 2 4" xfId="100" xr:uid="{00000000-0005-0000-0000-000040000000}"/>
    <cellStyle name="20% - Accent6 3" xfId="101" xr:uid="{00000000-0005-0000-0000-000041000000}"/>
    <cellStyle name="20% - Accent6 3 2" xfId="102" xr:uid="{00000000-0005-0000-0000-000042000000}"/>
    <cellStyle name="20% - Accent6 4" xfId="103" xr:uid="{00000000-0005-0000-0000-000043000000}"/>
    <cellStyle name="20% - Accent6 4 2" xfId="104" xr:uid="{00000000-0005-0000-0000-000044000000}"/>
    <cellStyle name="20% - Accent6 5" xfId="105" xr:uid="{00000000-0005-0000-0000-000045000000}"/>
    <cellStyle name="20% - Accent6 6" xfId="106" xr:uid="{00000000-0005-0000-0000-000046000000}"/>
    <cellStyle name="20% - Accent6 7" xfId="107" xr:uid="{00000000-0005-0000-0000-000047000000}"/>
    <cellStyle name="20% - Accent6 8" xfId="108" xr:uid="{00000000-0005-0000-0000-000048000000}"/>
    <cellStyle name="40% - Accent1" xfId="20" builtinId="31" customBuiltin="1"/>
    <cellStyle name="40% - Accent1 2" xfId="109" xr:uid="{00000000-0005-0000-0000-00004A000000}"/>
    <cellStyle name="40% - Accent1 2 2" xfId="110" xr:uid="{00000000-0005-0000-0000-00004B000000}"/>
    <cellStyle name="40% - Accent1 2 2 2" xfId="111" xr:uid="{00000000-0005-0000-0000-00004C000000}"/>
    <cellStyle name="40% - Accent1 2 3" xfId="112" xr:uid="{00000000-0005-0000-0000-00004D000000}"/>
    <cellStyle name="40% - Accent1 2 3 2" xfId="113" xr:uid="{00000000-0005-0000-0000-00004E000000}"/>
    <cellStyle name="40% - Accent1 3" xfId="114" xr:uid="{00000000-0005-0000-0000-00004F000000}"/>
    <cellStyle name="40% - Accent1 4" xfId="115" xr:uid="{00000000-0005-0000-0000-000050000000}"/>
    <cellStyle name="40% - Accent1 5" xfId="116" xr:uid="{00000000-0005-0000-0000-000051000000}"/>
    <cellStyle name="40% - Accent1 6" xfId="117" xr:uid="{00000000-0005-0000-0000-000052000000}"/>
    <cellStyle name="40% - Accent1 7" xfId="118" xr:uid="{00000000-0005-0000-0000-000053000000}"/>
    <cellStyle name="40% - Accent1 8" xfId="119" xr:uid="{00000000-0005-0000-0000-000054000000}"/>
    <cellStyle name="40% - Accent2" xfId="24" builtinId="35" customBuiltin="1"/>
    <cellStyle name="40% - Accent2 2" xfId="120" xr:uid="{00000000-0005-0000-0000-000056000000}"/>
    <cellStyle name="40% - Accent2 2 2" xfId="121" xr:uid="{00000000-0005-0000-0000-000057000000}"/>
    <cellStyle name="40% - Accent2 3" xfId="122" xr:uid="{00000000-0005-0000-0000-000058000000}"/>
    <cellStyle name="40% - Accent2 4" xfId="123" xr:uid="{00000000-0005-0000-0000-000059000000}"/>
    <cellStyle name="40% - Accent2 5" xfId="124" xr:uid="{00000000-0005-0000-0000-00005A000000}"/>
    <cellStyle name="40% - Accent2 6" xfId="125" xr:uid="{00000000-0005-0000-0000-00005B000000}"/>
    <cellStyle name="40% - Accent2 7" xfId="126" xr:uid="{00000000-0005-0000-0000-00005C000000}"/>
    <cellStyle name="40% - Accent2 8" xfId="127" xr:uid="{00000000-0005-0000-0000-00005D000000}"/>
    <cellStyle name="40% - Accent3" xfId="28" builtinId="39" customBuiltin="1"/>
    <cellStyle name="40% - Accent3 2" xfId="128" xr:uid="{00000000-0005-0000-0000-00005F000000}"/>
    <cellStyle name="40% - Accent3 2 2" xfId="129" xr:uid="{00000000-0005-0000-0000-000060000000}"/>
    <cellStyle name="40% - Accent3 3" xfId="130" xr:uid="{00000000-0005-0000-0000-000061000000}"/>
    <cellStyle name="40% - Accent3 4" xfId="131" xr:uid="{00000000-0005-0000-0000-000062000000}"/>
    <cellStyle name="40% - Accent3 5" xfId="132" xr:uid="{00000000-0005-0000-0000-000063000000}"/>
    <cellStyle name="40% - Accent3 6" xfId="133" xr:uid="{00000000-0005-0000-0000-000064000000}"/>
    <cellStyle name="40% - Accent3 7" xfId="134" xr:uid="{00000000-0005-0000-0000-000065000000}"/>
    <cellStyle name="40% - Accent3 8" xfId="135" xr:uid="{00000000-0005-0000-0000-000066000000}"/>
    <cellStyle name="40% - Accent4" xfId="32" builtinId="43" customBuiltin="1"/>
    <cellStyle name="40% - Accent4 2" xfId="136" xr:uid="{00000000-0005-0000-0000-000068000000}"/>
    <cellStyle name="40% - Accent4 2 2" xfId="137" xr:uid="{00000000-0005-0000-0000-000069000000}"/>
    <cellStyle name="40% - Accent4 3" xfId="138" xr:uid="{00000000-0005-0000-0000-00006A000000}"/>
    <cellStyle name="40% - Accent4 4" xfId="139" xr:uid="{00000000-0005-0000-0000-00006B000000}"/>
    <cellStyle name="40% - Accent4 5" xfId="140" xr:uid="{00000000-0005-0000-0000-00006C000000}"/>
    <cellStyle name="40% - Accent4 6" xfId="141" xr:uid="{00000000-0005-0000-0000-00006D000000}"/>
    <cellStyle name="40% - Accent4 7" xfId="142" xr:uid="{00000000-0005-0000-0000-00006E000000}"/>
    <cellStyle name="40% - Accent4 8" xfId="143" xr:uid="{00000000-0005-0000-0000-00006F000000}"/>
    <cellStyle name="40% - Accent5" xfId="36" builtinId="47" customBuiltin="1"/>
    <cellStyle name="40% - Accent5 2" xfId="144" xr:uid="{00000000-0005-0000-0000-000071000000}"/>
    <cellStyle name="40% - Accent5 2 2" xfId="145" xr:uid="{00000000-0005-0000-0000-000072000000}"/>
    <cellStyle name="40% - Accent5 2 2 2" xfId="146" xr:uid="{00000000-0005-0000-0000-000073000000}"/>
    <cellStyle name="40% - Accent5 2 3" xfId="147" xr:uid="{00000000-0005-0000-0000-000074000000}"/>
    <cellStyle name="40% - Accent5 2 3 2" xfId="148" xr:uid="{00000000-0005-0000-0000-000075000000}"/>
    <cellStyle name="40% - Accent5 3" xfId="149" xr:uid="{00000000-0005-0000-0000-000076000000}"/>
    <cellStyle name="40% - Accent5 4" xfId="150" xr:uid="{00000000-0005-0000-0000-000077000000}"/>
    <cellStyle name="40% - Accent5 5" xfId="151" xr:uid="{00000000-0005-0000-0000-000078000000}"/>
    <cellStyle name="40% - Accent5 6" xfId="152" xr:uid="{00000000-0005-0000-0000-000079000000}"/>
    <cellStyle name="40% - Accent5 7" xfId="153" xr:uid="{00000000-0005-0000-0000-00007A000000}"/>
    <cellStyle name="40% - Accent5 8" xfId="154" xr:uid="{00000000-0005-0000-0000-00007B000000}"/>
    <cellStyle name="40% - Accent6" xfId="40" builtinId="51" customBuiltin="1"/>
    <cellStyle name="40% - Accent6 2" xfId="155" xr:uid="{00000000-0005-0000-0000-00007D000000}"/>
    <cellStyle name="40% - Accent6 2 2" xfId="156" xr:uid="{00000000-0005-0000-0000-00007E000000}"/>
    <cellStyle name="40% - Accent6 3" xfId="157" xr:uid="{00000000-0005-0000-0000-00007F000000}"/>
    <cellStyle name="40% - Accent6 4" xfId="158" xr:uid="{00000000-0005-0000-0000-000080000000}"/>
    <cellStyle name="40% - Accent6 5" xfId="159" xr:uid="{00000000-0005-0000-0000-000081000000}"/>
    <cellStyle name="40% - Accent6 6" xfId="160" xr:uid="{00000000-0005-0000-0000-000082000000}"/>
    <cellStyle name="40% - Accent6 7" xfId="161" xr:uid="{00000000-0005-0000-0000-000083000000}"/>
    <cellStyle name="40% - Accent6 8" xfId="162" xr:uid="{00000000-0005-0000-0000-000084000000}"/>
    <cellStyle name="60% - Accent1" xfId="21" builtinId="32" customBuiltin="1"/>
    <cellStyle name="60% - Accent1 2" xfId="163" xr:uid="{00000000-0005-0000-0000-000086000000}"/>
    <cellStyle name="60% - Accent1 3" xfId="164" xr:uid="{00000000-0005-0000-0000-000087000000}"/>
    <cellStyle name="60% - Accent1 4" xfId="165" xr:uid="{00000000-0005-0000-0000-000088000000}"/>
    <cellStyle name="60% - Accent1 5" xfId="166" xr:uid="{00000000-0005-0000-0000-000089000000}"/>
    <cellStyle name="60% - Accent1 6" xfId="167" xr:uid="{00000000-0005-0000-0000-00008A000000}"/>
    <cellStyle name="60% - Accent1 7" xfId="168" xr:uid="{00000000-0005-0000-0000-00008B000000}"/>
    <cellStyle name="60% - Accent1 8" xfId="169" xr:uid="{00000000-0005-0000-0000-00008C000000}"/>
    <cellStyle name="60% - Accent2" xfId="25" builtinId="36" customBuiltin="1"/>
    <cellStyle name="60% - Accent2 2" xfId="170" xr:uid="{00000000-0005-0000-0000-00008E000000}"/>
    <cellStyle name="60% - Accent2 3" xfId="171" xr:uid="{00000000-0005-0000-0000-00008F000000}"/>
    <cellStyle name="60% - Accent2 4" xfId="172" xr:uid="{00000000-0005-0000-0000-000090000000}"/>
    <cellStyle name="60% - Accent2 5" xfId="173" xr:uid="{00000000-0005-0000-0000-000091000000}"/>
    <cellStyle name="60% - Accent2 6" xfId="174" xr:uid="{00000000-0005-0000-0000-000092000000}"/>
    <cellStyle name="60% - Accent2 7" xfId="175" xr:uid="{00000000-0005-0000-0000-000093000000}"/>
    <cellStyle name="60% - Accent2 8" xfId="176" xr:uid="{00000000-0005-0000-0000-000094000000}"/>
    <cellStyle name="60% - Accent3" xfId="29" builtinId="40" customBuiltin="1"/>
    <cellStyle name="60% - Accent3 2" xfId="177" xr:uid="{00000000-0005-0000-0000-000096000000}"/>
    <cellStyle name="60% - Accent3 3" xfId="178" xr:uid="{00000000-0005-0000-0000-000097000000}"/>
    <cellStyle name="60% - Accent3 4" xfId="179" xr:uid="{00000000-0005-0000-0000-000098000000}"/>
    <cellStyle name="60% - Accent3 5" xfId="180" xr:uid="{00000000-0005-0000-0000-000099000000}"/>
    <cellStyle name="60% - Accent3 6" xfId="181" xr:uid="{00000000-0005-0000-0000-00009A000000}"/>
    <cellStyle name="60% - Accent3 7" xfId="182" xr:uid="{00000000-0005-0000-0000-00009B000000}"/>
    <cellStyle name="60% - Accent3 8" xfId="183" xr:uid="{00000000-0005-0000-0000-00009C000000}"/>
    <cellStyle name="60% - Accent4" xfId="33" builtinId="44" customBuiltin="1"/>
    <cellStyle name="60% - Accent4 2" xfId="184" xr:uid="{00000000-0005-0000-0000-00009E000000}"/>
    <cellStyle name="60% - Accent4 3" xfId="185" xr:uid="{00000000-0005-0000-0000-00009F000000}"/>
    <cellStyle name="60% - Accent4 4" xfId="186" xr:uid="{00000000-0005-0000-0000-0000A0000000}"/>
    <cellStyle name="60% - Accent4 5" xfId="187" xr:uid="{00000000-0005-0000-0000-0000A1000000}"/>
    <cellStyle name="60% - Accent4 6" xfId="188" xr:uid="{00000000-0005-0000-0000-0000A2000000}"/>
    <cellStyle name="60% - Accent4 7" xfId="189" xr:uid="{00000000-0005-0000-0000-0000A3000000}"/>
    <cellStyle name="60% - Accent4 8" xfId="190" xr:uid="{00000000-0005-0000-0000-0000A4000000}"/>
    <cellStyle name="60% - Accent5" xfId="37" builtinId="48" customBuiltin="1"/>
    <cellStyle name="60% - Accent5 2" xfId="191" xr:uid="{00000000-0005-0000-0000-0000A6000000}"/>
    <cellStyle name="60% - Accent5 3" xfId="192" xr:uid="{00000000-0005-0000-0000-0000A7000000}"/>
    <cellStyle name="60% - Accent5 4" xfId="193" xr:uid="{00000000-0005-0000-0000-0000A8000000}"/>
    <cellStyle name="60% - Accent5 5" xfId="194" xr:uid="{00000000-0005-0000-0000-0000A9000000}"/>
    <cellStyle name="60% - Accent5 6" xfId="195" xr:uid="{00000000-0005-0000-0000-0000AA000000}"/>
    <cellStyle name="60% - Accent5 7" xfId="196" xr:uid="{00000000-0005-0000-0000-0000AB000000}"/>
    <cellStyle name="60% - Accent5 8" xfId="197" xr:uid="{00000000-0005-0000-0000-0000AC000000}"/>
    <cellStyle name="60% - Accent6" xfId="41" builtinId="52" customBuiltin="1"/>
    <cellStyle name="60% - Accent6 2" xfId="198" xr:uid="{00000000-0005-0000-0000-0000AE000000}"/>
    <cellStyle name="60% - Accent6 3" xfId="199" xr:uid="{00000000-0005-0000-0000-0000AF000000}"/>
    <cellStyle name="60% - Accent6 4" xfId="200" xr:uid="{00000000-0005-0000-0000-0000B0000000}"/>
    <cellStyle name="60% - Accent6 5" xfId="201" xr:uid="{00000000-0005-0000-0000-0000B1000000}"/>
    <cellStyle name="60% - Accent6 6" xfId="202" xr:uid="{00000000-0005-0000-0000-0000B2000000}"/>
    <cellStyle name="60% - Accent6 7" xfId="203" xr:uid="{00000000-0005-0000-0000-0000B3000000}"/>
    <cellStyle name="60% - Accent6 8" xfId="204" xr:uid="{00000000-0005-0000-0000-0000B4000000}"/>
    <cellStyle name="Accent1" xfId="18" builtinId="29" customBuiltin="1"/>
    <cellStyle name="Accent1 2" xfId="205" xr:uid="{00000000-0005-0000-0000-0000B6000000}"/>
    <cellStyle name="Accent1 2 2" xfId="206" xr:uid="{00000000-0005-0000-0000-0000B7000000}"/>
    <cellStyle name="Accent1 2 2 2" xfId="207" xr:uid="{00000000-0005-0000-0000-0000B8000000}"/>
    <cellStyle name="Accent1 2 3" xfId="208" xr:uid="{00000000-0005-0000-0000-0000B9000000}"/>
    <cellStyle name="Accent1 2 4" xfId="209" xr:uid="{00000000-0005-0000-0000-0000BA000000}"/>
    <cellStyle name="Accent1 3" xfId="210" xr:uid="{00000000-0005-0000-0000-0000BB000000}"/>
    <cellStyle name="Accent1 3 2" xfId="211" xr:uid="{00000000-0005-0000-0000-0000BC000000}"/>
    <cellStyle name="Accent1 4" xfId="212" xr:uid="{00000000-0005-0000-0000-0000BD000000}"/>
    <cellStyle name="Accent1 4 2" xfId="213" xr:uid="{00000000-0005-0000-0000-0000BE000000}"/>
    <cellStyle name="Accent1 5" xfId="214" xr:uid="{00000000-0005-0000-0000-0000BF000000}"/>
    <cellStyle name="Accent1 6" xfId="215" xr:uid="{00000000-0005-0000-0000-0000C0000000}"/>
    <cellStyle name="Accent1 7" xfId="216" xr:uid="{00000000-0005-0000-0000-0000C1000000}"/>
    <cellStyle name="Accent1 8" xfId="217" xr:uid="{00000000-0005-0000-0000-0000C2000000}"/>
    <cellStyle name="Accent2" xfId="22" builtinId="33" customBuiltin="1"/>
    <cellStyle name="Accent2 2" xfId="218" xr:uid="{00000000-0005-0000-0000-0000C4000000}"/>
    <cellStyle name="Accent2 3" xfId="219" xr:uid="{00000000-0005-0000-0000-0000C5000000}"/>
    <cellStyle name="Accent2 4" xfId="220" xr:uid="{00000000-0005-0000-0000-0000C6000000}"/>
    <cellStyle name="Accent2 5" xfId="221" xr:uid="{00000000-0005-0000-0000-0000C7000000}"/>
    <cellStyle name="Accent2 6" xfId="222" xr:uid="{00000000-0005-0000-0000-0000C8000000}"/>
    <cellStyle name="Accent2 7" xfId="223" xr:uid="{00000000-0005-0000-0000-0000C9000000}"/>
    <cellStyle name="Accent2 8" xfId="224" xr:uid="{00000000-0005-0000-0000-0000CA000000}"/>
    <cellStyle name="Accent3" xfId="26" builtinId="37" customBuiltin="1"/>
    <cellStyle name="Accent3 2" xfId="225" xr:uid="{00000000-0005-0000-0000-0000CC000000}"/>
    <cellStyle name="Accent3 3" xfId="226" xr:uid="{00000000-0005-0000-0000-0000CD000000}"/>
    <cellStyle name="Accent3 4" xfId="227" xr:uid="{00000000-0005-0000-0000-0000CE000000}"/>
    <cellStyle name="Accent3 5" xfId="228" xr:uid="{00000000-0005-0000-0000-0000CF000000}"/>
    <cellStyle name="Accent3 6" xfId="229" xr:uid="{00000000-0005-0000-0000-0000D0000000}"/>
    <cellStyle name="Accent3 7" xfId="230" xr:uid="{00000000-0005-0000-0000-0000D1000000}"/>
    <cellStyle name="Accent3 8" xfId="231" xr:uid="{00000000-0005-0000-0000-0000D2000000}"/>
    <cellStyle name="Accent4" xfId="30" builtinId="41" customBuiltin="1"/>
    <cellStyle name="Accent4 2" xfId="232" xr:uid="{00000000-0005-0000-0000-0000D4000000}"/>
    <cellStyle name="Accent4 3" xfId="233" xr:uid="{00000000-0005-0000-0000-0000D5000000}"/>
    <cellStyle name="Accent4 4" xfId="234" xr:uid="{00000000-0005-0000-0000-0000D6000000}"/>
    <cellStyle name="Accent4 5" xfId="235" xr:uid="{00000000-0005-0000-0000-0000D7000000}"/>
    <cellStyle name="Accent4 6" xfId="236" xr:uid="{00000000-0005-0000-0000-0000D8000000}"/>
    <cellStyle name="Accent4 7" xfId="237" xr:uid="{00000000-0005-0000-0000-0000D9000000}"/>
    <cellStyle name="Accent4 8" xfId="238" xr:uid="{00000000-0005-0000-0000-0000DA000000}"/>
    <cellStyle name="Accent5" xfId="34" builtinId="45" customBuiltin="1"/>
    <cellStyle name="Accent5 2" xfId="239" xr:uid="{00000000-0005-0000-0000-0000DC000000}"/>
    <cellStyle name="Accent5 3" xfId="240" xr:uid="{00000000-0005-0000-0000-0000DD000000}"/>
    <cellStyle name="Accent5 4" xfId="241" xr:uid="{00000000-0005-0000-0000-0000DE000000}"/>
    <cellStyle name="Accent5 5" xfId="242" xr:uid="{00000000-0005-0000-0000-0000DF000000}"/>
    <cellStyle name="Accent5 6" xfId="243" xr:uid="{00000000-0005-0000-0000-0000E0000000}"/>
    <cellStyle name="Accent5 7" xfId="244" xr:uid="{00000000-0005-0000-0000-0000E1000000}"/>
    <cellStyle name="Accent5 8" xfId="245" xr:uid="{00000000-0005-0000-0000-0000E2000000}"/>
    <cellStyle name="Accent6" xfId="38" builtinId="49" customBuiltin="1"/>
    <cellStyle name="Accent6 2" xfId="246" xr:uid="{00000000-0005-0000-0000-0000E4000000}"/>
    <cellStyle name="Accent6 3" xfId="247" xr:uid="{00000000-0005-0000-0000-0000E5000000}"/>
    <cellStyle name="Accent6 4" xfId="248" xr:uid="{00000000-0005-0000-0000-0000E6000000}"/>
    <cellStyle name="Accent6 5" xfId="249" xr:uid="{00000000-0005-0000-0000-0000E7000000}"/>
    <cellStyle name="Accent6 6" xfId="250" xr:uid="{00000000-0005-0000-0000-0000E8000000}"/>
    <cellStyle name="Accent6 7" xfId="251" xr:uid="{00000000-0005-0000-0000-0000E9000000}"/>
    <cellStyle name="Accent6 8" xfId="252" xr:uid="{00000000-0005-0000-0000-0000EA000000}"/>
    <cellStyle name="Bad" xfId="7" builtinId="27" customBuiltin="1"/>
    <cellStyle name="Bad 2" xfId="253" xr:uid="{00000000-0005-0000-0000-0000EC000000}"/>
    <cellStyle name="Bad 3" xfId="254" xr:uid="{00000000-0005-0000-0000-0000ED000000}"/>
    <cellStyle name="Bad 4" xfId="255" xr:uid="{00000000-0005-0000-0000-0000EE000000}"/>
    <cellStyle name="Bad 5" xfId="256" xr:uid="{00000000-0005-0000-0000-0000EF000000}"/>
    <cellStyle name="Bad 6" xfId="257" xr:uid="{00000000-0005-0000-0000-0000F0000000}"/>
    <cellStyle name="Bad 7" xfId="258" xr:uid="{00000000-0005-0000-0000-0000F1000000}"/>
    <cellStyle name="Bad 8" xfId="259" xr:uid="{00000000-0005-0000-0000-0000F2000000}"/>
    <cellStyle name="Calculation" xfId="11" builtinId="22" customBuiltin="1"/>
    <cellStyle name="Calculation 2" xfId="260" xr:uid="{00000000-0005-0000-0000-0000F4000000}"/>
    <cellStyle name="Calculation 3" xfId="261" xr:uid="{00000000-0005-0000-0000-0000F5000000}"/>
    <cellStyle name="Calculation 4" xfId="262" xr:uid="{00000000-0005-0000-0000-0000F6000000}"/>
    <cellStyle name="Calculation 5" xfId="263" xr:uid="{00000000-0005-0000-0000-0000F7000000}"/>
    <cellStyle name="Calculation 6" xfId="264" xr:uid="{00000000-0005-0000-0000-0000F8000000}"/>
    <cellStyle name="Calculation 7" xfId="265" xr:uid="{00000000-0005-0000-0000-0000F9000000}"/>
    <cellStyle name="Calculation 8" xfId="266" xr:uid="{00000000-0005-0000-0000-0000FA000000}"/>
    <cellStyle name="Check Cell" xfId="13" builtinId="23" customBuiltin="1"/>
    <cellStyle name="Check Cell 2" xfId="267" xr:uid="{00000000-0005-0000-0000-0000FC000000}"/>
    <cellStyle name="Check Cell 3" xfId="268" xr:uid="{00000000-0005-0000-0000-0000FD000000}"/>
    <cellStyle name="Check Cell 4" xfId="269" xr:uid="{00000000-0005-0000-0000-0000FE000000}"/>
    <cellStyle name="Check Cell 5" xfId="270" xr:uid="{00000000-0005-0000-0000-0000FF000000}"/>
    <cellStyle name="Check Cell 6" xfId="271" xr:uid="{00000000-0005-0000-0000-000000010000}"/>
    <cellStyle name="Check Cell 7" xfId="272" xr:uid="{00000000-0005-0000-0000-000001010000}"/>
    <cellStyle name="Check Cell 8" xfId="273" xr:uid="{00000000-0005-0000-0000-000002010000}"/>
    <cellStyle name="DataPilot Category" xfId="274" xr:uid="{00000000-0005-0000-0000-000003010000}"/>
    <cellStyle name="DataPilot Category 2" xfId="275" xr:uid="{00000000-0005-0000-0000-000004010000}"/>
    <cellStyle name="DataPilot Corner" xfId="276" xr:uid="{00000000-0005-0000-0000-000005010000}"/>
    <cellStyle name="DataPilot Corner 2" xfId="277" xr:uid="{00000000-0005-0000-0000-000006010000}"/>
    <cellStyle name="DataPilot Field" xfId="278" xr:uid="{00000000-0005-0000-0000-000007010000}"/>
    <cellStyle name="DataPilot Field 2" xfId="279" xr:uid="{00000000-0005-0000-0000-000008010000}"/>
    <cellStyle name="DataPilot Result" xfId="280" xr:uid="{00000000-0005-0000-0000-000009010000}"/>
    <cellStyle name="DataPilot Result 2" xfId="281" xr:uid="{00000000-0005-0000-0000-00000A010000}"/>
    <cellStyle name="DataPilot Title" xfId="282" xr:uid="{00000000-0005-0000-0000-00000B010000}"/>
    <cellStyle name="DataPilot Title 2" xfId="283" xr:uid="{00000000-0005-0000-0000-00000C010000}"/>
    <cellStyle name="DataPilot Value" xfId="284" xr:uid="{00000000-0005-0000-0000-00000D010000}"/>
    <cellStyle name="DataPilot Value 2" xfId="285" xr:uid="{00000000-0005-0000-0000-00000E010000}"/>
    <cellStyle name="Explanatory Text" xfId="16" builtinId="53" customBuiltin="1"/>
    <cellStyle name="Explanatory Text 2" xfId="286" xr:uid="{00000000-0005-0000-0000-000010010000}"/>
    <cellStyle name="Explanatory Text 3" xfId="287" xr:uid="{00000000-0005-0000-0000-000011010000}"/>
    <cellStyle name="Explanatory Text 4" xfId="288" xr:uid="{00000000-0005-0000-0000-000012010000}"/>
    <cellStyle name="Explanatory Text 5" xfId="289" xr:uid="{00000000-0005-0000-0000-000013010000}"/>
    <cellStyle name="Explanatory Text 6" xfId="290" xr:uid="{00000000-0005-0000-0000-000014010000}"/>
    <cellStyle name="Explanatory Text 7" xfId="291" xr:uid="{00000000-0005-0000-0000-000015010000}"/>
    <cellStyle name="Explanatory Text 8" xfId="292" xr:uid="{00000000-0005-0000-0000-000016010000}"/>
    <cellStyle name="Good" xfId="6" builtinId="26" customBuiltin="1"/>
    <cellStyle name="Good 2" xfId="293" xr:uid="{00000000-0005-0000-0000-000018010000}"/>
    <cellStyle name="Good 3" xfId="294" xr:uid="{00000000-0005-0000-0000-000019010000}"/>
    <cellStyle name="Good 4" xfId="295" xr:uid="{00000000-0005-0000-0000-00001A010000}"/>
    <cellStyle name="Good 5" xfId="296" xr:uid="{00000000-0005-0000-0000-00001B010000}"/>
    <cellStyle name="Good 6" xfId="297" xr:uid="{00000000-0005-0000-0000-00001C010000}"/>
    <cellStyle name="Good 7" xfId="298" xr:uid="{00000000-0005-0000-0000-00001D010000}"/>
    <cellStyle name="Good 8" xfId="299" xr:uid="{00000000-0005-0000-0000-00001E010000}"/>
    <cellStyle name="Heading 1" xfId="2" builtinId="16" customBuiltin="1"/>
    <cellStyle name="Heading 1 2" xfId="300" xr:uid="{00000000-0005-0000-0000-000020010000}"/>
    <cellStyle name="Heading 1 3" xfId="301" xr:uid="{00000000-0005-0000-0000-000021010000}"/>
    <cellStyle name="Heading 1 4" xfId="302" xr:uid="{00000000-0005-0000-0000-000022010000}"/>
    <cellStyle name="Heading 1 5" xfId="303" xr:uid="{00000000-0005-0000-0000-000023010000}"/>
    <cellStyle name="Heading 1 6" xfId="304" xr:uid="{00000000-0005-0000-0000-000024010000}"/>
    <cellStyle name="Heading 1 7" xfId="305" xr:uid="{00000000-0005-0000-0000-000025010000}"/>
    <cellStyle name="Heading 1 8" xfId="306" xr:uid="{00000000-0005-0000-0000-000026010000}"/>
    <cellStyle name="Heading 2" xfId="3" builtinId="17" customBuiltin="1"/>
    <cellStyle name="Heading 2 2" xfId="307" xr:uid="{00000000-0005-0000-0000-000028010000}"/>
    <cellStyle name="Heading 2 3" xfId="308" xr:uid="{00000000-0005-0000-0000-000029010000}"/>
    <cellStyle name="Heading 2 4" xfId="309" xr:uid="{00000000-0005-0000-0000-00002A010000}"/>
    <cellStyle name="Heading 2 5" xfId="310" xr:uid="{00000000-0005-0000-0000-00002B010000}"/>
    <cellStyle name="Heading 2 6" xfId="311" xr:uid="{00000000-0005-0000-0000-00002C010000}"/>
    <cellStyle name="Heading 2 7" xfId="312" xr:uid="{00000000-0005-0000-0000-00002D010000}"/>
    <cellStyle name="Heading 2 8" xfId="313" xr:uid="{00000000-0005-0000-0000-00002E010000}"/>
    <cellStyle name="Heading 3" xfId="4" builtinId="18" customBuiltin="1"/>
    <cellStyle name="Heading 3 2" xfId="314" xr:uid="{00000000-0005-0000-0000-000030010000}"/>
    <cellStyle name="Heading 3 3" xfId="315" xr:uid="{00000000-0005-0000-0000-000031010000}"/>
    <cellStyle name="Heading 3 4" xfId="316" xr:uid="{00000000-0005-0000-0000-000032010000}"/>
    <cellStyle name="Heading 3 5" xfId="317" xr:uid="{00000000-0005-0000-0000-000033010000}"/>
    <cellStyle name="Heading 3 6" xfId="318" xr:uid="{00000000-0005-0000-0000-000034010000}"/>
    <cellStyle name="Heading 3 7" xfId="319" xr:uid="{00000000-0005-0000-0000-000035010000}"/>
    <cellStyle name="Heading 3 8" xfId="320" xr:uid="{00000000-0005-0000-0000-000036010000}"/>
    <cellStyle name="Heading 4" xfId="5" builtinId="19" customBuiltin="1"/>
    <cellStyle name="Heading 4 2" xfId="321" xr:uid="{00000000-0005-0000-0000-000038010000}"/>
    <cellStyle name="Heading 4 3" xfId="322" xr:uid="{00000000-0005-0000-0000-000039010000}"/>
    <cellStyle name="Heading 4 4" xfId="323" xr:uid="{00000000-0005-0000-0000-00003A010000}"/>
    <cellStyle name="Heading 4 5" xfId="324" xr:uid="{00000000-0005-0000-0000-00003B010000}"/>
    <cellStyle name="Heading 4 6" xfId="325" xr:uid="{00000000-0005-0000-0000-00003C010000}"/>
    <cellStyle name="Heading 4 7" xfId="326" xr:uid="{00000000-0005-0000-0000-00003D010000}"/>
    <cellStyle name="Heading 4 8" xfId="327" xr:uid="{00000000-0005-0000-0000-00003E010000}"/>
    <cellStyle name="Hyperlink 2" xfId="328" xr:uid="{00000000-0005-0000-0000-00003F010000}"/>
    <cellStyle name="Input" xfId="9" builtinId="20" customBuiltin="1"/>
    <cellStyle name="Input 2" xfId="329" xr:uid="{00000000-0005-0000-0000-000041010000}"/>
    <cellStyle name="Input 2 2" xfId="330" xr:uid="{00000000-0005-0000-0000-000042010000}"/>
    <cellStyle name="Input 2 2 2" xfId="331" xr:uid="{00000000-0005-0000-0000-000043010000}"/>
    <cellStyle name="Input 2 3" xfId="332" xr:uid="{00000000-0005-0000-0000-000044010000}"/>
    <cellStyle name="Input 2 4" xfId="333" xr:uid="{00000000-0005-0000-0000-000045010000}"/>
    <cellStyle name="Input 3" xfId="334" xr:uid="{00000000-0005-0000-0000-000046010000}"/>
    <cellStyle name="Input 3 2" xfId="335" xr:uid="{00000000-0005-0000-0000-000047010000}"/>
    <cellStyle name="Input 4" xfId="336" xr:uid="{00000000-0005-0000-0000-000048010000}"/>
    <cellStyle name="Input 4 2" xfId="337" xr:uid="{00000000-0005-0000-0000-000049010000}"/>
    <cellStyle name="Input 5" xfId="338" xr:uid="{00000000-0005-0000-0000-00004A010000}"/>
    <cellStyle name="Input 6" xfId="339" xr:uid="{00000000-0005-0000-0000-00004B010000}"/>
    <cellStyle name="Input 7" xfId="340" xr:uid="{00000000-0005-0000-0000-00004C010000}"/>
    <cellStyle name="Input 8" xfId="341" xr:uid="{00000000-0005-0000-0000-00004D010000}"/>
    <cellStyle name="Linked Cell" xfId="12" builtinId="24" customBuiltin="1"/>
    <cellStyle name="Linked Cell 2" xfId="342" xr:uid="{00000000-0005-0000-0000-00004F010000}"/>
    <cellStyle name="Linked Cell 3" xfId="343" xr:uid="{00000000-0005-0000-0000-000050010000}"/>
    <cellStyle name="Linked Cell 4" xfId="344" xr:uid="{00000000-0005-0000-0000-000051010000}"/>
    <cellStyle name="Linked Cell 5" xfId="345" xr:uid="{00000000-0005-0000-0000-000052010000}"/>
    <cellStyle name="Linked Cell 6" xfId="346" xr:uid="{00000000-0005-0000-0000-000053010000}"/>
    <cellStyle name="Linked Cell 7" xfId="347" xr:uid="{00000000-0005-0000-0000-000054010000}"/>
    <cellStyle name="Linked Cell 8" xfId="348" xr:uid="{00000000-0005-0000-0000-000055010000}"/>
    <cellStyle name="Neutral" xfId="8" builtinId="28" customBuiltin="1"/>
    <cellStyle name="Neutral 2" xfId="349" xr:uid="{00000000-0005-0000-0000-000057010000}"/>
    <cellStyle name="Neutral 3" xfId="350" xr:uid="{00000000-0005-0000-0000-000058010000}"/>
    <cellStyle name="Neutral 4" xfId="351" xr:uid="{00000000-0005-0000-0000-000059010000}"/>
    <cellStyle name="Neutral 5" xfId="352" xr:uid="{00000000-0005-0000-0000-00005A010000}"/>
    <cellStyle name="Neutral 6" xfId="353" xr:uid="{00000000-0005-0000-0000-00005B010000}"/>
    <cellStyle name="Neutral 7" xfId="354" xr:uid="{00000000-0005-0000-0000-00005C010000}"/>
    <cellStyle name="Neutral 8" xfId="355" xr:uid="{00000000-0005-0000-0000-00005D010000}"/>
    <cellStyle name="Normal" xfId="0" builtinId="0"/>
    <cellStyle name="Normal 10" xfId="356" xr:uid="{00000000-0005-0000-0000-00005F010000}"/>
    <cellStyle name="Normal 12" xfId="357" xr:uid="{00000000-0005-0000-0000-000060010000}"/>
    <cellStyle name="Normal 15" xfId="432" xr:uid="{00000000-0005-0000-0000-000061010000}"/>
    <cellStyle name="Normal 2" xfId="358" xr:uid="{00000000-0005-0000-0000-000062010000}"/>
    <cellStyle name="Normal 2 2" xfId="359" xr:uid="{00000000-0005-0000-0000-000063010000}"/>
    <cellStyle name="Normal 2 3" xfId="360" xr:uid="{00000000-0005-0000-0000-000064010000}"/>
    <cellStyle name="Normal 2 4" xfId="361" xr:uid="{00000000-0005-0000-0000-000065010000}"/>
    <cellStyle name="Normal 3" xfId="362" xr:uid="{00000000-0005-0000-0000-000066010000}"/>
    <cellStyle name="Normal 3 2" xfId="363" xr:uid="{00000000-0005-0000-0000-000067010000}"/>
    <cellStyle name="Normal 3 2 2" xfId="364" xr:uid="{00000000-0005-0000-0000-000068010000}"/>
    <cellStyle name="Normal 3 2 3" xfId="365" xr:uid="{00000000-0005-0000-0000-000069010000}"/>
    <cellStyle name="Normal 3 3" xfId="366" xr:uid="{00000000-0005-0000-0000-00006A010000}"/>
    <cellStyle name="Normal 3 3 2" xfId="367" xr:uid="{00000000-0005-0000-0000-00006B010000}"/>
    <cellStyle name="Normal 4" xfId="368" xr:uid="{00000000-0005-0000-0000-00006C010000}"/>
    <cellStyle name="Normal 5" xfId="369" xr:uid="{00000000-0005-0000-0000-00006D010000}"/>
    <cellStyle name="Normal 5 2" xfId="370" xr:uid="{00000000-0005-0000-0000-00006E010000}"/>
    <cellStyle name="Normal 6" xfId="371" xr:uid="{00000000-0005-0000-0000-00006F010000}"/>
    <cellStyle name="Normal 6 2" xfId="372" xr:uid="{00000000-0005-0000-0000-000070010000}"/>
    <cellStyle name="Normal 7" xfId="373" xr:uid="{00000000-0005-0000-0000-000071010000}"/>
    <cellStyle name="Normal 8" xfId="374" xr:uid="{00000000-0005-0000-0000-000072010000}"/>
    <cellStyle name="Normal 9" xfId="375" xr:uid="{00000000-0005-0000-0000-000073010000}"/>
    <cellStyle name="Note" xfId="15" builtinId="10" customBuiltin="1"/>
    <cellStyle name="Note 2" xfId="376" xr:uid="{00000000-0005-0000-0000-000075010000}"/>
    <cellStyle name="Note 3" xfId="377" xr:uid="{00000000-0005-0000-0000-000076010000}"/>
    <cellStyle name="Note 4" xfId="378" xr:uid="{00000000-0005-0000-0000-000077010000}"/>
    <cellStyle name="Note 5" xfId="379" xr:uid="{00000000-0005-0000-0000-000078010000}"/>
    <cellStyle name="Note 6" xfId="380" xr:uid="{00000000-0005-0000-0000-000079010000}"/>
    <cellStyle name="Note 7" xfId="381" xr:uid="{00000000-0005-0000-0000-00007A010000}"/>
    <cellStyle name="Note 8" xfId="382" xr:uid="{00000000-0005-0000-0000-00007B010000}"/>
    <cellStyle name="Output" xfId="10" builtinId="21" customBuiltin="1"/>
    <cellStyle name="Output 2" xfId="383" xr:uid="{00000000-0005-0000-0000-00007D010000}"/>
    <cellStyle name="Output 3" xfId="384" xr:uid="{00000000-0005-0000-0000-00007E010000}"/>
    <cellStyle name="Output 4" xfId="385" xr:uid="{00000000-0005-0000-0000-00007F010000}"/>
    <cellStyle name="Output 5" xfId="386" xr:uid="{00000000-0005-0000-0000-000080010000}"/>
    <cellStyle name="Output 6" xfId="387" xr:uid="{00000000-0005-0000-0000-000081010000}"/>
    <cellStyle name="Output 7" xfId="388" xr:uid="{00000000-0005-0000-0000-000082010000}"/>
    <cellStyle name="Output 8" xfId="389" xr:uid="{00000000-0005-0000-0000-000083010000}"/>
    <cellStyle name="Percent 2" xfId="390" xr:uid="{00000000-0005-0000-0000-000084010000}"/>
    <cellStyle name="Percent 2 2" xfId="391" xr:uid="{00000000-0005-0000-0000-000085010000}"/>
    <cellStyle name="Percent 3" xfId="392" xr:uid="{00000000-0005-0000-0000-000086010000}"/>
    <cellStyle name="Percent 4" xfId="393" xr:uid="{00000000-0005-0000-0000-000087010000}"/>
    <cellStyle name="Percent 5" xfId="394" xr:uid="{00000000-0005-0000-0000-000088010000}"/>
    <cellStyle name="Percent 6" xfId="395" xr:uid="{00000000-0005-0000-0000-000089010000}"/>
    <cellStyle name="Percent 7" xfId="396" xr:uid="{00000000-0005-0000-0000-00008A010000}"/>
    <cellStyle name="Pivot Table Category" xfId="397" xr:uid="{00000000-0005-0000-0000-00008B010000}"/>
    <cellStyle name="Pivot Table Category 2" xfId="398" xr:uid="{00000000-0005-0000-0000-00008C010000}"/>
    <cellStyle name="Pivot Table Corner" xfId="399" xr:uid="{00000000-0005-0000-0000-00008D010000}"/>
    <cellStyle name="Pivot Table Corner 2" xfId="400" xr:uid="{00000000-0005-0000-0000-00008E010000}"/>
    <cellStyle name="Pivot Table Field" xfId="401" xr:uid="{00000000-0005-0000-0000-00008F010000}"/>
    <cellStyle name="Pivot Table Field 2" xfId="402" xr:uid="{00000000-0005-0000-0000-000090010000}"/>
    <cellStyle name="Pivot Table Result" xfId="403" xr:uid="{00000000-0005-0000-0000-000091010000}"/>
    <cellStyle name="Pivot Table Result 2" xfId="404" xr:uid="{00000000-0005-0000-0000-000092010000}"/>
    <cellStyle name="Pivot Table Title" xfId="405" xr:uid="{00000000-0005-0000-0000-000093010000}"/>
    <cellStyle name="Pivot Table Title 2" xfId="406" xr:uid="{00000000-0005-0000-0000-000094010000}"/>
    <cellStyle name="Pivot Table Value" xfId="407" xr:uid="{00000000-0005-0000-0000-000095010000}"/>
    <cellStyle name="Pivot Table Value 2" xfId="408" xr:uid="{00000000-0005-0000-0000-000096010000}"/>
    <cellStyle name="Style 1" xfId="409" xr:uid="{00000000-0005-0000-0000-000097010000}"/>
    <cellStyle name="Style 1 2" xfId="410" xr:uid="{00000000-0005-0000-0000-000098010000}"/>
    <cellStyle name="Title" xfId="1" builtinId="15" customBuiltin="1"/>
    <cellStyle name="Title 2" xfId="411" xr:uid="{00000000-0005-0000-0000-00009A010000}"/>
    <cellStyle name="Title 3" xfId="412" xr:uid="{00000000-0005-0000-0000-00009B010000}"/>
    <cellStyle name="Title 4" xfId="413" xr:uid="{00000000-0005-0000-0000-00009C010000}"/>
    <cellStyle name="Title 5" xfId="414" xr:uid="{00000000-0005-0000-0000-00009D010000}"/>
    <cellStyle name="Title 6" xfId="415" xr:uid="{00000000-0005-0000-0000-00009E010000}"/>
    <cellStyle name="Title 7" xfId="416" xr:uid="{00000000-0005-0000-0000-00009F010000}"/>
    <cellStyle name="Title 8" xfId="417" xr:uid="{00000000-0005-0000-0000-0000A0010000}"/>
    <cellStyle name="Total" xfId="17" builtinId="25" customBuiltin="1"/>
    <cellStyle name="Total 2" xfId="418" xr:uid="{00000000-0005-0000-0000-0000A2010000}"/>
    <cellStyle name="Total 3" xfId="419" xr:uid="{00000000-0005-0000-0000-0000A3010000}"/>
    <cellStyle name="Total 4" xfId="420" xr:uid="{00000000-0005-0000-0000-0000A4010000}"/>
    <cellStyle name="Total 5" xfId="421" xr:uid="{00000000-0005-0000-0000-0000A5010000}"/>
    <cellStyle name="Total 6" xfId="422" xr:uid="{00000000-0005-0000-0000-0000A6010000}"/>
    <cellStyle name="Total 7" xfId="423" xr:uid="{00000000-0005-0000-0000-0000A7010000}"/>
    <cellStyle name="Total 8" xfId="424" xr:uid="{00000000-0005-0000-0000-0000A8010000}"/>
    <cellStyle name="Warning Text" xfId="14" builtinId="11" customBuiltin="1"/>
    <cellStyle name="Warning Text 2" xfId="425" xr:uid="{00000000-0005-0000-0000-0000AA010000}"/>
    <cellStyle name="Warning Text 3" xfId="426" xr:uid="{00000000-0005-0000-0000-0000AB010000}"/>
    <cellStyle name="Warning Text 4" xfId="427" xr:uid="{00000000-0005-0000-0000-0000AC010000}"/>
    <cellStyle name="Warning Text 5" xfId="428" xr:uid="{00000000-0005-0000-0000-0000AD010000}"/>
    <cellStyle name="Warning Text 6" xfId="429" xr:uid="{00000000-0005-0000-0000-0000AE010000}"/>
    <cellStyle name="Warning Text 7" xfId="430" xr:uid="{00000000-0005-0000-0000-0000AF010000}"/>
    <cellStyle name="Warning Text 8" xfId="431" xr:uid="{00000000-0005-0000-0000-0000B0010000}"/>
  </cellStyles>
  <dxfs count="646"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pac.ericsson.se\eingrdfs01\Users\ezsrivi\Desktop\Copy%20of%20Blank%20Critical%20Tracker_New_format-31st-Jan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ukitr/Desktop/New%20folder/New%20Critical%20TT%20Tracker%20-%20Bharti%20-%2011-May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ukitr/Desktop/New%20folder/New%20Critical%20TT%20Tracker%20-%20Bharti%20-%2015-May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Summary"/>
      <sheetName val="Pivot"/>
      <sheetName val="Bharti Critical TT Tracker"/>
      <sheetName val="Sheet1"/>
      <sheetName val="Sheet2"/>
      <sheetName val="Ongoing tracker"/>
      <sheetName val="Sheet3"/>
      <sheetName val="Circle List"/>
    </sheetNames>
    <sheetDataSet>
      <sheetData sheetId="0">
        <row r="2">
          <cell r="K2" t="str">
            <v>AES</v>
          </cell>
        </row>
        <row r="3">
          <cell r="K3" t="str">
            <v>Aircel</v>
          </cell>
        </row>
        <row r="4">
          <cell r="K4" t="str">
            <v>Airtel</v>
          </cell>
        </row>
        <row r="5">
          <cell r="K5" t="str">
            <v>ALU</v>
          </cell>
        </row>
        <row r="6">
          <cell r="K6" t="str">
            <v>ANG</v>
          </cell>
        </row>
        <row r="7">
          <cell r="K7" t="str">
            <v>Bharti Infratel</v>
          </cell>
        </row>
        <row r="8">
          <cell r="K8" t="str">
            <v>Bharti MPLS</v>
          </cell>
        </row>
        <row r="9">
          <cell r="K9" t="str">
            <v>BTNL</v>
          </cell>
        </row>
        <row r="10">
          <cell r="K10" t="str">
            <v>BTSOL</v>
          </cell>
        </row>
        <row r="11">
          <cell r="K11" t="str">
            <v>CEN</v>
          </cell>
        </row>
        <row r="12">
          <cell r="K12" t="str">
            <v>CIENA</v>
          </cell>
        </row>
        <row r="13">
          <cell r="K13" t="str">
            <v>GTL</v>
          </cell>
        </row>
        <row r="14">
          <cell r="K14" t="str">
            <v>Hexacom</v>
          </cell>
        </row>
        <row r="15">
          <cell r="K15" t="str">
            <v>HP</v>
          </cell>
        </row>
        <row r="16">
          <cell r="K16" t="str">
            <v>Huawei</v>
          </cell>
        </row>
        <row r="17">
          <cell r="K17" t="str">
            <v>IBM</v>
          </cell>
        </row>
        <row r="18">
          <cell r="K18" t="str">
            <v>Idea</v>
          </cell>
        </row>
        <row r="19">
          <cell r="K19" t="str">
            <v>Indus</v>
          </cell>
        </row>
        <row r="20">
          <cell r="K20" t="str">
            <v>Infratel</v>
          </cell>
        </row>
        <row r="21">
          <cell r="K21" t="str">
            <v>ISP</v>
          </cell>
        </row>
        <row r="22">
          <cell r="K22" t="str">
            <v>ITIL</v>
          </cell>
        </row>
        <row r="23">
          <cell r="K23" t="str">
            <v>IWAN</v>
          </cell>
        </row>
        <row r="24">
          <cell r="K24" t="str">
            <v>LAPU</v>
          </cell>
        </row>
        <row r="25">
          <cell r="K25" t="str">
            <v>Mcarbon</v>
          </cell>
        </row>
        <row r="26">
          <cell r="K26" t="str">
            <v>MTNL</v>
          </cell>
        </row>
        <row r="27">
          <cell r="K27" t="str">
            <v>MTS</v>
          </cell>
        </row>
        <row r="28">
          <cell r="K28" t="str">
            <v>NA</v>
          </cell>
        </row>
        <row r="29">
          <cell r="K29" t="str">
            <v>Nokia</v>
          </cell>
        </row>
        <row r="30">
          <cell r="K30" t="str">
            <v>NSN</v>
          </cell>
        </row>
        <row r="31">
          <cell r="K31" t="str">
            <v>PGCIL</v>
          </cell>
        </row>
        <row r="32">
          <cell r="K32" t="str">
            <v>Powertel</v>
          </cell>
        </row>
        <row r="33">
          <cell r="K33" t="str">
            <v>RCOM</v>
          </cell>
        </row>
        <row r="34">
          <cell r="K34" t="str">
            <v>Reliance</v>
          </cell>
        </row>
        <row r="35">
          <cell r="K35" t="str">
            <v>Sun</v>
          </cell>
        </row>
        <row r="36">
          <cell r="K36" t="str">
            <v>TATA</v>
          </cell>
        </row>
        <row r="37">
          <cell r="K37" t="str">
            <v>Techlan</v>
          </cell>
        </row>
        <row r="38">
          <cell r="K38" t="str">
            <v>Tekelec</v>
          </cell>
        </row>
        <row r="39">
          <cell r="K39" t="str">
            <v>TNG</v>
          </cell>
        </row>
        <row r="40">
          <cell r="K40" t="str">
            <v>TNL</v>
          </cell>
        </row>
        <row r="41">
          <cell r="K41" t="str">
            <v>VIOM</v>
          </cell>
        </row>
        <row r="42">
          <cell r="K42" t="str">
            <v>Vodafone</v>
          </cell>
        </row>
        <row r="43">
          <cell r="K43" t="str">
            <v>Wipro</v>
          </cell>
        </row>
        <row r="44">
          <cell r="K44" t="str">
            <v>Ceragon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52"/>
  <sheetViews>
    <sheetView topLeftCell="AA1" zoomScale="90" zoomScaleNormal="90" workbookViewId="0">
      <pane ySplit="1" topLeftCell="A2" activePane="bottomLeft" state="frozen"/>
      <selection activeCell="N1" sqref="N1"/>
      <selection pane="bottomLeft" activeCell="AH8" sqref="AH8"/>
    </sheetView>
  </sheetViews>
  <sheetFormatPr defaultColWidth="8.81640625" defaultRowHeight="11.5" x14ac:dyDescent="0.35"/>
  <cols>
    <col min="1" max="1" width="4.453125" style="23" bestFit="1" customWidth="1"/>
    <col min="2" max="2" width="7.1796875" style="23" bestFit="1" customWidth="1"/>
    <col min="3" max="3" width="16.1796875" style="25" bestFit="1" customWidth="1"/>
    <col min="4" max="4" width="19.81640625" style="25" bestFit="1" customWidth="1"/>
    <col min="5" max="5" width="9" style="23" bestFit="1" customWidth="1"/>
    <col min="6" max="6" width="8" style="23" bestFit="1" customWidth="1"/>
    <col min="7" max="7" width="6" style="23" bestFit="1" customWidth="1"/>
    <col min="8" max="8" width="16.453125" style="25" bestFit="1" customWidth="1"/>
    <col min="9" max="9" width="70.1796875" style="23" bestFit="1" customWidth="1"/>
    <col min="10" max="10" width="8.54296875" style="23" bestFit="1" customWidth="1"/>
    <col min="11" max="11" width="6.453125" style="23" bestFit="1" customWidth="1"/>
    <col min="12" max="12" width="93.1796875" style="23" bestFit="1" customWidth="1"/>
    <col min="13" max="13" width="5" style="23" bestFit="1" customWidth="1"/>
    <col min="14" max="14" width="10.1796875" style="23" bestFit="1" customWidth="1"/>
    <col min="15" max="15" width="5.81640625" style="23" bestFit="1" customWidth="1"/>
    <col min="16" max="16" width="17.81640625" style="23" bestFit="1" customWidth="1"/>
    <col min="17" max="17" width="18.54296875" style="25" bestFit="1" customWidth="1"/>
    <col min="18" max="18" width="18.453125" style="25" bestFit="1" customWidth="1"/>
    <col min="19" max="19" width="17.1796875" style="25" bestFit="1" customWidth="1"/>
    <col min="20" max="20" width="17" style="25" bestFit="1" customWidth="1"/>
    <col min="21" max="21" width="15" style="25" bestFit="1" customWidth="1"/>
    <col min="22" max="22" width="14" style="25" bestFit="1" customWidth="1"/>
    <col min="23" max="23" width="13.54296875" style="25" bestFit="1" customWidth="1"/>
    <col min="24" max="24" width="18" style="25" bestFit="1" customWidth="1"/>
    <col min="25" max="25" width="14.81640625" style="25" bestFit="1" customWidth="1"/>
    <col min="26" max="26" width="13.1796875" style="25" bestFit="1" customWidth="1"/>
    <col min="27" max="27" width="19.1796875" style="23" bestFit="1" customWidth="1"/>
    <col min="28" max="28" width="21.453125" style="23" bestFit="1" customWidth="1"/>
    <col min="29" max="29" width="9.1796875" style="23" bestFit="1" customWidth="1"/>
    <col min="30" max="30" width="14.81640625" style="23" bestFit="1" customWidth="1"/>
    <col min="31" max="31" width="13.1796875" style="23" bestFit="1" customWidth="1"/>
    <col min="32" max="32" width="5.54296875" style="23" bestFit="1" customWidth="1"/>
    <col min="33" max="33" width="11.54296875" style="23" bestFit="1" customWidth="1"/>
    <col min="34" max="34" width="8.1796875" style="23" bestFit="1" customWidth="1"/>
    <col min="35" max="35" width="6" style="23" bestFit="1" customWidth="1"/>
    <col min="36" max="36" width="7.1796875" style="23" bestFit="1" customWidth="1"/>
    <col min="37" max="37" width="8.453125" style="23" bestFit="1" customWidth="1"/>
    <col min="38" max="38" width="8" style="23" bestFit="1" customWidth="1"/>
    <col min="39" max="39" width="7.81640625" style="23" bestFit="1" customWidth="1"/>
    <col min="40" max="40" width="16.453125" style="23" bestFit="1" customWidth="1"/>
    <col min="41" max="41" width="15.81640625" style="23" bestFit="1" customWidth="1"/>
    <col min="42" max="42" width="13.81640625" style="23" bestFit="1" customWidth="1"/>
    <col min="43" max="43" width="10.1796875" style="23" bestFit="1" customWidth="1"/>
    <col min="44" max="16384" width="8.81640625" style="23"/>
  </cols>
  <sheetData>
    <row r="1" spans="1:44" s="15" customFormat="1" ht="34.5" x14ac:dyDescent="0.35">
      <c r="A1" s="10" t="s">
        <v>54</v>
      </c>
      <c r="B1" s="10" t="s">
        <v>0</v>
      </c>
      <c r="C1" s="11" t="s">
        <v>57</v>
      </c>
      <c r="D1" s="11" t="s">
        <v>58</v>
      </c>
      <c r="E1" s="12" t="s">
        <v>55</v>
      </c>
      <c r="F1" s="10" t="s">
        <v>1</v>
      </c>
      <c r="G1" s="10" t="s">
        <v>59</v>
      </c>
      <c r="H1" s="11" t="s">
        <v>2</v>
      </c>
      <c r="I1" s="10" t="s">
        <v>3</v>
      </c>
      <c r="J1" s="10" t="s">
        <v>4</v>
      </c>
      <c r="K1" s="10" t="s">
        <v>5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1" t="s">
        <v>25</v>
      </c>
      <c r="AF1" s="10" t="s">
        <v>26</v>
      </c>
      <c r="AG1" s="10" t="s">
        <v>27</v>
      </c>
      <c r="AH1" s="10" t="s">
        <v>28</v>
      </c>
      <c r="AI1" s="13" t="s">
        <v>29</v>
      </c>
      <c r="AJ1" s="13" t="s">
        <v>30</v>
      </c>
      <c r="AK1" s="13" t="s">
        <v>31</v>
      </c>
      <c r="AL1" s="10" t="s">
        <v>32</v>
      </c>
      <c r="AM1" s="10" t="s">
        <v>33</v>
      </c>
      <c r="AN1" s="10" t="s">
        <v>34</v>
      </c>
      <c r="AO1" s="14" t="s">
        <v>35</v>
      </c>
      <c r="AP1" s="14" t="s">
        <v>48</v>
      </c>
      <c r="AQ1" s="14" t="s">
        <v>47</v>
      </c>
    </row>
    <row r="2" spans="1:44" s="15" customFormat="1" ht="23" x14ac:dyDescent="0.35">
      <c r="A2" s="15">
        <v>1</v>
      </c>
      <c r="B2" s="15" t="s">
        <v>36</v>
      </c>
      <c r="C2" s="17">
        <v>43831.655555555553</v>
      </c>
      <c r="D2" s="17">
        <v>43831.737500000003</v>
      </c>
      <c r="E2" s="33">
        <v>219206670</v>
      </c>
      <c r="F2" s="15" t="s">
        <v>60</v>
      </c>
      <c r="G2" s="15" t="s">
        <v>41</v>
      </c>
      <c r="H2" s="17">
        <v>43831.768750000003</v>
      </c>
      <c r="I2" s="15" t="s">
        <v>61</v>
      </c>
      <c r="J2" s="15" t="s">
        <v>37</v>
      </c>
      <c r="K2" s="15" t="s">
        <v>38</v>
      </c>
      <c r="L2" s="15" t="s">
        <v>136</v>
      </c>
      <c r="M2" s="15">
        <v>1</v>
      </c>
      <c r="N2" s="15" t="s">
        <v>39</v>
      </c>
      <c r="O2" s="15" t="s">
        <v>70</v>
      </c>
      <c r="P2" s="15" t="s">
        <v>53</v>
      </c>
      <c r="Q2" s="17">
        <v>43831.777777777781</v>
      </c>
      <c r="R2" s="17"/>
      <c r="S2" s="17"/>
      <c r="T2" s="17"/>
      <c r="U2" s="17"/>
      <c r="V2" s="17"/>
      <c r="W2" s="17"/>
      <c r="X2" s="17">
        <v>43831.78125</v>
      </c>
      <c r="Y2" s="17"/>
      <c r="Z2" s="17">
        <v>43832.322222222225</v>
      </c>
      <c r="AA2" s="15" t="s">
        <v>40</v>
      </c>
      <c r="AB2" s="15" t="s">
        <v>49</v>
      </c>
      <c r="AE2" s="17"/>
      <c r="AJ2" s="18" t="str">
        <f t="shared" ref="AJ2:AJ15" si="0">IF(N2="Final","NA",IF(S2="","NA",S2-H2))</f>
        <v>NA</v>
      </c>
      <c r="AK2" s="19">
        <f t="shared" ref="AK2:AK15" si="1">IF(N2="initial",IF(AA2="converted to Final MIR",Y2-H2,U2-H2),Y2-H2)</f>
        <v>-43831.768750000003</v>
      </c>
      <c r="AL2" s="19">
        <f t="shared" ref="AL2:AL33" si="2">IF(N2="initial",IF(AA2="converted to Final MIR",Z2-H2,V2-H2),Z2-H2)</f>
        <v>0.55347222222189885</v>
      </c>
      <c r="AM2" s="19">
        <f t="shared" ref="AM2:AM15" si="3">IF(N2="Final",Z2-H2,IF(AB2="MIR Distributed",Z2-H2,"Pending"))</f>
        <v>0.55347222222189885</v>
      </c>
      <c r="AN2" s="19" t="e">
        <f>IF(AL2&gt;=#REF!,"NO","Yes")</f>
        <v>#REF!</v>
      </c>
      <c r="AO2" s="20" t="e">
        <f>IF(AM2="Pending","pending",IF(AM2&gt;=#REF!,"No", "Yes"))</f>
        <v>#REF!</v>
      </c>
      <c r="AP2" s="21">
        <f t="shared" ref="AP2:AP33" ca="1" si="4">NOW()</f>
        <v>44161.737907060182</v>
      </c>
      <c r="AQ2" s="22" t="str">
        <f t="shared" ref="AQ2:AQ15" si="5">IF(AB2="Final Awaited", AP2-H2, IF(AB2="Sent for Approval", AP2-H2, "Non Pending"))</f>
        <v>Non Pending</v>
      </c>
    </row>
    <row r="3" spans="1:44" s="31" customFormat="1" ht="39" customHeight="1" x14ac:dyDescent="0.35">
      <c r="A3" s="34">
        <v>2</v>
      </c>
      <c r="B3" s="15" t="s">
        <v>36</v>
      </c>
      <c r="C3" s="17">
        <v>43832.070138888892</v>
      </c>
      <c r="D3" s="17">
        <v>43832.071527777778</v>
      </c>
      <c r="E3" s="15">
        <v>219230880</v>
      </c>
      <c r="F3" s="15" t="s">
        <v>62</v>
      </c>
      <c r="G3" s="15" t="s">
        <v>42</v>
      </c>
      <c r="H3" s="17">
        <v>43832.149305555555</v>
      </c>
      <c r="I3" s="15" t="s">
        <v>63</v>
      </c>
      <c r="J3" s="15" t="s">
        <v>37</v>
      </c>
      <c r="K3" s="15" t="s">
        <v>38</v>
      </c>
      <c r="L3" s="15" t="s">
        <v>64</v>
      </c>
      <c r="M3" s="15">
        <v>1</v>
      </c>
      <c r="N3" s="15" t="s">
        <v>39</v>
      </c>
      <c r="O3" s="15" t="s">
        <v>70</v>
      </c>
      <c r="P3" s="15" t="s">
        <v>65</v>
      </c>
      <c r="Q3" s="17">
        <v>43832.152777777781</v>
      </c>
      <c r="R3" s="35"/>
      <c r="S3" s="15"/>
      <c r="T3" s="15"/>
      <c r="U3" s="15"/>
      <c r="V3" s="15"/>
      <c r="W3" s="15"/>
      <c r="X3" s="17">
        <v>43832.152777777781</v>
      </c>
      <c r="Y3" s="15"/>
      <c r="Z3" s="17">
        <v>43833.297222222223</v>
      </c>
      <c r="AA3" s="15" t="s">
        <v>40</v>
      </c>
      <c r="AB3" s="15" t="s">
        <v>49</v>
      </c>
      <c r="AC3" s="15"/>
      <c r="AD3" s="15"/>
      <c r="AE3" s="15"/>
      <c r="AF3" s="15"/>
      <c r="AG3" s="15"/>
      <c r="AH3" s="15"/>
      <c r="AI3" s="15"/>
      <c r="AJ3" s="18" t="str">
        <f t="shared" si="0"/>
        <v>NA</v>
      </c>
      <c r="AK3" s="19">
        <f t="shared" si="1"/>
        <v>-43832.149305555555</v>
      </c>
      <c r="AL3" s="19">
        <f t="shared" si="2"/>
        <v>1.1479166666686069</v>
      </c>
      <c r="AM3" s="19">
        <f t="shared" si="3"/>
        <v>1.1479166666686069</v>
      </c>
      <c r="AN3" s="19" t="e">
        <f>IF(AL3&gt;=#REF!,"NO","Yes")</f>
        <v>#REF!</v>
      </c>
      <c r="AO3" s="20" t="e">
        <f>IF(AM3="Pending","pending",IF(AM3&gt;=#REF!,"No", "Yes"))</f>
        <v>#REF!</v>
      </c>
      <c r="AP3" s="21">
        <f t="shared" ca="1" si="4"/>
        <v>44161.737907060182</v>
      </c>
      <c r="AQ3" s="22" t="str">
        <f t="shared" si="5"/>
        <v>Non Pending</v>
      </c>
      <c r="AR3" s="15"/>
    </row>
    <row r="4" spans="1:44" s="15" customFormat="1" ht="23" x14ac:dyDescent="0.35">
      <c r="A4" s="15">
        <v>3</v>
      </c>
      <c r="B4" s="15" t="s">
        <v>36</v>
      </c>
      <c r="C4" s="17">
        <v>43832.646527777775</v>
      </c>
      <c r="D4" s="17">
        <v>43832.686805555553</v>
      </c>
      <c r="E4" s="15">
        <v>219263187</v>
      </c>
      <c r="F4" s="15" t="s">
        <v>66</v>
      </c>
      <c r="G4" s="15" t="s">
        <v>67</v>
      </c>
      <c r="H4" s="17">
        <v>43832.760416666664</v>
      </c>
      <c r="I4" s="15" t="s">
        <v>68</v>
      </c>
      <c r="J4" s="15" t="s">
        <v>37</v>
      </c>
      <c r="K4" s="15" t="s">
        <v>38</v>
      </c>
      <c r="L4" s="15" t="s">
        <v>69</v>
      </c>
      <c r="M4" s="15">
        <v>1</v>
      </c>
      <c r="N4" s="15" t="s">
        <v>39</v>
      </c>
      <c r="O4" s="15" t="s">
        <v>70</v>
      </c>
      <c r="P4" s="31" t="s">
        <v>71</v>
      </c>
      <c r="Q4" s="17">
        <v>43832.927083333336</v>
      </c>
      <c r="R4" s="17"/>
      <c r="S4" s="17"/>
      <c r="T4" s="17"/>
      <c r="U4" s="17"/>
      <c r="V4" s="17"/>
      <c r="W4" s="17"/>
      <c r="X4" s="17">
        <v>43832.930555555555</v>
      </c>
      <c r="Y4" s="17"/>
      <c r="Z4" s="17">
        <v>43834.327777777777</v>
      </c>
      <c r="AA4" s="15" t="s">
        <v>40</v>
      </c>
      <c r="AB4" s="15" t="s">
        <v>49</v>
      </c>
      <c r="AJ4" s="18" t="str">
        <f t="shared" si="0"/>
        <v>NA</v>
      </c>
      <c r="AK4" s="19">
        <f t="shared" si="1"/>
        <v>-43832.760416666664</v>
      </c>
      <c r="AL4" s="19">
        <f t="shared" si="2"/>
        <v>1.5673611111124046</v>
      </c>
      <c r="AM4" s="19">
        <f t="shared" si="3"/>
        <v>1.5673611111124046</v>
      </c>
      <c r="AN4" s="19" t="e">
        <f>IF(AL4&gt;=#REF!,"NO","Yes")</f>
        <v>#REF!</v>
      </c>
      <c r="AO4" s="20" t="e">
        <f>IF(AM4="Pending","pending",IF(AM4&gt;=#REF!,"No", "Yes"))</f>
        <v>#REF!</v>
      </c>
      <c r="AP4" s="21">
        <f t="shared" ca="1" si="4"/>
        <v>44161.737907060182</v>
      </c>
      <c r="AQ4" s="22" t="str">
        <f t="shared" si="5"/>
        <v>Non Pending</v>
      </c>
    </row>
    <row r="5" spans="1:44" s="15" customFormat="1" ht="23" x14ac:dyDescent="0.35">
      <c r="A5" s="15">
        <v>4</v>
      </c>
      <c r="B5" s="15" t="s">
        <v>36</v>
      </c>
      <c r="C5" s="17">
        <v>43833.65</v>
      </c>
      <c r="D5" s="17">
        <v>43833.695833333331</v>
      </c>
      <c r="E5" s="33">
        <v>219331234</v>
      </c>
      <c r="F5" s="15" t="s">
        <v>60</v>
      </c>
      <c r="G5" s="15" t="s">
        <v>41</v>
      </c>
      <c r="H5" s="17">
        <v>43833.762499999997</v>
      </c>
      <c r="I5" s="33" t="s">
        <v>80</v>
      </c>
      <c r="J5" s="15" t="s">
        <v>37</v>
      </c>
      <c r="K5" s="15" t="s">
        <v>38</v>
      </c>
      <c r="L5" s="33" t="s">
        <v>81</v>
      </c>
      <c r="M5" s="15">
        <v>1</v>
      </c>
      <c r="N5" s="15" t="s">
        <v>39</v>
      </c>
      <c r="O5" s="15" t="s">
        <v>70</v>
      </c>
      <c r="P5" s="15" t="s">
        <v>82</v>
      </c>
      <c r="Q5" s="17">
        <v>43833.884722222225</v>
      </c>
      <c r="R5" s="17"/>
      <c r="S5" s="17"/>
      <c r="T5" s="17"/>
      <c r="U5" s="17"/>
      <c r="V5" s="17"/>
      <c r="W5" s="17"/>
      <c r="X5" s="17">
        <v>43833.884722222225</v>
      </c>
      <c r="Y5" s="17"/>
      <c r="Z5" s="17">
        <v>43834.411111111112</v>
      </c>
      <c r="AA5" s="15" t="s">
        <v>40</v>
      </c>
      <c r="AB5" s="15" t="s">
        <v>49</v>
      </c>
      <c r="AE5" s="17"/>
      <c r="AJ5" s="18" t="str">
        <f t="shared" si="0"/>
        <v>NA</v>
      </c>
      <c r="AK5" s="19">
        <f t="shared" si="1"/>
        <v>-43833.762499999997</v>
      </c>
      <c r="AL5" s="19">
        <f t="shared" si="2"/>
        <v>0.648611111115315</v>
      </c>
      <c r="AM5" s="19">
        <f t="shared" si="3"/>
        <v>0.648611111115315</v>
      </c>
      <c r="AN5" s="19" t="e">
        <f>IF(AL5&gt;=#REF!,"NO","Yes")</f>
        <v>#REF!</v>
      </c>
      <c r="AO5" s="20" t="e">
        <f>IF(AM5="Pending","pending",IF(AM5&gt;=#REF!,"No", "Yes"))</f>
        <v>#REF!</v>
      </c>
      <c r="AP5" s="21">
        <f t="shared" ca="1" si="4"/>
        <v>44161.737907060182</v>
      </c>
      <c r="AQ5" s="22" t="str">
        <f t="shared" si="5"/>
        <v>Non Pending</v>
      </c>
    </row>
    <row r="6" spans="1:44" s="15" customFormat="1" ht="23" x14ac:dyDescent="0.35">
      <c r="A6" s="34">
        <v>5</v>
      </c>
      <c r="B6" s="15" t="s">
        <v>36</v>
      </c>
      <c r="C6" s="17">
        <v>43834.043055555558</v>
      </c>
      <c r="D6" s="17">
        <v>43834.067361111112</v>
      </c>
      <c r="E6" s="15">
        <v>219391767</v>
      </c>
      <c r="F6" s="15" t="s">
        <v>62</v>
      </c>
      <c r="G6" s="15" t="s">
        <v>42</v>
      </c>
      <c r="H6" s="17">
        <v>43834.670138888891</v>
      </c>
      <c r="I6" s="15" t="s">
        <v>72</v>
      </c>
      <c r="J6" s="15" t="s">
        <v>37</v>
      </c>
      <c r="K6" s="15" t="s">
        <v>38</v>
      </c>
      <c r="L6" s="15" t="s">
        <v>73</v>
      </c>
      <c r="M6" s="15">
        <v>1</v>
      </c>
      <c r="N6" s="15" t="s">
        <v>74</v>
      </c>
      <c r="O6" s="15" t="s">
        <v>70</v>
      </c>
      <c r="P6" s="15" t="s">
        <v>75</v>
      </c>
      <c r="Q6" s="17">
        <v>43834.774305555555</v>
      </c>
      <c r="R6" s="17">
        <v>43834.77847222222</v>
      </c>
      <c r="S6" s="17"/>
      <c r="T6" s="17"/>
      <c r="U6" s="17"/>
      <c r="V6" s="17">
        <v>43835.590277777781</v>
      </c>
      <c r="W6" s="17"/>
      <c r="X6" s="17"/>
      <c r="Y6" s="17"/>
      <c r="Z6" s="17"/>
      <c r="AA6" s="23" t="s">
        <v>86</v>
      </c>
      <c r="AB6" s="15" t="s">
        <v>76</v>
      </c>
      <c r="AD6" s="15">
        <v>453158</v>
      </c>
      <c r="AE6" s="17"/>
      <c r="AJ6" s="18" t="str">
        <f t="shared" si="0"/>
        <v>NA</v>
      </c>
      <c r="AK6" s="19">
        <f t="shared" si="1"/>
        <v>-43834.670138888891</v>
      </c>
      <c r="AL6" s="19">
        <f t="shared" si="2"/>
        <v>0.92013888889050577</v>
      </c>
      <c r="AM6" s="19" t="str">
        <f t="shared" si="3"/>
        <v>Pending</v>
      </c>
      <c r="AN6" s="19" t="e">
        <f>IF(AL6&gt;=#REF!,"NO","Yes")</f>
        <v>#REF!</v>
      </c>
      <c r="AO6" s="20" t="str">
        <f>IF(AM6="Pending","pending",IF(AM6&gt;=#REF!,"No", "Yes"))</f>
        <v>pending</v>
      </c>
      <c r="AP6" s="21">
        <f t="shared" ca="1" si="4"/>
        <v>44161.737907060182</v>
      </c>
      <c r="AQ6" s="22">
        <f t="shared" ca="1" si="5"/>
        <v>327.06776817129139</v>
      </c>
    </row>
    <row r="7" spans="1:44" s="15" customFormat="1" ht="23" x14ac:dyDescent="0.35">
      <c r="A7" s="15">
        <v>6</v>
      </c>
      <c r="B7" s="15" t="s">
        <v>36</v>
      </c>
      <c r="C7" s="17">
        <v>43835.716666666667</v>
      </c>
      <c r="D7" s="17">
        <v>43835.730555555558</v>
      </c>
      <c r="E7" s="15">
        <v>219458911</v>
      </c>
      <c r="F7" s="15" t="s">
        <v>62</v>
      </c>
      <c r="G7" s="15" t="s">
        <v>42</v>
      </c>
      <c r="H7" s="17">
        <v>43835.90625</v>
      </c>
      <c r="I7" s="15" t="s">
        <v>77</v>
      </c>
      <c r="J7" s="15" t="s">
        <v>37</v>
      </c>
      <c r="K7" s="15" t="s">
        <v>38</v>
      </c>
      <c r="L7" s="15" t="s">
        <v>78</v>
      </c>
      <c r="M7" s="15">
        <v>1</v>
      </c>
      <c r="N7" s="15" t="s">
        <v>39</v>
      </c>
      <c r="O7" s="15" t="s">
        <v>70</v>
      </c>
      <c r="P7" s="31" t="s">
        <v>79</v>
      </c>
      <c r="Q7" s="17">
        <v>43835.909722222219</v>
      </c>
      <c r="S7" s="17"/>
      <c r="T7" s="17"/>
      <c r="U7" s="17"/>
      <c r="V7" s="17"/>
      <c r="W7" s="17"/>
      <c r="X7" s="17">
        <v>43835.916666666664</v>
      </c>
      <c r="Y7" s="17"/>
      <c r="Z7" s="17">
        <v>43836.645833333336</v>
      </c>
      <c r="AA7" s="15" t="s">
        <v>40</v>
      </c>
      <c r="AB7" s="15" t="s">
        <v>49</v>
      </c>
      <c r="AJ7" s="18" t="str">
        <f t="shared" si="0"/>
        <v>NA</v>
      </c>
      <c r="AK7" s="19">
        <f t="shared" si="1"/>
        <v>-43835.90625</v>
      </c>
      <c r="AL7" s="19">
        <f t="shared" si="2"/>
        <v>0.73958333333575865</v>
      </c>
      <c r="AM7" s="19">
        <f t="shared" si="3"/>
        <v>0.73958333333575865</v>
      </c>
      <c r="AN7" s="19" t="e">
        <f>IF(AL7&gt;=#REF!,"NO","Yes")</f>
        <v>#REF!</v>
      </c>
      <c r="AO7" s="20" t="e">
        <f>IF(AM7="Pending","pending",IF(AM7&gt;=#REF!,"No", "Yes"))</f>
        <v>#REF!</v>
      </c>
      <c r="AP7" s="21">
        <f t="shared" ca="1" si="4"/>
        <v>44161.737907060182</v>
      </c>
      <c r="AQ7" s="22" t="str">
        <f t="shared" si="5"/>
        <v>Non Pending</v>
      </c>
    </row>
    <row r="8" spans="1:44" s="15" customFormat="1" ht="23" x14ac:dyDescent="0.35">
      <c r="A8" s="15">
        <v>7</v>
      </c>
      <c r="B8" s="15" t="s">
        <v>36</v>
      </c>
      <c r="C8" s="17">
        <v>43835.763888888891</v>
      </c>
      <c r="D8" s="17">
        <v>43836.027777777781</v>
      </c>
      <c r="E8" s="15">
        <v>219462257</v>
      </c>
      <c r="F8" s="15" t="s">
        <v>62</v>
      </c>
      <c r="G8" s="15" t="s">
        <v>42</v>
      </c>
      <c r="H8" s="17">
        <v>43836.094444444447</v>
      </c>
      <c r="I8" s="15" t="s">
        <v>83</v>
      </c>
      <c r="J8" s="15" t="s">
        <v>37</v>
      </c>
      <c r="K8" s="15" t="s">
        <v>38</v>
      </c>
      <c r="L8" s="15" t="s">
        <v>84</v>
      </c>
      <c r="M8" s="15">
        <v>1</v>
      </c>
      <c r="N8" s="15" t="s">
        <v>74</v>
      </c>
      <c r="O8" s="15" t="s">
        <v>70</v>
      </c>
      <c r="P8" s="15" t="s">
        <v>85</v>
      </c>
      <c r="Q8" s="17">
        <v>43836.102083333331</v>
      </c>
      <c r="R8" s="17">
        <v>43836.102777777778</v>
      </c>
      <c r="S8" s="17">
        <v>43837.299305555556</v>
      </c>
      <c r="T8" s="17"/>
      <c r="U8" s="17"/>
      <c r="V8" s="17">
        <v>43837.875</v>
      </c>
      <c r="W8" s="17"/>
      <c r="X8" s="17"/>
      <c r="Y8" s="17"/>
      <c r="Z8" s="17"/>
      <c r="AA8" s="23" t="s">
        <v>86</v>
      </c>
      <c r="AB8" s="15" t="s">
        <v>49</v>
      </c>
      <c r="AD8" s="15">
        <v>453784</v>
      </c>
      <c r="AE8" s="17">
        <v>43837.885416666664</v>
      </c>
      <c r="AJ8" s="18">
        <f t="shared" si="0"/>
        <v>1.2048611111094942</v>
      </c>
      <c r="AK8" s="19">
        <f t="shared" si="1"/>
        <v>-43836.094444444447</v>
      </c>
      <c r="AL8" s="19">
        <f t="shared" si="2"/>
        <v>1.7805555555532919</v>
      </c>
      <c r="AM8" s="19" t="str">
        <f t="shared" si="3"/>
        <v>Pending</v>
      </c>
      <c r="AN8" s="19" t="e">
        <f>IF(AL8&gt;=#REF!,"NO","Yes")</f>
        <v>#REF!</v>
      </c>
      <c r="AO8" s="20" t="str">
        <f>IF(AM8="Pending","pending",IF(AM8&gt;=#REF!,"No", "Yes"))</f>
        <v>pending</v>
      </c>
      <c r="AP8" s="21">
        <f t="shared" ca="1" si="4"/>
        <v>44161.737907060182</v>
      </c>
      <c r="AQ8" s="22" t="str">
        <f t="shared" si="5"/>
        <v>Non Pending</v>
      </c>
    </row>
    <row r="9" spans="1:44" s="31" customFormat="1" ht="39" customHeight="1" x14ac:dyDescent="0.35">
      <c r="A9" s="34">
        <v>8</v>
      </c>
      <c r="B9" s="15" t="s">
        <v>36</v>
      </c>
      <c r="C9" s="17">
        <v>43836.572222222225</v>
      </c>
      <c r="D9" s="17">
        <v>43836.606249999997</v>
      </c>
      <c r="E9" s="15">
        <v>219505677</v>
      </c>
      <c r="F9" s="15" t="s">
        <v>62</v>
      </c>
      <c r="G9" s="15" t="s">
        <v>42</v>
      </c>
      <c r="H9" s="17">
        <v>43836.715277777781</v>
      </c>
      <c r="I9" s="15" t="s">
        <v>87</v>
      </c>
      <c r="J9" s="15" t="s">
        <v>37</v>
      </c>
      <c r="K9" s="15" t="s">
        <v>38</v>
      </c>
      <c r="L9" s="15" t="s">
        <v>97</v>
      </c>
      <c r="M9" s="15">
        <v>1</v>
      </c>
      <c r="N9" s="15" t="s">
        <v>39</v>
      </c>
      <c r="O9" s="15" t="s">
        <v>70</v>
      </c>
      <c r="P9" s="15" t="s">
        <v>53</v>
      </c>
      <c r="Q9" s="17">
        <v>43836.791666666664</v>
      </c>
      <c r="R9" s="17"/>
      <c r="S9" s="17"/>
      <c r="T9" s="17"/>
      <c r="U9" s="17"/>
      <c r="V9" s="17"/>
      <c r="W9" s="17"/>
      <c r="X9" s="17">
        <v>43836.84097222222</v>
      </c>
      <c r="Y9" s="17">
        <v>43836.791666666664</v>
      </c>
      <c r="Z9" s="17">
        <v>43837.833333333336</v>
      </c>
      <c r="AA9" s="15" t="s">
        <v>40</v>
      </c>
      <c r="AB9" s="15" t="s">
        <v>98</v>
      </c>
      <c r="AC9" s="15"/>
      <c r="AD9" s="15"/>
      <c r="AE9" s="17"/>
      <c r="AF9" s="15"/>
      <c r="AG9" s="15"/>
      <c r="AH9" s="15"/>
      <c r="AI9" s="15"/>
      <c r="AJ9" s="18" t="str">
        <f t="shared" si="0"/>
        <v>NA</v>
      </c>
      <c r="AK9" s="19">
        <f t="shared" si="1"/>
        <v>7.6388888883229811E-2</v>
      </c>
      <c r="AL9" s="19">
        <f t="shared" si="2"/>
        <v>1.1180555555547471</v>
      </c>
      <c r="AM9" s="19">
        <f t="shared" si="3"/>
        <v>1.1180555555547471</v>
      </c>
      <c r="AN9" s="19" t="e">
        <f>IF(AL9&gt;=#REF!,"NO","Yes")</f>
        <v>#REF!</v>
      </c>
      <c r="AO9" s="20" t="e">
        <f>IF(AM9="Pending","pending",IF(AM9&gt;=#REF!,"No", "Yes"))</f>
        <v>#REF!</v>
      </c>
      <c r="AP9" s="21">
        <f t="shared" ca="1" si="4"/>
        <v>44161.737907060182</v>
      </c>
      <c r="AQ9" s="22" t="str">
        <f t="shared" si="5"/>
        <v>Non Pending</v>
      </c>
      <c r="AR9" s="15"/>
    </row>
    <row r="10" spans="1:44" s="15" customFormat="1" ht="23" x14ac:dyDescent="0.35">
      <c r="A10" s="15">
        <v>9</v>
      </c>
      <c r="B10" s="15" t="s">
        <v>36</v>
      </c>
      <c r="C10" s="17">
        <v>43836.647916666669</v>
      </c>
      <c r="D10" s="17">
        <v>43836.657638888886</v>
      </c>
      <c r="E10" s="15">
        <v>219508697</v>
      </c>
      <c r="F10" s="15" t="s">
        <v>62</v>
      </c>
      <c r="G10" s="15" t="s">
        <v>42</v>
      </c>
      <c r="H10" s="17">
        <v>43836.771527777775</v>
      </c>
      <c r="I10" s="15" t="s">
        <v>90</v>
      </c>
      <c r="J10" s="15" t="s">
        <v>37</v>
      </c>
      <c r="K10" s="15" t="s">
        <v>38</v>
      </c>
      <c r="L10" s="15" t="s">
        <v>73</v>
      </c>
      <c r="M10" s="15">
        <v>1</v>
      </c>
      <c r="N10" s="15" t="s">
        <v>74</v>
      </c>
      <c r="O10" s="15" t="s">
        <v>70</v>
      </c>
      <c r="P10" s="31" t="s">
        <v>82</v>
      </c>
      <c r="Q10" s="17">
        <v>43836.880555555559</v>
      </c>
      <c r="R10" s="17">
        <v>43836.880555555559</v>
      </c>
      <c r="S10" s="17">
        <v>43837.920138888891</v>
      </c>
      <c r="T10" s="17"/>
      <c r="U10" s="17"/>
      <c r="V10" s="17">
        <v>43837.923611111109</v>
      </c>
      <c r="W10" s="17"/>
      <c r="X10" s="17"/>
      <c r="Y10" s="17"/>
      <c r="Z10" s="17"/>
      <c r="AA10" s="23" t="s">
        <v>86</v>
      </c>
      <c r="AB10" s="15" t="s">
        <v>99</v>
      </c>
      <c r="AD10" s="15">
        <v>453936</v>
      </c>
      <c r="AE10" s="17">
        <v>43837.927083333336</v>
      </c>
      <c r="AJ10" s="18">
        <f t="shared" si="0"/>
        <v>1.148611111115315</v>
      </c>
      <c r="AK10" s="19">
        <f t="shared" si="1"/>
        <v>-43836.771527777775</v>
      </c>
      <c r="AL10" s="19">
        <f t="shared" si="2"/>
        <v>1.1520833333343035</v>
      </c>
      <c r="AM10" s="19" t="str">
        <f t="shared" si="3"/>
        <v>Pending</v>
      </c>
      <c r="AN10" s="19" t="e">
        <f>IF(AL10&gt;=#REF!,"NO","Yes")</f>
        <v>#REF!</v>
      </c>
      <c r="AO10" s="20" t="str">
        <f>IF(AM10="Pending","pending",IF(AM10&gt;=#REF!,"No", "Yes"))</f>
        <v>pending</v>
      </c>
      <c r="AP10" s="21">
        <f t="shared" ca="1" si="4"/>
        <v>44161.737907060182</v>
      </c>
      <c r="AQ10" s="22" t="str">
        <f t="shared" si="5"/>
        <v>Non Pending</v>
      </c>
    </row>
    <row r="11" spans="1:44" s="15" customFormat="1" ht="23" x14ac:dyDescent="0.35">
      <c r="A11" s="15">
        <v>10</v>
      </c>
      <c r="B11" s="15" t="s">
        <v>36</v>
      </c>
      <c r="C11" s="17">
        <v>43836.713194444441</v>
      </c>
      <c r="D11" s="17">
        <v>43836.732638888891</v>
      </c>
      <c r="E11" s="15">
        <v>219514674</v>
      </c>
      <c r="F11" s="15" t="s">
        <v>62</v>
      </c>
      <c r="G11" s="15" t="s">
        <v>42</v>
      </c>
      <c r="H11" s="17">
        <v>43836.852777777778</v>
      </c>
      <c r="I11" s="15" t="s">
        <v>88</v>
      </c>
      <c r="J11" s="15" t="s">
        <v>37</v>
      </c>
      <c r="K11" s="15" t="s">
        <v>38</v>
      </c>
      <c r="L11" s="15" t="s">
        <v>89</v>
      </c>
      <c r="M11" s="15">
        <v>1</v>
      </c>
      <c r="N11" s="15" t="s">
        <v>39</v>
      </c>
      <c r="O11" s="15" t="s">
        <v>70</v>
      </c>
      <c r="P11" s="15" t="s">
        <v>79</v>
      </c>
      <c r="Q11" s="17">
        <v>43836.958333333336</v>
      </c>
      <c r="R11" s="17"/>
      <c r="S11" s="17"/>
      <c r="T11" s="17"/>
      <c r="U11" s="17"/>
      <c r="V11" s="17"/>
      <c r="W11" s="17"/>
      <c r="X11" s="17">
        <v>43836.958333333336</v>
      </c>
      <c r="Y11" s="17"/>
      <c r="Z11" s="17">
        <v>43837.845833333333</v>
      </c>
      <c r="AA11" s="15" t="s">
        <v>40</v>
      </c>
      <c r="AB11" s="15" t="s">
        <v>49</v>
      </c>
      <c r="AE11" s="36"/>
      <c r="AJ11" s="18" t="str">
        <f t="shared" si="0"/>
        <v>NA</v>
      </c>
      <c r="AK11" s="19">
        <f t="shared" si="1"/>
        <v>-43836.852777777778</v>
      </c>
      <c r="AL11" s="19">
        <f t="shared" si="2"/>
        <v>0.99305555555474712</v>
      </c>
      <c r="AM11" s="19">
        <f t="shared" si="3"/>
        <v>0.99305555555474712</v>
      </c>
      <c r="AN11" s="19" t="e">
        <f>IF(AL11&gt;=#REF!,"NO","Yes")</f>
        <v>#REF!</v>
      </c>
      <c r="AO11" s="20" t="e">
        <f>IF(AM11="Pending","pending",IF(AM11&gt;=#REF!,"No", "Yes"))</f>
        <v>#REF!</v>
      </c>
      <c r="AP11" s="21">
        <f t="shared" ca="1" si="4"/>
        <v>44161.737907060182</v>
      </c>
      <c r="AQ11" s="22" t="str">
        <f t="shared" si="5"/>
        <v>Non Pending</v>
      </c>
    </row>
    <row r="12" spans="1:44" s="15" customFormat="1" ht="23" x14ac:dyDescent="0.35">
      <c r="A12" s="34">
        <v>11</v>
      </c>
      <c r="B12" s="15" t="s">
        <v>36</v>
      </c>
      <c r="C12" s="17">
        <v>43836.715277777781</v>
      </c>
      <c r="D12" s="17">
        <v>43836.76458333333</v>
      </c>
      <c r="E12" s="15">
        <v>219514580</v>
      </c>
      <c r="F12" s="15" t="s">
        <v>60</v>
      </c>
      <c r="G12" s="15" t="s">
        <v>41</v>
      </c>
      <c r="H12" s="17">
        <v>43836.854166666664</v>
      </c>
      <c r="I12" s="15" t="s">
        <v>91</v>
      </c>
      <c r="J12" s="15" t="s">
        <v>37</v>
      </c>
      <c r="K12" s="15" t="s">
        <v>38</v>
      </c>
      <c r="L12" s="15" t="s">
        <v>92</v>
      </c>
      <c r="M12" s="15">
        <f>WEEKNUM(H12)</f>
        <v>2</v>
      </c>
      <c r="N12" s="15" t="s">
        <v>39</v>
      </c>
      <c r="O12" s="15" t="s">
        <v>70</v>
      </c>
      <c r="P12" s="31" t="s">
        <v>93</v>
      </c>
      <c r="Q12" s="17">
        <v>43836.916666666664</v>
      </c>
      <c r="R12" s="17"/>
      <c r="S12" s="17"/>
      <c r="T12" s="17"/>
      <c r="U12" s="17"/>
      <c r="V12" s="17"/>
      <c r="W12" s="17"/>
      <c r="X12" s="17">
        <v>43836.916666666664</v>
      </c>
      <c r="Y12" s="17"/>
      <c r="Z12" s="17">
        <v>43837.85</v>
      </c>
      <c r="AA12" s="15" t="s">
        <v>40</v>
      </c>
      <c r="AB12" s="15" t="s">
        <v>49</v>
      </c>
      <c r="AJ12" s="18" t="str">
        <f t="shared" si="0"/>
        <v>NA</v>
      </c>
      <c r="AK12" s="19">
        <f t="shared" si="1"/>
        <v>-43836.854166666664</v>
      </c>
      <c r="AL12" s="19">
        <f t="shared" si="2"/>
        <v>0.99583333333430346</v>
      </c>
      <c r="AM12" s="19">
        <f t="shared" si="3"/>
        <v>0.99583333333430346</v>
      </c>
      <c r="AN12" s="19" t="e">
        <f>IF(AL12&gt;=#REF!,"NO","Yes")</f>
        <v>#REF!</v>
      </c>
      <c r="AO12" s="20" t="e">
        <f>IF(AM12="Pending","pending",IF(AM12&gt;=#REF!,"No", "Yes"))</f>
        <v>#REF!</v>
      </c>
      <c r="AP12" s="21">
        <f t="shared" ca="1" si="4"/>
        <v>44161.737907060182</v>
      </c>
      <c r="AQ12" s="22" t="str">
        <f t="shared" si="5"/>
        <v>Non Pending</v>
      </c>
    </row>
    <row r="13" spans="1:44" s="15" customFormat="1" ht="23" x14ac:dyDescent="0.35">
      <c r="A13" s="15">
        <v>12</v>
      </c>
      <c r="B13" s="15" t="s">
        <v>36</v>
      </c>
      <c r="C13" s="17">
        <v>43836.695138888892</v>
      </c>
      <c r="D13" s="17">
        <v>43836.709027777775</v>
      </c>
      <c r="E13" s="15">
        <v>219512390</v>
      </c>
      <c r="F13" s="15" t="s">
        <v>94</v>
      </c>
      <c r="G13" s="15" t="s">
        <v>41</v>
      </c>
      <c r="H13" s="17">
        <v>43836.854166666664</v>
      </c>
      <c r="I13" s="15" t="s">
        <v>95</v>
      </c>
      <c r="J13" s="15" t="s">
        <v>37</v>
      </c>
      <c r="K13" s="15" t="s">
        <v>38</v>
      </c>
      <c r="L13" s="15" t="s">
        <v>96</v>
      </c>
      <c r="M13" s="15">
        <f>WEEKNUM(H13)</f>
        <v>2</v>
      </c>
      <c r="N13" s="15" t="s">
        <v>39</v>
      </c>
      <c r="O13" s="15" t="s">
        <v>70</v>
      </c>
      <c r="P13" s="31" t="s">
        <v>93</v>
      </c>
      <c r="Q13" s="17">
        <v>43836.916666666664</v>
      </c>
      <c r="R13" s="17"/>
      <c r="S13" s="17"/>
      <c r="T13" s="17"/>
      <c r="U13" s="17"/>
      <c r="V13" s="17"/>
      <c r="W13" s="17"/>
      <c r="X13" s="17">
        <v>43836.916666666664</v>
      </c>
      <c r="Y13" s="17"/>
      <c r="Z13" s="17">
        <v>43837.839583333334</v>
      </c>
      <c r="AA13" s="15" t="s">
        <v>40</v>
      </c>
      <c r="AB13" s="15" t="s">
        <v>49</v>
      </c>
      <c r="AJ13" s="18" t="str">
        <f t="shared" si="0"/>
        <v>NA</v>
      </c>
      <c r="AK13" s="19">
        <f t="shared" si="1"/>
        <v>-43836.854166666664</v>
      </c>
      <c r="AL13" s="19">
        <f t="shared" si="2"/>
        <v>0.98541666667006211</v>
      </c>
      <c r="AM13" s="19">
        <f t="shared" si="3"/>
        <v>0.98541666667006211</v>
      </c>
      <c r="AN13" s="19" t="e">
        <f>IF(AL13&gt;=#REF!,"NO","Yes")</f>
        <v>#REF!</v>
      </c>
      <c r="AO13" s="20" t="e">
        <f>IF(AM13="Pending","pending",IF(AM13&gt;=#REF!,"No", "Yes"))</f>
        <v>#REF!</v>
      </c>
      <c r="AP13" s="21">
        <f t="shared" ca="1" si="4"/>
        <v>44161.737907060182</v>
      </c>
      <c r="AQ13" s="22" t="str">
        <f t="shared" si="5"/>
        <v>Non Pending</v>
      </c>
    </row>
    <row r="14" spans="1:44" s="15" customFormat="1" ht="23" x14ac:dyDescent="0.35">
      <c r="A14" s="15">
        <v>13</v>
      </c>
      <c r="B14" s="15" t="s">
        <v>36</v>
      </c>
      <c r="C14" s="17">
        <v>43837.361111111109</v>
      </c>
      <c r="D14" s="17">
        <v>43837.386805555558</v>
      </c>
      <c r="E14" s="15">
        <v>219562445</v>
      </c>
      <c r="F14" s="31" t="s">
        <v>102</v>
      </c>
      <c r="G14" s="15" t="s">
        <v>42</v>
      </c>
      <c r="H14" s="17">
        <v>43837.619444444441</v>
      </c>
      <c r="I14" s="15" t="s">
        <v>103</v>
      </c>
      <c r="J14" s="15" t="s">
        <v>37</v>
      </c>
      <c r="K14" s="15" t="s">
        <v>38</v>
      </c>
      <c r="L14" s="15" t="s">
        <v>104</v>
      </c>
      <c r="M14" s="15">
        <v>2</v>
      </c>
      <c r="N14" s="15" t="s">
        <v>74</v>
      </c>
      <c r="O14" s="15" t="s">
        <v>70</v>
      </c>
      <c r="P14" s="15" t="s">
        <v>71</v>
      </c>
      <c r="Q14" s="17">
        <v>43838.348611111112</v>
      </c>
      <c r="R14" s="17">
        <v>43838.35</v>
      </c>
      <c r="S14" s="17">
        <v>43838.547222222223</v>
      </c>
      <c r="T14" s="17"/>
      <c r="U14" s="17"/>
      <c r="V14" s="17">
        <v>43838.911111111112</v>
      </c>
      <c r="W14" s="17"/>
      <c r="X14" s="17"/>
      <c r="Y14" s="17"/>
      <c r="Z14" s="17">
        <v>43838.911111111112</v>
      </c>
      <c r="AA14" s="15" t="s">
        <v>40</v>
      </c>
      <c r="AB14" s="15" t="s">
        <v>49</v>
      </c>
      <c r="AD14" s="32">
        <v>465279</v>
      </c>
      <c r="AJ14" s="18">
        <f t="shared" si="0"/>
        <v>0.92777777778246673</v>
      </c>
      <c r="AK14" s="19">
        <f t="shared" si="1"/>
        <v>-43837.619444444441</v>
      </c>
      <c r="AL14" s="19">
        <f t="shared" si="2"/>
        <v>1.2916666666715173</v>
      </c>
      <c r="AM14" s="19" t="str">
        <f t="shared" si="3"/>
        <v>Pending</v>
      </c>
      <c r="AN14" s="19" t="e">
        <f>IF(AL14&gt;=#REF!,"NO","Yes")</f>
        <v>#REF!</v>
      </c>
      <c r="AO14" s="20" t="str">
        <f>IF(AM14="Pending","pending",IF(AM14&gt;=#REF!,"No", "Yes"))</f>
        <v>pending</v>
      </c>
      <c r="AP14" s="21">
        <f t="shared" ca="1" si="4"/>
        <v>44161.737907060182</v>
      </c>
      <c r="AQ14" s="22" t="str">
        <f t="shared" si="5"/>
        <v>Non Pending</v>
      </c>
    </row>
    <row r="15" spans="1:44" s="15" customFormat="1" ht="23" x14ac:dyDescent="0.35">
      <c r="A15" s="34">
        <v>14</v>
      </c>
      <c r="B15" s="15" t="s">
        <v>36</v>
      </c>
      <c r="C15" s="17">
        <v>43837.77847222222</v>
      </c>
      <c r="D15" s="17">
        <v>43837.845833333333</v>
      </c>
      <c r="E15" s="15">
        <v>219594484</v>
      </c>
      <c r="F15" s="15" t="s">
        <v>62</v>
      </c>
      <c r="G15" s="15" t="s">
        <v>42</v>
      </c>
      <c r="H15" s="17">
        <v>43837.916666666664</v>
      </c>
      <c r="I15" s="15" t="s">
        <v>100</v>
      </c>
      <c r="J15" s="15" t="s">
        <v>37</v>
      </c>
      <c r="K15" s="15" t="s">
        <v>38</v>
      </c>
      <c r="L15" s="15" t="s">
        <v>101</v>
      </c>
      <c r="M15" s="15">
        <f>WEEKNUM(H15)</f>
        <v>2</v>
      </c>
      <c r="N15" s="15" t="s">
        <v>39</v>
      </c>
      <c r="O15" s="15" t="s">
        <v>70</v>
      </c>
      <c r="P15" s="31" t="s">
        <v>93</v>
      </c>
      <c r="Q15" s="17">
        <v>43837.029166666667</v>
      </c>
      <c r="R15" s="17"/>
      <c r="S15" s="17"/>
      <c r="T15" s="17"/>
      <c r="U15" s="17"/>
      <c r="V15" s="17"/>
      <c r="W15" s="17"/>
      <c r="X15" s="17">
        <v>43837.029166666667</v>
      </c>
      <c r="Y15" s="17"/>
      <c r="Z15" s="17">
        <v>43838.445833333331</v>
      </c>
      <c r="AA15" s="15" t="s">
        <v>40</v>
      </c>
      <c r="AB15" s="15" t="s">
        <v>49</v>
      </c>
      <c r="AD15" s="58"/>
      <c r="AJ15" s="18" t="str">
        <f t="shared" si="0"/>
        <v>NA</v>
      </c>
      <c r="AK15" s="19">
        <f t="shared" si="1"/>
        <v>-43837.916666666664</v>
      </c>
      <c r="AL15" s="19">
        <f t="shared" si="2"/>
        <v>0.52916666666715173</v>
      </c>
      <c r="AM15" s="19">
        <f t="shared" si="3"/>
        <v>0.52916666666715173</v>
      </c>
      <c r="AN15" s="19" t="e">
        <f>IF(AL15&gt;=#REF!,"NO","Yes")</f>
        <v>#REF!</v>
      </c>
      <c r="AO15" s="20" t="e">
        <f>IF(AM15="Pending","pending",IF(AM15&gt;=#REF!,"No", "Yes"))</f>
        <v>#REF!</v>
      </c>
      <c r="AP15" s="21">
        <f t="shared" ca="1" si="4"/>
        <v>44161.737907060182</v>
      </c>
      <c r="AQ15" s="22" t="str">
        <f t="shared" si="5"/>
        <v>Non Pending</v>
      </c>
    </row>
    <row r="16" spans="1:44" s="15" customFormat="1" ht="23" x14ac:dyDescent="0.35">
      <c r="A16" s="15">
        <v>15</v>
      </c>
      <c r="B16" s="40" t="s">
        <v>36</v>
      </c>
      <c r="C16" s="25">
        <v>43837.345833333333</v>
      </c>
      <c r="D16" s="25">
        <v>43837.40625</v>
      </c>
      <c r="E16" s="23">
        <v>219599173</v>
      </c>
      <c r="F16" s="23" t="s">
        <v>50</v>
      </c>
      <c r="G16" s="23" t="s">
        <v>41</v>
      </c>
      <c r="H16" s="25">
        <v>43838.479166666664</v>
      </c>
      <c r="I16" s="23" t="s">
        <v>151</v>
      </c>
      <c r="J16" s="40" t="s">
        <v>110</v>
      </c>
      <c r="K16" s="40" t="s">
        <v>46</v>
      </c>
      <c r="L16" s="23" t="s">
        <v>152</v>
      </c>
      <c r="M16" s="40">
        <f>WEEKNUM(H16)</f>
        <v>2</v>
      </c>
      <c r="N16" s="40" t="s">
        <v>74</v>
      </c>
      <c r="O16" s="40" t="s">
        <v>70</v>
      </c>
      <c r="P16" s="23" t="s">
        <v>153</v>
      </c>
      <c r="Q16" s="25">
        <v>43838.729166666664</v>
      </c>
      <c r="R16" s="25"/>
      <c r="S16" s="25"/>
      <c r="T16" s="25"/>
      <c r="U16" s="25"/>
      <c r="V16" s="25">
        <v>43839.956944444442</v>
      </c>
      <c r="W16" s="25"/>
      <c r="X16" s="25"/>
      <c r="Y16" s="25"/>
      <c r="Z16" s="25">
        <v>43839.956944444442</v>
      </c>
      <c r="AA16" s="40" t="s">
        <v>40</v>
      </c>
      <c r="AB16" s="23" t="s">
        <v>49</v>
      </c>
      <c r="AC16" s="23"/>
      <c r="AD16" s="59">
        <v>456606</v>
      </c>
      <c r="AE16" s="23"/>
      <c r="AF16" s="23"/>
      <c r="AG16" s="23"/>
      <c r="AH16" s="23"/>
      <c r="AI16" s="23"/>
      <c r="AJ16" s="26" t="s">
        <v>128</v>
      </c>
      <c r="AK16" s="27">
        <v>-43836.159722222197</v>
      </c>
      <c r="AL16" s="27">
        <f t="shared" si="2"/>
        <v>1.4777777777781012</v>
      </c>
      <c r="AM16" s="27">
        <v>-43836.159722222197</v>
      </c>
      <c r="AN16" s="27" t="e">
        <v>#REF!</v>
      </c>
      <c r="AO16" s="28" t="e">
        <v>#REF!</v>
      </c>
      <c r="AP16" s="29">
        <f t="shared" ca="1" si="4"/>
        <v>44161.737907060182</v>
      </c>
      <c r="AQ16" s="30" t="s">
        <v>129</v>
      </c>
      <c r="AR16" s="23"/>
    </row>
    <row r="17" spans="1:44" s="15" customFormat="1" ht="23" x14ac:dyDescent="0.35">
      <c r="A17" s="15">
        <v>16</v>
      </c>
      <c r="B17" s="15" t="s">
        <v>36</v>
      </c>
      <c r="C17" s="17">
        <v>43838.518055555556</v>
      </c>
      <c r="D17" s="17">
        <v>43838.563888888886</v>
      </c>
      <c r="E17" s="15">
        <v>219639938</v>
      </c>
      <c r="F17" s="15" t="s">
        <v>62</v>
      </c>
      <c r="G17" s="15" t="s">
        <v>42</v>
      </c>
      <c r="H17" s="17">
        <v>43838.646527777775</v>
      </c>
      <c r="I17" s="15" t="s">
        <v>119</v>
      </c>
      <c r="J17" s="15" t="s">
        <v>37</v>
      </c>
      <c r="K17" s="15" t="s">
        <v>38</v>
      </c>
      <c r="L17" s="15" t="s">
        <v>120</v>
      </c>
      <c r="M17" s="15">
        <v>2</v>
      </c>
      <c r="N17" s="15" t="s">
        <v>39</v>
      </c>
      <c r="O17" s="15" t="s">
        <v>70</v>
      </c>
      <c r="P17" s="15" t="s">
        <v>118</v>
      </c>
      <c r="Q17" s="17">
        <v>43839.375</v>
      </c>
      <c r="R17" s="17"/>
      <c r="S17" s="17"/>
      <c r="T17" s="17"/>
      <c r="U17" s="17"/>
      <c r="V17" s="17"/>
      <c r="W17" s="17"/>
      <c r="X17" s="17">
        <v>43839.378472222219</v>
      </c>
      <c r="Y17" s="17"/>
      <c r="Z17" s="17">
        <v>43839.793055555558</v>
      </c>
      <c r="AA17" s="15" t="s">
        <v>39</v>
      </c>
      <c r="AB17" s="15" t="s">
        <v>49</v>
      </c>
      <c r="AJ17" s="18" t="str">
        <f>IF(N17="Final","NA",IF(S17="","NA",S17-H17))</f>
        <v>NA</v>
      </c>
      <c r="AK17" s="19">
        <f>IF(N17="initial",IF(AA17="converted to Final MIR",Y17-H17,U17-H17),Y17-H17)</f>
        <v>-43838.646527777775</v>
      </c>
      <c r="AL17" s="19">
        <f t="shared" si="2"/>
        <v>1.1465277777824667</v>
      </c>
      <c r="AM17" s="19">
        <f>IF(N17="Final",Z17-H17,IF(AB17="MIR Distributed",Z17-H17,"Pending"))</f>
        <v>1.1465277777824667</v>
      </c>
      <c r="AN17" s="19" t="e">
        <f>IF(AL17&gt;=#REF!,"NO","Yes")</f>
        <v>#REF!</v>
      </c>
      <c r="AO17" s="20" t="e">
        <f>IF(AM17="Pending","pending",IF(AM17&gt;=#REF!,"No", "Yes"))</f>
        <v>#REF!</v>
      </c>
      <c r="AP17" s="21">
        <f t="shared" ca="1" si="4"/>
        <v>44161.737907060182</v>
      </c>
      <c r="AQ17" s="22" t="str">
        <f>IF(AB17="Final Awaited", AP17-H17, IF(AB17="Sent for Approval", AP17-H17, "Non Pending"))</f>
        <v>Non Pending</v>
      </c>
    </row>
    <row r="18" spans="1:44" s="15" customFormat="1" ht="23" x14ac:dyDescent="0.35">
      <c r="A18" s="34">
        <v>17</v>
      </c>
      <c r="B18" s="39" t="s">
        <v>36</v>
      </c>
      <c r="C18" s="17">
        <v>43839.093055555553</v>
      </c>
      <c r="D18" s="17">
        <v>43839.103472222225</v>
      </c>
      <c r="E18" s="15">
        <v>219675277</v>
      </c>
      <c r="F18" s="15" t="s">
        <v>62</v>
      </c>
      <c r="G18" s="39" t="s">
        <v>42</v>
      </c>
      <c r="H18" s="17">
        <v>43839.159722222219</v>
      </c>
      <c r="I18" s="15" t="s">
        <v>126</v>
      </c>
      <c r="J18" s="39" t="s">
        <v>37</v>
      </c>
      <c r="K18" s="39" t="s">
        <v>38</v>
      </c>
      <c r="L18" s="15" t="s">
        <v>137</v>
      </c>
      <c r="M18" s="39">
        <v>1</v>
      </c>
      <c r="N18" s="39" t="s">
        <v>39</v>
      </c>
      <c r="O18" s="15" t="s">
        <v>70</v>
      </c>
      <c r="P18" s="15" t="s">
        <v>127</v>
      </c>
      <c r="Q18" s="17"/>
      <c r="R18" s="17"/>
      <c r="S18" s="17"/>
      <c r="T18" s="17"/>
      <c r="U18" s="17"/>
      <c r="V18" s="17"/>
      <c r="W18" s="17"/>
      <c r="X18" s="17">
        <v>43839.29791666667</v>
      </c>
      <c r="Y18" s="17"/>
      <c r="Z18" s="17">
        <v>43839.78402777778</v>
      </c>
      <c r="AA18" s="39" t="s">
        <v>40</v>
      </c>
      <c r="AB18" s="15" t="s">
        <v>49</v>
      </c>
      <c r="AJ18" s="18" t="s">
        <v>128</v>
      </c>
      <c r="AK18" s="19">
        <v>-43839.159722222219</v>
      </c>
      <c r="AL18" s="19">
        <f t="shared" si="2"/>
        <v>0.62430555556056788</v>
      </c>
      <c r="AM18" s="19">
        <v>-43839.159722222219</v>
      </c>
      <c r="AN18" s="19" t="e">
        <v>#REF!</v>
      </c>
      <c r="AO18" s="20" t="e">
        <v>#REF!</v>
      </c>
      <c r="AP18" s="21">
        <f t="shared" ca="1" si="4"/>
        <v>44161.737907060182</v>
      </c>
      <c r="AQ18" s="22" t="s">
        <v>129</v>
      </c>
    </row>
    <row r="19" spans="1:44" s="15" customFormat="1" ht="23" x14ac:dyDescent="0.35">
      <c r="A19" s="15">
        <v>18</v>
      </c>
      <c r="B19" s="15" t="s">
        <v>36</v>
      </c>
      <c r="C19" s="17">
        <v>43839.547222222223</v>
      </c>
      <c r="D19" s="17">
        <v>43839.609027777777</v>
      </c>
      <c r="E19" s="15">
        <v>219702768</v>
      </c>
      <c r="F19" s="15" t="s">
        <v>60</v>
      </c>
      <c r="G19" s="15" t="s">
        <v>41</v>
      </c>
      <c r="H19" s="17">
        <v>43839.751388888886</v>
      </c>
      <c r="I19" s="15" t="s">
        <v>121</v>
      </c>
      <c r="J19" s="15" t="s">
        <v>37</v>
      </c>
      <c r="K19" s="15" t="s">
        <v>38</v>
      </c>
      <c r="L19" s="15" t="s">
        <v>122</v>
      </c>
      <c r="M19" s="15">
        <v>2</v>
      </c>
      <c r="N19" s="15" t="s">
        <v>39</v>
      </c>
      <c r="O19" s="15" t="s">
        <v>70</v>
      </c>
      <c r="P19" s="15" t="s">
        <v>118</v>
      </c>
      <c r="Q19" s="17">
        <v>43839.385416666664</v>
      </c>
      <c r="R19" s="17"/>
      <c r="S19" s="17"/>
      <c r="T19" s="17"/>
      <c r="U19" s="17"/>
      <c r="V19" s="17"/>
      <c r="W19" s="17"/>
      <c r="X19" s="17">
        <v>43839.390277777777</v>
      </c>
      <c r="Y19" s="17"/>
      <c r="Z19" s="17">
        <v>43839.879861111112</v>
      </c>
      <c r="AA19" s="15" t="s">
        <v>39</v>
      </c>
      <c r="AB19" s="15" t="s">
        <v>49</v>
      </c>
      <c r="AJ19" s="18" t="str">
        <f t="shared" ref="AJ19:AJ24" si="6">IF(N19="Final","NA",IF(S19="","NA",S19-H19))</f>
        <v>NA</v>
      </c>
      <c r="AK19" s="19">
        <f t="shared" ref="AK19:AK24" si="7">IF(N19="initial",IF(AA19="converted to Final MIR",Y19-H19,U19-H19),Y19-H19)</f>
        <v>-43839.751388888886</v>
      </c>
      <c r="AL19" s="19">
        <f t="shared" si="2"/>
        <v>0.12847222222626442</v>
      </c>
      <c r="AM19" s="19">
        <f t="shared" ref="AM19:AM24" si="8">IF(N19="Final",Z19-H19,IF(AB19="MIR Distributed",Z19-H19,"Pending"))</f>
        <v>0.12847222222626442</v>
      </c>
      <c r="AN19" s="19" t="e">
        <f>IF(AL19&gt;=#REF!,"NO","Yes")</f>
        <v>#REF!</v>
      </c>
      <c r="AO19" s="20" t="e">
        <f>IF(AM19="Pending","pending",IF(AM19&gt;=#REF!,"No", "Yes"))</f>
        <v>#REF!</v>
      </c>
      <c r="AP19" s="21">
        <f t="shared" ca="1" si="4"/>
        <v>44161.737907060182</v>
      </c>
      <c r="AQ19" s="22" t="str">
        <f t="shared" ref="AQ19:AQ24" si="9">IF(AB19="Final Awaited", AP19-H19, IF(AB19="Sent for Approval", AP19-H19, "Non Pending"))</f>
        <v>Non Pending</v>
      </c>
    </row>
    <row r="20" spans="1:44" s="15" customFormat="1" ht="23" x14ac:dyDescent="0.35">
      <c r="A20" s="15">
        <v>19</v>
      </c>
      <c r="B20" s="15" t="s">
        <v>36</v>
      </c>
      <c r="C20" s="17">
        <v>43839.740277777775</v>
      </c>
      <c r="D20" s="17">
        <v>43839.784722222219</v>
      </c>
      <c r="E20" s="15">
        <v>219718250</v>
      </c>
      <c r="F20" s="15" t="s">
        <v>60</v>
      </c>
      <c r="G20" s="15" t="s">
        <v>41</v>
      </c>
      <c r="H20" s="17">
        <v>43839.823611111111</v>
      </c>
      <c r="I20" s="15" t="s">
        <v>91</v>
      </c>
      <c r="J20" s="15" t="s">
        <v>37</v>
      </c>
      <c r="K20" s="15" t="s">
        <v>38</v>
      </c>
      <c r="L20" s="15" t="s">
        <v>105</v>
      </c>
      <c r="M20" s="15">
        <v>2</v>
      </c>
      <c r="N20" s="15" t="s">
        <v>39</v>
      </c>
      <c r="O20" s="15" t="s">
        <v>70</v>
      </c>
      <c r="P20" s="15" t="s">
        <v>106</v>
      </c>
      <c r="Q20" s="17">
        <v>43839.854166666664</v>
      </c>
      <c r="R20" s="17"/>
      <c r="S20" s="17"/>
      <c r="T20" s="17"/>
      <c r="U20" s="17"/>
      <c r="V20" s="17"/>
      <c r="W20" s="17"/>
      <c r="X20" s="17">
        <v>43839.854166666664</v>
      </c>
      <c r="Y20" s="17"/>
      <c r="Z20" s="17">
        <v>43840.399305555555</v>
      </c>
      <c r="AA20" s="15" t="s">
        <v>39</v>
      </c>
      <c r="AB20" s="15" t="s">
        <v>49</v>
      </c>
      <c r="AJ20" s="18" t="str">
        <f t="shared" si="6"/>
        <v>NA</v>
      </c>
      <c r="AK20" s="19">
        <f t="shared" si="7"/>
        <v>-43839.823611111111</v>
      </c>
      <c r="AL20" s="19">
        <f t="shared" si="2"/>
        <v>0.57569444444379769</v>
      </c>
      <c r="AM20" s="19">
        <f t="shared" si="8"/>
        <v>0.57569444444379769</v>
      </c>
      <c r="AN20" s="19" t="e">
        <f>IF(AL20&gt;=#REF!,"NO","Yes")</f>
        <v>#REF!</v>
      </c>
      <c r="AO20" s="20" t="e">
        <f>IF(AM20="Pending","pending",IF(AM20&gt;=#REF!,"No", "Yes"))</f>
        <v>#REF!</v>
      </c>
      <c r="AP20" s="21">
        <f t="shared" ca="1" si="4"/>
        <v>44161.737907060182</v>
      </c>
      <c r="AQ20" s="22" t="str">
        <f t="shared" si="9"/>
        <v>Non Pending</v>
      </c>
    </row>
    <row r="21" spans="1:44" s="15" customFormat="1" ht="23" x14ac:dyDescent="0.35">
      <c r="A21" s="34">
        <v>20</v>
      </c>
      <c r="B21" s="15" t="s">
        <v>36</v>
      </c>
      <c r="C21" s="17">
        <v>43839.594444444447</v>
      </c>
      <c r="D21" s="17">
        <v>43839.603472222225</v>
      </c>
      <c r="E21" s="15">
        <v>219707233</v>
      </c>
      <c r="F21" s="15" t="s">
        <v>51</v>
      </c>
      <c r="G21" s="15" t="s">
        <v>42</v>
      </c>
      <c r="H21" s="17">
        <v>43839.89166666667</v>
      </c>
      <c r="I21" s="15" t="s">
        <v>107</v>
      </c>
      <c r="J21" s="15" t="s">
        <v>37</v>
      </c>
      <c r="K21" s="15" t="s">
        <v>38</v>
      </c>
      <c r="L21" s="15" t="s">
        <v>108</v>
      </c>
      <c r="M21" s="15">
        <v>2</v>
      </c>
      <c r="N21" s="15" t="s">
        <v>39</v>
      </c>
      <c r="O21" s="15" t="s">
        <v>70</v>
      </c>
      <c r="P21" s="15" t="s">
        <v>85</v>
      </c>
      <c r="Q21" s="17">
        <v>43839.897222222222</v>
      </c>
      <c r="R21" s="17"/>
      <c r="S21" s="17"/>
      <c r="T21" s="17"/>
      <c r="U21" s="17"/>
      <c r="V21" s="17"/>
      <c r="W21" s="17"/>
      <c r="X21" s="17">
        <v>43839.897222222222</v>
      </c>
      <c r="Y21" s="17"/>
      <c r="Z21" s="17">
        <v>43840.399305555555</v>
      </c>
      <c r="AA21" s="15" t="s">
        <v>39</v>
      </c>
      <c r="AB21" s="15" t="s">
        <v>49</v>
      </c>
      <c r="AJ21" s="18" t="str">
        <f t="shared" si="6"/>
        <v>NA</v>
      </c>
      <c r="AK21" s="19">
        <f t="shared" si="7"/>
        <v>-43839.89166666667</v>
      </c>
      <c r="AL21" s="19">
        <f t="shared" si="2"/>
        <v>0.507638888884685</v>
      </c>
      <c r="AM21" s="19">
        <f t="shared" si="8"/>
        <v>0.507638888884685</v>
      </c>
      <c r="AN21" s="19" t="e">
        <f>IF(AL21&gt;=#REF!,"NO","Yes")</f>
        <v>#REF!</v>
      </c>
      <c r="AO21" s="20" t="e">
        <f>IF(AM21="Pending","pending",IF(AM21&gt;=#REF!,"No", "Yes"))</f>
        <v>#REF!</v>
      </c>
      <c r="AP21" s="21">
        <f t="shared" ca="1" si="4"/>
        <v>44161.737907060182</v>
      </c>
      <c r="AQ21" s="22" t="str">
        <f t="shared" si="9"/>
        <v>Non Pending</v>
      </c>
    </row>
    <row r="22" spans="1:44" s="15" customFormat="1" ht="23" x14ac:dyDescent="0.35">
      <c r="A22" s="15">
        <v>21</v>
      </c>
      <c r="B22" s="15" t="s">
        <v>36</v>
      </c>
      <c r="C22" s="17">
        <v>43840.78125</v>
      </c>
      <c r="D22" s="17">
        <v>43840.826388888891</v>
      </c>
      <c r="E22" s="15">
        <v>219775224</v>
      </c>
      <c r="F22" s="15" t="s">
        <v>50</v>
      </c>
      <c r="G22" s="15" t="s">
        <v>41</v>
      </c>
      <c r="H22" s="17">
        <v>43840.854861111111</v>
      </c>
      <c r="I22" s="15" t="s">
        <v>109</v>
      </c>
      <c r="J22" s="15" t="s">
        <v>110</v>
      </c>
      <c r="K22" s="15" t="s">
        <v>46</v>
      </c>
      <c r="L22" s="15" t="s">
        <v>73</v>
      </c>
      <c r="M22" s="15">
        <v>2</v>
      </c>
      <c r="N22" s="15" t="s">
        <v>74</v>
      </c>
      <c r="O22" s="15" t="s">
        <v>70</v>
      </c>
      <c r="P22" s="15" t="s">
        <v>52</v>
      </c>
      <c r="Q22" s="17">
        <v>43840.927083333336</v>
      </c>
      <c r="R22" s="17">
        <v>43840.927083333336</v>
      </c>
      <c r="S22" s="17">
        <v>43841.5625</v>
      </c>
      <c r="T22" s="17">
        <v>43841.895833333336</v>
      </c>
      <c r="U22" s="17">
        <v>43841.925694444442</v>
      </c>
      <c r="V22" s="17">
        <v>43842.006944444445</v>
      </c>
      <c r="W22" s="17"/>
      <c r="X22" s="17"/>
      <c r="Y22" s="17"/>
      <c r="Z22" s="17"/>
      <c r="AA22" s="23" t="s">
        <v>86</v>
      </c>
      <c r="AB22" s="15" t="s">
        <v>76</v>
      </c>
      <c r="AD22" s="15">
        <v>470173</v>
      </c>
      <c r="AE22" s="37">
        <v>43842.5</v>
      </c>
      <c r="AJ22" s="18">
        <f t="shared" si="6"/>
        <v>0.70763888888905058</v>
      </c>
      <c r="AK22" s="19">
        <f t="shared" si="7"/>
        <v>1.0708333333313931</v>
      </c>
      <c r="AL22" s="19">
        <f t="shared" si="2"/>
        <v>1.1520833333343035</v>
      </c>
      <c r="AM22" s="19" t="str">
        <f t="shared" si="8"/>
        <v>Pending</v>
      </c>
      <c r="AN22" s="19" t="e">
        <f>IF(AL22&gt;=#REF!,"NO","Yes")</f>
        <v>#REF!</v>
      </c>
      <c r="AO22" s="20" t="str">
        <f>IF(AM22="Pending","pending",IF(AM22&gt;=#REF!,"No", "Yes"))</f>
        <v>pending</v>
      </c>
      <c r="AP22" s="21">
        <f t="shared" ca="1" si="4"/>
        <v>44161.737907060182</v>
      </c>
      <c r="AQ22" s="22">
        <f t="shared" ca="1" si="9"/>
        <v>320.88304594907095</v>
      </c>
    </row>
    <row r="23" spans="1:44" s="15" customFormat="1" ht="23" x14ac:dyDescent="0.35">
      <c r="A23" s="15">
        <v>22</v>
      </c>
      <c r="B23" s="15" t="s">
        <v>36</v>
      </c>
      <c r="C23" s="17">
        <v>43841.583333333336</v>
      </c>
      <c r="D23" s="17">
        <v>43841.795138888891</v>
      </c>
      <c r="E23" s="15">
        <v>219826690</v>
      </c>
      <c r="F23" s="15" t="s">
        <v>115</v>
      </c>
      <c r="G23" s="15" t="s">
        <v>67</v>
      </c>
      <c r="H23" s="17">
        <v>43841.830555555556</v>
      </c>
      <c r="I23" s="15" t="s">
        <v>116</v>
      </c>
      <c r="J23" s="15" t="s">
        <v>117</v>
      </c>
      <c r="K23" s="15" t="s">
        <v>38</v>
      </c>
      <c r="L23" s="15" t="s">
        <v>104</v>
      </c>
      <c r="M23" s="15">
        <v>2</v>
      </c>
      <c r="N23" s="15" t="s">
        <v>74</v>
      </c>
      <c r="O23" s="15" t="s">
        <v>70</v>
      </c>
      <c r="P23" s="15" t="s">
        <v>106</v>
      </c>
      <c r="Q23" s="17">
        <v>43841.992361111108</v>
      </c>
      <c r="R23" s="17">
        <v>43841.992361111108</v>
      </c>
      <c r="S23" s="17"/>
      <c r="T23" s="17"/>
      <c r="U23" s="17"/>
      <c r="V23" s="17">
        <v>43844.458333333336</v>
      </c>
      <c r="W23" s="17"/>
      <c r="X23" s="17"/>
      <c r="Y23" s="17"/>
      <c r="Z23" s="17"/>
      <c r="AA23" s="23" t="s">
        <v>86</v>
      </c>
      <c r="AB23" s="15" t="s">
        <v>99</v>
      </c>
      <c r="AD23" s="15">
        <v>470432</v>
      </c>
      <c r="AE23" s="37">
        <v>43842.506249999999</v>
      </c>
      <c r="AJ23" s="18" t="str">
        <f t="shared" si="6"/>
        <v>NA</v>
      </c>
      <c r="AK23" s="19">
        <f t="shared" si="7"/>
        <v>-43841.830555555556</v>
      </c>
      <c r="AL23" s="19">
        <f t="shared" si="2"/>
        <v>2.6277777777795563</v>
      </c>
      <c r="AM23" s="19" t="str">
        <f t="shared" si="8"/>
        <v>Pending</v>
      </c>
      <c r="AN23" s="19" t="e">
        <f>IF(AL23&gt;=#REF!,"NO","Yes")</f>
        <v>#REF!</v>
      </c>
      <c r="AO23" s="20" t="str">
        <f>IF(AM23="Pending","pending",IF(AM23&gt;=#REF!,"No", "Yes"))</f>
        <v>pending</v>
      </c>
      <c r="AP23" s="21">
        <f t="shared" ca="1" si="4"/>
        <v>44161.737907060182</v>
      </c>
      <c r="AQ23" s="22" t="str">
        <f t="shared" si="9"/>
        <v>Non Pending</v>
      </c>
    </row>
    <row r="24" spans="1:44" s="15" customFormat="1" ht="23" x14ac:dyDescent="0.35">
      <c r="A24" s="34">
        <v>23</v>
      </c>
      <c r="B24" s="15" t="s">
        <v>36</v>
      </c>
      <c r="C24" s="17">
        <v>43842.019444444442</v>
      </c>
      <c r="D24" s="17">
        <v>43842.13958333333</v>
      </c>
      <c r="E24" s="15">
        <v>219847818</v>
      </c>
      <c r="F24" s="15" t="s">
        <v>111</v>
      </c>
      <c r="G24" s="15" t="s">
        <v>42</v>
      </c>
      <c r="H24" s="17">
        <v>43842.213888888888</v>
      </c>
      <c r="I24" s="15" t="s">
        <v>112</v>
      </c>
      <c r="J24" s="15" t="s">
        <v>114</v>
      </c>
      <c r="K24" s="15" t="s">
        <v>113</v>
      </c>
      <c r="L24" s="15" t="s">
        <v>73</v>
      </c>
      <c r="M24" s="15">
        <v>2</v>
      </c>
      <c r="N24" s="15" t="s">
        <v>74</v>
      </c>
      <c r="O24" s="15" t="s">
        <v>70</v>
      </c>
      <c r="P24" s="15" t="s">
        <v>75</v>
      </c>
      <c r="Q24" s="17">
        <v>43842.256249999999</v>
      </c>
      <c r="R24" s="17">
        <v>43842.259027777778</v>
      </c>
      <c r="S24" s="17">
        <v>43843.604861111111</v>
      </c>
      <c r="T24" s="17">
        <v>43843.614583333336</v>
      </c>
      <c r="U24" s="17"/>
      <c r="V24" s="17">
        <v>43843.909722222219</v>
      </c>
      <c r="W24" s="17"/>
      <c r="X24" s="17"/>
      <c r="Y24" s="17"/>
      <c r="Z24" s="17"/>
      <c r="AA24" s="23" t="s">
        <v>86</v>
      </c>
      <c r="AB24" s="15" t="s">
        <v>99</v>
      </c>
      <c r="AD24" s="15">
        <v>470182</v>
      </c>
      <c r="AE24" s="37">
        <v>43842.506249999999</v>
      </c>
      <c r="AJ24" s="18">
        <f t="shared" si="6"/>
        <v>1.390972222223354</v>
      </c>
      <c r="AK24" s="19">
        <f t="shared" si="7"/>
        <v>-43842.213888888888</v>
      </c>
      <c r="AL24" s="19">
        <f t="shared" si="2"/>
        <v>1.6958333333313931</v>
      </c>
      <c r="AM24" s="19" t="str">
        <f t="shared" si="8"/>
        <v>Pending</v>
      </c>
      <c r="AN24" s="19" t="e">
        <f>IF(AL24&gt;=#REF!,"NO","Yes")</f>
        <v>#REF!</v>
      </c>
      <c r="AO24" s="20" t="str">
        <f>IF(AM24="Pending","pending",IF(AM24&gt;=#REF!,"No", "Yes"))</f>
        <v>pending</v>
      </c>
      <c r="AP24" s="21">
        <f t="shared" ca="1" si="4"/>
        <v>44161.737907060182</v>
      </c>
      <c r="AQ24" s="22" t="str">
        <f t="shared" si="9"/>
        <v>Non Pending</v>
      </c>
    </row>
    <row r="25" spans="1:44" ht="23" x14ac:dyDescent="0.35">
      <c r="A25" s="15">
        <v>24</v>
      </c>
      <c r="B25" s="40" t="s">
        <v>36</v>
      </c>
      <c r="C25" s="25">
        <v>43843.665972222225</v>
      </c>
      <c r="D25" s="25">
        <v>43843.683333333334</v>
      </c>
      <c r="E25" s="23">
        <v>219926556</v>
      </c>
      <c r="F25" s="23" t="s">
        <v>60</v>
      </c>
      <c r="G25" s="23" t="s">
        <v>41</v>
      </c>
      <c r="H25" s="25">
        <v>43843.683333333334</v>
      </c>
      <c r="I25" s="23" t="s">
        <v>130</v>
      </c>
      <c r="J25" s="40" t="s">
        <v>37</v>
      </c>
      <c r="K25" s="40" t="s">
        <v>38</v>
      </c>
      <c r="L25" s="23" t="s">
        <v>131</v>
      </c>
      <c r="M25" s="40">
        <v>1</v>
      </c>
      <c r="N25" s="40" t="s">
        <v>39</v>
      </c>
      <c r="O25" s="40" t="s">
        <v>70</v>
      </c>
      <c r="P25" s="23" t="s">
        <v>132</v>
      </c>
      <c r="Q25" s="25">
        <v>43843.993055555555</v>
      </c>
      <c r="X25" s="25">
        <v>43843.993750000001</v>
      </c>
      <c r="Z25" s="25">
        <v>43844.913194444445</v>
      </c>
      <c r="AA25" s="40" t="s">
        <v>40</v>
      </c>
      <c r="AB25" s="23" t="s">
        <v>49</v>
      </c>
      <c r="AJ25" s="26" t="s">
        <v>128</v>
      </c>
      <c r="AK25" s="27">
        <v>-43839.159722222219</v>
      </c>
      <c r="AL25" s="27">
        <f t="shared" si="2"/>
        <v>1.2298611111109494</v>
      </c>
      <c r="AM25" s="27">
        <v>-43839.159722222219</v>
      </c>
      <c r="AN25" s="27" t="e">
        <v>#REF!</v>
      </c>
      <c r="AO25" s="28" t="e">
        <v>#REF!</v>
      </c>
      <c r="AP25" s="29">
        <f t="shared" ca="1" si="4"/>
        <v>44161.737907060182</v>
      </c>
      <c r="AQ25" s="30" t="s">
        <v>129</v>
      </c>
    </row>
    <row r="26" spans="1:44" ht="23" x14ac:dyDescent="0.35">
      <c r="A26" s="15">
        <v>25</v>
      </c>
      <c r="B26" s="15" t="s">
        <v>36</v>
      </c>
      <c r="C26" s="17">
        <v>43843.661111111112</v>
      </c>
      <c r="D26" s="17">
        <v>43843.723611111112</v>
      </c>
      <c r="E26" s="15">
        <v>219926542</v>
      </c>
      <c r="F26" s="15" t="s">
        <v>60</v>
      </c>
      <c r="G26" s="15" t="s">
        <v>41</v>
      </c>
      <c r="H26" s="17">
        <v>43843.746527777781</v>
      </c>
      <c r="I26" s="15" t="s">
        <v>123</v>
      </c>
      <c r="J26" s="15" t="s">
        <v>37</v>
      </c>
      <c r="K26" s="15" t="s">
        <v>38</v>
      </c>
      <c r="L26" s="15" t="s">
        <v>124</v>
      </c>
      <c r="M26" s="15">
        <v>3</v>
      </c>
      <c r="N26" s="15" t="s">
        <v>39</v>
      </c>
      <c r="O26" s="15" t="s">
        <v>70</v>
      </c>
      <c r="P26" s="15" t="s">
        <v>125</v>
      </c>
      <c r="Q26" s="17">
        <v>43843.791666666664</v>
      </c>
      <c r="R26" s="38"/>
      <c r="S26" s="38"/>
      <c r="T26" s="38"/>
      <c r="U26" s="38"/>
      <c r="V26" s="38"/>
      <c r="W26" s="38"/>
      <c r="X26" s="17">
        <v>43843.809027777781</v>
      </c>
      <c r="Y26" s="38"/>
      <c r="Z26" s="17">
        <v>43844.625</v>
      </c>
      <c r="AA26" s="39" t="s">
        <v>40</v>
      </c>
      <c r="AB26" s="15" t="s">
        <v>49</v>
      </c>
      <c r="AC26" s="15"/>
      <c r="AD26" s="15"/>
      <c r="AE26" s="15"/>
      <c r="AF26" s="15"/>
      <c r="AG26" s="15"/>
      <c r="AH26" s="15"/>
      <c r="AI26" s="15"/>
      <c r="AJ26" s="18" t="str">
        <f>IF(N26="Final","NA",IF(S26="","NA",S26-H26))</f>
        <v>NA</v>
      </c>
      <c r="AK26" s="19">
        <f>IF(N26="initial",IF(AA26="converted to Final MIR",Y26-H26,U26-H26),Y26-H26)</f>
        <v>-43843.746527777781</v>
      </c>
      <c r="AL26" s="19">
        <f t="shared" si="2"/>
        <v>0.87847222221898846</v>
      </c>
      <c r="AM26" s="19">
        <f>IF(N26="Final",Z26-H26,IF(AB26="MIR Distributed",Z26-H26,"Pending"))</f>
        <v>0.87847222221898846</v>
      </c>
      <c r="AN26" s="19" t="e">
        <f>IF(AL26&gt;=#REF!,"NO","Yes")</f>
        <v>#REF!</v>
      </c>
      <c r="AO26" s="20" t="e">
        <f>IF(AM26="Pending","pending",IF(AM26&gt;=#REF!,"No", "Yes"))</f>
        <v>#REF!</v>
      </c>
      <c r="AP26" s="21">
        <f t="shared" ca="1" si="4"/>
        <v>44161.737907060182</v>
      </c>
      <c r="AQ26" s="22" t="str">
        <f>IF(AB26="Final Awaited", AP26-H26, IF(AB26="Sent for Approval", AP26-H26, "Non Pending"))</f>
        <v>Non Pending</v>
      </c>
      <c r="AR26" s="15"/>
    </row>
    <row r="27" spans="1:44" ht="23" x14ac:dyDescent="0.35">
      <c r="A27" s="34">
        <v>26</v>
      </c>
      <c r="B27" s="40" t="s">
        <v>36</v>
      </c>
      <c r="C27" s="25">
        <v>43843.877083333333</v>
      </c>
      <c r="D27" s="25">
        <v>43843.934027777781</v>
      </c>
      <c r="E27" s="23">
        <v>219942826</v>
      </c>
      <c r="F27" s="23" t="s">
        <v>133</v>
      </c>
      <c r="G27" s="23" t="s">
        <v>67</v>
      </c>
      <c r="H27" s="25">
        <v>43844.006944444445</v>
      </c>
      <c r="I27" s="23" t="s">
        <v>154</v>
      </c>
      <c r="J27" s="42" t="s">
        <v>37</v>
      </c>
      <c r="K27" s="40" t="s">
        <v>38</v>
      </c>
      <c r="L27" s="23" t="s">
        <v>170</v>
      </c>
      <c r="M27" s="40">
        <f>WEEKNUM(H27)</f>
        <v>3</v>
      </c>
      <c r="N27" s="40" t="s">
        <v>39</v>
      </c>
      <c r="O27" s="40" t="s">
        <v>70</v>
      </c>
      <c r="P27" s="23" t="s">
        <v>153</v>
      </c>
      <c r="Q27" s="25">
        <v>43844.75</v>
      </c>
      <c r="X27" s="25">
        <v>43844.756944444445</v>
      </c>
      <c r="Z27" s="25">
        <v>43844.923611111109</v>
      </c>
      <c r="AA27" s="40" t="s">
        <v>40</v>
      </c>
      <c r="AB27" s="23" t="s">
        <v>49</v>
      </c>
      <c r="AJ27" s="26" t="s">
        <v>128</v>
      </c>
      <c r="AK27" s="27">
        <v>-43836.159722222197</v>
      </c>
      <c r="AL27" s="27">
        <f t="shared" si="2"/>
        <v>0.91666666666424135</v>
      </c>
      <c r="AM27" s="27">
        <v>-43836.159722222197</v>
      </c>
      <c r="AN27" s="27" t="e">
        <v>#REF!</v>
      </c>
      <c r="AO27" s="28" t="e">
        <v>#REF!</v>
      </c>
      <c r="AP27" s="29">
        <f t="shared" ca="1" si="4"/>
        <v>44161.737907060182</v>
      </c>
      <c r="AQ27" s="30" t="s">
        <v>129</v>
      </c>
    </row>
    <row r="28" spans="1:44" ht="23" x14ac:dyDescent="0.35">
      <c r="A28" s="15">
        <v>27</v>
      </c>
      <c r="B28" s="40" t="s">
        <v>36</v>
      </c>
      <c r="C28" s="25">
        <v>43844.496527777781</v>
      </c>
      <c r="D28" s="25">
        <v>43844.53125</v>
      </c>
      <c r="E28" s="23">
        <v>219974877</v>
      </c>
      <c r="F28" s="23" t="s">
        <v>133</v>
      </c>
      <c r="G28" s="23" t="s">
        <v>67</v>
      </c>
      <c r="H28" s="25">
        <v>43844.603472222225</v>
      </c>
      <c r="I28" s="23" t="s">
        <v>134</v>
      </c>
      <c r="J28" s="40" t="s">
        <v>37</v>
      </c>
      <c r="K28" s="40" t="s">
        <v>38</v>
      </c>
      <c r="L28" s="23" t="s">
        <v>135</v>
      </c>
      <c r="M28" s="40">
        <v>3</v>
      </c>
      <c r="N28" s="40" t="s">
        <v>39</v>
      </c>
      <c r="O28" s="40" t="s">
        <v>70</v>
      </c>
      <c r="P28" s="23" t="s">
        <v>85</v>
      </c>
      <c r="Q28" s="25">
        <v>43844.603472222225</v>
      </c>
      <c r="X28" s="25">
        <v>43844.603472222225</v>
      </c>
      <c r="Y28" s="25">
        <v>43844.875</v>
      </c>
      <c r="Z28" s="25">
        <v>43844.876388888886</v>
      </c>
      <c r="AA28" s="23" t="s">
        <v>39</v>
      </c>
      <c r="AB28" s="23" t="s">
        <v>49</v>
      </c>
      <c r="AJ28" s="26" t="s">
        <v>128</v>
      </c>
      <c r="AK28" s="27">
        <v>-43839.159722222219</v>
      </c>
      <c r="AL28" s="27">
        <f t="shared" si="2"/>
        <v>0.27291666666133096</v>
      </c>
      <c r="AM28" s="27">
        <v>-43839.159722222219</v>
      </c>
      <c r="AN28" s="27" t="e">
        <v>#REF!</v>
      </c>
      <c r="AO28" s="28" t="e">
        <v>#REF!</v>
      </c>
      <c r="AP28" s="29">
        <f t="shared" ca="1" si="4"/>
        <v>44161.737907060182</v>
      </c>
      <c r="AQ28" s="30" t="s">
        <v>129</v>
      </c>
    </row>
    <row r="29" spans="1:44" ht="23" x14ac:dyDescent="0.35">
      <c r="A29" s="15">
        <v>28</v>
      </c>
      <c r="B29" s="40" t="s">
        <v>36</v>
      </c>
      <c r="C29" s="25">
        <v>43845.026388888888</v>
      </c>
      <c r="D29" s="25">
        <v>43845.197916666664</v>
      </c>
      <c r="E29" s="23">
        <v>220003427</v>
      </c>
      <c r="F29" s="23" t="s">
        <v>155</v>
      </c>
      <c r="G29" s="23" t="s">
        <v>41</v>
      </c>
      <c r="H29" s="25">
        <v>43845.222222222219</v>
      </c>
      <c r="I29" s="23" t="s">
        <v>156</v>
      </c>
      <c r="J29" s="42" t="s">
        <v>172</v>
      </c>
      <c r="K29" s="40" t="s">
        <v>113</v>
      </c>
      <c r="L29" s="23" t="s">
        <v>171</v>
      </c>
      <c r="M29" s="40">
        <f>WEEKNUM(H29)</f>
        <v>3</v>
      </c>
      <c r="N29" s="40" t="s">
        <v>39</v>
      </c>
      <c r="O29" s="40" t="s">
        <v>70</v>
      </c>
      <c r="P29" s="23" t="s">
        <v>153</v>
      </c>
      <c r="Q29" s="25">
        <v>43845.583333333336</v>
      </c>
      <c r="X29" s="25">
        <v>43845.59375</v>
      </c>
      <c r="Z29" s="25">
        <v>43845.738888888889</v>
      </c>
      <c r="AA29" s="40" t="s">
        <v>40</v>
      </c>
      <c r="AB29" s="23" t="s">
        <v>49</v>
      </c>
      <c r="AJ29" s="26" t="s">
        <v>128</v>
      </c>
      <c r="AK29" s="27">
        <v>-43836.159722222197</v>
      </c>
      <c r="AL29" s="27">
        <f t="shared" si="2"/>
        <v>0.51666666667006211</v>
      </c>
      <c r="AM29" s="27">
        <v>-43836.159722222197</v>
      </c>
      <c r="AN29" s="27" t="e">
        <v>#REF!</v>
      </c>
      <c r="AO29" s="28" t="e">
        <v>#REF!</v>
      </c>
      <c r="AP29" s="29">
        <f t="shared" ca="1" si="4"/>
        <v>44161.737907060182</v>
      </c>
      <c r="AQ29" s="30" t="s">
        <v>129</v>
      </c>
    </row>
    <row r="30" spans="1:44" ht="23" x14ac:dyDescent="0.35">
      <c r="A30" s="34">
        <v>29</v>
      </c>
      <c r="B30" s="40" t="s">
        <v>36</v>
      </c>
      <c r="C30" s="25">
        <v>43846.006249999999</v>
      </c>
      <c r="D30" s="25">
        <v>43846.011111111111</v>
      </c>
      <c r="E30" s="23">
        <v>220076237</v>
      </c>
      <c r="F30" s="23" t="s">
        <v>51</v>
      </c>
      <c r="G30" s="23" t="s">
        <v>42</v>
      </c>
      <c r="H30" s="25">
        <v>43846.078472222223</v>
      </c>
      <c r="I30" s="23" t="s">
        <v>157</v>
      </c>
      <c r="J30" s="40" t="s">
        <v>37</v>
      </c>
      <c r="K30" s="40" t="s">
        <v>38</v>
      </c>
      <c r="L30" s="23" t="s">
        <v>158</v>
      </c>
      <c r="M30" s="40">
        <f>WEEKNUM(H30)</f>
        <v>3</v>
      </c>
      <c r="N30" s="40" t="s">
        <v>39</v>
      </c>
      <c r="O30" s="40" t="s">
        <v>70</v>
      </c>
      <c r="P30" s="23" t="s">
        <v>153</v>
      </c>
      <c r="Q30" s="25">
        <v>43845.578472222223</v>
      </c>
      <c r="X30" s="25">
        <v>43845.583333333336</v>
      </c>
      <c r="Z30" s="25">
        <v>43847.419444444444</v>
      </c>
      <c r="AA30" s="40" t="s">
        <v>40</v>
      </c>
      <c r="AB30" s="23" t="s">
        <v>49</v>
      </c>
      <c r="AJ30" s="26" t="s">
        <v>128</v>
      </c>
      <c r="AK30" s="27">
        <v>-43836.159722222197</v>
      </c>
      <c r="AL30" s="27">
        <f t="shared" si="2"/>
        <v>1.3409722222204437</v>
      </c>
      <c r="AM30" s="27">
        <v>-43836.159722222197</v>
      </c>
      <c r="AN30" s="27" t="e">
        <v>#REF!</v>
      </c>
      <c r="AO30" s="28" t="e">
        <v>#REF!</v>
      </c>
      <c r="AP30" s="29">
        <f t="shared" ca="1" si="4"/>
        <v>44161.737907060182</v>
      </c>
      <c r="AQ30" s="30" t="s">
        <v>129</v>
      </c>
    </row>
    <row r="31" spans="1:44" ht="23" x14ac:dyDescent="0.35">
      <c r="A31" s="15">
        <v>30</v>
      </c>
      <c r="B31" s="40" t="s">
        <v>138</v>
      </c>
      <c r="C31" s="25">
        <v>43846.464583333334</v>
      </c>
      <c r="D31" s="25">
        <v>43846.51666666667</v>
      </c>
      <c r="E31" s="23">
        <v>220108217</v>
      </c>
      <c r="F31" s="23" t="s">
        <v>50</v>
      </c>
      <c r="G31" s="23" t="s">
        <v>41</v>
      </c>
      <c r="H31" s="25">
        <v>43846.587500000001</v>
      </c>
      <c r="I31" s="23" t="s">
        <v>139</v>
      </c>
      <c r="J31" s="40" t="s">
        <v>37</v>
      </c>
      <c r="K31" s="40" t="s">
        <v>38</v>
      </c>
      <c r="L31" s="23" t="s">
        <v>140</v>
      </c>
      <c r="M31" s="40">
        <v>1</v>
      </c>
      <c r="N31" s="40" t="s">
        <v>39</v>
      </c>
      <c r="O31" s="40" t="s">
        <v>70</v>
      </c>
      <c r="P31" s="23" t="s">
        <v>65</v>
      </c>
      <c r="Q31" s="25">
        <v>43846.754166666666</v>
      </c>
      <c r="X31" s="25">
        <v>43846.754166666666</v>
      </c>
      <c r="Z31" s="25">
        <v>43847.772916666669</v>
      </c>
      <c r="AA31" s="40" t="s">
        <v>40</v>
      </c>
      <c r="AB31" s="23" t="s">
        <v>49</v>
      </c>
      <c r="AJ31" s="26" t="s">
        <v>128</v>
      </c>
      <c r="AK31" s="27">
        <v>-43838.159722222197</v>
      </c>
      <c r="AL31" s="27">
        <f t="shared" si="2"/>
        <v>1.1854166666671517</v>
      </c>
      <c r="AM31" s="27">
        <v>-43838.159722222197</v>
      </c>
      <c r="AN31" s="27" t="e">
        <v>#REF!</v>
      </c>
      <c r="AO31" s="28" t="e">
        <v>#REF!</v>
      </c>
      <c r="AP31" s="29">
        <f t="shared" ca="1" si="4"/>
        <v>44161.737907060182</v>
      </c>
      <c r="AQ31" s="30" t="s">
        <v>129</v>
      </c>
    </row>
    <row r="32" spans="1:44" ht="23" x14ac:dyDescent="0.35">
      <c r="A32" s="15">
        <v>31</v>
      </c>
      <c r="B32" s="40" t="s">
        <v>138</v>
      </c>
      <c r="C32" s="25">
        <v>43847.654861111114</v>
      </c>
      <c r="D32" s="25">
        <v>43847.663194444445</v>
      </c>
      <c r="E32" s="23">
        <v>220198162</v>
      </c>
      <c r="F32" s="23" t="s">
        <v>141</v>
      </c>
      <c r="G32" s="23" t="s">
        <v>67</v>
      </c>
      <c r="H32" s="25">
        <v>43847.744444444441</v>
      </c>
      <c r="I32" s="23" t="s">
        <v>142</v>
      </c>
      <c r="J32" s="40" t="s">
        <v>143</v>
      </c>
      <c r="K32" s="40" t="s">
        <v>46</v>
      </c>
      <c r="L32" s="23" t="s">
        <v>73</v>
      </c>
      <c r="M32" s="40">
        <v>3</v>
      </c>
      <c r="N32" s="40" t="s">
        <v>74</v>
      </c>
      <c r="O32" s="40" t="s">
        <v>70</v>
      </c>
      <c r="P32" s="23" t="s">
        <v>71</v>
      </c>
      <c r="Q32" s="25">
        <v>43847.902777777781</v>
      </c>
      <c r="V32" s="25">
        <v>43849.743750000001</v>
      </c>
      <c r="AA32" s="23" t="s">
        <v>86</v>
      </c>
      <c r="AB32" s="23" t="s">
        <v>49</v>
      </c>
      <c r="AD32" s="23">
        <v>508493</v>
      </c>
      <c r="AE32" s="41">
        <v>43849.729166666664</v>
      </c>
      <c r="AJ32" s="26" t="s">
        <v>128</v>
      </c>
      <c r="AK32" s="27">
        <v>-43837.159722222197</v>
      </c>
      <c r="AL32" s="27">
        <f t="shared" si="2"/>
        <v>1.9993055555605679</v>
      </c>
      <c r="AM32" s="27">
        <v>-43837.159722222197</v>
      </c>
      <c r="AN32" s="27" t="e">
        <v>#REF!</v>
      </c>
      <c r="AO32" s="28" t="e">
        <v>#REF!</v>
      </c>
      <c r="AP32" s="29">
        <f t="shared" ca="1" si="4"/>
        <v>44161.737907060182</v>
      </c>
      <c r="AQ32" s="30" t="s">
        <v>129</v>
      </c>
    </row>
    <row r="33" spans="1:44" ht="23" x14ac:dyDescent="0.35">
      <c r="A33" s="34">
        <v>32</v>
      </c>
      <c r="B33" s="40" t="s">
        <v>36</v>
      </c>
      <c r="C33" s="25">
        <v>43848.072916666664</v>
      </c>
      <c r="D33" s="25">
        <v>43848.32708333333</v>
      </c>
      <c r="E33" s="23">
        <v>220226512</v>
      </c>
      <c r="F33" s="23" t="s">
        <v>141</v>
      </c>
      <c r="G33" s="23" t="s">
        <v>67</v>
      </c>
      <c r="H33" s="25">
        <v>43848.532638888886</v>
      </c>
      <c r="I33" s="23" t="s">
        <v>144</v>
      </c>
      <c r="J33" s="40" t="s">
        <v>145</v>
      </c>
      <c r="K33" s="40" t="s">
        <v>46</v>
      </c>
      <c r="L33" s="23" t="s">
        <v>73</v>
      </c>
      <c r="M33" s="40">
        <v>3</v>
      </c>
      <c r="N33" s="40" t="s">
        <v>74</v>
      </c>
      <c r="O33" s="40" t="s">
        <v>70</v>
      </c>
      <c r="P33" s="23" t="s">
        <v>106</v>
      </c>
      <c r="Q33" s="25">
        <v>43848.71597222222</v>
      </c>
      <c r="V33" s="25">
        <v>43849.740277777775</v>
      </c>
      <c r="X33" s="25">
        <v>43848.71597222222</v>
      </c>
      <c r="Z33" s="25">
        <v>43849.739583333336</v>
      </c>
      <c r="AA33" s="23" t="s">
        <v>86</v>
      </c>
      <c r="AB33" s="23" t="s">
        <v>49</v>
      </c>
      <c r="AD33" s="23">
        <v>509496</v>
      </c>
      <c r="AE33" s="41">
        <v>43849.729166666664</v>
      </c>
      <c r="AJ33" s="26" t="s">
        <v>128</v>
      </c>
      <c r="AK33" s="27">
        <v>-43836.159722222197</v>
      </c>
      <c r="AL33" s="27">
        <f t="shared" si="2"/>
        <v>1.2076388888890506</v>
      </c>
      <c r="AM33" s="27">
        <v>-43836.159722222197</v>
      </c>
      <c r="AN33" s="27" t="e">
        <v>#REF!</v>
      </c>
      <c r="AO33" s="28" t="e">
        <v>#REF!</v>
      </c>
      <c r="AP33" s="29">
        <f t="shared" ca="1" si="4"/>
        <v>44161.737907060182</v>
      </c>
      <c r="AQ33" s="30" t="s">
        <v>129</v>
      </c>
    </row>
    <row r="34" spans="1:44" ht="23" x14ac:dyDescent="0.35">
      <c r="A34" s="15">
        <v>33</v>
      </c>
      <c r="B34" s="40" t="s">
        <v>36</v>
      </c>
      <c r="C34" s="25">
        <v>43848.632638888892</v>
      </c>
      <c r="D34" s="25">
        <v>43848.697222222225</v>
      </c>
      <c r="E34" s="23">
        <v>220258218</v>
      </c>
      <c r="F34" s="23" t="s">
        <v>146</v>
      </c>
      <c r="G34" s="23" t="s">
        <v>67</v>
      </c>
      <c r="H34" s="25">
        <v>43848.709027777775</v>
      </c>
      <c r="I34" s="23" t="s">
        <v>147</v>
      </c>
      <c r="J34" s="40" t="s">
        <v>37</v>
      </c>
      <c r="K34" s="40" t="s">
        <v>38</v>
      </c>
      <c r="L34" s="23" t="s">
        <v>148</v>
      </c>
      <c r="M34" s="40">
        <v>3</v>
      </c>
      <c r="N34" s="40" t="s">
        <v>39</v>
      </c>
      <c r="O34" s="40" t="s">
        <v>70</v>
      </c>
      <c r="P34" s="23" t="s">
        <v>149</v>
      </c>
      <c r="Q34" s="25">
        <v>43848.736111111109</v>
      </c>
      <c r="Z34" s="25">
        <v>43849.494444444441</v>
      </c>
      <c r="AA34" s="40" t="s">
        <v>40</v>
      </c>
      <c r="AB34" s="23" t="s">
        <v>49</v>
      </c>
      <c r="AJ34" s="26" t="s">
        <v>128</v>
      </c>
      <c r="AK34" s="27">
        <v>-43836.159722222197</v>
      </c>
      <c r="AL34" s="27">
        <f t="shared" ref="AL34:AL52" si="10">IF(N34="initial",IF(AA34="converted to Final MIR",Z34-H34,V34-H34),Z34-H34)</f>
        <v>0.78541666666569654</v>
      </c>
      <c r="AM34" s="27">
        <v>-43836.159722222197</v>
      </c>
      <c r="AN34" s="27" t="e">
        <v>#REF!</v>
      </c>
      <c r="AO34" s="28" t="e">
        <v>#REF!</v>
      </c>
      <c r="AP34" s="29">
        <f t="shared" ref="AP34:AP52" ca="1" si="11">NOW()</f>
        <v>44161.737907060182</v>
      </c>
      <c r="AQ34" s="30" t="s">
        <v>129</v>
      </c>
    </row>
    <row r="35" spans="1:44" s="50" customFormat="1" ht="39" customHeight="1" x14ac:dyDescent="0.35">
      <c r="A35" s="15">
        <v>34</v>
      </c>
      <c r="B35" s="43" t="s">
        <v>36</v>
      </c>
      <c r="C35" s="24">
        <v>43849.899305555555</v>
      </c>
      <c r="D35" s="24">
        <v>43849.947916666664</v>
      </c>
      <c r="E35" s="42">
        <v>220328915</v>
      </c>
      <c r="F35" s="42" t="s">
        <v>133</v>
      </c>
      <c r="G35" s="42" t="s">
        <v>67</v>
      </c>
      <c r="H35" s="24">
        <v>43850.027777777781</v>
      </c>
      <c r="I35" s="42" t="s">
        <v>159</v>
      </c>
      <c r="J35" s="42" t="s">
        <v>114</v>
      </c>
      <c r="K35" s="42" t="s">
        <v>113</v>
      </c>
      <c r="L35" s="42" t="s">
        <v>160</v>
      </c>
      <c r="M35" s="42">
        <v>3</v>
      </c>
      <c r="N35" s="42" t="s">
        <v>74</v>
      </c>
      <c r="O35" s="42" t="s">
        <v>70</v>
      </c>
      <c r="P35" s="42" t="s">
        <v>53</v>
      </c>
      <c r="Q35" s="24">
        <v>43850.0625</v>
      </c>
      <c r="R35" s="24">
        <v>43850.063888888886</v>
      </c>
      <c r="S35" s="24">
        <v>43850.438888888886</v>
      </c>
      <c r="T35" s="24"/>
      <c r="U35" s="24"/>
      <c r="V35" s="24">
        <v>43850.707638888889</v>
      </c>
      <c r="W35" s="24"/>
      <c r="X35" s="44"/>
      <c r="Y35" s="24"/>
      <c r="Z35" s="24">
        <v>43849.697916666664</v>
      </c>
      <c r="AA35" s="23" t="s">
        <v>183</v>
      </c>
      <c r="AB35" s="42" t="s">
        <v>76</v>
      </c>
      <c r="AC35" s="42"/>
      <c r="AD35" s="42">
        <v>511381</v>
      </c>
      <c r="AE35" s="24">
        <v>43850.0625</v>
      </c>
      <c r="AF35" s="42"/>
      <c r="AG35" s="42"/>
      <c r="AH35" s="42"/>
      <c r="AI35" s="42"/>
      <c r="AJ35" s="45" t="s">
        <v>128</v>
      </c>
      <c r="AK35" s="46">
        <v>-43836.159722222197</v>
      </c>
      <c r="AL35" s="46">
        <f t="shared" si="10"/>
        <v>0.67986111110803904</v>
      </c>
      <c r="AM35" s="46">
        <v>-43836.159722222197</v>
      </c>
      <c r="AN35" s="46" t="e">
        <v>#REF!</v>
      </c>
      <c r="AO35" s="47" t="e">
        <v>#REF!</v>
      </c>
      <c r="AP35" s="48">
        <f t="shared" ca="1" si="11"/>
        <v>44161.737907060182</v>
      </c>
      <c r="AQ35" s="49" t="s">
        <v>129</v>
      </c>
      <c r="AR35" s="42"/>
    </row>
    <row r="36" spans="1:44" s="32" customFormat="1" x14ac:dyDescent="0.35">
      <c r="A36" s="34">
        <v>35</v>
      </c>
      <c r="B36" s="51" t="s">
        <v>36</v>
      </c>
      <c r="C36" s="16">
        <v>43850.262499999997</v>
      </c>
      <c r="D36" s="16">
        <v>43850.305555555555</v>
      </c>
      <c r="E36" s="32">
        <v>220344617</v>
      </c>
      <c r="F36" s="32" t="s">
        <v>51</v>
      </c>
      <c r="G36" s="32" t="s">
        <v>42</v>
      </c>
      <c r="H36" s="16">
        <v>43850.381944444445</v>
      </c>
      <c r="I36" s="32" t="s">
        <v>161</v>
      </c>
      <c r="J36" s="32" t="s">
        <v>173</v>
      </c>
      <c r="K36" s="32" t="s">
        <v>38</v>
      </c>
      <c r="L36" s="32" t="s">
        <v>162</v>
      </c>
      <c r="M36" s="32">
        <v>3</v>
      </c>
      <c r="N36" s="32" t="s">
        <v>39</v>
      </c>
      <c r="O36" s="32" t="s">
        <v>70</v>
      </c>
      <c r="P36" s="32" t="s">
        <v>132</v>
      </c>
      <c r="Q36" s="16">
        <v>43850.590277777781</v>
      </c>
      <c r="R36" s="16"/>
      <c r="S36" s="16"/>
      <c r="T36" s="16"/>
      <c r="U36" s="16"/>
      <c r="V36" s="16"/>
      <c r="W36" s="16"/>
      <c r="X36" s="16">
        <v>43850.736111111109</v>
      </c>
      <c r="Y36" s="16"/>
      <c r="Z36" s="16">
        <v>43851.249305555553</v>
      </c>
      <c r="AA36" s="32" t="s">
        <v>40</v>
      </c>
      <c r="AB36" s="32" t="s">
        <v>49</v>
      </c>
      <c r="AJ36" s="52" t="s">
        <v>128</v>
      </c>
      <c r="AK36" s="53">
        <v>-43836.159722222197</v>
      </c>
      <c r="AL36" s="53">
        <f t="shared" si="10"/>
        <v>0.86736111110803904</v>
      </c>
      <c r="AM36" s="53">
        <v>-43836.159722222197</v>
      </c>
      <c r="AN36" s="53" t="e">
        <v>#REF!</v>
      </c>
      <c r="AO36" s="54" t="e">
        <v>#REF!</v>
      </c>
      <c r="AP36" s="55">
        <f t="shared" ca="1" si="11"/>
        <v>44161.737907060182</v>
      </c>
      <c r="AQ36" s="56" t="s">
        <v>129</v>
      </c>
    </row>
    <row r="37" spans="1:44" s="32" customFormat="1" x14ac:dyDescent="0.35">
      <c r="A37" s="15">
        <v>36</v>
      </c>
      <c r="B37" s="51" t="s">
        <v>36</v>
      </c>
      <c r="C37" s="16">
        <v>43850.64166666667</v>
      </c>
      <c r="D37" s="16">
        <v>43850.675000000003</v>
      </c>
      <c r="E37" s="32">
        <v>220370319</v>
      </c>
      <c r="F37" s="32" t="s">
        <v>60</v>
      </c>
      <c r="G37" s="32" t="s">
        <v>41</v>
      </c>
      <c r="H37" s="16">
        <v>43850.706250000003</v>
      </c>
      <c r="I37" s="32" t="s">
        <v>164</v>
      </c>
      <c r="J37" s="32" t="s">
        <v>37</v>
      </c>
      <c r="K37" s="32" t="s">
        <v>38</v>
      </c>
      <c r="L37" s="32" t="s">
        <v>163</v>
      </c>
      <c r="M37" s="32">
        <v>3</v>
      </c>
      <c r="N37" s="32" t="s">
        <v>39</v>
      </c>
      <c r="O37" s="32" t="s">
        <v>70</v>
      </c>
      <c r="P37" s="32" t="s">
        <v>75</v>
      </c>
      <c r="Q37" s="16">
        <v>43850.734027777777</v>
      </c>
      <c r="R37" s="16"/>
      <c r="S37" s="16"/>
      <c r="T37" s="16"/>
      <c r="U37" s="16"/>
      <c r="V37" s="16"/>
      <c r="W37" s="16"/>
      <c r="X37" s="16">
        <v>43850.597222222219</v>
      </c>
      <c r="Y37" s="16"/>
      <c r="Z37" s="16">
        <v>43851.239583333336</v>
      </c>
      <c r="AA37" s="32" t="s">
        <v>40</v>
      </c>
      <c r="AB37" s="32" t="s">
        <v>49</v>
      </c>
      <c r="AJ37" s="52" t="s">
        <v>128</v>
      </c>
      <c r="AK37" s="53">
        <v>-43836.159722222197</v>
      </c>
      <c r="AL37" s="53">
        <f t="shared" si="10"/>
        <v>0.53333333333284827</v>
      </c>
      <c r="AM37" s="53">
        <v>-43836.159722222197</v>
      </c>
      <c r="AN37" s="53" t="e">
        <v>#REF!</v>
      </c>
      <c r="AO37" s="54" t="e">
        <v>#REF!</v>
      </c>
      <c r="AP37" s="55">
        <f t="shared" ca="1" si="11"/>
        <v>44161.737907060182</v>
      </c>
      <c r="AQ37" s="56" t="s">
        <v>129</v>
      </c>
    </row>
    <row r="38" spans="1:44" s="15" customFormat="1" ht="23" x14ac:dyDescent="0.35">
      <c r="A38" s="15">
        <v>37</v>
      </c>
      <c r="B38" s="51" t="s">
        <v>36</v>
      </c>
      <c r="C38" s="16">
        <v>43851.592361111114</v>
      </c>
      <c r="D38" s="16">
        <v>43851.654166666667</v>
      </c>
      <c r="E38" s="15">
        <v>220428664</v>
      </c>
      <c r="F38" s="15" t="s">
        <v>62</v>
      </c>
      <c r="G38" s="15" t="s">
        <v>42</v>
      </c>
      <c r="H38" s="16">
        <v>43851.70416666667</v>
      </c>
      <c r="I38" s="15" t="s">
        <v>165</v>
      </c>
      <c r="J38" s="32" t="s">
        <v>37</v>
      </c>
      <c r="K38" s="15" t="s">
        <v>38</v>
      </c>
      <c r="L38" s="15" t="s">
        <v>166</v>
      </c>
      <c r="M38" s="15">
        <v>3</v>
      </c>
      <c r="N38" s="32" t="s">
        <v>39</v>
      </c>
      <c r="O38" s="32" t="s">
        <v>70</v>
      </c>
      <c r="P38" s="15" t="s">
        <v>71</v>
      </c>
      <c r="Q38" s="17">
        <v>43851.912499999999</v>
      </c>
      <c r="R38" s="17"/>
      <c r="S38" s="17"/>
      <c r="T38" s="17"/>
      <c r="U38" s="17"/>
      <c r="V38" s="17"/>
      <c r="W38" s="17"/>
      <c r="X38" s="17">
        <v>43851.916666666664</v>
      </c>
      <c r="Y38" s="17"/>
      <c r="Z38" s="17">
        <v>43853.558333333334</v>
      </c>
      <c r="AA38" s="32" t="s">
        <v>40</v>
      </c>
      <c r="AB38" s="15" t="s">
        <v>150</v>
      </c>
      <c r="AJ38" s="18" t="s">
        <v>128</v>
      </c>
      <c r="AK38" s="19">
        <v>-43836.159722222197</v>
      </c>
      <c r="AL38" s="19">
        <f t="shared" si="10"/>
        <v>1.8541666666642413</v>
      </c>
      <c r="AM38" s="19">
        <v>-43836.159722222197</v>
      </c>
      <c r="AN38" s="19" t="e">
        <v>#REF!</v>
      </c>
      <c r="AO38" s="20" t="e">
        <v>#REF!</v>
      </c>
      <c r="AP38" s="21">
        <f t="shared" ca="1" si="11"/>
        <v>44161.737907060182</v>
      </c>
      <c r="AQ38" s="22" t="s">
        <v>129</v>
      </c>
    </row>
    <row r="39" spans="1:44" s="15" customFormat="1" ht="23" x14ac:dyDescent="0.35">
      <c r="A39" s="34">
        <v>38</v>
      </c>
      <c r="B39" s="51" t="s">
        <v>36</v>
      </c>
      <c r="C39" s="16">
        <v>43851.575694444444</v>
      </c>
      <c r="D39" s="16">
        <v>43851.576388888891</v>
      </c>
      <c r="E39" s="15">
        <v>220427341</v>
      </c>
      <c r="F39" s="15" t="s">
        <v>62</v>
      </c>
      <c r="G39" s="15" t="s">
        <v>42</v>
      </c>
      <c r="H39" s="16">
        <v>43851.869444444441</v>
      </c>
      <c r="I39" s="15" t="s">
        <v>167</v>
      </c>
      <c r="J39" s="32" t="s">
        <v>37</v>
      </c>
      <c r="K39" s="15" t="s">
        <v>38</v>
      </c>
      <c r="L39" s="15" t="s">
        <v>168</v>
      </c>
      <c r="M39" s="15">
        <f>WEEKNUM(H39)</f>
        <v>4</v>
      </c>
      <c r="N39" s="32" t="s">
        <v>74</v>
      </c>
      <c r="O39" s="32" t="s">
        <v>70</v>
      </c>
      <c r="P39" s="15" t="s">
        <v>125</v>
      </c>
      <c r="Q39" s="17">
        <v>43851.930555555555</v>
      </c>
      <c r="R39" s="17">
        <v>43851.946527777778</v>
      </c>
      <c r="S39" s="17"/>
      <c r="T39" s="17"/>
      <c r="U39" s="17"/>
      <c r="V39" s="17">
        <v>43853.589583333334</v>
      </c>
      <c r="W39" s="17"/>
      <c r="X39" s="17"/>
      <c r="Y39" s="17"/>
      <c r="Z39" s="17"/>
      <c r="AA39" s="23" t="s">
        <v>183</v>
      </c>
      <c r="AB39" s="42" t="s">
        <v>76</v>
      </c>
      <c r="AD39" s="32">
        <v>149531</v>
      </c>
      <c r="AE39" s="32">
        <v>43853.586111111108</v>
      </c>
      <c r="AJ39" s="18" t="s">
        <v>128</v>
      </c>
      <c r="AK39" s="19">
        <v>-43836.159722222197</v>
      </c>
      <c r="AL39" s="19">
        <f t="shared" si="10"/>
        <v>1.7201388888934162</v>
      </c>
      <c r="AM39" s="19">
        <v>-43836.159722222197</v>
      </c>
      <c r="AN39" s="19" t="e">
        <v>#REF!</v>
      </c>
      <c r="AO39" s="20" t="e">
        <v>#REF!</v>
      </c>
      <c r="AP39" s="21">
        <f t="shared" ca="1" si="11"/>
        <v>44161.737907060182</v>
      </c>
      <c r="AQ39" s="22" t="s">
        <v>129</v>
      </c>
    </row>
    <row r="40" spans="1:44" s="15" customFormat="1" ht="23" x14ac:dyDescent="0.35">
      <c r="A40" s="15">
        <v>39</v>
      </c>
      <c r="B40" s="51" t="s">
        <v>36</v>
      </c>
      <c r="C40" s="16">
        <v>43853.054166666669</v>
      </c>
      <c r="D40" s="16">
        <v>43853.180555555555</v>
      </c>
      <c r="E40" s="15">
        <v>220536084</v>
      </c>
      <c r="F40" s="15" t="s">
        <v>146</v>
      </c>
      <c r="G40" s="15" t="s">
        <v>67</v>
      </c>
      <c r="H40" s="16">
        <v>43853.304166666669</v>
      </c>
      <c r="I40" s="15" t="s">
        <v>169</v>
      </c>
      <c r="J40" s="32" t="s">
        <v>37</v>
      </c>
      <c r="K40" s="15" t="s">
        <v>38</v>
      </c>
      <c r="L40" s="15" t="s">
        <v>168</v>
      </c>
      <c r="M40" s="15">
        <f>WEEKNUM(H40)</f>
        <v>4</v>
      </c>
      <c r="N40" s="32" t="s">
        <v>74</v>
      </c>
      <c r="O40" s="32" t="s">
        <v>70</v>
      </c>
      <c r="P40" s="15" t="s">
        <v>52</v>
      </c>
      <c r="Q40" s="16">
        <v>43853.46875</v>
      </c>
      <c r="R40" s="16">
        <v>43853.46875</v>
      </c>
      <c r="S40" s="17"/>
      <c r="T40" s="17"/>
      <c r="U40" s="17"/>
      <c r="V40" s="16">
        <v>43854.979166666664</v>
      </c>
      <c r="W40" s="17"/>
      <c r="X40" s="17"/>
      <c r="Y40" s="17"/>
      <c r="Z40" s="17"/>
      <c r="AA40" s="23" t="s">
        <v>183</v>
      </c>
      <c r="AB40" s="42" t="s">
        <v>76</v>
      </c>
      <c r="AD40" s="15" t="s">
        <v>184</v>
      </c>
      <c r="AJ40" s="18" t="s">
        <v>128</v>
      </c>
      <c r="AK40" s="19">
        <v>-43835.159722222197</v>
      </c>
      <c r="AL40" s="19">
        <f t="shared" si="10"/>
        <v>1.6749999999956344</v>
      </c>
      <c r="AM40" s="19">
        <v>-43835.159722222197</v>
      </c>
      <c r="AN40" s="19" t="e">
        <v>#REF!</v>
      </c>
      <c r="AO40" s="20" t="e">
        <v>#REF!</v>
      </c>
      <c r="AP40" s="21">
        <f t="shared" ca="1" si="11"/>
        <v>44161.737907060182</v>
      </c>
      <c r="AQ40" s="22" t="s">
        <v>129</v>
      </c>
    </row>
    <row r="41" spans="1:44" s="15" customFormat="1" ht="23" x14ac:dyDescent="0.35">
      <c r="A41" s="15">
        <v>40</v>
      </c>
      <c r="B41" s="51" t="s">
        <v>36</v>
      </c>
      <c r="C41" s="16">
        <v>43853.583333333336</v>
      </c>
      <c r="D41" s="16">
        <v>43853.635416666664</v>
      </c>
      <c r="E41" s="15">
        <v>220569039</v>
      </c>
      <c r="F41" s="15" t="s">
        <v>174</v>
      </c>
      <c r="G41" s="15" t="s">
        <v>41</v>
      </c>
      <c r="H41" s="16">
        <v>43853.729166666664</v>
      </c>
      <c r="I41" s="9" t="s">
        <v>175</v>
      </c>
      <c r="J41" s="15" t="s">
        <v>44</v>
      </c>
      <c r="K41" s="15" t="s">
        <v>46</v>
      </c>
      <c r="L41" s="15" t="s">
        <v>168</v>
      </c>
      <c r="M41" s="15">
        <v>4</v>
      </c>
      <c r="N41" s="32" t="s">
        <v>74</v>
      </c>
      <c r="O41" s="32" t="s">
        <v>70</v>
      </c>
      <c r="P41" s="15" t="s">
        <v>53</v>
      </c>
      <c r="Q41" s="16">
        <v>43853.729166666664</v>
      </c>
      <c r="R41" s="16">
        <v>43853.729166666664</v>
      </c>
      <c r="S41" s="17"/>
      <c r="T41" s="17"/>
      <c r="U41" s="17"/>
      <c r="V41" s="16">
        <v>43855.072916666664</v>
      </c>
      <c r="W41" s="17"/>
      <c r="X41" s="17"/>
      <c r="Y41" s="17"/>
      <c r="Z41" s="17"/>
      <c r="AA41" s="23" t="s">
        <v>183</v>
      </c>
      <c r="AB41" s="42" t="s">
        <v>76</v>
      </c>
      <c r="AD41" s="15" t="s">
        <v>185</v>
      </c>
      <c r="AJ41" s="18" t="s">
        <v>128</v>
      </c>
      <c r="AK41" s="19">
        <v>-43834.159722222197</v>
      </c>
      <c r="AL41" s="19">
        <f t="shared" si="10"/>
        <v>1.34375</v>
      </c>
      <c r="AM41" s="19">
        <v>-43834.159722222197</v>
      </c>
      <c r="AN41" s="19" t="e">
        <v>#REF!</v>
      </c>
      <c r="AO41" s="20" t="e">
        <v>#REF!</v>
      </c>
      <c r="AP41" s="21">
        <f t="shared" ca="1" si="11"/>
        <v>44161.737907060182</v>
      </c>
      <c r="AQ41" s="22" t="s">
        <v>129</v>
      </c>
    </row>
    <row r="42" spans="1:44" s="15" customFormat="1" ht="23" x14ac:dyDescent="0.35">
      <c r="A42" s="34">
        <v>41</v>
      </c>
      <c r="B42" s="51" t="s">
        <v>36</v>
      </c>
      <c r="C42" s="16">
        <v>43855.080555555556</v>
      </c>
      <c r="D42" s="16">
        <v>43855.171527777777</v>
      </c>
      <c r="E42" s="15">
        <v>220673444</v>
      </c>
      <c r="F42" s="15" t="s">
        <v>51</v>
      </c>
      <c r="G42" s="15" t="s">
        <v>42</v>
      </c>
      <c r="H42" s="16">
        <v>43855.244444444441</v>
      </c>
      <c r="I42" s="15" t="s">
        <v>178</v>
      </c>
      <c r="J42" s="15" t="s">
        <v>179</v>
      </c>
      <c r="K42" s="15" t="s">
        <v>180</v>
      </c>
      <c r="L42" s="15" t="s">
        <v>168</v>
      </c>
      <c r="M42" s="15">
        <v>4</v>
      </c>
      <c r="N42" s="32" t="s">
        <v>74</v>
      </c>
      <c r="O42" s="32" t="s">
        <v>70</v>
      </c>
      <c r="P42" s="15" t="s">
        <v>106</v>
      </c>
      <c r="Q42" s="16">
        <v>43855.378472222219</v>
      </c>
      <c r="R42" s="16">
        <v>43855.378472222219</v>
      </c>
      <c r="S42" s="17"/>
      <c r="T42" s="17"/>
      <c r="U42" s="17"/>
      <c r="V42" s="17">
        <v>43857.181250000001</v>
      </c>
      <c r="W42" s="17"/>
      <c r="X42" s="17"/>
      <c r="Y42" s="17"/>
      <c r="Z42" s="17"/>
      <c r="AA42" s="15" t="s">
        <v>183</v>
      </c>
      <c r="AB42" s="32" t="s">
        <v>76</v>
      </c>
      <c r="AD42" s="15" t="s">
        <v>218</v>
      </c>
      <c r="AE42" s="57">
        <v>43863</v>
      </c>
      <c r="AJ42" s="18" t="s">
        <v>128</v>
      </c>
      <c r="AK42" s="19">
        <v>-43832.159722222197</v>
      </c>
      <c r="AL42" s="19">
        <f t="shared" si="10"/>
        <v>1.9368055555605679</v>
      </c>
      <c r="AM42" s="19">
        <v>-43832.159722222197</v>
      </c>
      <c r="AN42" s="19" t="e">
        <v>#REF!</v>
      </c>
      <c r="AO42" s="20" t="e">
        <v>#REF!</v>
      </c>
      <c r="AP42" s="21">
        <f t="shared" ca="1" si="11"/>
        <v>44161.737907060182</v>
      </c>
      <c r="AQ42" s="22" t="s">
        <v>129</v>
      </c>
    </row>
    <row r="43" spans="1:44" s="15" customFormat="1" ht="23" x14ac:dyDescent="0.35">
      <c r="A43" s="15">
        <v>42</v>
      </c>
      <c r="B43" s="51" t="s">
        <v>36</v>
      </c>
      <c r="C43" s="16">
        <v>43855.14166666667</v>
      </c>
      <c r="D43" s="16">
        <v>43855.19027777778</v>
      </c>
      <c r="E43" s="15">
        <v>220675707</v>
      </c>
      <c r="F43" s="15" t="s">
        <v>51</v>
      </c>
      <c r="G43" s="15" t="s">
        <v>42</v>
      </c>
      <c r="H43" s="16">
        <v>43855.267361111109</v>
      </c>
      <c r="I43" s="15" t="s">
        <v>176</v>
      </c>
      <c r="J43" s="15" t="s">
        <v>177</v>
      </c>
      <c r="K43" s="15" t="s">
        <v>46</v>
      </c>
      <c r="L43" s="15" t="s">
        <v>168</v>
      </c>
      <c r="M43" s="15">
        <v>4</v>
      </c>
      <c r="N43" s="32" t="s">
        <v>74</v>
      </c>
      <c r="O43" s="32" t="s">
        <v>70</v>
      </c>
      <c r="P43" s="15" t="s">
        <v>52</v>
      </c>
      <c r="Q43" s="16">
        <v>43853.322916666664</v>
      </c>
      <c r="R43" s="16">
        <v>43853.322916666664</v>
      </c>
      <c r="S43" s="17"/>
      <c r="T43" s="17"/>
      <c r="U43" s="17"/>
      <c r="V43" s="16">
        <v>43856.760416666664</v>
      </c>
      <c r="W43" s="17"/>
      <c r="X43" s="17"/>
      <c r="Y43" s="17"/>
      <c r="Z43" s="17"/>
      <c r="AA43" s="23" t="s">
        <v>183</v>
      </c>
      <c r="AB43" s="42" t="s">
        <v>76</v>
      </c>
      <c r="AD43" s="15" t="s">
        <v>186</v>
      </c>
      <c r="AJ43" s="18" t="s">
        <v>128</v>
      </c>
      <c r="AK43" s="19">
        <v>-43833.159722222197</v>
      </c>
      <c r="AL43" s="19">
        <f t="shared" si="10"/>
        <v>1.4930555555547471</v>
      </c>
      <c r="AM43" s="19">
        <v>-43833.159722222197</v>
      </c>
      <c r="AN43" s="19" t="e">
        <v>#REF!</v>
      </c>
      <c r="AO43" s="20" t="e">
        <v>#REF!</v>
      </c>
      <c r="AP43" s="21">
        <f t="shared" ca="1" si="11"/>
        <v>44161.737907060182</v>
      </c>
      <c r="AQ43" s="22" t="s">
        <v>129</v>
      </c>
    </row>
    <row r="44" spans="1:44" ht="23" x14ac:dyDescent="0.35">
      <c r="A44" s="15">
        <v>43</v>
      </c>
      <c r="B44" s="43" t="s">
        <v>36</v>
      </c>
      <c r="C44" s="24">
        <v>43855.548611111109</v>
      </c>
      <c r="D44" s="24">
        <v>43855.570138888892</v>
      </c>
      <c r="E44" s="23">
        <v>220700367</v>
      </c>
      <c r="F44" s="23" t="s">
        <v>115</v>
      </c>
      <c r="G44" s="23" t="s">
        <v>67</v>
      </c>
      <c r="H44" s="24">
        <v>43855.625</v>
      </c>
      <c r="I44" s="23" t="s">
        <v>181</v>
      </c>
      <c r="J44" s="42" t="s">
        <v>117</v>
      </c>
      <c r="K44" s="23" t="s">
        <v>38</v>
      </c>
      <c r="L44" s="23" t="s">
        <v>168</v>
      </c>
      <c r="M44" s="23">
        <v>4</v>
      </c>
      <c r="N44" s="42" t="s">
        <v>74</v>
      </c>
      <c r="O44" s="42" t="s">
        <v>70</v>
      </c>
      <c r="P44" s="23" t="s">
        <v>75</v>
      </c>
      <c r="Q44" s="25">
        <v>43855.809027777781</v>
      </c>
      <c r="R44" s="25">
        <v>43855.8125</v>
      </c>
      <c r="V44" s="25">
        <v>43855.918749999997</v>
      </c>
      <c r="AA44" s="23" t="s">
        <v>183</v>
      </c>
      <c r="AB44" s="42" t="s">
        <v>76</v>
      </c>
      <c r="AD44" s="42" t="s">
        <v>182</v>
      </c>
      <c r="AE44" s="42"/>
      <c r="AJ44" s="26" t="s">
        <v>128</v>
      </c>
      <c r="AK44" s="27">
        <v>-43831.159722222197</v>
      </c>
      <c r="AL44" s="27">
        <f t="shared" si="10"/>
        <v>0.29374999999708962</v>
      </c>
      <c r="AM44" s="27">
        <v>-43831.159722222197</v>
      </c>
      <c r="AN44" s="27" t="e">
        <v>#REF!</v>
      </c>
      <c r="AO44" s="28" t="e">
        <v>#REF!</v>
      </c>
      <c r="AP44" s="29">
        <f t="shared" ca="1" si="11"/>
        <v>44161.737907060182</v>
      </c>
      <c r="AQ44" s="30" t="s">
        <v>129</v>
      </c>
    </row>
    <row r="45" spans="1:44" ht="23" x14ac:dyDescent="0.35">
      <c r="A45" s="34">
        <v>44</v>
      </c>
      <c r="B45" s="43" t="s">
        <v>36</v>
      </c>
      <c r="C45" s="24">
        <v>43856.85833333333</v>
      </c>
      <c r="D45" s="24">
        <v>43856.870138888888</v>
      </c>
      <c r="E45" s="23">
        <v>220778806</v>
      </c>
      <c r="F45" s="23" t="s">
        <v>62</v>
      </c>
      <c r="G45" s="23" t="s">
        <v>42</v>
      </c>
      <c r="H45" s="24">
        <v>43856.913194444445</v>
      </c>
      <c r="I45" s="23" t="s">
        <v>187</v>
      </c>
      <c r="J45" s="42" t="s">
        <v>37</v>
      </c>
      <c r="K45" s="23" t="s">
        <v>38</v>
      </c>
      <c r="L45" s="23" t="s">
        <v>188</v>
      </c>
      <c r="M45" s="23">
        <f>WEEKNUM(H45)</f>
        <v>5</v>
      </c>
      <c r="N45" s="42" t="s">
        <v>39</v>
      </c>
      <c r="O45" s="23" t="s">
        <v>70</v>
      </c>
      <c r="P45" s="23" t="s">
        <v>93</v>
      </c>
      <c r="Q45" s="25">
        <v>43856.913194444445</v>
      </c>
      <c r="X45" s="25">
        <v>43856.913194444445</v>
      </c>
      <c r="Z45" s="25">
        <v>43857.810416666667</v>
      </c>
      <c r="AA45" s="23" t="s">
        <v>189</v>
      </c>
      <c r="AB45" s="42" t="s">
        <v>150</v>
      </c>
      <c r="AD45" s="42"/>
      <c r="AE45" s="42"/>
      <c r="AJ45" s="26" t="s">
        <v>128</v>
      </c>
      <c r="AK45" s="27">
        <v>-43831.159722222197</v>
      </c>
      <c r="AL45" s="27">
        <f t="shared" si="10"/>
        <v>0.89722222222189885</v>
      </c>
      <c r="AM45" s="27">
        <v>-43831.159722222197</v>
      </c>
      <c r="AN45" s="27" t="e">
        <v>#REF!</v>
      </c>
      <c r="AO45" s="28" t="e">
        <v>#REF!</v>
      </c>
      <c r="AP45" s="29">
        <f t="shared" ca="1" si="11"/>
        <v>44161.737907060182</v>
      </c>
      <c r="AQ45" s="30" t="s">
        <v>129</v>
      </c>
    </row>
    <row r="46" spans="1:44" ht="23" x14ac:dyDescent="0.35">
      <c r="A46" s="15">
        <v>45</v>
      </c>
      <c r="B46" s="43" t="s">
        <v>36</v>
      </c>
      <c r="C46" s="24">
        <v>43859.834722222222</v>
      </c>
      <c r="D46" s="24">
        <v>43859.922222222223</v>
      </c>
      <c r="E46" s="23">
        <v>220978704</v>
      </c>
      <c r="F46" s="23" t="s">
        <v>62</v>
      </c>
      <c r="G46" s="23" t="s">
        <v>42</v>
      </c>
      <c r="H46" s="24">
        <v>43859.993055555555</v>
      </c>
      <c r="I46" s="23" t="s">
        <v>195</v>
      </c>
      <c r="J46" s="42" t="s">
        <v>37</v>
      </c>
      <c r="K46" s="23" t="s">
        <v>38</v>
      </c>
      <c r="L46" s="23" t="s">
        <v>196</v>
      </c>
      <c r="M46" s="23">
        <v>5</v>
      </c>
      <c r="N46" s="42" t="s">
        <v>39</v>
      </c>
      <c r="O46" s="23" t="s">
        <v>70</v>
      </c>
      <c r="P46" s="23" t="s">
        <v>132</v>
      </c>
      <c r="Q46" s="25">
        <v>43860.395833333336</v>
      </c>
      <c r="X46" s="25">
        <v>43860.402777777781</v>
      </c>
      <c r="Z46" s="24">
        <v>43861.629166666666</v>
      </c>
      <c r="AA46" s="23" t="s">
        <v>40</v>
      </c>
      <c r="AB46" s="42" t="s">
        <v>150</v>
      </c>
      <c r="AD46" s="42"/>
      <c r="AE46" s="42"/>
      <c r="AJ46" s="26" t="s">
        <v>128</v>
      </c>
      <c r="AK46" s="27">
        <v>-43829.159722222197</v>
      </c>
      <c r="AL46" s="27">
        <f t="shared" si="10"/>
        <v>1.6361111111109494</v>
      </c>
      <c r="AM46" s="27">
        <v>-43829.159722222197</v>
      </c>
      <c r="AN46" s="27" t="e">
        <v>#REF!</v>
      </c>
      <c r="AO46" s="28" t="e">
        <v>#REF!</v>
      </c>
      <c r="AP46" s="29">
        <f t="shared" ca="1" si="11"/>
        <v>44161.737907060182</v>
      </c>
      <c r="AQ46" s="30" t="s">
        <v>129</v>
      </c>
    </row>
    <row r="47" spans="1:44" ht="23" x14ac:dyDescent="0.35">
      <c r="A47" s="15">
        <v>46</v>
      </c>
      <c r="B47" s="23" t="s">
        <v>36</v>
      </c>
      <c r="C47" s="24">
        <v>43860.001388888886</v>
      </c>
      <c r="D47" s="24">
        <v>43860.173611111109</v>
      </c>
      <c r="E47" s="23">
        <v>220962292</v>
      </c>
      <c r="F47" s="23" t="s">
        <v>66</v>
      </c>
      <c r="G47" s="23" t="s">
        <v>67</v>
      </c>
      <c r="H47" s="24">
        <v>43860.232638888891</v>
      </c>
      <c r="I47" s="23" t="s">
        <v>198</v>
      </c>
      <c r="J47" s="23" t="s">
        <v>37</v>
      </c>
      <c r="K47" s="23" t="s">
        <v>38</v>
      </c>
      <c r="L47" s="23" t="s">
        <v>199</v>
      </c>
      <c r="M47" s="23">
        <v>5</v>
      </c>
      <c r="N47" s="23" t="s">
        <v>39</v>
      </c>
      <c r="O47" s="23" t="s">
        <v>70</v>
      </c>
      <c r="P47" s="23" t="s">
        <v>75</v>
      </c>
      <c r="Q47" s="24">
        <v>43860.291666666664</v>
      </c>
      <c r="X47" s="24">
        <v>43860.306250000001</v>
      </c>
      <c r="Z47" s="24">
        <v>43860.813194444447</v>
      </c>
      <c r="AJ47" s="26" t="s">
        <v>128</v>
      </c>
      <c r="AK47" s="27">
        <v>-43828.159722222197</v>
      </c>
      <c r="AL47" s="27">
        <f t="shared" si="10"/>
        <v>0.58055555555620231</v>
      </c>
      <c r="AM47" s="27">
        <v>-43828.159722222197</v>
      </c>
      <c r="AN47" s="27" t="e">
        <v>#REF!</v>
      </c>
      <c r="AO47" s="26" t="e">
        <v>#REF!</v>
      </c>
      <c r="AP47" s="27">
        <f t="shared" ca="1" si="11"/>
        <v>44161.737907060182</v>
      </c>
      <c r="AQ47" s="27" t="s">
        <v>129</v>
      </c>
    </row>
    <row r="48" spans="1:44" ht="23" x14ac:dyDescent="0.35">
      <c r="A48" s="34">
        <v>47</v>
      </c>
      <c r="B48" s="43" t="s">
        <v>36</v>
      </c>
      <c r="C48" s="24">
        <v>43860.1</v>
      </c>
      <c r="D48" s="24">
        <v>43860.148611111108</v>
      </c>
      <c r="E48" s="23">
        <v>220999508</v>
      </c>
      <c r="F48" s="23" t="s">
        <v>174</v>
      </c>
      <c r="G48" s="23" t="s">
        <v>41</v>
      </c>
      <c r="H48" s="24">
        <v>43860.248611111114</v>
      </c>
      <c r="I48" s="23" t="s">
        <v>190</v>
      </c>
      <c r="J48" s="42" t="s">
        <v>191</v>
      </c>
      <c r="K48" s="23" t="s">
        <v>192</v>
      </c>
      <c r="L48" s="23" t="s">
        <v>193</v>
      </c>
      <c r="M48" s="23">
        <v>5</v>
      </c>
      <c r="N48" s="42" t="s">
        <v>74</v>
      </c>
      <c r="O48" s="23" t="s">
        <v>70</v>
      </c>
      <c r="P48" s="23" t="s">
        <v>132</v>
      </c>
      <c r="Q48" s="25">
        <v>43860.375</v>
      </c>
      <c r="R48" s="25">
        <v>43860.378472222219</v>
      </c>
      <c r="S48" s="25">
        <v>43860.48541666667</v>
      </c>
      <c r="U48" s="25">
        <v>43860.759722222225</v>
      </c>
      <c r="V48" s="25">
        <v>43860.767361111109</v>
      </c>
      <c r="AA48" s="23" t="s">
        <v>194</v>
      </c>
      <c r="AB48" s="42" t="s">
        <v>76</v>
      </c>
      <c r="AD48" s="42" t="s">
        <v>197</v>
      </c>
      <c r="AE48" s="42"/>
      <c r="AJ48" s="26" t="s">
        <v>128</v>
      </c>
      <c r="AK48" s="27">
        <v>-43830.159722222197</v>
      </c>
      <c r="AL48" s="27">
        <f t="shared" si="10"/>
        <v>0.51874999999563443</v>
      </c>
      <c r="AM48" s="27">
        <v>-43830.159722222197</v>
      </c>
      <c r="AN48" s="27" t="e">
        <v>#REF!</v>
      </c>
      <c r="AO48" s="28" t="e">
        <v>#REF!</v>
      </c>
      <c r="AP48" s="29">
        <f t="shared" ca="1" si="11"/>
        <v>44161.737907060182</v>
      </c>
      <c r="AQ48" s="30" t="s">
        <v>129</v>
      </c>
    </row>
    <row r="49" spans="1:43" ht="23" x14ac:dyDescent="0.35">
      <c r="A49" s="15">
        <v>48</v>
      </c>
      <c r="B49" s="23" t="s">
        <v>36</v>
      </c>
      <c r="C49" s="24">
        <v>43860.989583333336</v>
      </c>
      <c r="D49" s="24">
        <v>43861.070138888892</v>
      </c>
      <c r="E49" s="23">
        <v>221062762</v>
      </c>
      <c r="F49" s="23" t="s">
        <v>111</v>
      </c>
      <c r="G49" s="23" t="s">
        <v>42</v>
      </c>
      <c r="H49" s="24">
        <v>43861.094444444447</v>
      </c>
      <c r="I49" s="23" t="s">
        <v>200</v>
      </c>
      <c r="J49" s="23" t="s">
        <v>37</v>
      </c>
      <c r="K49" s="23" t="s">
        <v>38</v>
      </c>
      <c r="L49" s="23" t="s">
        <v>201</v>
      </c>
      <c r="M49" s="23">
        <v>5</v>
      </c>
      <c r="N49" s="23" t="s">
        <v>39</v>
      </c>
      <c r="O49" s="23" t="s">
        <v>70</v>
      </c>
      <c r="P49" s="23" t="s">
        <v>132</v>
      </c>
      <c r="Q49" s="24">
        <v>43861.395833333336</v>
      </c>
      <c r="X49" s="24">
        <v>43861.399305555555</v>
      </c>
      <c r="Z49" s="24">
        <v>43861.931250000001</v>
      </c>
      <c r="AA49" s="23" t="s">
        <v>40</v>
      </c>
      <c r="AB49" s="23" t="s">
        <v>202</v>
      </c>
      <c r="AJ49" s="26" t="s">
        <v>128</v>
      </c>
      <c r="AK49" s="27">
        <v>-43827.159722222197</v>
      </c>
      <c r="AL49" s="27">
        <f t="shared" si="10"/>
        <v>0.83680555555474712</v>
      </c>
      <c r="AM49" s="27">
        <v>-43827.159722222197</v>
      </c>
      <c r="AN49" s="27" t="e">
        <v>#REF!</v>
      </c>
      <c r="AO49" s="26" t="e">
        <v>#REF!</v>
      </c>
      <c r="AP49" s="27">
        <f t="shared" ca="1" si="11"/>
        <v>44161.737907060182</v>
      </c>
      <c r="AQ49" s="27" t="s">
        <v>129</v>
      </c>
    </row>
    <row r="50" spans="1:43" ht="23" x14ac:dyDescent="0.35">
      <c r="A50" s="15">
        <v>49</v>
      </c>
      <c r="B50" s="23" t="s">
        <v>36</v>
      </c>
      <c r="C50" s="24">
        <v>43861.166666666664</v>
      </c>
      <c r="D50" s="24">
        <v>43861.32708333333</v>
      </c>
      <c r="E50" s="23">
        <v>221078509</v>
      </c>
      <c r="F50" s="23" t="s">
        <v>203</v>
      </c>
      <c r="G50" s="23" t="s">
        <v>204</v>
      </c>
      <c r="H50" s="24">
        <v>43861.486805555556</v>
      </c>
      <c r="I50" s="23" t="s">
        <v>205</v>
      </c>
      <c r="J50" s="23" t="s">
        <v>206</v>
      </c>
      <c r="K50" s="23" t="s">
        <v>207</v>
      </c>
      <c r="L50" s="23" t="s">
        <v>193</v>
      </c>
      <c r="M50" s="23">
        <v>5</v>
      </c>
      <c r="N50" s="23" t="s">
        <v>74</v>
      </c>
      <c r="O50" s="23" t="s">
        <v>70</v>
      </c>
      <c r="P50" s="23" t="s">
        <v>53</v>
      </c>
      <c r="Q50" s="24">
        <v>43861.489583333336</v>
      </c>
      <c r="R50" s="25">
        <v>43861.5</v>
      </c>
      <c r="V50" s="25">
        <v>43862.916666666664</v>
      </c>
      <c r="X50" s="24"/>
      <c r="Z50" s="24"/>
      <c r="AD50" s="23" t="s">
        <v>208</v>
      </c>
      <c r="AJ50" s="26" t="s">
        <v>128</v>
      </c>
      <c r="AK50" s="27">
        <v>-43826.159722222197</v>
      </c>
      <c r="AL50" s="27">
        <f t="shared" si="10"/>
        <v>1.429861111108039</v>
      </c>
      <c r="AM50" s="27">
        <v>-43826.159722222197</v>
      </c>
      <c r="AN50" s="27" t="e">
        <v>#REF!</v>
      </c>
      <c r="AO50" s="26" t="e">
        <v>#REF!</v>
      </c>
      <c r="AP50" s="27">
        <f t="shared" ca="1" si="11"/>
        <v>44161.737907060182</v>
      </c>
      <c r="AQ50" s="27" t="s">
        <v>129</v>
      </c>
    </row>
    <row r="51" spans="1:43" ht="23" x14ac:dyDescent="0.35">
      <c r="A51" s="34">
        <v>50</v>
      </c>
      <c r="B51" s="23" t="s">
        <v>36</v>
      </c>
      <c r="C51" s="24">
        <v>43861.104166666664</v>
      </c>
      <c r="D51" s="24">
        <v>43861.246527777781</v>
      </c>
      <c r="E51" s="23">
        <v>221072091</v>
      </c>
      <c r="F51" s="23" t="s">
        <v>141</v>
      </c>
      <c r="G51" s="23" t="s">
        <v>67</v>
      </c>
      <c r="H51" s="24">
        <v>43861.486805555556</v>
      </c>
      <c r="I51" s="23" t="s">
        <v>209</v>
      </c>
      <c r="J51" s="23" t="s">
        <v>143</v>
      </c>
      <c r="K51" s="23" t="s">
        <v>46</v>
      </c>
      <c r="L51" s="23" t="s">
        <v>193</v>
      </c>
      <c r="M51" s="23">
        <v>5</v>
      </c>
      <c r="N51" s="23" t="s">
        <v>74</v>
      </c>
      <c r="O51" s="23" t="s">
        <v>70</v>
      </c>
      <c r="P51" s="23" t="s">
        <v>132</v>
      </c>
      <c r="Q51" s="24">
        <v>43861.895833333336</v>
      </c>
      <c r="R51" s="25">
        <v>43861.899305555555</v>
      </c>
      <c r="V51" s="25">
        <v>43863.458333333336</v>
      </c>
      <c r="X51" s="24"/>
      <c r="Z51" s="24"/>
      <c r="AA51" s="23" t="s">
        <v>210</v>
      </c>
      <c r="AB51" s="23" t="s">
        <v>76</v>
      </c>
      <c r="AD51" s="23" t="s">
        <v>232</v>
      </c>
      <c r="AJ51" s="26" t="s">
        <v>128</v>
      </c>
      <c r="AK51" s="27">
        <v>-43825.159722222197</v>
      </c>
      <c r="AL51" s="27">
        <f t="shared" si="10"/>
        <v>1.9715277777795563</v>
      </c>
      <c r="AM51" s="27">
        <v>-43825.159722222197</v>
      </c>
      <c r="AN51" s="27" t="e">
        <v>#REF!</v>
      </c>
      <c r="AO51" s="26" t="e">
        <v>#REF!</v>
      </c>
      <c r="AP51" s="27">
        <f t="shared" ca="1" si="11"/>
        <v>44161.737907060182</v>
      </c>
      <c r="AQ51" s="27" t="s">
        <v>129</v>
      </c>
    </row>
    <row r="52" spans="1:43" ht="23" x14ac:dyDescent="0.35">
      <c r="A52" s="15">
        <v>51</v>
      </c>
      <c r="B52" s="23" t="s">
        <v>36</v>
      </c>
      <c r="C52" s="24">
        <v>43861.864583333336</v>
      </c>
      <c r="D52" s="24">
        <v>43861.899305555555</v>
      </c>
      <c r="E52" s="23">
        <v>221123948</v>
      </c>
      <c r="F52" s="23" t="s">
        <v>50</v>
      </c>
      <c r="G52" s="23" t="s">
        <v>41</v>
      </c>
      <c r="H52" s="24">
        <v>43861.921527777777</v>
      </c>
      <c r="I52" s="23" t="s">
        <v>213</v>
      </c>
      <c r="J52" s="23" t="s">
        <v>37</v>
      </c>
      <c r="K52" s="23" t="s">
        <v>38</v>
      </c>
      <c r="L52" s="23" t="s">
        <v>214</v>
      </c>
      <c r="M52" s="23">
        <v>5</v>
      </c>
      <c r="N52" s="23" t="s">
        <v>74</v>
      </c>
      <c r="O52" s="23" t="s">
        <v>70</v>
      </c>
      <c r="P52" s="23" t="s">
        <v>65</v>
      </c>
      <c r="Q52" s="24">
        <v>43862.048611111109</v>
      </c>
      <c r="R52" s="25" t="s">
        <v>215</v>
      </c>
      <c r="V52" s="24">
        <v>43862.911805555559</v>
      </c>
      <c r="X52" s="24"/>
      <c r="Z52" s="24"/>
      <c r="AA52" s="23" t="s">
        <v>183</v>
      </c>
      <c r="AB52" s="42" t="s">
        <v>76</v>
      </c>
      <c r="AD52" s="59">
        <v>150160</v>
      </c>
      <c r="AJ52" s="26" t="s">
        <v>128</v>
      </c>
      <c r="AK52" s="27">
        <v>-43823.159722222197</v>
      </c>
      <c r="AL52" s="27">
        <f t="shared" si="10"/>
        <v>0.99027777778246673</v>
      </c>
      <c r="AM52" s="27">
        <v>-43823.159722222197</v>
      </c>
      <c r="AN52" s="27" t="e">
        <v>#REF!</v>
      </c>
      <c r="AO52" s="26" t="e">
        <v>#REF!</v>
      </c>
      <c r="AP52" s="27">
        <f t="shared" ca="1" si="11"/>
        <v>44161.737907060182</v>
      </c>
      <c r="AQ52" s="27" t="s">
        <v>129</v>
      </c>
    </row>
  </sheetData>
  <autoFilter ref="A1:AR52" xr:uid="{D41921D0-0CDB-4779-AE0A-8671C57496B0}"/>
  <conditionalFormatting sqref="AN1:AN21 AN23:AN28">
    <cfRule type="cellIs" dxfId="645" priority="282" operator="equal">
      <formula>"NO"</formula>
    </cfRule>
  </conditionalFormatting>
  <conditionalFormatting sqref="AO1:AO21 AO23:AO28">
    <cfRule type="cellIs" dxfId="644" priority="279" operator="equal">
      <formula>"pending"</formula>
    </cfRule>
    <cfRule type="cellIs" priority="280" operator="equal">
      <formula>"pending"</formula>
    </cfRule>
    <cfRule type="cellIs" dxfId="643" priority="281" operator="equal">
      <formula>"NO"</formula>
    </cfRule>
  </conditionalFormatting>
  <conditionalFormatting sqref="AP1:AQ1">
    <cfRule type="cellIs" dxfId="642" priority="276" operator="equal">
      <formula>"pending"</formula>
    </cfRule>
    <cfRule type="cellIs" priority="277" operator="equal">
      <formula>"pending"</formula>
    </cfRule>
    <cfRule type="cellIs" dxfId="641" priority="278" operator="equal">
      <formula>"NO"</formula>
    </cfRule>
  </conditionalFormatting>
  <conditionalFormatting sqref="G1:AQ1 A1:E1">
    <cfRule type="duplicateValues" dxfId="640" priority="275"/>
  </conditionalFormatting>
  <conditionalFormatting sqref="AL2:AL21 AL23:AL28">
    <cfRule type="cellIs" dxfId="639" priority="257" operator="greaterThan">
      <formula>2</formula>
    </cfRule>
  </conditionalFormatting>
  <conditionalFormatting sqref="AM2:AM21 AM23:AM28">
    <cfRule type="cellIs" dxfId="638" priority="256" operator="greaterThan">
      <formula>7</formula>
    </cfRule>
  </conditionalFormatting>
  <conditionalFormatting sqref="AN22">
    <cfRule type="cellIs" dxfId="637" priority="183" operator="equal">
      <formula>"NO"</formula>
    </cfRule>
  </conditionalFormatting>
  <conditionalFormatting sqref="AO22">
    <cfRule type="cellIs" dxfId="636" priority="180" operator="equal">
      <formula>"pending"</formula>
    </cfRule>
    <cfRule type="cellIs" priority="181" operator="equal">
      <formula>"pending"</formula>
    </cfRule>
    <cfRule type="cellIs" dxfId="635" priority="182" operator="equal">
      <formula>"NO"</formula>
    </cfRule>
  </conditionalFormatting>
  <conditionalFormatting sqref="AL22">
    <cfRule type="cellIs" dxfId="634" priority="179" operator="greaterThan">
      <formula>2</formula>
    </cfRule>
  </conditionalFormatting>
  <conditionalFormatting sqref="AM22">
    <cfRule type="cellIs" dxfId="633" priority="178" operator="greaterThan">
      <formula>7</formula>
    </cfRule>
  </conditionalFormatting>
  <conditionalFormatting sqref="AN29">
    <cfRule type="cellIs" dxfId="632" priority="136" operator="equal">
      <formula>"NO"</formula>
    </cfRule>
  </conditionalFormatting>
  <conditionalFormatting sqref="AO29">
    <cfRule type="cellIs" dxfId="631" priority="133" operator="equal">
      <formula>"pending"</formula>
    </cfRule>
    <cfRule type="cellIs" priority="134" operator="equal">
      <formula>"pending"</formula>
    </cfRule>
    <cfRule type="cellIs" dxfId="630" priority="135" operator="equal">
      <formula>"NO"</formula>
    </cfRule>
  </conditionalFormatting>
  <conditionalFormatting sqref="AL29 AL32">
    <cfRule type="cellIs" dxfId="629" priority="132" operator="greaterThan">
      <formula>2</formula>
    </cfRule>
  </conditionalFormatting>
  <conditionalFormatting sqref="AM29">
    <cfRule type="cellIs" dxfId="628" priority="131" operator="greaterThan">
      <formula>7</formula>
    </cfRule>
  </conditionalFormatting>
  <conditionalFormatting sqref="AN30:AN36 AN38:AN43">
    <cfRule type="cellIs" dxfId="627" priority="127" operator="equal">
      <formula>"NO"</formula>
    </cfRule>
  </conditionalFormatting>
  <conditionalFormatting sqref="AO30:AO36 AO38:AO43">
    <cfRule type="cellIs" dxfId="626" priority="124" operator="equal">
      <formula>"pending"</formula>
    </cfRule>
    <cfRule type="cellIs" priority="125" operator="equal">
      <formula>"pending"</formula>
    </cfRule>
    <cfRule type="cellIs" dxfId="625" priority="126" operator="equal">
      <formula>"NO"</formula>
    </cfRule>
  </conditionalFormatting>
  <conditionalFormatting sqref="AL30 AL33:AL36 AL38:AL43">
    <cfRule type="cellIs" dxfId="624" priority="123" operator="greaterThan">
      <formula>2</formula>
    </cfRule>
  </conditionalFormatting>
  <conditionalFormatting sqref="AM30:AM36 AM38:AM43">
    <cfRule type="cellIs" dxfId="623" priority="122" operator="greaterThan">
      <formula>7</formula>
    </cfRule>
  </conditionalFormatting>
  <conditionalFormatting sqref="AL31">
    <cfRule type="cellIs" dxfId="622" priority="117" operator="greaterThan">
      <formula>2</formula>
    </cfRule>
  </conditionalFormatting>
  <conditionalFormatting sqref="AN37">
    <cfRule type="cellIs" dxfId="621" priority="101" operator="equal">
      <formula>"NO"</formula>
    </cfRule>
  </conditionalFormatting>
  <conditionalFormatting sqref="AO37">
    <cfRule type="cellIs" dxfId="620" priority="98" operator="equal">
      <formula>"pending"</formula>
    </cfRule>
    <cfRule type="cellIs" priority="99" operator="equal">
      <formula>"pending"</formula>
    </cfRule>
    <cfRule type="cellIs" dxfId="619" priority="100" operator="equal">
      <formula>"NO"</formula>
    </cfRule>
  </conditionalFormatting>
  <conditionalFormatting sqref="AL37">
    <cfRule type="cellIs" dxfId="618" priority="97" operator="greaterThan">
      <formula>2</formula>
    </cfRule>
  </conditionalFormatting>
  <conditionalFormatting sqref="AM37">
    <cfRule type="cellIs" dxfId="617" priority="96" operator="greaterThan">
      <formula>7</formula>
    </cfRule>
  </conditionalFormatting>
  <conditionalFormatting sqref="AN44">
    <cfRule type="cellIs" dxfId="616" priority="93" operator="equal">
      <formula>"NO"</formula>
    </cfRule>
  </conditionalFormatting>
  <conditionalFormatting sqref="AO44">
    <cfRule type="cellIs" dxfId="615" priority="90" operator="equal">
      <formula>"pending"</formula>
    </cfRule>
    <cfRule type="cellIs" priority="91" operator="equal">
      <formula>"pending"</formula>
    </cfRule>
    <cfRule type="cellIs" dxfId="614" priority="92" operator="equal">
      <formula>"NO"</formula>
    </cfRule>
  </conditionalFormatting>
  <conditionalFormatting sqref="AL44">
    <cfRule type="cellIs" dxfId="613" priority="89" operator="greaterThan">
      <formula>2</formula>
    </cfRule>
  </conditionalFormatting>
  <conditionalFormatting sqref="AM44">
    <cfRule type="cellIs" dxfId="612" priority="88" operator="greaterThan">
      <formula>7</formula>
    </cfRule>
  </conditionalFormatting>
  <conditionalFormatting sqref="E1">
    <cfRule type="duplicateValues" dxfId="611" priority="55562"/>
  </conditionalFormatting>
  <conditionalFormatting sqref="E35">
    <cfRule type="duplicateValues" dxfId="610" priority="55563"/>
  </conditionalFormatting>
  <conditionalFormatting sqref="E36">
    <cfRule type="duplicateValues" dxfId="609" priority="55577"/>
  </conditionalFormatting>
  <conditionalFormatting sqref="E3">
    <cfRule type="duplicateValues" dxfId="608" priority="55591"/>
  </conditionalFormatting>
  <conditionalFormatting sqref="E8">
    <cfRule type="duplicateValues" dxfId="607" priority="55605"/>
  </conditionalFormatting>
  <conditionalFormatting sqref="E9:E14">
    <cfRule type="duplicateValues" dxfId="606" priority="55606"/>
  </conditionalFormatting>
  <conditionalFormatting sqref="E53:E1048576 E1:E28 E35:E36 E38 E40:E42 E48">
    <cfRule type="duplicateValues" dxfId="605" priority="55607"/>
  </conditionalFormatting>
  <conditionalFormatting sqref="E29:E34">
    <cfRule type="duplicateValues" dxfId="604" priority="55612"/>
  </conditionalFormatting>
  <conditionalFormatting sqref="E37">
    <cfRule type="duplicateValues" dxfId="603" priority="55613"/>
  </conditionalFormatting>
  <conditionalFormatting sqref="E39">
    <cfRule type="duplicateValues" dxfId="602" priority="55628"/>
  </conditionalFormatting>
  <conditionalFormatting sqref="E43">
    <cfRule type="duplicateValues" dxfId="601" priority="55629"/>
  </conditionalFormatting>
  <conditionalFormatting sqref="E44">
    <cfRule type="duplicateValues" dxfId="600" priority="55630"/>
  </conditionalFormatting>
  <conditionalFormatting sqref="E53:E1048576 E1:E44 E48">
    <cfRule type="duplicateValues" dxfId="599" priority="86"/>
  </conditionalFormatting>
  <conditionalFormatting sqref="AN45:AN47">
    <cfRule type="cellIs" dxfId="598" priority="70" operator="equal">
      <formula>"NO"</formula>
    </cfRule>
  </conditionalFormatting>
  <conditionalFormatting sqref="AO45:AO47">
    <cfRule type="cellIs" dxfId="597" priority="67" operator="equal">
      <formula>"pending"</formula>
    </cfRule>
    <cfRule type="cellIs" priority="68" operator="equal">
      <formula>"pending"</formula>
    </cfRule>
    <cfRule type="cellIs" dxfId="596" priority="69" operator="equal">
      <formula>"NO"</formula>
    </cfRule>
  </conditionalFormatting>
  <conditionalFormatting sqref="AL45:AL47">
    <cfRule type="cellIs" dxfId="595" priority="66" operator="greaterThan">
      <formula>2</formula>
    </cfRule>
  </conditionalFormatting>
  <conditionalFormatting sqref="AM45:AM47">
    <cfRule type="cellIs" dxfId="594" priority="65" operator="greaterThan">
      <formula>7</formula>
    </cfRule>
  </conditionalFormatting>
  <conditionalFormatting sqref="E45:E47">
    <cfRule type="duplicateValues" dxfId="593" priority="71"/>
  </conditionalFormatting>
  <conditionalFormatting sqref="E45:E47">
    <cfRule type="duplicateValues" dxfId="592" priority="64"/>
  </conditionalFormatting>
  <conditionalFormatting sqref="E49">
    <cfRule type="duplicateValues" dxfId="591" priority="63"/>
  </conditionalFormatting>
  <conditionalFormatting sqref="E49">
    <cfRule type="duplicateValues" dxfId="590" priority="56"/>
  </conditionalFormatting>
  <conditionalFormatting sqref="E50">
    <cfRule type="duplicateValues" dxfId="589" priority="47"/>
  </conditionalFormatting>
  <conditionalFormatting sqref="E50">
    <cfRule type="duplicateValues" dxfId="588" priority="40"/>
  </conditionalFormatting>
  <conditionalFormatting sqref="AN48:AN50">
    <cfRule type="cellIs" dxfId="587" priority="39" operator="equal">
      <formula>"NO"</formula>
    </cfRule>
  </conditionalFormatting>
  <conditionalFormatting sqref="AL48:AL50 AQ48:AQ50">
    <cfRule type="cellIs" dxfId="586" priority="38" operator="greaterThan">
      <formula>2</formula>
    </cfRule>
  </conditionalFormatting>
  <conditionalFormatting sqref="AM48:AM50">
    <cfRule type="cellIs" dxfId="585" priority="37" operator="greaterThan">
      <formula>7</formula>
    </cfRule>
  </conditionalFormatting>
  <conditionalFormatting sqref="E51">
    <cfRule type="duplicateValues" dxfId="584" priority="30"/>
  </conditionalFormatting>
  <conditionalFormatting sqref="E51">
    <cfRule type="duplicateValues" dxfId="583" priority="29"/>
  </conditionalFormatting>
  <conditionalFormatting sqref="AN51">
    <cfRule type="cellIs" dxfId="582" priority="28" operator="equal">
      <formula>"NO"</formula>
    </cfRule>
  </conditionalFormatting>
  <conditionalFormatting sqref="AL51 AQ51">
    <cfRule type="cellIs" dxfId="581" priority="27" operator="greaterThan">
      <formula>2</formula>
    </cfRule>
  </conditionalFormatting>
  <conditionalFormatting sqref="AM51">
    <cfRule type="cellIs" dxfId="580" priority="26" operator="greaterThan">
      <formula>7</formula>
    </cfRule>
  </conditionalFormatting>
  <conditionalFormatting sqref="E52">
    <cfRule type="duplicateValues" dxfId="579" priority="4"/>
  </conditionalFormatting>
  <conditionalFormatting sqref="E52:E53">
    <cfRule type="duplicateValues" dxfId="578" priority="5"/>
  </conditionalFormatting>
  <conditionalFormatting sqref="AN52">
    <cfRule type="cellIs" dxfId="577" priority="3" operator="equal">
      <formula>"NO"</formula>
    </cfRule>
  </conditionalFormatting>
  <conditionalFormatting sqref="AL52 AQ52">
    <cfRule type="cellIs" dxfId="576" priority="2" operator="greaterThan">
      <formula>2</formula>
    </cfRule>
  </conditionalFormatting>
  <conditionalFormatting sqref="AM52">
    <cfRule type="cellIs" dxfId="575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2288-A4A5-4896-9991-F5F577C85625}">
  <dimension ref="A1:AQ44"/>
  <sheetViews>
    <sheetView zoomScale="90" zoomScaleNormal="90" workbookViewId="0">
      <pane ySplit="1" topLeftCell="A2" activePane="bottomLeft" state="frozen"/>
      <selection activeCell="E1" sqref="E1"/>
      <selection pane="bottomLeft" activeCell="I9" sqref="I9"/>
    </sheetView>
  </sheetViews>
  <sheetFormatPr defaultColWidth="8.81640625" defaultRowHeight="14.5" x14ac:dyDescent="0.35"/>
  <cols>
    <col min="1" max="1" width="9" style="150" bestFit="1" customWidth="1"/>
    <col min="2" max="2" width="8.81640625" style="150"/>
    <col min="3" max="4" width="15.81640625" style="150" bestFit="1" customWidth="1"/>
    <col min="5" max="5" width="10.81640625" style="150" bestFit="1" customWidth="1"/>
    <col min="6" max="6" width="12.6328125" style="150" customWidth="1"/>
    <col min="7" max="7" width="8.81640625" style="150"/>
    <col min="8" max="8" width="15.81640625" style="150" bestFit="1" customWidth="1"/>
    <col min="9" max="9" width="27.54296875" style="150" customWidth="1"/>
    <col min="10" max="10" width="8.81640625" style="150"/>
    <col min="11" max="11" width="10.90625" style="150" customWidth="1"/>
    <col min="12" max="12" width="39.54296875" style="150" customWidth="1"/>
    <col min="13" max="13" width="9" style="150" bestFit="1" customWidth="1"/>
    <col min="14" max="15" width="8.81640625" style="150"/>
    <col min="16" max="16" width="16.81640625" style="150" bestFit="1" customWidth="1"/>
    <col min="17" max="22" width="14.36328125" style="150" bestFit="1" customWidth="1"/>
    <col min="23" max="23" width="8.81640625" style="150"/>
    <col min="24" max="24" width="14.36328125" style="150" bestFit="1" customWidth="1"/>
    <col min="25" max="25" width="12.54296875" style="150" bestFit="1" customWidth="1"/>
    <col min="26" max="26" width="14.36328125" style="150" bestFit="1" customWidth="1"/>
    <col min="27" max="27" width="12.54296875" style="150" bestFit="1" customWidth="1"/>
    <col min="28" max="28" width="21.81640625" style="150" customWidth="1"/>
    <col min="29" max="29" width="8.81640625" style="150"/>
    <col min="30" max="30" width="15.81640625" style="150" bestFit="1" customWidth="1"/>
    <col min="31" max="31" width="14.1796875" style="150" bestFit="1" customWidth="1"/>
    <col min="32" max="35" width="8.81640625" style="150"/>
    <col min="36" max="36" width="11.54296875" style="150" bestFit="1" customWidth="1"/>
    <col min="37" max="37" width="12.08984375" style="150" bestFit="1" customWidth="1"/>
    <col min="38" max="38" width="9" style="150" bestFit="1" customWidth="1"/>
    <col min="39" max="39" width="10.453125" style="150" customWidth="1"/>
    <col min="40" max="41" width="9" style="150" bestFit="1" customWidth="1"/>
    <col min="42" max="42" width="15.453125" style="150" bestFit="1" customWidth="1"/>
    <col min="43" max="16384" width="8.81640625" style="150"/>
  </cols>
  <sheetData>
    <row r="1" spans="1:43" s="182" customFormat="1" ht="46" x14ac:dyDescent="0.35">
      <c r="A1" s="101" t="s">
        <v>54</v>
      </c>
      <c r="B1" s="101" t="s">
        <v>0</v>
      </c>
      <c r="C1" s="102" t="s">
        <v>57</v>
      </c>
      <c r="D1" s="102" t="s">
        <v>58</v>
      </c>
      <c r="E1" s="103" t="s">
        <v>1065</v>
      </c>
      <c r="F1" s="101" t="s">
        <v>1</v>
      </c>
      <c r="G1" s="101" t="s">
        <v>59</v>
      </c>
      <c r="H1" s="102" t="s">
        <v>2</v>
      </c>
      <c r="I1" s="101" t="s">
        <v>3</v>
      </c>
      <c r="J1" s="101" t="s">
        <v>4</v>
      </c>
      <c r="K1" s="101" t="s">
        <v>5</v>
      </c>
      <c r="L1" s="101" t="s">
        <v>800</v>
      </c>
      <c r="M1" s="101" t="s">
        <v>7</v>
      </c>
      <c r="N1" s="101" t="s">
        <v>8</v>
      </c>
      <c r="O1" s="101" t="s">
        <v>9</v>
      </c>
      <c r="P1" s="101" t="s">
        <v>10</v>
      </c>
      <c r="Q1" s="102" t="s">
        <v>11</v>
      </c>
      <c r="R1" s="181" t="s">
        <v>12</v>
      </c>
      <c r="S1" s="181" t="s">
        <v>13</v>
      </c>
      <c r="T1" s="102" t="s">
        <v>14</v>
      </c>
      <c r="U1" s="102" t="s">
        <v>15</v>
      </c>
      <c r="V1" s="102" t="s">
        <v>16</v>
      </c>
      <c r="W1" s="102" t="s">
        <v>17</v>
      </c>
      <c r="X1" s="181" t="s">
        <v>18</v>
      </c>
      <c r="Y1" s="102" t="s">
        <v>19</v>
      </c>
      <c r="Z1" s="181" t="s">
        <v>20</v>
      </c>
      <c r="AA1" s="101" t="s">
        <v>21</v>
      </c>
      <c r="AB1" s="101" t="s">
        <v>22</v>
      </c>
      <c r="AC1" s="101" t="s">
        <v>23</v>
      </c>
      <c r="AD1" s="101" t="s">
        <v>24</v>
      </c>
      <c r="AE1" s="102" t="s">
        <v>25</v>
      </c>
      <c r="AF1" s="101" t="s">
        <v>26</v>
      </c>
      <c r="AG1" s="101" t="s">
        <v>27</v>
      </c>
      <c r="AH1" s="101" t="s">
        <v>28</v>
      </c>
      <c r="AI1" s="104" t="s">
        <v>29</v>
      </c>
      <c r="AJ1" s="104" t="s">
        <v>30</v>
      </c>
      <c r="AK1" s="104" t="s">
        <v>31</v>
      </c>
      <c r="AL1" s="101" t="s">
        <v>32</v>
      </c>
      <c r="AM1" s="101" t="s">
        <v>33</v>
      </c>
      <c r="AN1" s="101" t="s">
        <v>34</v>
      </c>
      <c r="AO1" s="105" t="s">
        <v>35</v>
      </c>
      <c r="AP1" s="105" t="s">
        <v>48</v>
      </c>
      <c r="AQ1" s="105" t="s">
        <v>47</v>
      </c>
    </row>
    <row r="2" spans="1:43" s="66" customFormat="1" ht="23" x14ac:dyDescent="0.25">
      <c r="A2" s="15">
        <v>1</v>
      </c>
      <c r="B2" s="39" t="s">
        <v>1154</v>
      </c>
      <c r="C2" s="17">
        <v>44105.750694444447</v>
      </c>
      <c r="D2" s="17">
        <v>44105.820833333331</v>
      </c>
      <c r="E2" s="15">
        <v>13592907</v>
      </c>
      <c r="F2" s="15" t="s">
        <v>66</v>
      </c>
      <c r="G2" s="15" t="s">
        <v>67</v>
      </c>
      <c r="H2" s="17">
        <v>44105.830555555556</v>
      </c>
      <c r="I2" s="15" t="s">
        <v>1151</v>
      </c>
      <c r="J2" s="15" t="s">
        <v>37</v>
      </c>
      <c r="K2" s="15" t="s">
        <v>38</v>
      </c>
      <c r="L2" s="15" t="s">
        <v>1152</v>
      </c>
      <c r="M2" s="15">
        <f>WEEKNUM(H2)</f>
        <v>40</v>
      </c>
      <c r="N2" s="15" t="s">
        <v>39</v>
      </c>
      <c r="O2" s="15" t="s">
        <v>70</v>
      </c>
      <c r="P2" s="15" t="s">
        <v>1153</v>
      </c>
      <c r="Q2" s="17">
        <v>44105.875</v>
      </c>
      <c r="R2" s="17" t="s">
        <v>128</v>
      </c>
      <c r="S2" s="17" t="s">
        <v>128</v>
      </c>
      <c r="T2" s="15"/>
      <c r="U2" s="17"/>
      <c r="V2" s="17"/>
      <c r="W2" s="17"/>
      <c r="X2" s="17">
        <v>44105.875</v>
      </c>
      <c r="Y2" s="17"/>
      <c r="Z2" s="17">
        <v>44106.625694444447</v>
      </c>
      <c r="AA2" s="15" t="s">
        <v>39</v>
      </c>
      <c r="AB2" s="15" t="s">
        <v>49</v>
      </c>
      <c r="AE2" s="175"/>
      <c r="AJ2" s="176" t="str">
        <f t="shared" ref="AJ2" si="0">IF(N2="Final","NA",IF(S2="","NA",S2-H2))</f>
        <v>NA</v>
      </c>
      <c r="AK2" s="177">
        <f t="shared" ref="AK2" si="1">IF(N2="initial",IF(AA2="converted to Final MIR",Y2-H2,U2-H2),Y2-H2)</f>
        <v>-44105.830555555556</v>
      </c>
      <c r="AL2" s="177">
        <f t="shared" ref="AL2" si="2">IF(N2="initial",IF(AA2="converted to Final MIR",Z2-H2,V2-H2),Z2-H2)</f>
        <v>0.79513888889050577</v>
      </c>
      <c r="AM2" s="177">
        <f t="shared" ref="AM2" si="3">IF(N2="Final",Z2-H2,IF(AB2="MIR Distributed",Z2-H2,"Pending"))</f>
        <v>0.79513888889050577</v>
      </c>
      <c r="AN2" s="177" t="e">
        <f>IF(AL2&gt;=#REF!,"NO","Yes")</f>
        <v>#REF!</v>
      </c>
      <c r="AO2" s="178" t="e">
        <f>IF(AM2="Pending","pending",IF(AM2&gt;=#REF!,"No", "Yes"))</f>
        <v>#REF!</v>
      </c>
      <c r="AP2" s="179">
        <f ca="1">NOW()</f>
        <v>44161.737907060182</v>
      </c>
      <c r="AQ2" s="180" t="str">
        <f t="shared" ref="AQ2" si="4">IF(AB2="Final Awaited", AP2-H2, IF(AB2="Sent for Approval", AP2-H2, "Non Pending"))</f>
        <v>Non Pending</v>
      </c>
    </row>
    <row r="3" spans="1:43" s="66" customFormat="1" ht="23" x14ac:dyDescent="0.25">
      <c r="A3" s="15">
        <v>2</v>
      </c>
      <c r="B3" s="39" t="s">
        <v>1154</v>
      </c>
      <c r="C3" s="17">
        <v>44105.993055555555</v>
      </c>
      <c r="D3" s="17">
        <v>44106.069444444445</v>
      </c>
      <c r="E3" s="15">
        <v>13622062</v>
      </c>
      <c r="F3" s="15" t="s">
        <v>1155</v>
      </c>
      <c r="G3" s="15" t="s">
        <v>41</v>
      </c>
      <c r="H3" s="17">
        <v>44106.09375</v>
      </c>
      <c r="I3" s="15" t="s">
        <v>1161</v>
      </c>
      <c r="J3" s="15" t="s">
        <v>110</v>
      </c>
      <c r="K3" s="15" t="s">
        <v>46</v>
      </c>
      <c r="L3" s="15" t="s">
        <v>1156</v>
      </c>
      <c r="M3" s="15">
        <f t="shared" ref="M3:M16" si="5">WEEKNUM(H3)</f>
        <v>40</v>
      </c>
      <c r="N3" s="15" t="s">
        <v>74</v>
      </c>
      <c r="O3" s="15" t="s">
        <v>70</v>
      </c>
      <c r="P3" s="15" t="s">
        <v>53</v>
      </c>
      <c r="Q3" s="17">
        <v>44106.135416666664</v>
      </c>
      <c r="R3" s="17">
        <v>44106.138888888891</v>
      </c>
      <c r="S3" s="17">
        <v>44106.756944444445</v>
      </c>
      <c r="T3" s="17">
        <v>44106.822222222225</v>
      </c>
      <c r="U3" s="17">
        <v>44107.465277777781</v>
      </c>
      <c r="V3" s="17">
        <v>44107.50277777778</v>
      </c>
      <c r="W3" s="17"/>
      <c r="X3" s="17"/>
      <c r="Y3" s="17"/>
      <c r="Z3" s="17"/>
      <c r="AA3" s="15" t="s">
        <v>74</v>
      </c>
      <c r="AB3" s="15" t="s">
        <v>1202</v>
      </c>
      <c r="AD3" s="66" t="s">
        <v>1157</v>
      </c>
      <c r="AE3" s="175">
        <v>44106</v>
      </c>
      <c r="AJ3" s="176">
        <f t="shared" ref="AJ3:AJ16" si="6">IF(N3="Final","NA",IF(S3="","NA",S3-H3))</f>
        <v>0.66319444444525288</v>
      </c>
      <c r="AK3" s="177">
        <f t="shared" ref="AK3:AK16" si="7">IF(N3="initial",IF(AA3="converted to Final MIR",Y3-H3,U3-H3),Y3-H3)</f>
        <v>1.3715277777810115</v>
      </c>
      <c r="AL3" s="177">
        <f t="shared" ref="AL3:AL16" si="8">IF(N3="initial",IF(AA3="converted to Final MIR",Z3-H3,V3-H3),Z3-H3)</f>
        <v>1.4090277777795563</v>
      </c>
      <c r="AM3" s="177" t="str">
        <f t="shared" ref="AM3:AM16" si="9">IF(N3="Final",Z3-H3,IF(AB3="MIR Distributed",Z3-H3,"Pending"))</f>
        <v>Pending</v>
      </c>
      <c r="AN3" s="177" t="e">
        <f>IF(AL3&gt;=#REF!,"NO","Yes")</f>
        <v>#REF!</v>
      </c>
      <c r="AO3" s="178" t="str">
        <f>IF(AM3="Pending","pending",IF(AM3&gt;=#REF!,"No", "Yes"))</f>
        <v>pending</v>
      </c>
      <c r="AP3" s="179">
        <f t="shared" ref="AP3:AP18" ca="1" si="10">NOW()</f>
        <v>44161.737907060182</v>
      </c>
      <c r="AQ3" s="180" t="str">
        <f t="shared" ref="AQ3:AQ16" si="11">IF(AB3="Final Awaited", AP3-H3, IF(AB3="Sent for Approval", AP3-H3, "Non Pending"))</f>
        <v>Non Pending</v>
      </c>
    </row>
    <row r="4" spans="1:43" s="66" customFormat="1" ht="23" x14ac:dyDescent="0.25">
      <c r="A4" s="15">
        <v>3</v>
      </c>
      <c r="B4" s="39" t="s">
        <v>1154</v>
      </c>
      <c r="C4" s="17">
        <v>44106.53125</v>
      </c>
      <c r="D4" s="17">
        <v>44106.63958333333</v>
      </c>
      <c r="E4" s="15">
        <v>13675207</v>
      </c>
      <c r="F4" s="15" t="s">
        <v>146</v>
      </c>
      <c r="G4" s="15" t="s">
        <v>67</v>
      </c>
      <c r="H4" s="17">
        <v>44106.677083333336</v>
      </c>
      <c r="I4" s="15" t="s">
        <v>1158</v>
      </c>
      <c r="J4" s="15" t="s">
        <v>37</v>
      </c>
      <c r="K4" s="15" t="s">
        <v>38</v>
      </c>
      <c r="L4" s="15" t="s">
        <v>1162</v>
      </c>
      <c r="M4" s="15">
        <f t="shared" si="5"/>
        <v>40</v>
      </c>
      <c r="N4" s="15" t="s">
        <v>39</v>
      </c>
      <c r="O4" s="15" t="s">
        <v>70</v>
      </c>
      <c r="P4" s="15" t="s">
        <v>149</v>
      </c>
      <c r="Q4" s="17">
        <v>44106.71875</v>
      </c>
      <c r="R4" s="17"/>
      <c r="S4" s="17"/>
      <c r="T4" s="15"/>
      <c r="U4" s="17"/>
      <c r="V4" s="17"/>
      <c r="W4" s="17"/>
      <c r="X4" s="17">
        <v>44106.749305555553</v>
      </c>
      <c r="Y4" s="17"/>
      <c r="Z4" s="17">
        <v>44107.229861111111</v>
      </c>
      <c r="AA4" s="15" t="s">
        <v>39</v>
      </c>
      <c r="AB4" s="15" t="s">
        <v>49</v>
      </c>
      <c r="AE4" s="175"/>
      <c r="AJ4" s="176" t="str">
        <f t="shared" si="6"/>
        <v>NA</v>
      </c>
      <c r="AK4" s="177">
        <f t="shared" si="7"/>
        <v>-44106.677083333336</v>
      </c>
      <c r="AL4" s="177">
        <f t="shared" si="8"/>
        <v>0.55277777777519077</v>
      </c>
      <c r="AM4" s="177">
        <f t="shared" si="9"/>
        <v>0.55277777777519077</v>
      </c>
      <c r="AN4" s="177" t="e">
        <f>IF(AL4&gt;=#REF!,"NO","Yes")</f>
        <v>#REF!</v>
      </c>
      <c r="AO4" s="178" t="e">
        <f>IF(AM4="Pending","pending",IF(AM4&gt;=#REF!,"No", "Yes"))</f>
        <v>#REF!</v>
      </c>
      <c r="AP4" s="179">
        <f t="shared" ca="1" si="10"/>
        <v>44161.737907060182</v>
      </c>
      <c r="AQ4" s="180" t="str">
        <f t="shared" si="11"/>
        <v>Non Pending</v>
      </c>
    </row>
    <row r="5" spans="1:43" s="66" customFormat="1" ht="23" x14ac:dyDescent="0.25">
      <c r="A5" s="15">
        <v>4</v>
      </c>
      <c r="B5" s="39" t="s">
        <v>1154</v>
      </c>
      <c r="C5" s="17">
        <v>44107.928472222222</v>
      </c>
      <c r="D5" s="17">
        <v>44107.931944444441</v>
      </c>
      <c r="E5" s="15">
        <v>13832294</v>
      </c>
      <c r="F5" s="15" t="s">
        <v>62</v>
      </c>
      <c r="G5" s="15" t="s">
        <v>42</v>
      </c>
      <c r="H5" s="17">
        <v>44108.140277777777</v>
      </c>
      <c r="I5" s="15" t="s">
        <v>1138</v>
      </c>
      <c r="J5" s="15" t="s">
        <v>37</v>
      </c>
      <c r="K5" s="15" t="s">
        <v>38</v>
      </c>
      <c r="L5" s="15" t="s">
        <v>1163</v>
      </c>
      <c r="M5" s="15">
        <f t="shared" si="5"/>
        <v>41</v>
      </c>
      <c r="N5" s="15" t="s">
        <v>39</v>
      </c>
      <c r="O5" s="15" t="s">
        <v>70</v>
      </c>
      <c r="P5" s="15" t="s">
        <v>219</v>
      </c>
      <c r="Q5" s="17">
        <v>44108.1875</v>
      </c>
      <c r="R5" s="15"/>
      <c r="S5" s="15"/>
      <c r="T5" s="15"/>
      <c r="U5" s="15"/>
      <c r="V5" s="15"/>
      <c r="W5" s="15"/>
      <c r="X5" s="17">
        <v>44108.196527777778</v>
      </c>
      <c r="Y5" s="15"/>
      <c r="Z5" s="17">
        <v>44108.585416666669</v>
      </c>
      <c r="AA5" s="15" t="s">
        <v>39</v>
      </c>
      <c r="AB5" s="15" t="s">
        <v>49</v>
      </c>
      <c r="AJ5" s="176" t="str">
        <f t="shared" si="6"/>
        <v>NA</v>
      </c>
      <c r="AK5" s="177">
        <f t="shared" si="7"/>
        <v>-44108.140277777777</v>
      </c>
      <c r="AL5" s="177">
        <f t="shared" si="8"/>
        <v>0.44513888889196096</v>
      </c>
      <c r="AM5" s="177">
        <f t="shared" si="9"/>
        <v>0.44513888889196096</v>
      </c>
      <c r="AN5" s="177" t="e">
        <f>IF(AL5&gt;=#REF!,"NO","Yes")</f>
        <v>#REF!</v>
      </c>
      <c r="AO5" s="178" t="e">
        <f>IF(AM5="Pending","pending",IF(AM5&gt;=#REF!,"No", "Yes"))</f>
        <v>#REF!</v>
      </c>
      <c r="AP5" s="179">
        <f t="shared" ca="1" si="10"/>
        <v>44161.737907060182</v>
      </c>
      <c r="AQ5" s="180" t="str">
        <f t="shared" si="11"/>
        <v>Non Pending</v>
      </c>
    </row>
    <row r="6" spans="1:43" s="66" customFormat="1" ht="23" x14ac:dyDescent="0.25">
      <c r="A6" s="15">
        <v>5</v>
      </c>
      <c r="B6" s="15" t="s">
        <v>1154</v>
      </c>
      <c r="C6" s="17">
        <v>44107.293055555558</v>
      </c>
      <c r="D6" s="17">
        <v>44107.293749999997</v>
      </c>
      <c r="E6" s="15">
        <v>13183373</v>
      </c>
      <c r="F6" s="15" t="s">
        <v>62</v>
      </c>
      <c r="G6" s="15" t="s">
        <v>42</v>
      </c>
      <c r="H6" s="17">
        <v>44107.343055555553</v>
      </c>
      <c r="I6" s="15" t="s">
        <v>649</v>
      </c>
      <c r="J6" s="15" t="s">
        <v>37</v>
      </c>
      <c r="K6" s="15" t="s">
        <v>38</v>
      </c>
      <c r="L6" s="15" t="s">
        <v>1164</v>
      </c>
      <c r="M6" s="15">
        <f t="shared" si="5"/>
        <v>40</v>
      </c>
      <c r="N6" s="15" t="s">
        <v>39</v>
      </c>
      <c r="O6" s="15" t="s">
        <v>70</v>
      </c>
      <c r="P6" s="15" t="s">
        <v>106</v>
      </c>
      <c r="Q6" s="17">
        <v>44107.652083333334</v>
      </c>
      <c r="R6" s="15"/>
      <c r="S6" s="15"/>
      <c r="T6" s="15"/>
      <c r="U6" s="15"/>
      <c r="V6" s="15"/>
      <c r="W6" s="15"/>
      <c r="X6" s="17">
        <v>44107.652083333334</v>
      </c>
      <c r="Y6" s="17"/>
      <c r="Z6" s="17">
        <v>44108.188888888886</v>
      </c>
      <c r="AA6" s="15" t="s">
        <v>39</v>
      </c>
      <c r="AB6" s="15" t="s">
        <v>49</v>
      </c>
      <c r="AJ6" s="176" t="str">
        <f t="shared" si="6"/>
        <v>NA</v>
      </c>
      <c r="AK6" s="177">
        <f t="shared" si="7"/>
        <v>-44107.343055555553</v>
      </c>
      <c r="AL6" s="177">
        <f t="shared" si="8"/>
        <v>0.84583333333284827</v>
      </c>
      <c r="AM6" s="177">
        <f t="shared" si="9"/>
        <v>0.84583333333284827</v>
      </c>
      <c r="AN6" s="177" t="e">
        <f>IF(AL6&gt;=#REF!,"NO","Yes")</f>
        <v>#REF!</v>
      </c>
      <c r="AO6" s="178" t="e">
        <f>IF(AM6="Pending","pending",IF(AM6&gt;=#REF!,"No", "Yes"))</f>
        <v>#REF!</v>
      </c>
      <c r="AP6" s="179">
        <f t="shared" ca="1" si="10"/>
        <v>44161.737907060182</v>
      </c>
      <c r="AQ6" s="180" t="str">
        <f t="shared" si="11"/>
        <v>Non Pending</v>
      </c>
    </row>
    <row r="7" spans="1:43" s="66" customFormat="1" ht="23" x14ac:dyDescent="0.25">
      <c r="A7" s="15">
        <v>6</v>
      </c>
      <c r="B7" s="15" t="s">
        <v>1154</v>
      </c>
      <c r="C7" s="17">
        <v>44110.015277777777</v>
      </c>
      <c r="D7" s="17">
        <v>44110.017361111109</v>
      </c>
      <c r="E7" s="15">
        <v>14046675</v>
      </c>
      <c r="F7" s="15" t="s">
        <v>62</v>
      </c>
      <c r="G7" s="15" t="s">
        <v>42</v>
      </c>
      <c r="H7" s="17">
        <v>44110.088194444441</v>
      </c>
      <c r="I7" s="15" t="s">
        <v>1138</v>
      </c>
      <c r="J7" s="15" t="s">
        <v>37</v>
      </c>
      <c r="K7" s="15" t="s">
        <v>38</v>
      </c>
      <c r="L7" s="15" t="s">
        <v>1165</v>
      </c>
      <c r="M7" s="15">
        <f t="shared" si="5"/>
        <v>41</v>
      </c>
      <c r="N7" s="15" t="s">
        <v>39</v>
      </c>
      <c r="O7" s="15" t="s">
        <v>70</v>
      </c>
      <c r="P7" s="15" t="s">
        <v>219</v>
      </c>
      <c r="Q7" s="17">
        <v>44110.171527777777</v>
      </c>
      <c r="R7" s="15"/>
      <c r="S7" s="15"/>
      <c r="T7" s="15"/>
      <c r="U7" s="15"/>
      <c r="V7" s="15"/>
      <c r="W7" s="15"/>
      <c r="X7" s="17">
        <v>44110.183333333334</v>
      </c>
      <c r="Y7" s="17"/>
      <c r="Z7" s="17">
        <v>44110.900694444441</v>
      </c>
      <c r="AA7" s="15" t="s">
        <v>39</v>
      </c>
      <c r="AB7" s="15" t="s">
        <v>49</v>
      </c>
      <c r="AJ7" s="176" t="str">
        <f t="shared" si="6"/>
        <v>NA</v>
      </c>
      <c r="AK7" s="177">
        <f t="shared" si="7"/>
        <v>-44110.088194444441</v>
      </c>
      <c r="AL7" s="177">
        <f t="shared" si="8"/>
        <v>0.8125</v>
      </c>
      <c r="AM7" s="177">
        <f t="shared" si="9"/>
        <v>0.8125</v>
      </c>
      <c r="AN7" s="177" t="e">
        <f>IF(AL7&gt;=#REF!,"NO","Yes")</f>
        <v>#REF!</v>
      </c>
      <c r="AO7" s="178" t="e">
        <f>IF(AM7="Pending","pending",IF(AM7&gt;=#REF!,"No", "Yes"))</f>
        <v>#REF!</v>
      </c>
      <c r="AP7" s="179">
        <f t="shared" ca="1" si="10"/>
        <v>44161.737907060182</v>
      </c>
      <c r="AQ7" s="180" t="str">
        <f t="shared" si="11"/>
        <v>Non Pending</v>
      </c>
    </row>
    <row r="8" spans="1:43" s="66" customFormat="1" ht="23" x14ac:dyDescent="0.25">
      <c r="A8" s="15">
        <v>7</v>
      </c>
      <c r="B8" s="15" t="s">
        <v>1154</v>
      </c>
      <c r="C8" s="17">
        <v>44110.422222222223</v>
      </c>
      <c r="D8" s="17">
        <v>44110.464583333334</v>
      </c>
      <c r="E8" s="15">
        <v>14096820</v>
      </c>
      <c r="F8" s="15" t="s">
        <v>60</v>
      </c>
      <c r="G8" s="15" t="s">
        <v>41</v>
      </c>
      <c r="H8" s="17">
        <v>44110.479861111111</v>
      </c>
      <c r="I8" s="15" t="s">
        <v>1166</v>
      </c>
      <c r="J8" s="15" t="s">
        <v>37</v>
      </c>
      <c r="K8" s="15" t="s">
        <v>38</v>
      </c>
      <c r="L8" s="15" t="s">
        <v>1167</v>
      </c>
      <c r="M8" s="15">
        <f t="shared" si="5"/>
        <v>41</v>
      </c>
      <c r="N8" s="15" t="s">
        <v>39</v>
      </c>
      <c r="O8" s="15" t="s">
        <v>70</v>
      </c>
      <c r="P8" s="15" t="s">
        <v>149</v>
      </c>
      <c r="Q8" s="17">
        <v>44110.583333333336</v>
      </c>
      <c r="R8" s="15"/>
      <c r="S8" s="15"/>
      <c r="T8" s="15"/>
      <c r="U8" s="15"/>
      <c r="V8" s="15"/>
      <c r="W8" s="15"/>
      <c r="X8" s="17">
        <v>44110.631249999999</v>
      </c>
      <c r="Y8" s="17"/>
      <c r="Z8" s="17">
        <v>44111.198611111111</v>
      </c>
      <c r="AA8" s="15" t="s">
        <v>39</v>
      </c>
      <c r="AB8" s="15" t="s">
        <v>49</v>
      </c>
      <c r="AJ8" s="176" t="str">
        <f t="shared" si="6"/>
        <v>NA</v>
      </c>
      <c r="AK8" s="177">
        <f t="shared" si="7"/>
        <v>-44110.479861111111</v>
      </c>
      <c r="AL8" s="177">
        <f t="shared" si="8"/>
        <v>0.71875</v>
      </c>
      <c r="AM8" s="177">
        <f t="shared" si="9"/>
        <v>0.71875</v>
      </c>
      <c r="AN8" s="177" t="e">
        <f>IF(AL8&gt;=#REF!,"NO","Yes")</f>
        <v>#REF!</v>
      </c>
      <c r="AO8" s="178" t="e">
        <f>IF(AM8="Pending","pending",IF(AM8&gt;=#REF!,"No", "Yes"))</f>
        <v>#REF!</v>
      </c>
      <c r="AP8" s="179">
        <f t="shared" ca="1" si="10"/>
        <v>44161.737907060182</v>
      </c>
      <c r="AQ8" s="180" t="str">
        <f t="shared" si="11"/>
        <v>Non Pending</v>
      </c>
    </row>
    <row r="9" spans="1:43" s="66" customFormat="1" ht="23" x14ac:dyDescent="0.25">
      <c r="A9" s="15">
        <v>8</v>
      </c>
      <c r="B9" s="15" t="s">
        <v>1154</v>
      </c>
      <c r="C9" s="17">
        <v>44112.779861111114</v>
      </c>
      <c r="D9" s="17">
        <v>44112.809027777781</v>
      </c>
      <c r="E9" s="15">
        <v>14402512</v>
      </c>
      <c r="F9" s="15" t="s">
        <v>62</v>
      </c>
      <c r="G9" s="15" t="s">
        <v>42</v>
      </c>
      <c r="H9" s="17">
        <v>44112.881944444445</v>
      </c>
      <c r="I9" s="15" t="s">
        <v>649</v>
      </c>
      <c r="J9" s="15" t="s">
        <v>37</v>
      </c>
      <c r="K9" s="15" t="s">
        <v>38</v>
      </c>
      <c r="L9" s="15" t="s">
        <v>1168</v>
      </c>
      <c r="M9" s="15">
        <f t="shared" si="5"/>
        <v>41</v>
      </c>
      <c r="N9" s="15" t="s">
        <v>39</v>
      </c>
      <c r="O9" s="15" t="s">
        <v>70</v>
      </c>
      <c r="P9" s="15" t="s">
        <v>53</v>
      </c>
      <c r="Q9" s="17">
        <v>44112.9375</v>
      </c>
      <c r="R9" s="15"/>
      <c r="S9" s="15"/>
      <c r="T9" s="15"/>
      <c r="U9" s="15"/>
      <c r="V9" s="15"/>
      <c r="W9" s="15"/>
      <c r="X9" s="17">
        <v>44112.942361111112</v>
      </c>
      <c r="Y9" s="17"/>
      <c r="Z9" s="17"/>
      <c r="AA9" s="15" t="s">
        <v>39</v>
      </c>
      <c r="AB9" s="15" t="s">
        <v>49</v>
      </c>
      <c r="AJ9" s="176" t="str">
        <f t="shared" si="6"/>
        <v>NA</v>
      </c>
      <c r="AK9" s="177">
        <f t="shared" si="7"/>
        <v>-44112.881944444445</v>
      </c>
      <c r="AL9" s="177">
        <f t="shared" si="8"/>
        <v>-44112.881944444445</v>
      </c>
      <c r="AM9" s="177">
        <f t="shared" si="9"/>
        <v>-44112.881944444445</v>
      </c>
      <c r="AN9" s="177" t="e">
        <f>IF(AL9&gt;=#REF!,"NO","Yes")</f>
        <v>#REF!</v>
      </c>
      <c r="AO9" s="178" t="e">
        <f>IF(AM9="Pending","pending",IF(AM9&gt;=#REF!,"No", "Yes"))</f>
        <v>#REF!</v>
      </c>
      <c r="AP9" s="179">
        <f t="shared" ca="1" si="10"/>
        <v>44161.737907060182</v>
      </c>
      <c r="AQ9" s="180" t="str">
        <f t="shared" si="11"/>
        <v>Non Pending</v>
      </c>
    </row>
    <row r="10" spans="1:43" s="66" customFormat="1" ht="23" x14ac:dyDescent="0.25">
      <c r="A10" s="15">
        <v>9</v>
      </c>
      <c r="B10" s="15" t="s">
        <v>1154</v>
      </c>
      <c r="C10" s="17">
        <v>44114.54583333333</v>
      </c>
      <c r="D10" s="17">
        <v>44114.559027777781</v>
      </c>
      <c r="E10" s="15">
        <v>14599002</v>
      </c>
      <c r="F10" s="15" t="s">
        <v>60</v>
      </c>
      <c r="G10" s="15" t="s">
        <v>41</v>
      </c>
      <c r="H10" s="17">
        <v>44114.576388888891</v>
      </c>
      <c r="I10" s="15" t="s">
        <v>615</v>
      </c>
      <c r="J10" s="15" t="s">
        <v>37</v>
      </c>
      <c r="K10" s="15" t="s">
        <v>38</v>
      </c>
      <c r="L10" s="15" t="s">
        <v>1169</v>
      </c>
      <c r="M10" s="15">
        <f t="shared" si="5"/>
        <v>41</v>
      </c>
      <c r="N10" s="15" t="s">
        <v>39</v>
      </c>
      <c r="O10" s="15" t="s">
        <v>70</v>
      </c>
      <c r="P10" s="15" t="s">
        <v>125</v>
      </c>
      <c r="Q10" s="17">
        <v>44114.604166666664</v>
      </c>
      <c r="R10" s="15"/>
      <c r="S10" s="15"/>
      <c r="T10" s="15"/>
      <c r="U10" s="15"/>
      <c r="V10" s="15"/>
      <c r="W10" s="15"/>
      <c r="X10" s="17">
        <v>44114.618055555555</v>
      </c>
      <c r="Y10" s="17"/>
      <c r="Z10" s="17">
        <v>44115.131944444445</v>
      </c>
      <c r="AA10" s="15" t="s">
        <v>39</v>
      </c>
      <c r="AB10" s="15" t="s">
        <v>49</v>
      </c>
      <c r="AJ10" s="176" t="str">
        <f t="shared" si="6"/>
        <v>NA</v>
      </c>
      <c r="AK10" s="177">
        <f t="shared" si="7"/>
        <v>-44114.576388888891</v>
      </c>
      <c r="AL10" s="177">
        <f t="shared" si="8"/>
        <v>0.55555555555474712</v>
      </c>
      <c r="AM10" s="177">
        <f t="shared" si="9"/>
        <v>0.55555555555474712</v>
      </c>
      <c r="AN10" s="177" t="e">
        <f>IF(AL10&gt;=#REF!,"NO","Yes")</f>
        <v>#REF!</v>
      </c>
      <c r="AO10" s="178" t="e">
        <f>IF(AM10="Pending","pending",IF(AM10&gt;=#REF!,"No", "Yes"))</f>
        <v>#REF!</v>
      </c>
      <c r="AP10" s="179">
        <f t="shared" ca="1" si="10"/>
        <v>44161.737907060182</v>
      </c>
      <c r="AQ10" s="180" t="str">
        <f t="shared" si="11"/>
        <v>Non Pending</v>
      </c>
    </row>
    <row r="11" spans="1:43" s="66" customFormat="1" ht="23" x14ac:dyDescent="0.25">
      <c r="A11" s="15">
        <v>10</v>
      </c>
      <c r="B11" s="15" t="s">
        <v>1154</v>
      </c>
      <c r="C11" s="17">
        <v>44112.65625</v>
      </c>
      <c r="D11" s="17">
        <v>44112.729166666664</v>
      </c>
      <c r="E11" s="15">
        <v>14384479</v>
      </c>
      <c r="F11" s="15" t="s">
        <v>133</v>
      </c>
      <c r="G11" s="15" t="s">
        <v>67</v>
      </c>
      <c r="H11" s="17">
        <v>44112.786111111112</v>
      </c>
      <c r="I11" s="15" t="s">
        <v>1170</v>
      </c>
      <c r="J11" s="15" t="s">
        <v>145</v>
      </c>
      <c r="K11" s="15" t="s">
        <v>46</v>
      </c>
      <c r="L11" s="15" t="s">
        <v>1171</v>
      </c>
      <c r="M11" s="15">
        <f t="shared" si="5"/>
        <v>41</v>
      </c>
      <c r="N11" s="15" t="s">
        <v>39</v>
      </c>
      <c r="O11" s="15" t="s">
        <v>70</v>
      </c>
      <c r="P11" s="15" t="s">
        <v>75</v>
      </c>
      <c r="Q11" s="17">
        <v>44112.923611111109</v>
      </c>
      <c r="R11" s="15"/>
      <c r="S11" s="15"/>
      <c r="T11" s="15"/>
      <c r="U11" s="15"/>
      <c r="V11" s="15"/>
      <c r="W11" s="15"/>
      <c r="X11" s="17">
        <v>44112.923611111109</v>
      </c>
      <c r="Y11" s="15"/>
      <c r="Z11" s="17">
        <v>44113.756944444445</v>
      </c>
      <c r="AA11" s="15" t="s">
        <v>39</v>
      </c>
      <c r="AB11" s="15" t="s">
        <v>49</v>
      </c>
      <c r="AJ11" s="176" t="str">
        <f t="shared" si="6"/>
        <v>NA</v>
      </c>
      <c r="AK11" s="177">
        <f t="shared" si="7"/>
        <v>-44112.786111111112</v>
      </c>
      <c r="AL11" s="177">
        <f t="shared" si="8"/>
        <v>0.97083333333284827</v>
      </c>
      <c r="AM11" s="177">
        <f t="shared" si="9"/>
        <v>0.97083333333284827</v>
      </c>
      <c r="AN11" s="177" t="e">
        <f>IF(AL11&gt;=#REF!,"NO","Yes")</f>
        <v>#REF!</v>
      </c>
      <c r="AO11" s="178" t="e">
        <f>IF(AM11="Pending","pending",IF(AM11&gt;=#REF!,"No", "Yes"))</f>
        <v>#REF!</v>
      </c>
      <c r="AP11" s="179">
        <f t="shared" ca="1" si="10"/>
        <v>44161.737907060182</v>
      </c>
      <c r="AQ11" s="180" t="str">
        <f t="shared" si="11"/>
        <v>Non Pending</v>
      </c>
    </row>
    <row r="12" spans="1:43" s="66" customFormat="1" ht="23" x14ac:dyDescent="0.25">
      <c r="A12" s="15">
        <v>11</v>
      </c>
      <c r="B12" s="15" t="s">
        <v>1154</v>
      </c>
      <c r="C12" s="17">
        <v>44114.929166666669</v>
      </c>
      <c r="D12" s="17">
        <v>44114.929861111108</v>
      </c>
      <c r="E12" s="15">
        <v>14652747</v>
      </c>
      <c r="F12" s="15" t="s">
        <v>62</v>
      </c>
      <c r="G12" s="15" t="s">
        <v>42</v>
      </c>
      <c r="H12" s="17">
        <v>44114.986805555556</v>
      </c>
      <c r="I12" s="15" t="s">
        <v>1172</v>
      </c>
      <c r="J12" s="15" t="s">
        <v>38</v>
      </c>
      <c r="K12" s="15" t="s">
        <v>37</v>
      </c>
      <c r="L12" s="15" t="s">
        <v>1173</v>
      </c>
      <c r="M12" s="15">
        <f t="shared" si="5"/>
        <v>41</v>
      </c>
      <c r="N12" s="15" t="s">
        <v>39</v>
      </c>
      <c r="O12" s="15" t="s">
        <v>70</v>
      </c>
      <c r="P12" s="15" t="s">
        <v>106</v>
      </c>
      <c r="Q12" s="17">
        <v>44114.270833333336</v>
      </c>
      <c r="R12" s="15"/>
      <c r="S12" s="15"/>
      <c r="T12" s="15"/>
      <c r="U12" s="15"/>
      <c r="V12" s="15"/>
      <c r="W12" s="15"/>
      <c r="X12" s="17">
        <v>44114.270833333336</v>
      </c>
      <c r="Y12" s="15"/>
      <c r="Z12" s="17">
        <v>44115.772222222222</v>
      </c>
      <c r="AA12" s="15" t="s">
        <v>39</v>
      </c>
      <c r="AB12" s="15" t="s">
        <v>49</v>
      </c>
      <c r="AJ12" s="176" t="str">
        <f t="shared" si="6"/>
        <v>NA</v>
      </c>
      <c r="AK12" s="177">
        <f t="shared" si="7"/>
        <v>-44114.986805555556</v>
      </c>
      <c r="AL12" s="177">
        <f t="shared" si="8"/>
        <v>0.78541666666569654</v>
      </c>
      <c r="AM12" s="177">
        <f t="shared" si="9"/>
        <v>0.78541666666569654</v>
      </c>
      <c r="AN12" s="177" t="e">
        <f>IF(AL12&gt;=#REF!,"NO","Yes")</f>
        <v>#REF!</v>
      </c>
      <c r="AO12" s="178" t="e">
        <f>IF(AM12="Pending","pending",IF(AM12&gt;=#REF!,"No", "Yes"))</f>
        <v>#REF!</v>
      </c>
      <c r="AP12" s="179">
        <f t="shared" ca="1" si="10"/>
        <v>44161.737907060182</v>
      </c>
      <c r="AQ12" s="180" t="str">
        <f t="shared" si="11"/>
        <v>Non Pending</v>
      </c>
    </row>
    <row r="13" spans="1:43" s="66" customFormat="1" ht="23" x14ac:dyDescent="0.25">
      <c r="A13" s="15">
        <v>12</v>
      </c>
      <c r="B13" s="15" t="s">
        <v>1154</v>
      </c>
      <c r="C13" s="17">
        <v>44114.861111111109</v>
      </c>
      <c r="D13" s="17">
        <v>44114.966666666667</v>
      </c>
      <c r="E13" s="15">
        <v>14039611</v>
      </c>
      <c r="F13" s="15" t="s">
        <v>174</v>
      </c>
      <c r="G13" s="15" t="s">
        <v>41</v>
      </c>
      <c r="H13" s="17">
        <v>44115.012499999997</v>
      </c>
      <c r="I13" s="15" t="s">
        <v>1097</v>
      </c>
      <c r="J13" s="15" t="s">
        <v>38</v>
      </c>
      <c r="K13" s="15" t="s">
        <v>37</v>
      </c>
      <c r="L13" s="15" t="s">
        <v>1174</v>
      </c>
      <c r="M13" s="15">
        <f t="shared" si="5"/>
        <v>42</v>
      </c>
      <c r="N13" s="15" t="s">
        <v>39</v>
      </c>
      <c r="O13" s="15" t="s">
        <v>70</v>
      </c>
      <c r="P13" s="15" t="s">
        <v>219</v>
      </c>
      <c r="Q13" s="17">
        <v>44115.416666666664</v>
      </c>
      <c r="R13" s="15"/>
      <c r="S13" s="15"/>
      <c r="T13" s="15"/>
      <c r="U13" s="15"/>
      <c r="V13" s="15"/>
      <c r="W13" s="15"/>
      <c r="X13" s="17">
        <v>44115.433333333334</v>
      </c>
      <c r="Y13" s="15"/>
      <c r="Z13" s="17">
        <v>44116.246527777781</v>
      </c>
      <c r="AA13" s="15" t="s">
        <v>39</v>
      </c>
      <c r="AB13" s="15" t="s">
        <v>49</v>
      </c>
      <c r="AJ13" s="176" t="str">
        <f t="shared" si="6"/>
        <v>NA</v>
      </c>
      <c r="AK13" s="177">
        <f t="shared" si="7"/>
        <v>-44115.012499999997</v>
      </c>
      <c r="AL13" s="177">
        <f t="shared" si="8"/>
        <v>1.2340277777839219</v>
      </c>
      <c r="AM13" s="177">
        <f t="shared" si="9"/>
        <v>1.2340277777839219</v>
      </c>
      <c r="AN13" s="177" t="e">
        <f>IF(AL13&gt;=#REF!,"NO","Yes")</f>
        <v>#REF!</v>
      </c>
      <c r="AO13" s="178" t="e">
        <f>IF(AM13="Pending","pending",IF(AM13&gt;=#REF!,"No", "Yes"))</f>
        <v>#REF!</v>
      </c>
      <c r="AP13" s="179">
        <f t="shared" ca="1" si="10"/>
        <v>44161.737907060182</v>
      </c>
      <c r="AQ13" s="180" t="str">
        <f t="shared" si="11"/>
        <v>Non Pending</v>
      </c>
    </row>
    <row r="14" spans="1:43" s="66" customFormat="1" ht="23" x14ac:dyDescent="0.25">
      <c r="A14" s="15">
        <v>13</v>
      </c>
      <c r="B14" s="15" t="s">
        <v>1154</v>
      </c>
      <c r="C14" s="17">
        <v>44117.702777777777</v>
      </c>
      <c r="D14" s="17">
        <v>44117.73333333333</v>
      </c>
      <c r="E14" s="15">
        <v>14984454</v>
      </c>
      <c r="F14" s="15" t="s">
        <v>51</v>
      </c>
      <c r="G14" s="15" t="s">
        <v>42</v>
      </c>
      <c r="H14" s="17">
        <v>44117.862500000003</v>
      </c>
      <c r="I14" s="15" t="s">
        <v>433</v>
      </c>
      <c r="J14" s="15" t="s">
        <v>38</v>
      </c>
      <c r="K14" s="15" t="s">
        <v>37</v>
      </c>
      <c r="L14" s="15" t="s">
        <v>1175</v>
      </c>
      <c r="M14" s="15">
        <f t="shared" si="5"/>
        <v>42</v>
      </c>
      <c r="N14" s="15" t="s">
        <v>39</v>
      </c>
      <c r="O14" s="15" t="s">
        <v>70</v>
      </c>
      <c r="P14" s="15" t="s">
        <v>79</v>
      </c>
      <c r="Q14" s="17">
        <v>44117.875</v>
      </c>
      <c r="R14" s="15"/>
      <c r="S14" s="15"/>
      <c r="T14" s="15"/>
      <c r="U14" s="15"/>
      <c r="V14" s="15"/>
      <c r="W14" s="15"/>
      <c r="X14" s="17">
        <v>44117.883333333331</v>
      </c>
      <c r="Y14" s="15"/>
      <c r="Z14" s="17">
        <v>44118.447916666664</v>
      </c>
      <c r="AA14" s="15" t="s">
        <v>39</v>
      </c>
      <c r="AB14" s="15" t="s">
        <v>49</v>
      </c>
      <c r="AJ14" s="176" t="str">
        <f t="shared" si="6"/>
        <v>NA</v>
      </c>
      <c r="AK14" s="177">
        <f t="shared" si="7"/>
        <v>-44117.862500000003</v>
      </c>
      <c r="AL14" s="177">
        <f t="shared" si="8"/>
        <v>0.58541666666133096</v>
      </c>
      <c r="AM14" s="177">
        <f t="shared" si="9"/>
        <v>0.58541666666133096</v>
      </c>
      <c r="AN14" s="177" t="e">
        <f>IF(AL14&gt;=#REF!,"NO","Yes")</f>
        <v>#REF!</v>
      </c>
      <c r="AO14" s="178" t="e">
        <f>IF(AM14="Pending","pending",IF(AM14&gt;=#REF!,"No", "Yes"))</f>
        <v>#REF!</v>
      </c>
      <c r="AP14" s="179">
        <f t="shared" ca="1" si="10"/>
        <v>44161.737907060182</v>
      </c>
      <c r="AQ14" s="180" t="str">
        <f t="shared" si="11"/>
        <v>Non Pending</v>
      </c>
    </row>
    <row r="15" spans="1:43" s="66" customFormat="1" ht="46" x14ac:dyDescent="0.25">
      <c r="A15" s="15">
        <v>14</v>
      </c>
      <c r="B15" s="15" t="s">
        <v>1154</v>
      </c>
      <c r="C15" s="17">
        <v>44116.806944444441</v>
      </c>
      <c r="D15" s="17">
        <v>44117.674305555556</v>
      </c>
      <c r="E15" s="15">
        <v>14874079</v>
      </c>
      <c r="F15" s="15" t="s">
        <v>60</v>
      </c>
      <c r="G15" s="15" t="s">
        <v>41</v>
      </c>
      <c r="H15" s="17">
        <v>44117.734027777777</v>
      </c>
      <c r="I15" s="15" t="s">
        <v>1166</v>
      </c>
      <c r="J15" s="15" t="s">
        <v>38</v>
      </c>
      <c r="K15" s="15" t="s">
        <v>37</v>
      </c>
      <c r="L15" s="15" t="s">
        <v>1176</v>
      </c>
      <c r="M15" s="15">
        <f t="shared" si="5"/>
        <v>42</v>
      </c>
      <c r="N15" s="15" t="s">
        <v>39</v>
      </c>
      <c r="O15" s="15" t="s">
        <v>70</v>
      </c>
      <c r="P15" s="15" t="s">
        <v>93</v>
      </c>
      <c r="Q15" s="17">
        <v>44117.990277777775</v>
      </c>
      <c r="R15" s="15"/>
      <c r="S15" s="15"/>
      <c r="T15" s="15"/>
      <c r="U15" s="15"/>
      <c r="V15" s="15"/>
      <c r="W15" s="15"/>
      <c r="X15" s="17">
        <v>44117.990277777775</v>
      </c>
      <c r="Y15" s="15"/>
      <c r="Z15" s="17">
        <v>44118.536805555559</v>
      </c>
      <c r="AA15" s="15" t="s">
        <v>39</v>
      </c>
      <c r="AB15" s="15" t="s">
        <v>49</v>
      </c>
      <c r="AJ15" s="176" t="str">
        <f t="shared" ref="AJ15" si="12">IF(N15="Final","NA",IF(S15="","NA",S15-H15))</f>
        <v>NA</v>
      </c>
      <c r="AK15" s="177">
        <f t="shared" ref="AK15" si="13">IF(N15="initial",IF(AA15="converted to Final MIR",Y15-H15,U15-H15),Y15-H15)</f>
        <v>-44117.734027777777</v>
      </c>
      <c r="AL15" s="177">
        <f t="shared" ref="AL15" si="14">IF(N15="initial",IF(AA15="converted to Final MIR",Z15-H15,V15-H15),Z15-H15)</f>
        <v>0.80277777778246673</v>
      </c>
      <c r="AM15" s="177">
        <f t="shared" ref="AM15" si="15">IF(N15="Final",Z15-H15,IF(AB15="MIR Distributed",Z15-H15,"Pending"))</f>
        <v>0.80277777778246673</v>
      </c>
      <c r="AN15" s="177" t="e">
        <f>IF(AL15&gt;=#REF!,"NO","Yes")</f>
        <v>#REF!</v>
      </c>
      <c r="AO15" s="178" t="e">
        <f>IF(AM15="Pending","pending",IF(AM15&gt;=#REF!,"No", "Yes"))</f>
        <v>#REF!</v>
      </c>
      <c r="AP15" s="179">
        <f t="shared" ca="1" si="10"/>
        <v>44161.737907060182</v>
      </c>
      <c r="AQ15" s="180" t="str">
        <f t="shared" ref="AQ15" si="16">IF(AB15="Final Awaited", AP15-H15, IF(AB15="Sent for Approval", AP15-H15, "Non Pending"))</f>
        <v>Non Pending</v>
      </c>
    </row>
    <row r="16" spans="1:43" s="66" customFormat="1" ht="23" x14ac:dyDescent="0.25">
      <c r="A16" s="15">
        <v>15</v>
      </c>
      <c r="B16" s="15" t="s">
        <v>1154</v>
      </c>
      <c r="C16" s="17">
        <v>44118.777777777781</v>
      </c>
      <c r="D16" s="17">
        <v>44118.781944444447</v>
      </c>
      <c r="E16" s="15">
        <v>15152384</v>
      </c>
      <c r="F16" s="15" t="s">
        <v>60</v>
      </c>
      <c r="G16" s="15" t="s">
        <v>41</v>
      </c>
      <c r="H16" s="17">
        <v>44118.833333333336</v>
      </c>
      <c r="I16" s="15" t="s">
        <v>123</v>
      </c>
      <c r="J16" s="15" t="s">
        <v>38</v>
      </c>
      <c r="K16" s="15" t="s">
        <v>37</v>
      </c>
      <c r="L16" s="15" t="s">
        <v>1177</v>
      </c>
      <c r="M16" s="15">
        <f t="shared" si="5"/>
        <v>42</v>
      </c>
      <c r="N16" s="15" t="s">
        <v>39</v>
      </c>
      <c r="O16" s="15" t="s">
        <v>70</v>
      </c>
      <c r="P16" s="15" t="s">
        <v>52</v>
      </c>
      <c r="Q16" s="17">
        <v>44118.927083333336</v>
      </c>
      <c r="R16" s="15"/>
      <c r="S16" s="15"/>
      <c r="T16" s="15"/>
      <c r="U16" s="15"/>
      <c r="V16" s="15"/>
      <c r="W16" s="15"/>
      <c r="X16" s="17">
        <v>44118.927083333336</v>
      </c>
      <c r="Y16" s="15"/>
      <c r="Z16" s="17">
        <v>44119.477083333331</v>
      </c>
      <c r="AA16" s="15" t="s">
        <v>39</v>
      </c>
      <c r="AB16" s="15" t="s">
        <v>49</v>
      </c>
      <c r="AJ16" s="176" t="str">
        <f t="shared" si="6"/>
        <v>NA</v>
      </c>
      <c r="AK16" s="177">
        <f t="shared" si="7"/>
        <v>-44118.833333333336</v>
      </c>
      <c r="AL16" s="177">
        <f t="shared" si="8"/>
        <v>0.64374999999563443</v>
      </c>
      <c r="AM16" s="177">
        <f t="shared" si="9"/>
        <v>0.64374999999563443</v>
      </c>
      <c r="AN16" s="177" t="e">
        <f>IF(AL16&gt;=#REF!,"NO","Yes")</f>
        <v>#REF!</v>
      </c>
      <c r="AO16" s="178" t="e">
        <f>IF(AM16="Pending","pending",IF(AM16&gt;=#REF!,"No", "Yes"))</f>
        <v>#REF!</v>
      </c>
      <c r="AP16" s="179">
        <f t="shared" ca="1" si="10"/>
        <v>44161.737907060182</v>
      </c>
      <c r="AQ16" s="180" t="str">
        <f t="shared" si="11"/>
        <v>Non Pending</v>
      </c>
    </row>
    <row r="17" spans="1:43" s="66" customFormat="1" ht="34.5" x14ac:dyDescent="0.25">
      <c r="A17" s="15">
        <v>16</v>
      </c>
      <c r="B17" s="15" t="s">
        <v>1154</v>
      </c>
      <c r="C17" s="17">
        <v>44119.417361111111</v>
      </c>
      <c r="D17" s="17">
        <v>44119.572916666664</v>
      </c>
      <c r="E17" s="15">
        <v>15230014</v>
      </c>
      <c r="F17" s="15" t="s">
        <v>60</v>
      </c>
      <c r="G17" s="15" t="s">
        <v>41</v>
      </c>
      <c r="H17" s="17">
        <v>44119.604166666664</v>
      </c>
      <c r="I17" s="15" t="s">
        <v>1178</v>
      </c>
      <c r="J17" s="15" t="s">
        <v>38</v>
      </c>
      <c r="K17" s="15" t="s">
        <v>37</v>
      </c>
      <c r="L17" s="15" t="s">
        <v>1179</v>
      </c>
      <c r="M17" s="15">
        <f>WEEKNUM(H17)</f>
        <v>42</v>
      </c>
      <c r="N17" s="15" t="s">
        <v>39</v>
      </c>
      <c r="O17" s="15" t="s">
        <v>70</v>
      </c>
      <c r="P17" s="15" t="s">
        <v>93</v>
      </c>
      <c r="Q17" s="17">
        <v>44119.750694444447</v>
      </c>
      <c r="R17" s="15"/>
      <c r="S17" s="15"/>
      <c r="T17" s="15"/>
      <c r="U17" s="15"/>
      <c r="V17" s="15"/>
      <c r="W17" s="15"/>
      <c r="X17" s="17">
        <v>44119.750694444447</v>
      </c>
      <c r="Y17" s="15"/>
      <c r="Z17" s="17">
        <v>44120.243750000001</v>
      </c>
      <c r="AA17" s="15" t="s">
        <v>39</v>
      </c>
      <c r="AB17" s="15" t="s">
        <v>49</v>
      </c>
      <c r="AJ17" s="176" t="str">
        <f t="shared" ref="AJ17" si="17">IF(N17="Final","NA",IF(S17="","NA",S17-H17))</f>
        <v>NA</v>
      </c>
      <c r="AK17" s="177">
        <f t="shared" ref="AK17" si="18">IF(N17="initial",IF(AA17="converted to Final MIR",Y17-H17,U17-H17),Y17-H17)</f>
        <v>-44119.604166666664</v>
      </c>
      <c r="AL17" s="177">
        <f t="shared" ref="AL17" si="19">IF(N17="initial",IF(AA17="converted to Final MIR",Z17-H17,V17-H17),Z17-H17)</f>
        <v>0.63958333333721384</v>
      </c>
      <c r="AM17" s="177">
        <f t="shared" ref="AM17" si="20">IF(N17="Final",Z17-H17,IF(AB17="MIR Distributed",Z17-H17,"Pending"))</f>
        <v>0.63958333333721384</v>
      </c>
      <c r="AN17" s="177" t="e">
        <f>IF(AL17&gt;=#REF!,"NO","Yes")</f>
        <v>#REF!</v>
      </c>
      <c r="AO17" s="178" t="e">
        <f>IF(AM17="Pending","pending",IF(AM17&gt;=#REF!,"No", "Yes"))</f>
        <v>#REF!</v>
      </c>
      <c r="AP17" s="179">
        <f t="shared" ca="1" si="10"/>
        <v>44161.737907060182</v>
      </c>
      <c r="AQ17" s="180" t="str">
        <f t="shared" ref="AQ17" si="21">IF(AB17="Final Awaited", AP17-H17, IF(AB17="Sent for Approval", AP17-H17, "Non Pending"))</f>
        <v>Non Pending</v>
      </c>
    </row>
    <row r="18" spans="1:43" s="66" customFormat="1" ht="23" x14ac:dyDescent="0.25">
      <c r="A18" s="15">
        <v>17</v>
      </c>
      <c r="B18" s="15" t="s">
        <v>1154</v>
      </c>
      <c r="C18" s="17">
        <v>44119.259722222225</v>
      </c>
      <c r="D18" s="17">
        <v>44119.306250000001</v>
      </c>
      <c r="E18" s="15">
        <v>15211168</v>
      </c>
      <c r="F18" s="15" t="s">
        <v>60</v>
      </c>
      <c r="G18" s="15" t="s">
        <v>41</v>
      </c>
      <c r="H18" s="17">
        <v>44119.333333333336</v>
      </c>
      <c r="I18" s="15" t="s">
        <v>1180</v>
      </c>
      <c r="J18" s="15" t="s">
        <v>38</v>
      </c>
      <c r="K18" s="15" t="s">
        <v>37</v>
      </c>
      <c r="L18" s="15" t="s">
        <v>1181</v>
      </c>
      <c r="M18" s="15">
        <f>WEEKNUM(H18)</f>
        <v>42</v>
      </c>
      <c r="N18" s="15" t="s">
        <v>39</v>
      </c>
      <c r="O18" s="15" t="s">
        <v>70</v>
      </c>
      <c r="P18" s="15" t="s">
        <v>93</v>
      </c>
      <c r="Q18" s="17">
        <v>44119.706250000003</v>
      </c>
      <c r="R18" s="15"/>
      <c r="S18" s="15"/>
      <c r="T18" s="15"/>
      <c r="U18" s="15"/>
      <c r="V18" s="15"/>
      <c r="W18" s="15"/>
      <c r="X18" s="17">
        <v>44119.706250000003</v>
      </c>
      <c r="Y18" s="15"/>
      <c r="Z18" s="17">
        <v>44120.246527777781</v>
      </c>
      <c r="AA18" s="15" t="s">
        <v>39</v>
      </c>
      <c r="AB18" s="15" t="s">
        <v>49</v>
      </c>
      <c r="AJ18" s="176" t="str">
        <f t="shared" ref="AJ18:AJ19" si="22">IF(N18="Final","NA",IF(S18="","NA",S18-H18))</f>
        <v>NA</v>
      </c>
      <c r="AK18" s="177">
        <f t="shared" ref="AK18:AK19" si="23">IF(N18="initial",IF(AA18="converted to Final MIR",Y18-H18,U18-H18),Y18-H18)</f>
        <v>-44119.333333333336</v>
      </c>
      <c r="AL18" s="177">
        <f t="shared" ref="AL18" si="24">IF(N18="initial",IF(AA18="converted to Final MIR",Z18-H18,V18-H18),Z18-H18)</f>
        <v>0.91319444444525288</v>
      </c>
      <c r="AM18" s="177">
        <f t="shared" ref="AM18" si="25">IF(N18="Final",Z18-H18,IF(AB18="MIR Distributed",Z18-H18,"Pending"))</f>
        <v>0.91319444444525288</v>
      </c>
      <c r="AN18" s="177" t="e">
        <f>IF(AL18&gt;=#REF!,"NO","Yes")</f>
        <v>#REF!</v>
      </c>
      <c r="AO18" s="178" t="e">
        <f>IF(AM18="Pending","pending",IF(AM18&gt;=#REF!,"No", "Yes"))</f>
        <v>#REF!</v>
      </c>
      <c r="AP18" s="179">
        <f t="shared" ca="1" si="10"/>
        <v>44161.737907060182</v>
      </c>
      <c r="AQ18" s="180" t="str">
        <f t="shared" ref="AQ18" si="26">IF(AB18="Final Awaited", AP18-H18, IF(AB18="Sent for Approval", AP18-H18, "Non Pending"))</f>
        <v>Non Pending</v>
      </c>
    </row>
    <row r="19" spans="1:43" s="66" customFormat="1" ht="23" x14ac:dyDescent="0.25">
      <c r="A19" s="15">
        <v>18</v>
      </c>
      <c r="B19" s="15" t="s">
        <v>1154</v>
      </c>
      <c r="C19" s="17">
        <v>44116.434027777781</v>
      </c>
      <c r="D19" s="17">
        <v>44116.701388888891</v>
      </c>
      <c r="E19" s="15">
        <v>14806270</v>
      </c>
      <c r="F19" s="15" t="s">
        <v>1182</v>
      </c>
      <c r="G19" s="15" t="s">
        <v>41</v>
      </c>
      <c r="H19" s="17">
        <v>44118.899305555555</v>
      </c>
      <c r="I19" s="15" t="s">
        <v>1183</v>
      </c>
      <c r="J19" s="15" t="s">
        <v>1183</v>
      </c>
      <c r="K19" s="15" t="s">
        <v>1184</v>
      </c>
      <c r="L19" s="15" t="s">
        <v>1185</v>
      </c>
      <c r="M19" s="15">
        <f>WEEKNUM(H19)</f>
        <v>42</v>
      </c>
      <c r="N19" s="15" t="s">
        <v>39</v>
      </c>
      <c r="O19" s="15" t="s">
        <v>70</v>
      </c>
      <c r="P19" s="15" t="s">
        <v>79</v>
      </c>
      <c r="Q19" s="17">
        <v>44119.729166666664</v>
      </c>
      <c r="R19" s="15"/>
      <c r="S19" s="15"/>
      <c r="T19" s="15"/>
      <c r="U19" s="15"/>
      <c r="V19" s="15"/>
      <c r="W19" s="15"/>
      <c r="X19" s="17">
        <v>44119.850694444445</v>
      </c>
      <c r="Y19" s="15"/>
      <c r="Z19" s="17">
        <v>44121.118750000001</v>
      </c>
      <c r="AA19" s="15" t="s">
        <v>39</v>
      </c>
      <c r="AB19" s="15" t="s">
        <v>49</v>
      </c>
      <c r="AJ19" s="66" t="str">
        <f t="shared" si="22"/>
        <v>NA</v>
      </c>
      <c r="AK19" s="66">
        <f t="shared" si="23"/>
        <v>-44118.899305555555</v>
      </c>
    </row>
    <row r="20" spans="1:43" s="66" customFormat="1" ht="11.5" x14ac:dyDescent="0.25">
      <c r="A20" s="15">
        <v>19</v>
      </c>
      <c r="B20" s="15" t="s">
        <v>1154</v>
      </c>
      <c r="C20" s="17">
        <v>44120.439583333333</v>
      </c>
      <c r="D20" s="17">
        <v>44120.601388888892</v>
      </c>
      <c r="E20" s="15">
        <v>15354089</v>
      </c>
      <c r="F20" s="15" t="s">
        <v>60</v>
      </c>
      <c r="G20" s="15" t="s">
        <v>41</v>
      </c>
      <c r="H20" s="17">
        <v>44120.625694444447</v>
      </c>
      <c r="I20" s="15" t="s">
        <v>223</v>
      </c>
      <c r="J20" s="15" t="s">
        <v>38</v>
      </c>
      <c r="K20" s="15" t="s">
        <v>37</v>
      </c>
      <c r="L20" s="15" t="s">
        <v>1186</v>
      </c>
      <c r="M20" s="15">
        <f>WEEKNUM(H20)</f>
        <v>42</v>
      </c>
      <c r="N20" s="15" t="s">
        <v>39</v>
      </c>
      <c r="O20" s="15" t="s">
        <v>70</v>
      </c>
      <c r="P20" s="15" t="s">
        <v>93</v>
      </c>
      <c r="Q20" s="17">
        <v>44120.734027777777</v>
      </c>
      <c r="R20" s="15"/>
      <c r="S20" s="15"/>
      <c r="T20" s="15"/>
      <c r="U20" s="15"/>
      <c r="V20" s="15"/>
      <c r="W20" s="15"/>
      <c r="X20" s="17">
        <v>44120.734027777777</v>
      </c>
      <c r="Y20" s="15"/>
      <c r="Z20" s="17">
        <v>44121.122916666667</v>
      </c>
      <c r="AA20" s="15" t="s">
        <v>39</v>
      </c>
      <c r="AB20" s="15" t="s">
        <v>49</v>
      </c>
      <c r="AJ20" s="66" t="str">
        <f t="shared" ref="AJ20:AJ21" si="27">IF(N20="Final","NA",IF(S20="","NA",S20-H20))</f>
        <v>NA</v>
      </c>
      <c r="AK20" s="66">
        <f t="shared" ref="AK20:AK21" si="28">IF(N20="initial",IF(AA20="converted to Final MIR",Y20-H20,U20-H20),Y20-H20)</f>
        <v>-44120.625694444447</v>
      </c>
    </row>
    <row r="21" spans="1:43" s="66" customFormat="1" ht="11.5" x14ac:dyDescent="0.25">
      <c r="A21" s="15">
        <v>20</v>
      </c>
      <c r="B21" s="15" t="s">
        <v>1154</v>
      </c>
      <c r="C21" s="17">
        <v>44120.840277777781</v>
      </c>
      <c r="D21" s="17">
        <v>44120.927083333336</v>
      </c>
      <c r="E21" s="15">
        <v>154090668</v>
      </c>
      <c r="F21" s="15" t="s">
        <v>155</v>
      </c>
      <c r="G21" s="15" t="s">
        <v>41</v>
      </c>
      <c r="H21" s="17">
        <v>44121.171527777777</v>
      </c>
      <c r="I21" s="15" t="s">
        <v>1187</v>
      </c>
      <c r="J21" s="15" t="s">
        <v>46</v>
      </c>
      <c r="K21" s="15" t="s">
        <v>110</v>
      </c>
      <c r="L21" s="15" t="s">
        <v>1156</v>
      </c>
      <c r="M21" s="15">
        <f>WEEKNUM(H21)</f>
        <v>42</v>
      </c>
      <c r="N21" s="15" t="s">
        <v>74</v>
      </c>
      <c r="O21" s="15" t="s">
        <v>70</v>
      </c>
      <c r="P21" s="15" t="s">
        <v>52</v>
      </c>
      <c r="Q21" s="17">
        <v>44121.184027777781</v>
      </c>
      <c r="R21" s="17">
        <v>44121.184027777781</v>
      </c>
      <c r="S21" s="17">
        <v>44122.652083333334</v>
      </c>
      <c r="T21" s="17">
        <v>44122.73541666667</v>
      </c>
      <c r="U21" s="17">
        <v>44122.923611111109</v>
      </c>
      <c r="V21" s="17">
        <v>44123.270833333336</v>
      </c>
      <c r="W21" s="15"/>
      <c r="X21" s="15"/>
      <c r="Y21" s="15"/>
      <c r="Z21" s="15"/>
      <c r="AA21" s="15" t="s">
        <v>74</v>
      </c>
      <c r="AB21" s="15" t="s">
        <v>1202</v>
      </c>
      <c r="AD21" s="66" t="s">
        <v>1213</v>
      </c>
      <c r="AE21" s="175">
        <v>44121</v>
      </c>
      <c r="AJ21" s="66">
        <f t="shared" si="27"/>
        <v>1.4805555555576575</v>
      </c>
      <c r="AK21" s="66">
        <f t="shared" si="28"/>
        <v>1.7520833333328483</v>
      </c>
    </row>
    <row r="22" spans="1:43" s="66" customFormat="1" ht="23" x14ac:dyDescent="0.25">
      <c r="A22" s="15">
        <v>21</v>
      </c>
      <c r="B22" s="15" t="s">
        <v>1154</v>
      </c>
      <c r="C22" s="17">
        <v>44120.477083333331</v>
      </c>
      <c r="D22" s="17">
        <v>44120.544444444444</v>
      </c>
      <c r="E22" s="15">
        <v>15360338</v>
      </c>
      <c r="F22" s="15" t="s">
        <v>1188</v>
      </c>
      <c r="G22" s="15" t="s">
        <v>67</v>
      </c>
      <c r="H22" s="17">
        <v>44120.724305555559</v>
      </c>
      <c r="I22" s="15" t="s">
        <v>1189</v>
      </c>
      <c r="J22" s="15" t="s">
        <v>46</v>
      </c>
      <c r="K22" s="15" t="s">
        <v>145</v>
      </c>
      <c r="L22" s="15" t="s">
        <v>1190</v>
      </c>
      <c r="M22" s="15">
        <v>42</v>
      </c>
      <c r="N22" s="15" t="s">
        <v>74</v>
      </c>
      <c r="O22" s="15" t="s">
        <v>70</v>
      </c>
      <c r="P22" s="15" t="s">
        <v>219</v>
      </c>
      <c r="Q22" s="17">
        <v>44120.807638888888</v>
      </c>
      <c r="R22" s="17">
        <v>44120.867361111108</v>
      </c>
      <c r="S22" s="17">
        <v>44122.490972222222</v>
      </c>
      <c r="T22" s="17">
        <v>44122.965277777781</v>
      </c>
      <c r="U22" s="15"/>
      <c r="V22" s="17">
        <v>44122.96875</v>
      </c>
      <c r="W22" s="15"/>
      <c r="X22" s="15"/>
      <c r="Y22" s="15"/>
      <c r="Z22" s="15"/>
      <c r="AA22" s="15" t="s">
        <v>74</v>
      </c>
      <c r="AB22" s="15" t="s">
        <v>1202</v>
      </c>
      <c r="AD22" s="66" t="s">
        <v>1193</v>
      </c>
      <c r="AE22" s="174">
        <v>44120</v>
      </c>
    </row>
    <row r="23" spans="1:43" s="66" customFormat="1" ht="23" x14ac:dyDescent="0.25">
      <c r="A23" s="15">
        <v>22</v>
      </c>
      <c r="B23" s="15" t="s">
        <v>1154</v>
      </c>
      <c r="C23" s="17">
        <v>44121.349305555559</v>
      </c>
      <c r="D23" s="17">
        <v>44121.386805555558</v>
      </c>
      <c r="E23" s="15">
        <v>15451992</v>
      </c>
      <c r="F23" s="15" t="s">
        <v>111</v>
      </c>
      <c r="G23" s="15" t="s">
        <v>42</v>
      </c>
      <c r="H23" s="17">
        <v>44121.402083333334</v>
      </c>
      <c r="I23" s="15" t="s">
        <v>1191</v>
      </c>
      <c r="J23" s="15" t="s">
        <v>38</v>
      </c>
      <c r="K23" s="15" t="s">
        <v>37</v>
      </c>
      <c r="L23" s="15" t="s">
        <v>1192</v>
      </c>
      <c r="M23" s="15">
        <v>42</v>
      </c>
      <c r="N23" s="15" t="s">
        <v>39</v>
      </c>
      <c r="O23" s="15" t="s">
        <v>70</v>
      </c>
      <c r="P23" s="15" t="s">
        <v>219</v>
      </c>
      <c r="Q23" s="17">
        <v>44121.75</v>
      </c>
      <c r="R23" s="15"/>
      <c r="S23" s="15"/>
      <c r="T23" s="15"/>
      <c r="U23" s="15"/>
      <c r="V23" s="15"/>
      <c r="W23" s="15"/>
      <c r="X23" s="17">
        <v>44121.759027777778</v>
      </c>
      <c r="Y23" s="15"/>
      <c r="Z23" s="17">
        <v>44122.720833333333</v>
      </c>
      <c r="AA23" s="15" t="s">
        <v>39</v>
      </c>
      <c r="AB23" s="15" t="s">
        <v>49</v>
      </c>
    </row>
    <row r="24" spans="1:43" s="66" customFormat="1" ht="34.5" x14ac:dyDescent="0.25">
      <c r="A24" s="15">
        <v>23</v>
      </c>
      <c r="B24" s="15" t="s">
        <v>1154</v>
      </c>
      <c r="C24" s="17">
        <v>44121.552083333336</v>
      </c>
      <c r="D24" s="17">
        <v>44121.59375</v>
      </c>
      <c r="E24" s="15">
        <v>15474079</v>
      </c>
      <c r="F24" s="15" t="s">
        <v>67</v>
      </c>
      <c r="G24" s="15" t="s">
        <v>67</v>
      </c>
      <c r="H24" s="17">
        <v>44121.652777777781</v>
      </c>
      <c r="I24" s="15" t="s">
        <v>1194</v>
      </c>
      <c r="J24" s="15" t="s">
        <v>929</v>
      </c>
      <c r="K24" s="15" t="s">
        <v>207</v>
      </c>
      <c r="L24" s="15" t="s">
        <v>1195</v>
      </c>
      <c r="M24" s="15">
        <f>WEEKNUM(H24)</f>
        <v>42</v>
      </c>
      <c r="N24" s="15" t="s">
        <v>74</v>
      </c>
      <c r="O24" s="15" t="s">
        <v>70</v>
      </c>
      <c r="P24" s="15" t="s">
        <v>93</v>
      </c>
      <c r="Q24" s="17">
        <v>44121.898611111108</v>
      </c>
      <c r="R24" s="17">
        <v>44121.898611111108</v>
      </c>
      <c r="S24" s="17">
        <v>44122.490972222222</v>
      </c>
      <c r="T24" s="17">
        <v>44122.965277777781</v>
      </c>
      <c r="U24" s="15"/>
      <c r="V24" s="17">
        <v>44122.982638888891</v>
      </c>
      <c r="W24" s="15"/>
      <c r="X24" s="17"/>
      <c r="Y24" s="15"/>
      <c r="Z24" s="15"/>
      <c r="AA24" s="15" t="s">
        <v>74</v>
      </c>
      <c r="AB24" s="15" t="s">
        <v>1202</v>
      </c>
      <c r="AD24" s="66" t="s">
        <v>1196</v>
      </c>
      <c r="AE24" s="175">
        <v>44121</v>
      </c>
    </row>
    <row r="25" spans="1:43" s="66" customFormat="1" ht="11.5" x14ac:dyDescent="0.25">
      <c r="A25" s="15">
        <v>24</v>
      </c>
      <c r="B25" s="15" t="s">
        <v>1154</v>
      </c>
      <c r="C25" s="17">
        <v>44121.935416666667</v>
      </c>
      <c r="D25" s="17">
        <v>44121.943055555559</v>
      </c>
      <c r="E25" s="15">
        <v>15521200</v>
      </c>
      <c r="F25" s="15" t="s">
        <v>60</v>
      </c>
      <c r="G25" s="15" t="s">
        <v>41</v>
      </c>
      <c r="H25" s="17">
        <v>44121.986111111109</v>
      </c>
      <c r="I25" s="15" t="s">
        <v>628</v>
      </c>
      <c r="J25" s="15" t="s">
        <v>38</v>
      </c>
      <c r="K25" s="15" t="s">
        <v>37</v>
      </c>
      <c r="L25" s="15" t="s">
        <v>1197</v>
      </c>
      <c r="M25" s="15">
        <v>42</v>
      </c>
      <c r="N25" s="15" t="s">
        <v>39</v>
      </c>
      <c r="O25" s="15" t="s">
        <v>70</v>
      </c>
      <c r="P25" s="15" t="s">
        <v>75</v>
      </c>
      <c r="Q25" s="17">
        <v>44122.006944444445</v>
      </c>
      <c r="R25" s="15"/>
      <c r="S25" s="15"/>
      <c r="T25" s="15"/>
      <c r="U25" s="15"/>
      <c r="V25" s="15"/>
      <c r="W25" s="15"/>
      <c r="X25" s="17">
        <v>44122.006944444445</v>
      </c>
      <c r="Y25" s="15"/>
      <c r="Z25" s="17">
        <v>44122.484027777777</v>
      </c>
      <c r="AA25" s="15" t="s">
        <v>39</v>
      </c>
      <c r="AB25" s="15" t="s">
        <v>49</v>
      </c>
    </row>
    <row r="26" spans="1:43" s="66" customFormat="1" ht="46" x14ac:dyDescent="0.25">
      <c r="A26" s="15">
        <v>25</v>
      </c>
      <c r="B26" s="15" t="s">
        <v>1154</v>
      </c>
      <c r="C26" s="17" t="s">
        <v>1198</v>
      </c>
      <c r="D26" s="17" t="s">
        <v>1199</v>
      </c>
      <c r="E26" s="15">
        <v>15570198</v>
      </c>
      <c r="F26" s="15" t="s">
        <v>60</v>
      </c>
      <c r="G26" s="15" t="s">
        <v>41</v>
      </c>
      <c r="H26" s="17">
        <v>44122.625694444447</v>
      </c>
      <c r="I26" s="15" t="s">
        <v>1200</v>
      </c>
      <c r="J26" s="15" t="s">
        <v>38</v>
      </c>
      <c r="K26" s="15" t="s">
        <v>37</v>
      </c>
      <c r="L26" s="15" t="s">
        <v>1201</v>
      </c>
      <c r="M26" s="15">
        <v>42</v>
      </c>
      <c r="N26" s="15" t="s">
        <v>39</v>
      </c>
      <c r="O26" s="15" t="s">
        <v>70</v>
      </c>
      <c r="P26" s="15" t="s">
        <v>1214</v>
      </c>
      <c r="Q26" s="17">
        <v>44122.652777777781</v>
      </c>
      <c r="R26" s="15"/>
      <c r="S26" s="15"/>
      <c r="T26" s="15"/>
      <c r="U26" s="15"/>
      <c r="V26" s="15"/>
      <c r="W26" s="15"/>
      <c r="X26" s="17">
        <v>44122.664583333331</v>
      </c>
      <c r="Y26" s="15"/>
      <c r="Z26" s="17">
        <v>44123.789583333331</v>
      </c>
      <c r="AA26" s="15" t="s">
        <v>39</v>
      </c>
      <c r="AB26" s="15" t="s">
        <v>49</v>
      </c>
    </row>
    <row r="27" spans="1:43" s="66" customFormat="1" ht="23" x14ac:dyDescent="0.25">
      <c r="A27" s="15">
        <v>26</v>
      </c>
      <c r="B27" s="15" t="s">
        <v>1154</v>
      </c>
      <c r="C27" s="17">
        <v>44123.486805555556</v>
      </c>
      <c r="D27" s="17">
        <v>44123.488888888889</v>
      </c>
      <c r="E27" s="15">
        <v>15662245</v>
      </c>
      <c r="F27" s="15" t="s">
        <v>102</v>
      </c>
      <c r="G27" s="15" t="s">
        <v>42</v>
      </c>
      <c r="H27" s="17">
        <v>44123.607638888891</v>
      </c>
      <c r="I27" s="15" t="s">
        <v>1203</v>
      </c>
      <c r="J27" s="15" t="s">
        <v>38</v>
      </c>
      <c r="K27" s="15" t="s">
        <v>37</v>
      </c>
      <c r="L27" s="15" t="s">
        <v>1204</v>
      </c>
      <c r="M27" s="15">
        <v>43</v>
      </c>
      <c r="N27" s="15" t="s">
        <v>39</v>
      </c>
      <c r="O27" s="15" t="s">
        <v>70</v>
      </c>
      <c r="P27" s="15" t="s">
        <v>219</v>
      </c>
      <c r="Q27" s="17">
        <v>44123.708333333336</v>
      </c>
      <c r="R27" s="15"/>
      <c r="S27" s="15"/>
      <c r="T27" s="15"/>
      <c r="U27" s="15"/>
      <c r="V27" s="15"/>
      <c r="W27" s="15"/>
      <c r="X27" s="17">
        <v>44123.719444444447</v>
      </c>
      <c r="Y27" s="15"/>
      <c r="Z27" s="17">
        <v>44124.010416666664</v>
      </c>
      <c r="AA27" s="15" t="s">
        <v>39</v>
      </c>
      <c r="AB27" s="15" t="s">
        <v>49</v>
      </c>
    </row>
    <row r="28" spans="1:43" s="66" customFormat="1" ht="23" x14ac:dyDescent="0.25">
      <c r="A28" s="15">
        <v>27</v>
      </c>
      <c r="B28" s="15" t="s">
        <v>1154</v>
      </c>
      <c r="C28" s="17">
        <v>44124.439583333333</v>
      </c>
      <c r="D28" s="17">
        <v>44124.44027777778</v>
      </c>
      <c r="E28" s="15">
        <v>15773007</v>
      </c>
      <c r="F28" s="15" t="s">
        <v>62</v>
      </c>
      <c r="G28" s="15" t="s">
        <v>42</v>
      </c>
      <c r="H28" s="17">
        <v>44124.499305555553</v>
      </c>
      <c r="I28" s="15" t="s">
        <v>1205</v>
      </c>
      <c r="J28" s="15" t="s">
        <v>38</v>
      </c>
      <c r="K28" s="15" t="s">
        <v>37</v>
      </c>
      <c r="L28" s="15" t="s">
        <v>1206</v>
      </c>
      <c r="M28" s="15">
        <v>44</v>
      </c>
      <c r="N28" s="15" t="s">
        <v>39</v>
      </c>
      <c r="O28" s="15" t="s">
        <v>70</v>
      </c>
      <c r="P28" s="15" t="s">
        <v>485</v>
      </c>
      <c r="Q28" s="17">
        <v>44124.541666666664</v>
      </c>
      <c r="R28" s="15"/>
      <c r="S28" s="15"/>
      <c r="T28" s="15"/>
      <c r="U28" s="15"/>
      <c r="V28" s="15"/>
      <c r="W28" s="15"/>
      <c r="X28" s="17">
        <v>44124.557638888888</v>
      </c>
      <c r="Y28" s="15"/>
      <c r="Z28" s="17">
        <v>44125.003472222219</v>
      </c>
      <c r="AA28" s="15" t="s">
        <v>39</v>
      </c>
      <c r="AB28" s="15" t="s">
        <v>49</v>
      </c>
    </row>
    <row r="29" spans="1:43" s="66" customFormat="1" ht="23" x14ac:dyDescent="0.25">
      <c r="A29" s="15">
        <v>28</v>
      </c>
      <c r="B29" s="15" t="s">
        <v>1154</v>
      </c>
      <c r="C29" s="17" t="s">
        <v>1207</v>
      </c>
      <c r="D29" s="17" t="s">
        <v>1208</v>
      </c>
      <c r="E29" s="15">
        <v>15804248</v>
      </c>
      <c r="F29" s="15" t="s">
        <v>102</v>
      </c>
      <c r="G29" s="15" t="s">
        <v>42</v>
      </c>
      <c r="H29" s="17">
        <v>44124.879166666666</v>
      </c>
      <c r="I29" s="15" t="s">
        <v>1209</v>
      </c>
      <c r="J29" s="15" t="s">
        <v>38</v>
      </c>
      <c r="K29" s="15" t="s">
        <v>37</v>
      </c>
      <c r="L29" s="15" t="s">
        <v>1210</v>
      </c>
      <c r="M29" s="15">
        <v>44</v>
      </c>
      <c r="N29" s="15" t="s">
        <v>39</v>
      </c>
      <c r="O29" s="15" t="s">
        <v>70</v>
      </c>
      <c r="P29" s="15" t="s">
        <v>149</v>
      </c>
      <c r="Q29" s="17">
        <v>44124.90625</v>
      </c>
      <c r="R29" s="15"/>
      <c r="S29" s="15"/>
      <c r="T29" s="15"/>
      <c r="U29" s="15"/>
      <c r="V29" s="15"/>
      <c r="W29" s="15"/>
      <c r="X29" s="17">
        <v>44124.927083333336</v>
      </c>
      <c r="Y29" s="15"/>
      <c r="Z29" s="17">
        <v>44125.775694444441</v>
      </c>
      <c r="AA29" s="15" t="s">
        <v>39</v>
      </c>
      <c r="AB29" s="15" t="s">
        <v>49</v>
      </c>
    </row>
    <row r="30" spans="1:43" s="66" customFormat="1" ht="11.5" x14ac:dyDescent="0.25">
      <c r="A30" s="15">
        <v>29</v>
      </c>
      <c r="B30" s="15" t="s">
        <v>1154</v>
      </c>
      <c r="C30" s="17">
        <v>44109.479166666664</v>
      </c>
      <c r="D30" s="17">
        <v>44109.482638888891</v>
      </c>
      <c r="E30" s="15">
        <v>13963356</v>
      </c>
      <c r="F30" s="15" t="s">
        <v>155</v>
      </c>
      <c r="G30" s="15" t="s">
        <v>41</v>
      </c>
      <c r="H30" s="17">
        <v>44109.52847222222</v>
      </c>
      <c r="I30" s="15" t="s">
        <v>1211</v>
      </c>
      <c r="J30" s="15" t="s">
        <v>38</v>
      </c>
      <c r="K30" s="15" t="s">
        <v>37</v>
      </c>
      <c r="L30" s="15" t="s">
        <v>1212</v>
      </c>
      <c r="M30" s="15">
        <v>44</v>
      </c>
      <c r="N30" s="15" t="s">
        <v>39</v>
      </c>
      <c r="O30" s="15" t="s">
        <v>70</v>
      </c>
      <c r="P30" s="15" t="s">
        <v>132</v>
      </c>
      <c r="Q30" s="17">
        <v>44109.631944444445</v>
      </c>
      <c r="R30" s="15"/>
      <c r="S30" s="15"/>
      <c r="T30" s="15"/>
      <c r="U30" s="15"/>
      <c r="V30" s="15"/>
      <c r="W30" s="15"/>
      <c r="X30" s="17">
        <v>44109.638888888891</v>
      </c>
      <c r="Y30" s="15"/>
      <c r="Z30" s="17">
        <v>44110.520833333336</v>
      </c>
      <c r="AA30" s="15" t="s">
        <v>39</v>
      </c>
      <c r="AB30" s="15" t="s">
        <v>49</v>
      </c>
    </row>
    <row r="31" spans="1:43" s="66" customFormat="1" ht="23" x14ac:dyDescent="0.25">
      <c r="A31" s="15">
        <v>30</v>
      </c>
      <c r="B31" s="15" t="s">
        <v>1154</v>
      </c>
      <c r="C31" s="17">
        <v>44118.979861111111</v>
      </c>
      <c r="D31" s="17">
        <v>44119.079861111109</v>
      </c>
      <c r="E31" s="15">
        <v>15181244</v>
      </c>
      <c r="F31" s="15" t="s">
        <v>60</v>
      </c>
      <c r="G31" s="15" t="s">
        <v>41</v>
      </c>
      <c r="H31" s="17">
        <v>44119.588888888888</v>
      </c>
      <c r="I31" s="15" t="s">
        <v>1215</v>
      </c>
      <c r="J31" s="15" t="s">
        <v>38</v>
      </c>
      <c r="K31" s="15" t="s">
        <v>37</v>
      </c>
      <c r="L31" s="15" t="s">
        <v>1216</v>
      </c>
      <c r="M31" s="15">
        <v>44</v>
      </c>
      <c r="N31" s="15" t="s">
        <v>39</v>
      </c>
      <c r="O31" s="15" t="s">
        <v>70</v>
      </c>
      <c r="P31" s="15" t="s">
        <v>132</v>
      </c>
      <c r="Q31" s="17">
        <v>44119.756944444445</v>
      </c>
      <c r="R31" s="15"/>
      <c r="S31" s="15"/>
      <c r="T31" s="15"/>
      <c r="U31" s="15"/>
      <c r="V31" s="15"/>
      <c r="W31" s="15"/>
      <c r="X31" s="17">
        <v>44119.759722222225</v>
      </c>
      <c r="Y31" s="15"/>
      <c r="Z31" s="17">
        <v>44120.248611111114</v>
      </c>
      <c r="AA31" s="15" t="s">
        <v>39</v>
      </c>
      <c r="AB31" s="15" t="s">
        <v>49</v>
      </c>
    </row>
    <row r="32" spans="1:43" s="66" customFormat="1" ht="11.5" x14ac:dyDescent="0.25">
      <c r="A32" s="15">
        <v>31</v>
      </c>
      <c r="B32" s="15" t="s">
        <v>1154</v>
      </c>
      <c r="C32" s="17">
        <v>44124.620833333334</v>
      </c>
      <c r="D32" s="17">
        <v>44125.211805555555</v>
      </c>
      <c r="E32" s="15">
        <v>15789539</v>
      </c>
      <c r="F32" s="15" t="s">
        <v>174</v>
      </c>
      <c r="G32" s="15" t="s">
        <v>41</v>
      </c>
      <c r="H32" s="17">
        <v>44125.238194444442</v>
      </c>
      <c r="I32" s="15" t="s">
        <v>1217</v>
      </c>
      <c r="J32" s="15" t="s">
        <v>38</v>
      </c>
      <c r="K32" s="15" t="s">
        <v>37</v>
      </c>
      <c r="L32" s="15" t="s">
        <v>168</v>
      </c>
      <c r="M32" s="15">
        <v>44</v>
      </c>
      <c r="N32" s="15" t="s">
        <v>74</v>
      </c>
      <c r="O32" s="15" t="s">
        <v>70</v>
      </c>
      <c r="P32" s="15" t="s">
        <v>132</v>
      </c>
      <c r="Q32" s="17">
        <v>44125.590277777781</v>
      </c>
      <c r="R32" s="17">
        <v>44125.59375</v>
      </c>
      <c r="S32" s="17">
        <v>44125.62222222222</v>
      </c>
      <c r="T32" s="17">
        <v>44126.402777777781</v>
      </c>
      <c r="U32" s="15"/>
      <c r="V32" s="17">
        <v>44126.981944444444</v>
      </c>
      <c r="W32" s="15"/>
      <c r="X32" s="15"/>
      <c r="Y32" s="15"/>
      <c r="Z32" s="15"/>
      <c r="AA32" s="15" t="s">
        <v>74</v>
      </c>
      <c r="AB32" s="15" t="s">
        <v>1202</v>
      </c>
      <c r="AD32" s="66" t="s">
        <v>1218</v>
      </c>
    </row>
    <row r="33" spans="1:30" s="66" customFormat="1" ht="11.5" x14ac:dyDescent="0.25">
      <c r="A33" s="15">
        <v>32</v>
      </c>
      <c r="B33" s="15" t="s">
        <v>1154</v>
      </c>
      <c r="C33" s="17">
        <v>44125.635416666664</v>
      </c>
      <c r="D33" s="17">
        <v>44125.655555555553</v>
      </c>
      <c r="E33" s="15">
        <v>15915457</v>
      </c>
      <c r="F33" s="15" t="s">
        <v>174</v>
      </c>
      <c r="G33" s="15" t="s">
        <v>41</v>
      </c>
      <c r="H33" s="17">
        <v>44125.201388888891</v>
      </c>
      <c r="I33" s="15" t="s">
        <v>1217</v>
      </c>
      <c r="J33" s="15" t="s">
        <v>38</v>
      </c>
      <c r="K33" s="15" t="s">
        <v>37</v>
      </c>
      <c r="L33" s="15" t="s">
        <v>168</v>
      </c>
      <c r="M33" s="15">
        <v>44</v>
      </c>
      <c r="N33" s="15" t="s">
        <v>74</v>
      </c>
      <c r="O33" s="15" t="s">
        <v>70</v>
      </c>
      <c r="P33" s="15" t="s">
        <v>132</v>
      </c>
      <c r="Q33" s="17">
        <v>44125.902777777781</v>
      </c>
      <c r="R33" s="17">
        <v>44125.906944444447</v>
      </c>
      <c r="S33" s="17">
        <v>44126.373611111114</v>
      </c>
      <c r="T33" s="17">
        <v>44126.40347222222</v>
      </c>
      <c r="U33" s="15"/>
      <c r="V33" s="17">
        <v>44126.972222222219</v>
      </c>
      <c r="W33" s="15"/>
      <c r="X33" s="15"/>
      <c r="Y33" s="15"/>
      <c r="Z33" s="15"/>
      <c r="AA33" s="15" t="s">
        <v>74</v>
      </c>
      <c r="AB33" s="15" t="s">
        <v>1202</v>
      </c>
      <c r="AD33" s="66" t="s">
        <v>1219</v>
      </c>
    </row>
    <row r="34" spans="1:30" s="66" customFormat="1" ht="11.5" x14ac:dyDescent="0.25">
      <c r="A34" s="15">
        <v>33</v>
      </c>
      <c r="B34" s="15" t="s">
        <v>1154</v>
      </c>
      <c r="C34" s="17">
        <v>44127.615972222222</v>
      </c>
      <c r="D34" s="17">
        <v>44127.668055555558</v>
      </c>
      <c r="E34" s="15">
        <v>16115927</v>
      </c>
      <c r="F34" s="15" t="s">
        <v>51</v>
      </c>
      <c r="G34" s="15" t="s">
        <v>42</v>
      </c>
      <c r="H34" s="17">
        <v>44127.703472222223</v>
      </c>
      <c r="I34" s="15" t="s">
        <v>1221</v>
      </c>
      <c r="J34" s="15" t="s">
        <v>38</v>
      </c>
      <c r="K34" s="15" t="s">
        <v>403</v>
      </c>
      <c r="L34" s="15" t="s">
        <v>1220</v>
      </c>
      <c r="M34" s="15">
        <v>44</v>
      </c>
      <c r="N34" s="15" t="s">
        <v>39</v>
      </c>
      <c r="O34" s="15" t="s">
        <v>70</v>
      </c>
      <c r="P34" s="15" t="s">
        <v>132</v>
      </c>
      <c r="Q34" s="17">
        <v>44127.996527777781</v>
      </c>
      <c r="R34" s="15"/>
      <c r="S34" s="15"/>
      <c r="T34" s="15"/>
      <c r="U34" s="15"/>
      <c r="V34" s="15"/>
      <c r="W34" s="15"/>
      <c r="X34" s="17">
        <v>44128.00277777778</v>
      </c>
      <c r="Y34" s="15"/>
      <c r="Z34" s="17">
        <v>44128.590277777781</v>
      </c>
      <c r="AA34" s="15" t="s">
        <v>39</v>
      </c>
      <c r="AB34" s="15" t="s">
        <v>49</v>
      </c>
    </row>
    <row r="35" spans="1:30" s="66" customFormat="1" ht="34.5" x14ac:dyDescent="0.25">
      <c r="A35" s="15">
        <v>33</v>
      </c>
      <c r="B35" s="15" t="s">
        <v>1154</v>
      </c>
      <c r="C35" s="17">
        <v>44127.834722222222</v>
      </c>
      <c r="D35" s="17">
        <v>44127.847916666666</v>
      </c>
      <c r="E35" s="15">
        <v>16147465</v>
      </c>
      <c r="F35" s="15" t="s">
        <v>60</v>
      </c>
      <c r="G35" s="15" t="s">
        <v>41</v>
      </c>
      <c r="H35" s="17">
        <v>44128.0625</v>
      </c>
      <c r="I35" s="15" t="s">
        <v>1239</v>
      </c>
      <c r="J35" s="15" t="s">
        <v>38</v>
      </c>
      <c r="K35" s="15" t="s">
        <v>37</v>
      </c>
      <c r="L35" s="15" t="s">
        <v>1224</v>
      </c>
      <c r="M35" s="15">
        <v>44</v>
      </c>
      <c r="N35" s="15" t="s">
        <v>39</v>
      </c>
      <c r="O35" s="15" t="s">
        <v>70</v>
      </c>
      <c r="P35" s="15" t="s">
        <v>127</v>
      </c>
      <c r="Q35" s="17">
        <v>44128.541666666664</v>
      </c>
      <c r="R35" s="15"/>
      <c r="S35" s="15"/>
      <c r="T35" s="15"/>
      <c r="U35" s="15"/>
      <c r="V35" s="15"/>
      <c r="W35" s="15"/>
      <c r="X35" s="17">
        <v>44128.604166666664</v>
      </c>
      <c r="Y35" s="15"/>
      <c r="Z35" s="17">
        <v>44128.945138888892</v>
      </c>
      <c r="AA35" s="15" t="s">
        <v>39</v>
      </c>
      <c r="AB35" s="15" t="s">
        <v>49</v>
      </c>
    </row>
    <row r="36" spans="1:30" s="66" customFormat="1" ht="23" x14ac:dyDescent="0.25">
      <c r="A36" s="15">
        <v>34</v>
      </c>
      <c r="B36" s="15" t="s">
        <v>1154</v>
      </c>
      <c r="C36" s="17">
        <v>44128.477083333331</v>
      </c>
      <c r="D36" s="17">
        <v>44128.532638888886</v>
      </c>
      <c r="E36" s="15">
        <v>16213520</v>
      </c>
      <c r="F36" s="15" t="s">
        <v>60</v>
      </c>
      <c r="G36" s="15" t="s">
        <v>41</v>
      </c>
      <c r="H36" s="17">
        <v>44128.5625</v>
      </c>
      <c r="I36" s="15" t="s">
        <v>1222</v>
      </c>
      <c r="J36" s="15" t="s">
        <v>38</v>
      </c>
      <c r="K36" s="15" t="s">
        <v>37</v>
      </c>
      <c r="L36" s="15" t="s">
        <v>1223</v>
      </c>
      <c r="M36" s="15">
        <v>44</v>
      </c>
      <c r="N36" s="15" t="s">
        <v>39</v>
      </c>
      <c r="O36" s="15" t="s">
        <v>70</v>
      </c>
      <c r="P36" s="15" t="s">
        <v>106</v>
      </c>
      <c r="Q36" s="17">
        <v>44128.597222222219</v>
      </c>
      <c r="R36" s="15"/>
      <c r="S36" s="15"/>
      <c r="T36" s="15"/>
      <c r="U36" s="15"/>
      <c r="V36" s="15"/>
      <c r="W36" s="15"/>
      <c r="X36" s="17">
        <v>44128.597222222219</v>
      </c>
      <c r="Y36" s="15"/>
      <c r="Z36" s="17">
        <v>44129.191666666666</v>
      </c>
      <c r="AA36" s="15" t="s">
        <v>39</v>
      </c>
      <c r="AB36" s="15" t="s">
        <v>49</v>
      </c>
    </row>
    <row r="37" spans="1:30" s="66" customFormat="1" ht="80.5" x14ac:dyDescent="0.25">
      <c r="A37" s="15">
        <v>35</v>
      </c>
      <c r="B37" s="15" t="s">
        <v>1154</v>
      </c>
      <c r="C37" s="17">
        <v>44130.763888888891</v>
      </c>
      <c r="D37" s="17">
        <v>44130.790277777778</v>
      </c>
      <c r="E37" s="15">
        <v>16437148</v>
      </c>
      <c r="F37" s="15" t="s">
        <v>141</v>
      </c>
      <c r="G37" s="15" t="s">
        <v>67</v>
      </c>
      <c r="H37" s="17">
        <v>44131.885416666664</v>
      </c>
      <c r="I37" s="15" t="s">
        <v>1225</v>
      </c>
      <c r="J37" s="15" t="s">
        <v>207</v>
      </c>
      <c r="K37" s="15" t="s">
        <v>1226</v>
      </c>
      <c r="L37" s="15" t="s">
        <v>168</v>
      </c>
      <c r="M37" s="15">
        <v>45</v>
      </c>
      <c r="N37" s="15" t="s">
        <v>74</v>
      </c>
      <c r="O37" s="15" t="s">
        <v>70</v>
      </c>
      <c r="P37" s="15" t="s">
        <v>53</v>
      </c>
      <c r="Q37" s="17">
        <v>44130.892361111109</v>
      </c>
      <c r="R37" s="17">
        <v>44130.895833333336</v>
      </c>
      <c r="S37" s="17">
        <v>44131.715277777781</v>
      </c>
      <c r="T37" s="17">
        <v>44131.884027777778</v>
      </c>
      <c r="U37" s="15"/>
      <c r="V37" s="17">
        <v>44131.902083333334</v>
      </c>
      <c r="W37" s="15"/>
      <c r="X37" s="15"/>
      <c r="Y37" s="15"/>
      <c r="Z37" s="15"/>
      <c r="AA37" s="15" t="s">
        <v>74</v>
      </c>
      <c r="AB37" s="15" t="s">
        <v>1202</v>
      </c>
      <c r="AD37" s="66" t="s">
        <v>1227</v>
      </c>
    </row>
    <row r="38" spans="1:30" s="66" customFormat="1" ht="34.5" x14ac:dyDescent="0.25">
      <c r="A38" s="15">
        <v>36</v>
      </c>
      <c r="B38" s="15" t="s">
        <v>1154</v>
      </c>
      <c r="C38" s="17">
        <v>44131.638888888891</v>
      </c>
      <c r="D38" s="17">
        <v>44131.642361111109</v>
      </c>
      <c r="E38" s="15">
        <v>16515416</v>
      </c>
      <c r="F38" s="15" t="s">
        <v>94</v>
      </c>
      <c r="G38" s="15" t="s">
        <v>41</v>
      </c>
      <c r="H38" s="17">
        <v>44131.701388888891</v>
      </c>
      <c r="I38" s="15" t="s">
        <v>1228</v>
      </c>
      <c r="J38" s="15" t="s">
        <v>38</v>
      </c>
      <c r="K38" s="15" t="s">
        <v>37</v>
      </c>
      <c r="L38" s="15" t="s">
        <v>1229</v>
      </c>
      <c r="M38" s="15">
        <v>45</v>
      </c>
      <c r="N38" s="15" t="s">
        <v>39</v>
      </c>
      <c r="O38" s="15" t="s">
        <v>70</v>
      </c>
      <c r="P38" s="15" t="s">
        <v>53</v>
      </c>
      <c r="Q38" s="17">
        <v>44131.701388888891</v>
      </c>
      <c r="R38" s="17"/>
      <c r="S38" s="15"/>
      <c r="T38" s="15"/>
      <c r="U38" s="15"/>
      <c r="V38" s="15"/>
      <c r="W38" s="15"/>
      <c r="X38" s="17">
        <v>44131.701388888891</v>
      </c>
      <c r="Y38" s="15"/>
      <c r="Z38" s="17">
        <v>44132.259027777778</v>
      </c>
      <c r="AA38" s="15" t="s">
        <v>39</v>
      </c>
      <c r="AB38" s="15" t="s">
        <v>49</v>
      </c>
    </row>
    <row r="39" spans="1:30" s="66" customFormat="1" ht="34.5" x14ac:dyDescent="0.25">
      <c r="A39" s="15">
        <v>37</v>
      </c>
      <c r="B39" s="15" t="s">
        <v>1154</v>
      </c>
      <c r="C39" s="17">
        <v>44131.958333333336</v>
      </c>
      <c r="D39" s="17">
        <v>44131.975694444445</v>
      </c>
      <c r="E39" s="15">
        <v>16550312</v>
      </c>
      <c r="F39" s="15" t="s">
        <v>94</v>
      </c>
      <c r="G39" s="15" t="s">
        <v>41</v>
      </c>
      <c r="H39" s="17">
        <v>44132.65</v>
      </c>
      <c r="I39" s="15" t="s">
        <v>1230</v>
      </c>
      <c r="J39" s="15" t="s">
        <v>46</v>
      </c>
      <c r="K39" s="15" t="s">
        <v>1231</v>
      </c>
      <c r="L39" s="15" t="s">
        <v>1232</v>
      </c>
      <c r="M39" s="15">
        <v>45</v>
      </c>
      <c r="N39" s="15" t="s">
        <v>74</v>
      </c>
      <c r="O39" s="15" t="s">
        <v>70</v>
      </c>
      <c r="P39" s="15" t="s">
        <v>485</v>
      </c>
      <c r="Q39" s="17">
        <v>44132.201388888891</v>
      </c>
      <c r="R39" s="17">
        <v>44132.205555555556</v>
      </c>
      <c r="S39" s="17">
        <v>44132.897916666669</v>
      </c>
      <c r="T39" s="17">
        <v>44132.939583333333</v>
      </c>
      <c r="U39" s="15"/>
      <c r="V39" s="17">
        <v>44133.981249999997</v>
      </c>
      <c r="W39" s="15"/>
      <c r="X39" s="15"/>
      <c r="Y39" s="15"/>
      <c r="Z39" s="15"/>
      <c r="AA39" s="15" t="s">
        <v>74</v>
      </c>
      <c r="AB39" s="15" t="s">
        <v>1202</v>
      </c>
    </row>
    <row r="40" spans="1:30" s="66" customFormat="1" ht="57.5" x14ac:dyDescent="0.25">
      <c r="A40" s="15">
        <v>38</v>
      </c>
      <c r="B40" s="15" t="s">
        <v>1154</v>
      </c>
      <c r="C40" s="17" t="s">
        <v>1233</v>
      </c>
      <c r="D40" s="17" t="s">
        <v>1234</v>
      </c>
      <c r="E40" s="15">
        <v>1677588</v>
      </c>
      <c r="F40" s="15" t="s">
        <v>62</v>
      </c>
      <c r="G40" s="15" t="s">
        <v>42</v>
      </c>
      <c r="H40" s="17">
        <v>44134.439583333333</v>
      </c>
      <c r="I40" s="15" t="s">
        <v>1235</v>
      </c>
      <c r="J40" s="15" t="s">
        <v>38</v>
      </c>
      <c r="K40" s="15" t="s">
        <v>37</v>
      </c>
      <c r="L40" s="15" t="s">
        <v>168</v>
      </c>
      <c r="M40" s="15">
        <v>45</v>
      </c>
      <c r="N40" s="15" t="s">
        <v>74</v>
      </c>
      <c r="O40" s="15" t="s">
        <v>70</v>
      </c>
      <c r="P40" s="15" t="s">
        <v>75</v>
      </c>
      <c r="Q40" s="17">
        <v>44134.444444444445</v>
      </c>
      <c r="R40" s="17">
        <v>44134.447916666664</v>
      </c>
      <c r="S40" s="17">
        <v>44134.676388888889</v>
      </c>
      <c r="T40" s="17">
        <v>44135.212500000001</v>
      </c>
      <c r="U40" s="15"/>
      <c r="V40" s="17">
        <v>44135.830555555556</v>
      </c>
      <c r="W40" s="15"/>
      <c r="X40" s="15"/>
      <c r="Y40" s="15"/>
      <c r="Z40" s="15"/>
      <c r="AA40" s="15" t="s">
        <v>74</v>
      </c>
      <c r="AB40" s="15" t="s">
        <v>49</v>
      </c>
    </row>
    <row r="41" spans="1:30" s="66" customFormat="1" ht="23" x14ac:dyDescent="0.25">
      <c r="A41" s="15">
        <v>39</v>
      </c>
      <c r="B41" s="15" t="s">
        <v>1154</v>
      </c>
      <c r="C41" s="17">
        <v>44135.552083333336</v>
      </c>
      <c r="D41" s="17">
        <v>44135.558333333334</v>
      </c>
      <c r="E41" s="15">
        <v>16921988</v>
      </c>
      <c r="F41" s="15" t="s">
        <v>62</v>
      </c>
      <c r="G41" s="15" t="s">
        <v>42</v>
      </c>
      <c r="H41" s="17" t="s">
        <v>1236</v>
      </c>
      <c r="I41" s="15" t="s">
        <v>1237</v>
      </c>
      <c r="J41" s="15" t="s">
        <v>38</v>
      </c>
      <c r="K41" s="15" t="s">
        <v>37</v>
      </c>
      <c r="L41" s="15" t="s">
        <v>1238</v>
      </c>
      <c r="M41" s="15">
        <v>45</v>
      </c>
      <c r="N41" s="15" t="s">
        <v>39</v>
      </c>
      <c r="O41" s="15" t="s">
        <v>70</v>
      </c>
      <c r="P41" s="15" t="s">
        <v>53</v>
      </c>
      <c r="Q41" s="17">
        <v>44135.600694444445</v>
      </c>
      <c r="R41" s="15"/>
      <c r="S41" s="15"/>
      <c r="T41" s="15"/>
      <c r="U41" s="15"/>
      <c r="V41" s="15"/>
      <c r="W41" s="15"/>
      <c r="X41" s="17">
        <v>44135.602777777778</v>
      </c>
      <c r="Y41" s="15"/>
      <c r="Z41" s="17">
        <v>44135.984027777777</v>
      </c>
      <c r="AA41" s="15" t="s">
        <v>39</v>
      </c>
      <c r="AB41" s="15" t="s">
        <v>49</v>
      </c>
    </row>
    <row r="42" spans="1:30" s="66" customFormat="1" ht="80.5" x14ac:dyDescent="0.25">
      <c r="A42" s="15">
        <v>40</v>
      </c>
      <c r="B42" s="15" t="s">
        <v>1154</v>
      </c>
      <c r="C42" s="17">
        <v>44134.4375</v>
      </c>
      <c r="D42" s="17">
        <v>44135.6875</v>
      </c>
      <c r="E42" s="15">
        <v>16802133</v>
      </c>
      <c r="F42" s="15" t="s">
        <v>141</v>
      </c>
      <c r="G42" s="15" t="s">
        <v>67</v>
      </c>
      <c r="H42" s="17">
        <v>44137.556944444441</v>
      </c>
      <c r="I42" s="15" t="s">
        <v>1225</v>
      </c>
      <c r="J42" s="15" t="s">
        <v>207</v>
      </c>
      <c r="K42" s="15" t="s">
        <v>1226</v>
      </c>
      <c r="L42" s="15" t="s">
        <v>168</v>
      </c>
      <c r="M42" s="15">
        <v>45</v>
      </c>
      <c r="N42" s="15" t="s">
        <v>74</v>
      </c>
      <c r="O42" s="15" t="s">
        <v>56</v>
      </c>
      <c r="P42" s="15" t="s">
        <v>79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30" s="66" customFormat="1" ht="23" x14ac:dyDescent="0.25">
      <c r="A43" s="15">
        <v>41</v>
      </c>
      <c r="B43" s="15" t="s">
        <v>1154</v>
      </c>
      <c r="C43" s="17" t="s">
        <v>1240</v>
      </c>
      <c r="D43" s="17" t="s">
        <v>1241</v>
      </c>
      <c r="E43" s="183">
        <v>15291400</v>
      </c>
      <c r="F43" s="15" t="s">
        <v>60</v>
      </c>
      <c r="G43" s="15" t="s">
        <v>41</v>
      </c>
      <c r="H43" s="17" t="s">
        <v>1242</v>
      </c>
      <c r="I43" s="184" t="s">
        <v>1243</v>
      </c>
      <c r="J43" s="15" t="s">
        <v>38</v>
      </c>
      <c r="K43" s="15" t="s">
        <v>37</v>
      </c>
      <c r="L43" s="185" t="s">
        <v>1244</v>
      </c>
      <c r="M43" s="15">
        <v>44</v>
      </c>
      <c r="N43" s="15" t="s">
        <v>39</v>
      </c>
      <c r="O43" s="15" t="s">
        <v>70</v>
      </c>
      <c r="P43" s="15" t="s">
        <v>1245</v>
      </c>
      <c r="Q43" s="17" t="s">
        <v>1246</v>
      </c>
      <c r="R43" s="15"/>
      <c r="S43" s="15"/>
      <c r="T43" s="17" t="s">
        <v>1246</v>
      </c>
      <c r="U43" s="15"/>
      <c r="V43" s="15"/>
      <c r="W43" s="15"/>
      <c r="X43" s="17" t="s">
        <v>1246</v>
      </c>
      <c r="Y43" s="15"/>
      <c r="Z43" s="17">
        <v>44121.475694444445</v>
      </c>
      <c r="AA43" s="15" t="s">
        <v>39</v>
      </c>
      <c r="AB43" s="15" t="s">
        <v>49</v>
      </c>
    </row>
    <row r="44" spans="1:30" s="66" customFormat="1" ht="11.5" x14ac:dyDescent="0.25">
      <c r="A44" s="15">
        <v>42</v>
      </c>
      <c r="B44" s="15" t="s">
        <v>1154</v>
      </c>
      <c r="C44" s="17">
        <v>44133.488888888889</v>
      </c>
      <c r="D44" s="17">
        <v>44133.509722222225</v>
      </c>
      <c r="E44" s="15">
        <v>16704706</v>
      </c>
      <c r="F44" s="15" t="s">
        <v>51</v>
      </c>
      <c r="G44" s="15" t="s">
        <v>42</v>
      </c>
      <c r="H44" s="17">
        <v>44133.543055555558</v>
      </c>
      <c r="I44" s="15" t="s">
        <v>855</v>
      </c>
      <c r="J44" s="15" t="s">
        <v>38</v>
      </c>
      <c r="K44" s="15" t="s">
        <v>37</v>
      </c>
      <c r="L44" s="15" t="s">
        <v>1247</v>
      </c>
      <c r="M44" s="15">
        <v>44</v>
      </c>
      <c r="N44" s="15" t="s">
        <v>39</v>
      </c>
      <c r="O44" s="15" t="s">
        <v>70</v>
      </c>
      <c r="P44" s="15" t="s">
        <v>132</v>
      </c>
      <c r="Q44" s="17">
        <v>44133.604166666664</v>
      </c>
      <c r="R44" s="15"/>
      <c r="S44" s="15"/>
      <c r="T44" s="15"/>
      <c r="U44" s="15"/>
      <c r="V44" s="15"/>
      <c r="W44" s="15"/>
      <c r="X44" s="17">
        <v>44133.611111111109</v>
      </c>
      <c r="Y44" s="15"/>
      <c r="Z44" s="17">
        <v>44133.728472222225</v>
      </c>
      <c r="AA44" s="15" t="s">
        <v>39</v>
      </c>
      <c r="AB44" s="15" t="s">
        <v>49</v>
      </c>
    </row>
  </sheetData>
  <autoFilter ref="A1:AQ44" xr:uid="{63D2EF31-CCD3-4581-9111-E9704E6D79A3}"/>
  <conditionalFormatting sqref="AN1:AN18">
    <cfRule type="cellIs" dxfId="81" priority="38" operator="equal">
      <formula>"NO"</formula>
    </cfRule>
  </conditionalFormatting>
  <conditionalFormatting sqref="AO1:AO18">
    <cfRule type="cellIs" dxfId="80" priority="35" operator="equal">
      <formula>"pending"</formula>
    </cfRule>
    <cfRule type="cellIs" priority="36" operator="equal">
      <formula>"pending"</formula>
    </cfRule>
    <cfRule type="cellIs" dxfId="79" priority="37" operator="equal">
      <formula>"NO"</formula>
    </cfRule>
  </conditionalFormatting>
  <conditionalFormatting sqref="AP1:AQ1">
    <cfRule type="cellIs" dxfId="78" priority="32" operator="equal">
      <formula>"pending"</formula>
    </cfRule>
    <cfRule type="cellIs" priority="33" operator="equal">
      <formula>"pending"</formula>
    </cfRule>
    <cfRule type="cellIs" dxfId="77" priority="34" operator="equal">
      <formula>"NO"</formula>
    </cfRule>
  </conditionalFormatting>
  <conditionalFormatting sqref="G1:W1 A1:E1 AA1:AQ1">
    <cfRule type="duplicateValues" dxfId="76" priority="31"/>
  </conditionalFormatting>
  <conditionalFormatting sqref="Y1">
    <cfRule type="duplicateValues" dxfId="75" priority="30"/>
  </conditionalFormatting>
  <conditionalFormatting sqref="E1">
    <cfRule type="duplicateValues" dxfId="74" priority="39"/>
  </conditionalFormatting>
  <conditionalFormatting sqref="E1">
    <cfRule type="duplicateValues" dxfId="73" priority="40"/>
  </conditionalFormatting>
  <conditionalFormatting sqref="E1">
    <cfRule type="duplicateValues" dxfId="72" priority="29"/>
  </conditionalFormatting>
  <conditionalFormatting sqref="X1">
    <cfRule type="duplicateValues" dxfId="71" priority="28"/>
  </conditionalFormatting>
  <conditionalFormatting sqref="Z1">
    <cfRule type="duplicateValues" dxfId="70" priority="27"/>
  </conditionalFormatting>
  <conditionalFormatting sqref="AL2:AL18">
    <cfRule type="cellIs" dxfId="69" priority="8" operator="greaterThan">
      <formula>2</formula>
    </cfRule>
  </conditionalFormatting>
  <conditionalFormatting sqref="AM2:AM18">
    <cfRule type="cellIs" dxfId="68" priority="7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D30D-636C-4253-8A86-4660019666DE}">
  <dimension ref="A1:AQ44"/>
  <sheetViews>
    <sheetView tabSelected="1" topLeftCell="AB1" zoomScale="90" zoomScaleNormal="90" workbookViewId="0">
      <pane ySplit="1" topLeftCell="A2" activePane="bottomLeft" state="frozen"/>
      <selection activeCell="E1" sqref="E1"/>
      <selection pane="bottomLeft" activeCell="AK9" sqref="AK9"/>
    </sheetView>
  </sheetViews>
  <sheetFormatPr defaultColWidth="8.81640625" defaultRowHeight="14.5" x14ac:dyDescent="0.35"/>
  <cols>
    <col min="1" max="1" width="9" style="150" bestFit="1" customWidth="1"/>
    <col min="2" max="2" width="8.81640625" style="150"/>
    <col min="3" max="4" width="15.81640625" style="150" bestFit="1" customWidth="1"/>
    <col min="5" max="5" width="10.81640625" style="150" bestFit="1" customWidth="1"/>
    <col min="6" max="6" width="12.6328125" style="150" customWidth="1"/>
    <col min="7" max="7" width="8.81640625" style="150"/>
    <col min="8" max="8" width="15.81640625" style="150" bestFit="1" customWidth="1"/>
    <col min="9" max="9" width="27.54296875" style="150" customWidth="1"/>
    <col min="10" max="10" width="8.81640625" style="150"/>
    <col min="11" max="11" width="10.90625" style="150" customWidth="1"/>
    <col min="12" max="12" width="39.54296875" style="150" customWidth="1"/>
    <col min="13" max="13" width="9" style="150" bestFit="1" customWidth="1"/>
    <col min="14" max="15" width="8.81640625" style="150"/>
    <col min="16" max="16" width="16.81640625" style="150" bestFit="1" customWidth="1"/>
    <col min="17" max="22" width="14.36328125" style="150" bestFit="1" customWidth="1"/>
    <col min="23" max="23" width="8.81640625" style="150"/>
    <col min="24" max="24" width="14.36328125" style="150" bestFit="1" customWidth="1"/>
    <col min="25" max="25" width="13.08984375" style="150" bestFit="1" customWidth="1"/>
    <col min="26" max="26" width="14.36328125" style="150" bestFit="1" customWidth="1"/>
    <col min="27" max="27" width="12.54296875" style="150" bestFit="1" customWidth="1"/>
    <col min="28" max="28" width="21.81640625" style="150" customWidth="1"/>
    <col min="29" max="29" width="8.81640625" style="150"/>
    <col min="30" max="30" width="15.81640625" style="150" bestFit="1" customWidth="1"/>
    <col min="31" max="31" width="14.1796875" style="150" bestFit="1" customWidth="1"/>
    <col min="32" max="35" width="8.81640625" style="150"/>
    <col min="36" max="36" width="11.54296875" style="150" bestFit="1" customWidth="1"/>
    <col min="37" max="37" width="12.08984375" style="150" bestFit="1" customWidth="1"/>
    <col min="38" max="38" width="9" style="150" bestFit="1" customWidth="1"/>
    <col min="39" max="39" width="10.453125" style="150" customWidth="1"/>
    <col min="40" max="41" width="9" style="150" bestFit="1" customWidth="1"/>
    <col min="42" max="42" width="15.453125" style="150" bestFit="1" customWidth="1"/>
    <col min="43" max="16384" width="8.81640625" style="150"/>
  </cols>
  <sheetData>
    <row r="1" spans="1:43" s="182" customFormat="1" ht="46" x14ac:dyDescent="0.35">
      <c r="A1" s="101" t="s">
        <v>54</v>
      </c>
      <c r="B1" s="101" t="s">
        <v>0</v>
      </c>
      <c r="C1" s="102" t="s">
        <v>57</v>
      </c>
      <c r="D1" s="102" t="s">
        <v>58</v>
      </c>
      <c r="E1" s="103" t="s">
        <v>1065</v>
      </c>
      <c r="F1" s="101" t="s">
        <v>1</v>
      </c>
      <c r="G1" s="101" t="s">
        <v>59</v>
      </c>
      <c r="H1" s="102" t="s">
        <v>2</v>
      </c>
      <c r="I1" s="101" t="s">
        <v>3</v>
      </c>
      <c r="J1" s="101" t="s">
        <v>4</v>
      </c>
      <c r="K1" s="101" t="s">
        <v>5</v>
      </c>
      <c r="L1" s="101" t="s">
        <v>800</v>
      </c>
      <c r="M1" s="101" t="s">
        <v>7</v>
      </c>
      <c r="N1" s="101" t="s">
        <v>8</v>
      </c>
      <c r="O1" s="101" t="s">
        <v>9</v>
      </c>
      <c r="P1" s="101" t="s">
        <v>10</v>
      </c>
      <c r="Q1" s="102" t="s">
        <v>11</v>
      </c>
      <c r="R1" s="181" t="s">
        <v>12</v>
      </c>
      <c r="S1" s="181" t="s">
        <v>13</v>
      </c>
      <c r="T1" s="102" t="s">
        <v>14</v>
      </c>
      <c r="U1" s="102" t="s">
        <v>15</v>
      </c>
      <c r="V1" s="102" t="s">
        <v>16</v>
      </c>
      <c r="W1" s="102" t="s">
        <v>17</v>
      </c>
      <c r="X1" s="181" t="s">
        <v>18</v>
      </c>
      <c r="Y1" s="102" t="s">
        <v>19</v>
      </c>
      <c r="Z1" s="181" t="s">
        <v>20</v>
      </c>
      <c r="AA1" s="101" t="s">
        <v>21</v>
      </c>
      <c r="AB1" s="101" t="s">
        <v>22</v>
      </c>
      <c r="AC1" s="101" t="s">
        <v>23</v>
      </c>
      <c r="AD1" s="101" t="s">
        <v>24</v>
      </c>
      <c r="AE1" s="102" t="s">
        <v>25</v>
      </c>
      <c r="AF1" s="101" t="s">
        <v>26</v>
      </c>
      <c r="AG1" s="101" t="s">
        <v>27</v>
      </c>
      <c r="AH1" s="101" t="s">
        <v>28</v>
      </c>
      <c r="AI1" s="104" t="s">
        <v>29</v>
      </c>
      <c r="AJ1" s="104" t="s">
        <v>30</v>
      </c>
      <c r="AK1" s="104" t="s">
        <v>31</v>
      </c>
      <c r="AL1" s="101" t="s">
        <v>32</v>
      </c>
      <c r="AM1" s="101" t="s">
        <v>33</v>
      </c>
      <c r="AN1" s="101" t="s">
        <v>34</v>
      </c>
      <c r="AO1" s="105" t="s">
        <v>35</v>
      </c>
      <c r="AP1" s="105" t="s">
        <v>48</v>
      </c>
      <c r="AQ1" s="105" t="s">
        <v>47</v>
      </c>
    </row>
    <row r="2" spans="1:43" s="186" customFormat="1" ht="20" customHeight="1" x14ac:dyDescent="0.35">
      <c r="A2" s="186">
        <v>1</v>
      </c>
      <c r="B2" s="187" t="s">
        <v>1248</v>
      </c>
      <c r="C2" s="188">
        <v>44134.4375</v>
      </c>
      <c r="D2" s="188">
        <v>44135.6875</v>
      </c>
      <c r="E2" s="186">
        <v>16802133</v>
      </c>
      <c r="F2" s="186" t="s">
        <v>1249</v>
      </c>
      <c r="G2" s="186" t="s">
        <v>67</v>
      </c>
      <c r="H2" s="188">
        <v>44137.556944444441</v>
      </c>
      <c r="I2" s="186" t="s">
        <v>1250</v>
      </c>
      <c r="J2" s="186" t="s">
        <v>929</v>
      </c>
      <c r="K2" s="186" t="s">
        <v>207</v>
      </c>
      <c r="L2" s="186" t="s">
        <v>1251</v>
      </c>
      <c r="M2" s="186">
        <f>WEEKNUM(H2)</f>
        <v>45</v>
      </c>
      <c r="N2" s="186" t="s">
        <v>74</v>
      </c>
      <c r="O2" s="186" t="s">
        <v>56</v>
      </c>
      <c r="P2" s="186" t="s">
        <v>93</v>
      </c>
      <c r="Q2" s="188">
        <v>44138.046527777777</v>
      </c>
      <c r="R2" s="188">
        <v>44138.046527777777</v>
      </c>
      <c r="S2" s="188"/>
      <c r="U2" s="188"/>
      <c r="V2" s="188"/>
      <c r="W2" s="188"/>
      <c r="X2" s="188"/>
      <c r="Y2" s="188"/>
      <c r="Z2" s="188"/>
      <c r="AA2" s="186" t="s">
        <v>74</v>
      </c>
      <c r="AB2" s="186" t="s">
        <v>1252</v>
      </c>
      <c r="AD2" s="186" t="s">
        <v>1253</v>
      </c>
      <c r="AE2" s="192"/>
      <c r="AJ2" s="193" t="str">
        <f t="shared" ref="AJ2" si="0">IF(N2="Final","NA",IF(S2="","NA",S2-H2))</f>
        <v>NA</v>
      </c>
      <c r="AK2" s="194">
        <f t="shared" ref="AK2" si="1">IF(N2="initial",IF(AA2="converted to Final MIR",Y2-H2,U2-H2),Y2-H2)</f>
        <v>-44137.556944444441</v>
      </c>
      <c r="AL2" s="194">
        <f t="shared" ref="AL2" si="2">IF(N2="initial",IF(AA2="converted to Final MIR",Z2-H2,V2-H2),Z2-H2)</f>
        <v>-44137.556944444441</v>
      </c>
      <c r="AM2" s="194" t="str">
        <f t="shared" ref="AM2" si="3">IF(N2="Final",Z2-H2,IF(AB2="MIR Distributed",Z2-H2,"Pending"))</f>
        <v>Pending</v>
      </c>
      <c r="AN2" s="194" t="e">
        <f>IF(AL2&gt;=#REF!,"NO","Yes")</f>
        <v>#REF!</v>
      </c>
      <c r="AO2" s="195" t="str">
        <f>IF(AM2="Pending","pending",IF(AM2&gt;=#REF!,"No", "Yes"))</f>
        <v>pending</v>
      </c>
      <c r="AP2" s="196">
        <f ca="1">NOW()</f>
        <v>44161.737907060182</v>
      </c>
      <c r="AQ2" s="197" t="str">
        <f t="shared" ref="AQ2" si="4">IF(AB2="Final Awaited", AP2-H2, IF(AB2="Sent for Approval", AP2-H2, "Non Pending"))</f>
        <v>Non Pending</v>
      </c>
    </row>
    <row r="3" spans="1:43" s="15" customFormat="1" ht="20" customHeight="1" x14ac:dyDescent="0.35">
      <c r="A3" s="15">
        <v>2</v>
      </c>
      <c r="B3" s="39" t="s">
        <v>1248</v>
      </c>
      <c r="C3" s="17">
        <v>44139.473611111112</v>
      </c>
      <c r="D3" s="17">
        <v>44139.515972222223</v>
      </c>
      <c r="E3" s="15">
        <v>17313065</v>
      </c>
      <c r="F3" s="15" t="s">
        <v>51</v>
      </c>
      <c r="G3" s="15" t="s">
        <v>42</v>
      </c>
      <c r="H3" s="17" t="s">
        <v>1254</v>
      </c>
      <c r="I3" s="15" t="s">
        <v>1301</v>
      </c>
      <c r="J3" s="15" t="s">
        <v>37</v>
      </c>
      <c r="K3" s="15" t="s">
        <v>406</v>
      </c>
      <c r="L3" s="15" t="s">
        <v>1302</v>
      </c>
      <c r="M3" s="15">
        <v>61</v>
      </c>
      <c r="N3" s="15" t="s">
        <v>74</v>
      </c>
      <c r="O3" s="15" t="s">
        <v>70</v>
      </c>
      <c r="P3" s="15" t="s">
        <v>1245</v>
      </c>
      <c r="Q3" s="17">
        <v>44139.692361111112</v>
      </c>
      <c r="R3" s="17"/>
      <c r="S3" s="17"/>
      <c r="T3" s="17">
        <v>44139.693055555559</v>
      </c>
      <c r="U3" s="17"/>
      <c r="V3" s="17"/>
      <c r="W3" s="17"/>
      <c r="X3" s="17"/>
      <c r="Y3" s="17"/>
      <c r="Z3" s="17"/>
      <c r="AB3" s="15" t="s">
        <v>1255</v>
      </c>
      <c r="AD3" s="190"/>
      <c r="AE3" s="36"/>
      <c r="AJ3" s="193" t="str">
        <f t="shared" ref="AJ3:AJ42" si="5">IF(N3="Final","NA",IF(S3="","NA",S3-H3))</f>
        <v>NA</v>
      </c>
      <c r="AK3" s="194" t="e">
        <f t="shared" ref="AK3:AK42" si="6">IF(N3="initial",IF(AA3="converted to Final MIR",Y3-H3,U3-H3),Y3-H3)</f>
        <v>#VALUE!</v>
      </c>
      <c r="AL3" s="194" t="e">
        <f t="shared" ref="AL3:AL42" si="7">IF(N3="initial",IF(AA3="converted to Final MIR",Z3-H3,V3-H3),Z3-H3)</f>
        <v>#VALUE!</v>
      </c>
      <c r="AM3" s="194" t="str">
        <f t="shared" ref="AM3:AM42" si="8">IF(N3="Final",Z3-H3,IF(AB3="MIR Distributed",Z3-H3,"Pending"))</f>
        <v>Pending</v>
      </c>
      <c r="AN3" s="194" t="e">
        <f>IF(AL3&gt;=#REF!,"NO","Yes")</f>
        <v>#VALUE!</v>
      </c>
      <c r="AO3" s="195" t="str">
        <f>IF(AM3="Pending","pending",IF(AM3&gt;=#REF!,"No", "Yes"))</f>
        <v>pending</v>
      </c>
      <c r="AP3" s="196">
        <f t="shared" ref="AP3:AP42" ca="1" si="9">NOW()</f>
        <v>44161.737907060182</v>
      </c>
      <c r="AQ3" s="197" t="str">
        <f t="shared" ref="AQ3:AQ42" si="10">IF(AB3="Final Awaited", AP3-H3, IF(AB3="Sent for Approval", AP3-H3, "Non Pending"))</f>
        <v>Non Pending</v>
      </c>
    </row>
    <row r="4" spans="1:43" s="23" customFormat="1" ht="20" customHeight="1" x14ac:dyDescent="0.35">
      <c r="A4" s="23">
        <v>3</v>
      </c>
      <c r="B4" s="40" t="s">
        <v>1248</v>
      </c>
      <c r="C4" s="25">
        <v>44140.67291666667</v>
      </c>
      <c r="D4" s="25">
        <v>44140.711805555555</v>
      </c>
      <c r="E4" s="23">
        <v>17451833</v>
      </c>
      <c r="F4" s="23" t="s">
        <v>60</v>
      </c>
      <c r="G4" s="23" t="s">
        <v>41</v>
      </c>
      <c r="H4" s="25">
        <v>44140.815972222219</v>
      </c>
      <c r="I4" s="23" t="s">
        <v>1256</v>
      </c>
      <c r="J4" s="23" t="s">
        <v>1257</v>
      </c>
      <c r="K4" s="23" t="s">
        <v>1258</v>
      </c>
      <c r="L4" s="23" t="s">
        <v>1259</v>
      </c>
      <c r="M4" s="23">
        <v>61</v>
      </c>
      <c r="N4" s="15" t="s">
        <v>74</v>
      </c>
      <c r="O4" s="23" t="s">
        <v>56</v>
      </c>
      <c r="P4" s="23" t="s">
        <v>485</v>
      </c>
      <c r="Q4" s="25">
        <v>44140.919444444444</v>
      </c>
      <c r="R4" s="25">
        <v>44140.99722222222</v>
      </c>
      <c r="S4" s="25">
        <v>44142.663888888892</v>
      </c>
      <c r="T4" s="25">
        <v>44140.99722222222</v>
      </c>
      <c r="U4" s="25">
        <v>44143.652777777781</v>
      </c>
      <c r="V4" s="25">
        <v>44143.979166666664</v>
      </c>
      <c r="W4" s="25"/>
      <c r="X4" s="25"/>
      <c r="Y4" s="25"/>
      <c r="Z4" s="25"/>
      <c r="AA4" s="23" t="s">
        <v>74</v>
      </c>
      <c r="AB4" s="23" t="s">
        <v>99</v>
      </c>
      <c r="AD4" s="172" t="s">
        <v>1260</v>
      </c>
      <c r="AE4" s="86"/>
      <c r="AJ4" s="193">
        <f t="shared" si="5"/>
        <v>1.8479166666729725</v>
      </c>
      <c r="AK4" s="194">
        <f t="shared" si="6"/>
        <v>2.8368055555620231</v>
      </c>
      <c r="AL4" s="194">
        <f t="shared" si="7"/>
        <v>3.1631944444452529</v>
      </c>
      <c r="AM4" s="194" t="str">
        <f t="shared" si="8"/>
        <v>Pending</v>
      </c>
      <c r="AN4" s="194" t="e">
        <f>IF(AL4&gt;=#REF!,"NO","Yes")</f>
        <v>#REF!</v>
      </c>
      <c r="AO4" s="195" t="str">
        <f>IF(AM4="Pending","pending",IF(AM4&gt;=#REF!,"No", "Yes"))</f>
        <v>pending</v>
      </c>
      <c r="AP4" s="196">
        <f t="shared" ca="1" si="9"/>
        <v>44161.737907060182</v>
      </c>
      <c r="AQ4" s="197" t="str">
        <f t="shared" si="10"/>
        <v>Non Pending</v>
      </c>
    </row>
    <row r="5" spans="1:43" s="15" customFormat="1" ht="20" customHeight="1" x14ac:dyDescent="0.35">
      <c r="A5" s="15">
        <v>4</v>
      </c>
      <c r="B5" s="39" t="s">
        <v>1248</v>
      </c>
      <c r="C5" s="17">
        <v>44141.379861111112</v>
      </c>
      <c r="D5" s="17">
        <v>44141.46875</v>
      </c>
      <c r="E5" s="15">
        <v>17523354</v>
      </c>
      <c r="F5" s="15" t="s">
        <v>62</v>
      </c>
      <c r="G5" s="15" t="s">
        <v>42</v>
      </c>
      <c r="H5" s="17">
        <v>44141.507638888892</v>
      </c>
      <c r="I5" s="15" t="s">
        <v>735</v>
      </c>
      <c r="J5" s="15" t="s">
        <v>37</v>
      </c>
      <c r="K5" s="15" t="s">
        <v>38</v>
      </c>
      <c r="L5" s="15" t="s">
        <v>1261</v>
      </c>
      <c r="M5" s="15">
        <v>45</v>
      </c>
      <c r="N5" s="15" t="s">
        <v>39</v>
      </c>
      <c r="O5" s="15" t="s">
        <v>56</v>
      </c>
      <c r="P5" s="15" t="s">
        <v>219</v>
      </c>
      <c r="Q5" s="17">
        <v>44141.548611111109</v>
      </c>
      <c r="R5" s="17"/>
      <c r="S5" s="17"/>
      <c r="T5" s="17"/>
      <c r="U5" s="17"/>
      <c r="V5" s="17"/>
      <c r="W5" s="17"/>
      <c r="X5" s="17">
        <v>44141.563194444447</v>
      </c>
      <c r="Y5" s="17"/>
      <c r="Z5" s="17">
        <v>44141.979861111111</v>
      </c>
      <c r="AA5" s="15" t="s">
        <v>39</v>
      </c>
      <c r="AB5" s="15" t="s">
        <v>98</v>
      </c>
      <c r="AD5" s="190"/>
      <c r="AE5" s="36"/>
      <c r="AJ5" s="193" t="str">
        <f t="shared" si="5"/>
        <v>NA</v>
      </c>
      <c r="AK5" s="194">
        <f t="shared" si="6"/>
        <v>-44141.507638888892</v>
      </c>
      <c r="AL5" s="194">
        <f t="shared" si="7"/>
        <v>0.47222222221898846</v>
      </c>
      <c r="AM5" s="194">
        <f t="shared" si="8"/>
        <v>0.47222222221898846</v>
      </c>
      <c r="AN5" s="194" t="e">
        <f>IF(AL5&gt;=#REF!,"NO","Yes")</f>
        <v>#REF!</v>
      </c>
      <c r="AO5" s="195" t="e">
        <f>IF(AM5="Pending","pending",IF(AM5&gt;=#REF!,"No", "Yes"))</f>
        <v>#REF!</v>
      </c>
      <c r="AP5" s="196">
        <f t="shared" ca="1" si="9"/>
        <v>44161.737907060182</v>
      </c>
      <c r="AQ5" s="197" t="str">
        <f t="shared" si="10"/>
        <v>Non Pending</v>
      </c>
    </row>
    <row r="6" spans="1:43" s="15" customFormat="1" ht="20" customHeight="1" x14ac:dyDescent="0.35">
      <c r="A6" s="15">
        <v>5</v>
      </c>
      <c r="B6" s="39" t="s">
        <v>1248</v>
      </c>
      <c r="C6" s="17">
        <v>44141.456944444442</v>
      </c>
      <c r="D6" s="17">
        <v>44141.007638888892</v>
      </c>
      <c r="E6" s="15">
        <v>17534746</v>
      </c>
      <c r="F6" s="15" t="s">
        <v>62</v>
      </c>
      <c r="G6" s="15" t="s">
        <v>42</v>
      </c>
      <c r="H6" s="17">
        <v>44141.5625</v>
      </c>
      <c r="I6" s="15" t="s">
        <v>1262</v>
      </c>
      <c r="J6" s="15" t="s">
        <v>37</v>
      </c>
      <c r="K6" s="15" t="s">
        <v>38</v>
      </c>
      <c r="L6" s="15" t="s">
        <v>1263</v>
      </c>
      <c r="M6" s="15">
        <v>45</v>
      </c>
      <c r="N6" s="15" t="s">
        <v>39</v>
      </c>
      <c r="O6" s="15" t="s">
        <v>56</v>
      </c>
      <c r="P6" s="15" t="s">
        <v>219</v>
      </c>
      <c r="Q6" s="17">
        <v>44141.590277777781</v>
      </c>
      <c r="R6" s="17"/>
      <c r="S6" s="17"/>
      <c r="T6" s="17"/>
      <c r="U6" s="17"/>
      <c r="V6" s="17"/>
      <c r="W6" s="17"/>
      <c r="X6" s="17">
        <v>44141.606249999997</v>
      </c>
      <c r="Y6" s="17"/>
      <c r="Z6" s="17">
        <v>44141.986111111109</v>
      </c>
      <c r="AA6" s="15" t="s">
        <v>39</v>
      </c>
      <c r="AB6" s="15" t="s">
        <v>98</v>
      </c>
      <c r="AD6" s="190"/>
      <c r="AE6" s="36"/>
      <c r="AJ6" s="193" t="str">
        <f t="shared" si="5"/>
        <v>NA</v>
      </c>
      <c r="AK6" s="194">
        <f t="shared" si="6"/>
        <v>-44141.5625</v>
      </c>
      <c r="AL6" s="194">
        <f t="shared" si="7"/>
        <v>0.42361111110949423</v>
      </c>
      <c r="AM6" s="194">
        <f t="shared" si="8"/>
        <v>0.42361111110949423</v>
      </c>
      <c r="AN6" s="194" t="e">
        <f>IF(AL6&gt;=#REF!,"NO","Yes")</f>
        <v>#REF!</v>
      </c>
      <c r="AO6" s="195" t="e">
        <f>IF(AM6="Pending","pending",IF(AM6&gt;=#REF!,"No", "Yes"))</f>
        <v>#REF!</v>
      </c>
      <c r="AP6" s="196">
        <f t="shared" ca="1" si="9"/>
        <v>44161.737907060182</v>
      </c>
      <c r="AQ6" s="197" t="str">
        <f t="shared" si="10"/>
        <v>Non Pending</v>
      </c>
    </row>
    <row r="7" spans="1:43" s="15" customFormat="1" ht="20" customHeight="1" x14ac:dyDescent="0.35">
      <c r="A7" s="15">
        <v>6</v>
      </c>
      <c r="B7" s="39" t="s">
        <v>1248</v>
      </c>
      <c r="C7" s="17">
        <v>44141.606944444444</v>
      </c>
      <c r="D7" s="17">
        <v>44141.715277777781</v>
      </c>
      <c r="E7" s="15">
        <v>17552662</v>
      </c>
      <c r="F7" s="15" t="s">
        <v>394</v>
      </c>
      <c r="G7" s="15" t="s">
        <v>333</v>
      </c>
      <c r="H7" s="17">
        <v>44141.740277777775</v>
      </c>
      <c r="I7" s="15" t="s">
        <v>745</v>
      </c>
      <c r="J7" s="15" t="s">
        <v>110</v>
      </c>
      <c r="K7" s="15" t="s">
        <v>1264</v>
      </c>
      <c r="L7" s="172" t="s">
        <v>1265</v>
      </c>
      <c r="M7" s="15">
        <v>156</v>
      </c>
      <c r="N7" s="15" t="s">
        <v>39</v>
      </c>
      <c r="O7" s="15" t="s">
        <v>56</v>
      </c>
      <c r="P7" s="15" t="s">
        <v>1245</v>
      </c>
      <c r="Q7" s="17">
        <v>44141.78125</v>
      </c>
      <c r="X7" s="17">
        <v>44141.781944444447</v>
      </c>
      <c r="Y7" s="17"/>
      <c r="Z7" s="17"/>
      <c r="AB7" s="15" t="s">
        <v>1266</v>
      </c>
      <c r="AJ7" s="193" t="str">
        <f t="shared" si="5"/>
        <v>NA</v>
      </c>
      <c r="AK7" s="194">
        <f t="shared" si="6"/>
        <v>-44141.740277777775</v>
      </c>
      <c r="AL7" s="194">
        <f t="shared" si="7"/>
        <v>-44141.740277777775</v>
      </c>
      <c r="AM7" s="194">
        <f t="shared" si="8"/>
        <v>-44141.740277777775</v>
      </c>
      <c r="AN7" s="194" t="e">
        <f>IF(AL7&gt;=#REF!,"NO","Yes")</f>
        <v>#REF!</v>
      </c>
      <c r="AO7" s="195" t="e">
        <f>IF(AM7="Pending","pending",IF(AM7&gt;=#REF!,"No", "Yes"))</f>
        <v>#REF!</v>
      </c>
      <c r="AP7" s="196">
        <f t="shared" ca="1" si="9"/>
        <v>44161.737907060182</v>
      </c>
      <c r="AQ7" s="197" t="str">
        <f t="shared" si="10"/>
        <v>Non Pending</v>
      </c>
    </row>
    <row r="8" spans="1:43" s="15" customFormat="1" ht="20" customHeight="1" x14ac:dyDescent="0.35">
      <c r="A8" s="189">
        <v>7</v>
      </c>
      <c r="B8" s="187" t="s">
        <v>1248</v>
      </c>
      <c r="C8" s="188">
        <v>44147.218055555553</v>
      </c>
      <c r="D8" s="188">
        <v>44147.32708333333</v>
      </c>
      <c r="E8" s="186">
        <v>18109089</v>
      </c>
      <c r="F8" s="186" t="s">
        <v>111</v>
      </c>
      <c r="G8" s="186" t="s">
        <v>42</v>
      </c>
      <c r="H8" s="188">
        <v>44147.515972222223</v>
      </c>
      <c r="I8" s="186" t="s">
        <v>1267</v>
      </c>
      <c r="J8" s="186" t="s">
        <v>37</v>
      </c>
      <c r="K8" s="186" t="s">
        <v>38</v>
      </c>
      <c r="L8" s="186" t="s">
        <v>1268</v>
      </c>
      <c r="M8" s="15">
        <v>156</v>
      </c>
      <c r="N8" s="186" t="s">
        <v>39</v>
      </c>
      <c r="O8" s="186" t="s">
        <v>56</v>
      </c>
      <c r="P8" s="186" t="s">
        <v>65</v>
      </c>
      <c r="Q8" s="188">
        <v>44147.645833333336</v>
      </c>
      <c r="R8" s="188"/>
      <c r="S8" s="17"/>
      <c r="T8" s="17"/>
      <c r="U8" s="17"/>
      <c r="V8" s="17"/>
      <c r="W8" s="17"/>
      <c r="X8" s="188">
        <v>44147.645833333336</v>
      </c>
      <c r="Y8" s="17"/>
      <c r="Z8" s="17"/>
      <c r="AA8" s="186" t="s">
        <v>40</v>
      </c>
      <c r="AB8" s="186" t="s">
        <v>1269</v>
      </c>
      <c r="AJ8" s="193" t="str">
        <f t="shared" si="5"/>
        <v>NA</v>
      </c>
      <c r="AK8" s="194">
        <f t="shared" si="6"/>
        <v>-44147.515972222223</v>
      </c>
      <c r="AL8" s="194">
        <f t="shared" si="7"/>
        <v>-44147.515972222223</v>
      </c>
      <c r="AM8" s="194">
        <f t="shared" si="8"/>
        <v>-44147.515972222223</v>
      </c>
      <c r="AN8" s="194" t="e">
        <f>IF(AL8&gt;=#REF!,"NO","Yes")</f>
        <v>#REF!</v>
      </c>
      <c r="AO8" s="195" t="e">
        <f>IF(AM8="Pending","pending",IF(AM8&gt;=#REF!,"No", "Yes"))</f>
        <v>#REF!</v>
      </c>
      <c r="AP8" s="196">
        <f t="shared" ca="1" si="9"/>
        <v>44161.737907060182</v>
      </c>
      <c r="AQ8" s="197" t="str">
        <f t="shared" si="10"/>
        <v>Non Pending</v>
      </c>
    </row>
    <row r="9" spans="1:43" s="15" customFormat="1" ht="20" customHeight="1" x14ac:dyDescent="0.35">
      <c r="A9" s="186">
        <v>8</v>
      </c>
      <c r="B9" s="188" t="s">
        <v>1248</v>
      </c>
      <c r="C9" s="188">
        <v>44147.506249999999</v>
      </c>
      <c r="D9" s="188">
        <v>44147.066666666666</v>
      </c>
      <c r="E9" s="186">
        <v>18150602</v>
      </c>
      <c r="F9" s="186" t="s">
        <v>60</v>
      </c>
      <c r="G9" s="186" t="s">
        <v>41</v>
      </c>
      <c r="H9" s="188">
        <v>44147.627083333333</v>
      </c>
      <c r="I9" s="186" t="s">
        <v>1270</v>
      </c>
      <c r="J9" s="186" t="s">
        <v>37</v>
      </c>
      <c r="K9" s="186" t="s">
        <v>38</v>
      </c>
      <c r="L9" s="191" t="s">
        <v>1271</v>
      </c>
      <c r="M9" s="186">
        <v>156</v>
      </c>
      <c r="N9" s="186" t="s">
        <v>39</v>
      </c>
      <c r="O9" s="186" t="s">
        <v>56</v>
      </c>
      <c r="P9" s="186" t="s">
        <v>485</v>
      </c>
      <c r="Q9" s="188">
        <v>44147.65625</v>
      </c>
      <c r="X9" s="188">
        <v>44147.694444444445</v>
      </c>
      <c r="Y9" s="17"/>
      <c r="Z9" s="17"/>
      <c r="AA9" s="186" t="s">
        <v>40</v>
      </c>
      <c r="AB9" s="186" t="s">
        <v>1269</v>
      </c>
      <c r="AJ9" s="193" t="str">
        <f t="shared" si="5"/>
        <v>NA</v>
      </c>
      <c r="AK9" s="194">
        <f t="shared" si="6"/>
        <v>-44147.627083333333</v>
      </c>
      <c r="AL9" s="194">
        <f t="shared" si="7"/>
        <v>-44147.627083333333</v>
      </c>
      <c r="AM9" s="194">
        <f t="shared" si="8"/>
        <v>-44147.627083333333</v>
      </c>
      <c r="AN9" s="194" t="e">
        <f>IF(AL9&gt;=#REF!,"NO","Yes")</f>
        <v>#REF!</v>
      </c>
      <c r="AO9" s="195" t="e">
        <f>IF(AM9="Pending","pending",IF(AM9&gt;=#REF!,"No", "Yes"))</f>
        <v>#REF!</v>
      </c>
      <c r="AP9" s="196">
        <f t="shared" ca="1" si="9"/>
        <v>44161.737907060182</v>
      </c>
      <c r="AQ9" s="197" t="str">
        <f t="shared" si="10"/>
        <v>Non Pending</v>
      </c>
    </row>
    <row r="10" spans="1:43" s="186" customFormat="1" ht="20" customHeight="1" x14ac:dyDescent="0.35">
      <c r="A10" s="186">
        <v>9</v>
      </c>
      <c r="B10" s="186" t="s">
        <v>1248</v>
      </c>
      <c r="C10" s="188">
        <v>44145.458333333336</v>
      </c>
      <c r="D10" s="188">
        <v>44145.5625</v>
      </c>
      <c r="E10" s="186">
        <v>17915681</v>
      </c>
      <c r="F10" s="186" t="s">
        <v>174</v>
      </c>
      <c r="G10" s="186" t="s">
        <v>67</v>
      </c>
      <c r="H10" s="188">
        <v>44147.363888888889</v>
      </c>
      <c r="I10" s="186" t="s">
        <v>1272</v>
      </c>
      <c r="J10" s="186" t="s">
        <v>1273</v>
      </c>
      <c r="K10" s="186" t="s">
        <v>207</v>
      </c>
      <c r="L10" s="186" t="s">
        <v>1251</v>
      </c>
      <c r="M10" s="186">
        <v>46</v>
      </c>
      <c r="N10" s="186" t="s">
        <v>74</v>
      </c>
      <c r="O10" s="186" t="s">
        <v>56</v>
      </c>
      <c r="P10" s="186" t="s">
        <v>106</v>
      </c>
      <c r="Q10" s="188">
        <v>44147.791666666664</v>
      </c>
      <c r="R10" s="188">
        <v>44147.791666666664</v>
      </c>
      <c r="X10" s="188"/>
      <c r="Y10" s="188"/>
      <c r="Z10" s="188"/>
      <c r="AJ10" s="193" t="str">
        <f t="shared" si="5"/>
        <v>NA</v>
      </c>
      <c r="AK10" s="194">
        <f t="shared" si="6"/>
        <v>-44147.363888888889</v>
      </c>
      <c r="AL10" s="194">
        <f t="shared" si="7"/>
        <v>-44147.363888888889</v>
      </c>
      <c r="AM10" s="194" t="str">
        <f t="shared" si="8"/>
        <v>Pending</v>
      </c>
      <c r="AN10" s="194" t="e">
        <f>IF(AL10&gt;=#REF!,"NO","Yes")</f>
        <v>#REF!</v>
      </c>
      <c r="AO10" s="195" t="str">
        <f>IF(AM10="Pending","pending",IF(AM10&gt;=#REF!,"No", "Yes"))</f>
        <v>pending</v>
      </c>
      <c r="AP10" s="196">
        <f t="shared" ca="1" si="9"/>
        <v>44161.737907060182</v>
      </c>
      <c r="AQ10" s="197" t="str">
        <f t="shared" si="10"/>
        <v>Non Pending</v>
      </c>
    </row>
    <row r="11" spans="1:43" s="15" customFormat="1" ht="20" customHeight="1" x14ac:dyDescent="0.35">
      <c r="A11" s="15">
        <v>10</v>
      </c>
      <c r="B11" s="15" t="s">
        <v>1248</v>
      </c>
      <c r="C11" s="17">
        <v>44147.442361111112</v>
      </c>
      <c r="D11" s="17">
        <v>44147.442361111112</v>
      </c>
      <c r="E11" s="15">
        <v>18045773</v>
      </c>
      <c r="F11" s="15" t="s">
        <v>51</v>
      </c>
      <c r="G11" s="15" t="s">
        <v>42</v>
      </c>
      <c r="H11" s="17">
        <v>44147.540277777778</v>
      </c>
      <c r="I11" s="15" t="s">
        <v>1274</v>
      </c>
      <c r="J11" s="15" t="s">
        <v>37</v>
      </c>
      <c r="K11" s="15" t="s">
        <v>38</v>
      </c>
      <c r="L11" s="15" t="s">
        <v>1300</v>
      </c>
      <c r="M11" s="15">
        <v>46</v>
      </c>
      <c r="N11" s="15" t="s">
        <v>39</v>
      </c>
      <c r="O11" s="15" t="s">
        <v>56</v>
      </c>
      <c r="P11" s="15" t="s">
        <v>106</v>
      </c>
      <c r="Q11" s="17">
        <v>44147.798611111109</v>
      </c>
      <c r="X11" s="17">
        <v>44147.798611111109</v>
      </c>
      <c r="Z11" s="17">
        <v>44148.663888888892</v>
      </c>
      <c r="AA11" s="15" t="s">
        <v>39</v>
      </c>
      <c r="AB11" s="15" t="s">
        <v>49</v>
      </c>
      <c r="AJ11" s="193" t="str">
        <f t="shared" si="5"/>
        <v>NA</v>
      </c>
      <c r="AK11" s="194">
        <f t="shared" si="6"/>
        <v>-44147.540277777778</v>
      </c>
      <c r="AL11" s="194">
        <f t="shared" si="7"/>
        <v>1.1236111111138598</v>
      </c>
      <c r="AM11" s="194">
        <f t="shared" si="8"/>
        <v>1.1236111111138598</v>
      </c>
      <c r="AN11" s="194" t="e">
        <f>IF(AL11&gt;=#REF!,"NO","Yes")</f>
        <v>#REF!</v>
      </c>
      <c r="AO11" s="195" t="e">
        <f>IF(AM11="Pending","pending",IF(AM11&gt;=#REF!,"No", "Yes"))</f>
        <v>#REF!</v>
      </c>
      <c r="AP11" s="196">
        <f t="shared" ca="1" si="9"/>
        <v>44161.737907060182</v>
      </c>
      <c r="AQ11" s="197" t="str">
        <f t="shared" si="10"/>
        <v>Non Pending</v>
      </c>
    </row>
    <row r="12" spans="1:43" s="15" customFormat="1" ht="20" customHeight="1" x14ac:dyDescent="0.35">
      <c r="A12" s="15">
        <v>11</v>
      </c>
      <c r="B12" s="15" t="s">
        <v>1248</v>
      </c>
      <c r="C12" s="17">
        <v>44147.556250000001</v>
      </c>
      <c r="D12" s="17">
        <v>44147.71875</v>
      </c>
      <c r="E12" s="15">
        <v>18164818</v>
      </c>
      <c r="F12" s="15" t="s">
        <v>66</v>
      </c>
      <c r="G12" s="15" t="s">
        <v>67</v>
      </c>
      <c r="H12" s="17">
        <v>44147.813194444447</v>
      </c>
      <c r="I12" s="15" t="s">
        <v>1275</v>
      </c>
      <c r="J12" s="15" t="s">
        <v>37</v>
      </c>
      <c r="K12" s="15" t="s">
        <v>38</v>
      </c>
      <c r="L12" s="15" t="s">
        <v>1276</v>
      </c>
      <c r="M12" s="15">
        <v>46</v>
      </c>
      <c r="N12" s="15" t="s">
        <v>39</v>
      </c>
      <c r="O12" s="15" t="s">
        <v>70</v>
      </c>
      <c r="P12" s="15" t="s">
        <v>149</v>
      </c>
      <c r="Q12" s="17">
        <v>44147.895833333336</v>
      </c>
      <c r="X12" s="17">
        <v>44147.930555555555</v>
      </c>
      <c r="Y12" s="17">
        <v>44147.981249999997</v>
      </c>
      <c r="Z12" s="17">
        <v>44148.080555555556</v>
      </c>
      <c r="AA12" s="15" t="s">
        <v>39</v>
      </c>
      <c r="AB12" s="15" t="s">
        <v>49</v>
      </c>
      <c r="AJ12" s="193" t="str">
        <f t="shared" si="5"/>
        <v>NA</v>
      </c>
      <c r="AK12" s="194">
        <f t="shared" si="6"/>
        <v>0.16805555555038154</v>
      </c>
      <c r="AL12" s="194">
        <f t="shared" si="7"/>
        <v>0.26736111110949423</v>
      </c>
      <c r="AM12" s="194">
        <f t="shared" si="8"/>
        <v>0.26736111110949423</v>
      </c>
      <c r="AN12" s="194" t="e">
        <f>IF(AL12&gt;=#REF!,"NO","Yes")</f>
        <v>#REF!</v>
      </c>
      <c r="AO12" s="195" t="e">
        <f>IF(AM12="Pending","pending",IF(AM12&gt;=#REF!,"No", "Yes"))</f>
        <v>#REF!</v>
      </c>
      <c r="AP12" s="196">
        <f t="shared" ca="1" si="9"/>
        <v>44161.737907060182</v>
      </c>
      <c r="AQ12" s="197" t="str">
        <f t="shared" si="10"/>
        <v>Non Pending</v>
      </c>
    </row>
    <row r="13" spans="1:43" s="15" customFormat="1" ht="20" customHeight="1" x14ac:dyDescent="0.35">
      <c r="A13" s="15">
        <v>12</v>
      </c>
      <c r="B13" s="15" t="s">
        <v>1248</v>
      </c>
      <c r="C13" s="17" t="s">
        <v>1277</v>
      </c>
      <c r="D13" s="17" t="s">
        <v>1278</v>
      </c>
      <c r="E13" s="15">
        <v>18345778</v>
      </c>
      <c r="F13" s="15" t="s">
        <v>62</v>
      </c>
      <c r="G13" s="15" t="s">
        <v>42</v>
      </c>
      <c r="H13" s="17">
        <v>44149.628472222219</v>
      </c>
      <c r="I13" s="15" t="s">
        <v>1279</v>
      </c>
      <c r="J13" s="15" t="s">
        <v>37</v>
      </c>
      <c r="K13" s="15" t="s">
        <v>38</v>
      </c>
      <c r="L13" s="15" t="s">
        <v>1280</v>
      </c>
      <c r="M13" s="15">
        <v>46</v>
      </c>
      <c r="N13" s="15" t="s">
        <v>39</v>
      </c>
      <c r="O13" s="15" t="s">
        <v>70</v>
      </c>
      <c r="P13" s="15" t="s">
        <v>696</v>
      </c>
      <c r="Q13" s="17">
        <v>44149.628472222219</v>
      </c>
      <c r="X13" s="17">
        <v>44149.635416666664</v>
      </c>
      <c r="Z13" s="17">
        <v>44150.14166666667</v>
      </c>
      <c r="AA13" s="15" t="s">
        <v>39</v>
      </c>
      <c r="AB13" s="15" t="s">
        <v>49</v>
      </c>
      <c r="AJ13" s="193" t="str">
        <f t="shared" si="5"/>
        <v>NA</v>
      </c>
      <c r="AK13" s="194">
        <f t="shared" si="6"/>
        <v>-44149.628472222219</v>
      </c>
      <c r="AL13" s="194">
        <f t="shared" si="7"/>
        <v>0.51319444445107365</v>
      </c>
      <c r="AM13" s="194">
        <f t="shared" si="8"/>
        <v>0.51319444445107365</v>
      </c>
      <c r="AN13" s="194" t="e">
        <f>IF(AL13&gt;=#REF!,"NO","Yes")</f>
        <v>#REF!</v>
      </c>
      <c r="AO13" s="195" t="e">
        <f>IF(AM13="Pending","pending",IF(AM13&gt;=#REF!,"No", "Yes"))</f>
        <v>#REF!</v>
      </c>
      <c r="AP13" s="196">
        <f t="shared" ca="1" si="9"/>
        <v>44161.737907060182</v>
      </c>
      <c r="AQ13" s="197" t="str">
        <f t="shared" si="10"/>
        <v>Non Pending</v>
      </c>
    </row>
    <row r="14" spans="1:43" s="15" customFormat="1" ht="20" customHeight="1" x14ac:dyDescent="0.35">
      <c r="A14" s="15">
        <v>13</v>
      </c>
      <c r="B14" s="15" t="s">
        <v>1248</v>
      </c>
      <c r="C14" s="17">
        <v>44148.125</v>
      </c>
      <c r="D14" s="17">
        <v>44148.509722222225</v>
      </c>
      <c r="E14" s="15">
        <v>18218475</v>
      </c>
      <c r="F14" s="15" t="s">
        <v>174</v>
      </c>
      <c r="G14" s="15" t="s">
        <v>67</v>
      </c>
      <c r="H14" s="17" t="s">
        <v>1281</v>
      </c>
      <c r="I14" s="15" t="s">
        <v>1282</v>
      </c>
      <c r="J14" s="15" t="s">
        <v>37</v>
      </c>
      <c r="K14" s="15" t="s">
        <v>38</v>
      </c>
      <c r="L14" s="15" t="s">
        <v>1283</v>
      </c>
      <c r="M14" s="15">
        <v>46</v>
      </c>
      <c r="N14" s="15" t="s">
        <v>74</v>
      </c>
      <c r="O14" s="15" t="s">
        <v>70</v>
      </c>
      <c r="P14" s="15" t="s">
        <v>1284</v>
      </c>
      <c r="Q14" s="17">
        <v>44149.054861111108</v>
      </c>
      <c r="R14" s="17">
        <v>44149.054861111108</v>
      </c>
      <c r="S14" s="17">
        <v>44149.451388888891</v>
      </c>
      <c r="T14" s="17">
        <v>44149.486111111109</v>
      </c>
      <c r="U14" s="17">
        <v>44150.416666666664</v>
      </c>
      <c r="V14" s="17">
        <v>44150.446527777778</v>
      </c>
      <c r="X14" s="17"/>
      <c r="Z14" s="17"/>
      <c r="AA14" s="15" t="s">
        <v>74</v>
      </c>
      <c r="AB14" s="15" t="s">
        <v>49</v>
      </c>
      <c r="AJ14" s="193" t="e">
        <f t="shared" si="5"/>
        <v>#VALUE!</v>
      </c>
      <c r="AK14" s="194" t="e">
        <f t="shared" si="6"/>
        <v>#VALUE!</v>
      </c>
      <c r="AL14" s="194" t="e">
        <f t="shared" si="7"/>
        <v>#VALUE!</v>
      </c>
      <c r="AM14" s="194" t="str">
        <f t="shared" si="8"/>
        <v>Pending</v>
      </c>
      <c r="AN14" s="194" t="e">
        <f>IF(AL14&gt;=#REF!,"NO","Yes")</f>
        <v>#VALUE!</v>
      </c>
      <c r="AO14" s="195" t="str">
        <f>IF(AM14="Pending","pending",IF(AM14&gt;=#REF!,"No", "Yes"))</f>
        <v>pending</v>
      </c>
      <c r="AP14" s="196">
        <f t="shared" ca="1" si="9"/>
        <v>44161.737907060182</v>
      </c>
      <c r="AQ14" s="197" t="str">
        <f t="shared" si="10"/>
        <v>Non Pending</v>
      </c>
    </row>
    <row r="15" spans="1:43" s="15" customFormat="1" ht="20" customHeight="1" x14ac:dyDescent="0.35">
      <c r="A15" s="15">
        <v>14</v>
      </c>
      <c r="B15" s="15" t="s">
        <v>1248</v>
      </c>
      <c r="C15" s="17">
        <v>44150.120833333334</v>
      </c>
      <c r="D15" s="17">
        <v>44150.147916666669</v>
      </c>
      <c r="E15" s="15">
        <v>18405529</v>
      </c>
      <c r="F15" s="15" t="s">
        <v>62</v>
      </c>
      <c r="G15" s="15" t="s">
        <v>42</v>
      </c>
      <c r="H15" s="17">
        <v>44150.21875</v>
      </c>
      <c r="I15" s="15" t="s">
        <v>1285</v>
      </c>
      <c r="J15" s="15" t="s">
        <v>37</v>
      </c>
      <c r="K15" s="15" t="s">
        <v>38</v>
      </c>
      <c r="L15" s="15" t="s">
        <v>1283</v>
      </c>
      <c r="M15" s="15">
        <v>46</v>
      </c>
      <c r="N15" s="15" t="s">
        <v>74</v>
      </c>
      <c r="O15" s="15" t="s">
        <v>70</v>
      </c>
      <c r="P15" s="15" t="s">
        <v>79</v>
      </c>
      <c r="Q15" s="17">
        <v>44150.25</v>
      </c>
      <c r="R15" s="17">
        <v>44150.291666666664</v>
      </c>
      <c r="S15" s="17">
        <v>44150.313194444447</v>
      </c>
      <c r="T15" s="17">
        <v>44150.868055555555</v>
      </c>
      <c r="U15" s="17">
        <v>44151.416666666664</v>
      </c>
      <c r="V15" s="17">
        <v>44151.450694444444</v>
      </c>
      <c r="X15" s="17"/>
      <c r="Z15" s="17"/>
      <c r="AA15" s="15" t="s">
        <v>74</v>
      </c>
      <c r="AB15" s="15" t="s">
        <v>49</v>
      </c>
      <c r="AJ15" s="193">
        <f t="shared" si="5"/>
        <v>9.4444444446708076E-2</v>
      </c>
      <c r="AK15" s="194">
        <f t="shared" si="6"/>
        <v>1.1979166666642413</v>
      </c>
      <c r="AL15" s="194">
        <f t="shared" si="7"/>
        <v>1.2319444444437977</v>
      </c>
      <c r="AM15" s="194" t="str">
        <f t="shared" si="8"/>
        <v>Pending</v>
      </c>
      <c r="AN15" s="194" t="e">
        <f>IF(AL15&gt;=#REF!,"NO","Yes")</f>
        <v>#REF!</v>
      </c>
      <c r="AO15" s="195" t="str">
        <f>IF(AM15="Pending","pending",IF(AM15&gt;=#REF!,"No", "Yes"))</f>
        <v>pending</v>
      </c>
      <c r="AP15" s="196">
        <f t="shared" ca="1" si="9"/>
        <v>44161.737907060182</v>
      </c>
      <c r="AQ15" s="197" t="str">
        <f t="shared" si="10"/>
        <v>Non Pending</v>
      </c>
    </row>
    <row r="16" spans="1:43" s="15" customFormat="1" ht="20" customHeight="1" x14ac:dyDescent="0.35">
      <c r="A16" s="15">
        <v>15</v>
      </c>
      <c r="B16" s="15" t="s">
        <v>1248</v>
      </c>
      <c r="C16" s="17">
        <v>44149.207638888889</v>
      </c>
      <c r="D16" s="17">
        <v>44149.318055555559</v>
      </c>
      <c r="E16" s="15">
        <v>18322578</v>
      </c>
      <c r="F16" s="15" t="s">
        <v>62</v>
      </c>
      <c r="G16" s="15" t="s">
        <v>42</v>
      </c>
      <c r="H16" s="17">
        <v>44150.342361111114</v>
      </c>
      <c r="I16" s="15" t="s">
        <v>1279</v>
      </c>
      <c r="J16" s="15" t="s">
        <v>37</v>
      </c>
      <c r="K16" s="15" t="s">
        <v>38</v>
      </c>
      <c r="L16" s="198" t="s">
        <v>1286</v>
      </c>
      <c r="M16" s="15">
        <v>46</v>
      </c>
      <c r="N16" s="15" t="s">
        <v>39</v>
      </c>
      <c r="O16" s="15" t="s">
        <v>70</v>
      </c>
      <c r="P16" s="15" t="s">
        <v>219</v>
      </c>
      <c r="Q16" s="17">
        <v>44149.958333333336</v>
      </c>
      <c r="X16" s="17">
        <v>44149.965277777781</v>
      </c>
      <c r="Z16" s="17">
        <v>44150.32708333333</v>
      </c>
      <c r="AA16" s="15" t="s">
        <v>39</v>
      </c>
      <c r="AB16" s="15" t="s">
        <v>49</v>
      </c>
      <c r="AJ16" s="193" t="str">
        <f t="shared" si="5"/>
        <v>NA</v>
      </c>
      <c r="AK16" s="194">
        <f t="shared" si="6"/>
        <v>-44150.342361111114</v>
      </c>
      <c r="AL16" s="194">
        <f t="shared" si="7"/>
        <v>-1.527777778392192E-2</v>
      </c>
      <c r="AM16" s="194">
        <f t="shared" si="8"/>
        <v>-1.527777778392192E-2</v>
      </c>
      <c r="AN16" s="194" t="e">
        <f>IF(AL16&gt;=#REF!,"NO","Yes")</f>
        <v>#REF!</v>
      </c>
      <c r="AO16" s="195" t="e">
        <f>IF(AM16="Pending","pending",IF(AM16&gt;=#REF!,"No", "Yes"))</f>
        <v>#REF!</v>
      </c>
      <c r="AP16" s="196">
        <f t="shared" ca="1" si="9"/>
        <v>44161.737907060182</v>
      </c>
      <c r="AQ16" s="197" t="str">
        <f t="shared" si="10"/>
        <v>Non Pending</v>
      </c>
    </row>
    <row r="17" spans="1:43" s="15" customFormat="1" ht="20" customHeight="1" x14ac:dyDescent="0.35">
      <c r="A17" s="15">
        <v>16</v>
      </c>
      <c r="B17" s="15" t="s">
        <v>1248</v>
      </c>
      <c r="C17" s="17">
        <v>44151.722222222219</v>
      </c>
      <c r="D17" s="17">
        <v>44151.959722222222</v>
      </c>
      <c r="E17" s="15">
        <v>18573391</v>
      </c>
      <c r="F17" s="15" t="s">
        <v>62</v>
      </c>
      <c r="G17" s="15" t="s">
        <v>42</v>
      </c>
      <c r="H17" s="17">
        <v>44152.239583333336</v>
      </c>
      <c r="I17" s="15" t="s">
        <v>1287</v>
      </c>
      <c r="J17" s="15" t="s">
        <v>852</v>
      </c>
      <c r="K17" s="15" t="s">
        <v>114</v>
      </c>
      <c r="L17" s="198" t="s">
        <v>1283</v>
      </c>
      <c r="M17" s="15">
        <v>46</v>
      </c>
      <c r="N17" s="15" t="s">
        <v>74</v>
      </c>
      <c r="O17" s="15" t="s">
        <v>70</v>
      </c>
      <c r="P17" s="15" t="s">
        <v>106</v>
      </c>
      <c r="Q17" s="17">
        <v>44152.319444444445</v>
      </c>
      <c r="R17" s="17">
        <v>44152.319444444445</v>
      </c>
      <c r="S17" s="17">
        <v>44152.551388888889</v>
      </c>
      <c r="T17" s="17">
        <v>44152.604166666664</v>
      </c>
      <c r="U17" s="17">
        <v>44153.899305555555</v>
      </c>
      <c r="V17" s="17">
        <v>44153.90347222222</v>
      </c>
      <c r="X17" s="17"/>
      <c r="Z17" s="17"/>
      <c r="AA17" s="15" t="s">
        <v>74</v>
      </c>
      <c r="AB17" s="15" t="s">
        <v>49</v>
      </c>
      <c r="AD17" s="15" t="s">
        <v>1288</v>
      </c>
      <c r="AE17" s="15">
        <v>44152</v>
      </c>
      <c r="AJ17" s="193">
        <f t="shared" si="5"/>
        <v>0.31180555555329192</v>
      </c>
      <c r="AK17" s="194">
        <f t="shared" si="6"/>
        <v>1.6597222222189885</v>
      </c>
      <c r="AL17" s="194">
        <f t="shared" si="7"/>
        <v>1.663888888884685</v>
      </c>
      <c r="AM17" s="194" t="str">
        <f t="shared" si="8"/>
        <v>Pending</v>
      </c>
      <c r="AN17" s="194" t="e">
        <f>IF(AL17&gt;=#REF!,"NO","Yes")</f>
        <v>#REF!</v>
      </c>
      <c r="AO17" s="195" t="str">
        <f>IF(AM17="Pending","pending",IF(AM17&gt;=#REF!,"No", "Yes"))</f>
        <v>pending</v>
      </c>
      <c r="AP17" s="196">
        <f t="shared" ca="1" si="9"/>
        <v>44161.737907060182</v>
      </c>
      <c r="AQ17" s="197" t="str">
        <f t="shared" si="10"/>
        <v>Non Pending</v>
      </c>
    </row>
    <row r="18" spans="1:43" s="15" customFormat="1" ht="20" customHeight="1" x14ac:dyDescent="0.35">
      <c r="A18" s="15">
        <v>17</v>
      </c>
      <c r="B18" s="15" t="s">
        <v>1248</v>
      </c>
      <c r="C18" s="17">
        <v>44155.606249999997</v>
      </c>
      <c r="D18" s="17">
        <v>44155.647222222222</v>
      </c>
      <c r="E18" s="198">
        <v>18966522</v>
      </c>
      <c r="F18" s="15" t="s">
        <v>62</v>
      </c>
      <c r="G18" s="15" t="s">
        <v>42</v>
      </c>
      <c r="H18" s="17">
        <v>44155.671527777777</v>
      </c>
      <c r="I18" s="198" t="s">
        <v>1289</v>
      </c>
      <c r="J18" s="15" t="s">
        <v>37</v>
      </c>
      <c r="K18" s="15" t="s">
        <v>38</v>
      </c>
      <c r="L18" s="198" t="s">
        <v>1290</v>
      </c>
      <c r="M18" s="15">
        <v>47</v>
      </c>
      <c r="N18" s="15" t="s">
        <v>39</v>
      </c>
      <c r="O18" s="15" t="s">
        <v>70</v>
      </c>
      <c r="P18" s="15" t="s">
        <v>1245</v>
      </c>
      <c r="Q18" s="17">
        <v>44155.851388888892</v>
      </c>
      <c r="X18" s="17">
        <v>44155.916666666664</v>
      </c>
      <c r="Z18" s="17">
        <v>44156.359722222223</v>
      </c>
      <c r="AA18" s="15" t="s">
        <v>39</v>
      </c>
      <c r="AB18" s="15" t="s">
        <v>49</v>
      </c>
      <c r="AJ18" s="193" t="str">
        <f t="shared" si="5"/>
        <v>NA</v>
      </c>
      <c r="AK18" s="194">
        <f t="shared" si="6"/>
        <v>-44155.671527777777</v>
      </c>
      <c r="AL18" s="194">
        <f t="shared" si="7"/>
        <v>0.68819444444670808</v>
      </c>
      <c r="AM18" s="194">
        <f t="shared" si="8"/>
        <v>0.68819444444670808</v>
      </c>
      <c r="AN18" s="194" t="e">
        <f>IF(AL18&gt;=#REF!,"NO","Yes")</f>
        <v>#REF!</v>
      </c>
      <c r="AO18" s="195" t="e">
        <f>IF(AM18="Pending","pending",IF(AM18&gt;=#REF!,"No", "Yes"))</f>
        <v>#REF!</v>
      </c>
      <c r="AP18" s="196">
        <f t="shared" ca="1" si="9"/>
        <v>44161.737907060182</v>
      </c>
      <c r="AQ18" s="197" t="str">
        <f t="shared" si="10"/>
        <v>Non Pending</v>
      </c>
    </row>
    <row r="19" spans="1:43" s="15" customFormat="1" ht="20" customHeight="1" x14ac:dyDescent="0.35">
      <c r="A19" s="15">
        <v>18</v>
      </c>
      <c r="B19" s="15" t="s">
        <v>1248</v>
      </c>
      <c r="C19" s="17">
        <v>44155.975694444445</v>
      </c>
      <c r="D19" s="17">
        <v>44156.152777777781</v>
      </c>
      <c r="E19" s="15">
        <v>19007088</v>
      </c>
      <c r="F19" s="15" t="s">
        <v>94</v>
      </c>
      <c r="G19" s="15" t="s">
        <v>41</v>
      </c>
      <c r="H19" s="17">
        <v>44156.293055555558</v>
      </c>
      <c r="I19" s="15" t="s">
        <v>1291</v>
      </c>
      <c r="J19" s="15" t="s">
        <v>1293</v>
      </c>
      <c r="K19" s="15" t="s">
        <v>1292</v>
      </c>
      <c r="L19" s="15" t="s">
        <v>1283</v>
      </c>
      <c r="M19" s="15">
        <v>47</v>
      </c>
      <c r="N19" s="15" t="s">
        <v>74</v>
      </c>
      <c r="O19" s="15" t="s">
        <v>70</v>
      </c>
      <c r="P19" s="15" t="s">
        <v>485</v>
      </c>
      <c r="Q19" s="17">
        <v>44156.26458333333</v>
      </c>
      <c r="R19" s="17">
        <v>44156.275000000001</v>
      </c>
      <c r="S19" s="17">
        <v>44157.68472222222</v>
      </c>
      <c r="T19" s="17">
        <v>44157.69027777778</v>
      </c>
      <c r="U19" s="17">
        <v>44157.949305555558</v>
      </c>
      <c r="V19" s="17">
        <v>44157.970138888886</v>
      </c>
      <c r="X19" s="17"/>
      <c r="Z19" s="17"/>
      <c r="AA19" s="15" t="s">
        <v>74</v>
      </c>
      <c r="AB19" s="15" t="s">
        <v>1202</v>
      </c>
      <c r="AD19" s="15" t="s">
        <v>1294</v>
      </c>
      <c r="AE19" s="57">
        <v>44156</v>
      </c>
      <c r="AJ19" s="193">
        <f t="shared" si="5"/>
        <v>1.3916666666627862</v>
      </c>
      <c r="AK19" s="194">
        <f t="shared" si="6"/>
        <v>1.65625</v>
      </c>
      <c r="AL19" s="194">
        <f t="shared" si="7"/>
        <v>1.6770833333284827</v>
      </c>
      <c r="AM19" s="194" t="str">
        <f t="shared" si="8"/>
        <v>Pending</v>
      </c>
      <c r="AN19" s="194" t="e">
        <f>IF(AL19&gt;=#REF!,"NO","Yes")</f>
        <v>#REF!</v>
      </c>
      <c r="AO19" s="195" t="str">
        <f>IF(AM19="Pending","pending",IF(AM19&gt;=#REF!,"No", "Yes"))</f>
        <v>pending</v>
      </c>
      <c r="AP19" s="196">
        <f t="shared" ca="1" si="9"/>
        <v>44161.737907060182</v>
      </c>
      <c r="AQ19" s="197" t="str">
        <f t="shared" si="10"/>
        <v>Non Pending</v>
      </c>
    </row>
    <row r="20" spans="1:43" s="15" customFormat="1" ht="20" customHeight="1" x14ac:dyDescent="0.35">
      <c r="A20" s="15">
        <v>19</v>
      </c>
      <c r="B20" s="15" t="s">
        <v>1248</v>
      </c>
      <c r="C20" s="17">
        <v>44156.506944444445</v>
      </c>
      <c r="D20" s="17">
        <v>44156.590277777781</v>
      </c>
      <c r="E20" s="198">
        <v>18979622</v>
      </c>
      <c r="F20" s="15" t="s">
        <v>1295</v>
      </c>
      <c r="G20" s="15" t="s">
        <v>333</v>
      </c>
      <c r="H20" s="17">
        <v>44156.618055555555</v>
      </c>
      <c r="I20" s="15" t="s">
        <v>1296</v>
      </c>
      <c r="J20" s="15" t="s">
        <v>179</v>
      </c>
      <c r="K20" s="15" t="s">
        <v>1297</v>
      </c>
      <c r="L20" s="198" t="s">
        <v>1298</v>
      </c>
      <c r="M20" s="15">
        <v>47</v>
      </c>
      <c r="N20" s="15" t="s">
        <v>74</v>
      </c>
      <c r="O20" s="15" t="s">
        <v>70</v>
      </c>
      <c r="P20" s="15" t="s">
        <v>53</v>
      </c>
      <c r="Q20" s="17">
        <v>44156.954861111109</v>
      </c>
      <c r="R20" s="17">
        <v>44156.954861111109</v>
      </c>
      <c r="S20" s="17">
        <v>44157.522222222222</v>
      </c>
      <c r="T20" s="17">
        <v>44157.59375</v>
      </c>
      <c r="U20" s="17">
        <v>44157.90625</v>
      </c>
      <c r="V20" s="17">
        <v>44157.918749999997</v>
      </c>
      <c r="X20" s="17"/>
      <c r="Z20" s="17"/>
      <c r="AA20" s="15" t="s">
        <v>74</v>
      </c>
      <c r="AB20" s="15" t="s">
        <v>1202</v>
      </c>
      <c r="AD20" s="15" t="s">
        <v>1299</v>
      </c>
      <c r="AE20" s="57">
        <v>44156</v>
      </c>
      <c r="AJ20" s="193">
        <f t="shared" si="5"/>
        <v>0.90416666666715173</v>
      </c>
      <c r="AK20" s="194">
        <f t="shared" si="6"/>
        <v>1.2881944444452529</v>
      </c>
      <c r="AL20" s="194">
        <f t="shared" si="7"/>
        <v>1.3006944444423425</v>
      </c>
      <c r="AM20" s="194" t="str">
        <f t="shared" si="8"/>
        <v>Pending</v>
      </c>
      <c r="AN20" s="194" t="e">
        <f>IF(AL20&gt;=#REF!,"NO","Yes")</f>
        <v>#REF!</v>
      </c>
      <c r="AO20" s="195" t="str">
        <f>IF(AM20="Pending","pending",IF(AM20&gt;=#REF!,"No", "Yes"))</f>
        <v>pending</v>
      </c>
      <c r="AP20" s="196">
        <f t="shared" ca="1" si="9"/>
        <v>44161.737907060182</v>
      </c>
      <c r="AQ20" s="197" t="str">
        <f t="shared" si="10"/>
        <v>Non Pending</v>
      </c>
    </row>
    <row r="21" spans="1:43" s="66" customFormat="1" ht="23" x14ac:dyDescent="0.25">
      <c r="A21" s="15">
        <v>20</v>
      </c>
      <c r="B21" s="15" t="s">
        <v>1248</v>
      </c>
      <c r="C21" s="17">
        <v>44157.465277777781</v>
      </c>
      <c r="D21" s="17">
        <v>44157.466666666667</v>
      </c>
      <c r="E21" s="9">
        <v>19149814</v>
      </c>
      <c r="F21" s="15" t="s">
        <v>62</v>
      </c>
      <c r="G21" s="15" t="s">
        <v>42</v>
      </c>
      <c r="H21" s="17">
        <v>44157.599305555559</v>
      </c>
      <c r="I21" s="15" t="s">
        <v>1303</v>
      </c>
      <c r="J21" s="15" t="s">
        <v>37</v>
      </c>
      <c r="K21" s="15" t="s">
        <v>38</v>
      </c>
      <c r="L21" s="199" t="s">
        <v>1304</v>
      </c>
      <c r="M21" s="15">
        <v>47</v>
      </c>
      <c r="N21" s="15" t="s">
        <v>39</v>
      </c>
      <c r="O21" s="15" t="s">
        <v>70</v>
      </c>
      <c r="P21" s="15" t="s">
        <v>53</v>
      </c>
      <c r="Q21" s="17">
        <v>44157.599305555559</v>
      </c>
      <c r="R21" s="17"/>
      <c r="S21" s="17"/>
      <c r="T21" s="17"/>
      <c r="U21" s="17"/>
      <c r="V21" s="17"/>
      <c r="W21" s="15"/>
      <c r="X21" s="17">
        <v>44157.599305555559</v>
      </c>
      <c r="Y21" s="15"/>
      <c r="Z21" s="17">
        <v>44158.116666666669</v>
      </c>
      <c r="AA21" s="15" t="s">
        <v>39</v>
      </c>
      <c r="AB21" s="15" t="s">
        <v>49</v>
      </c>
      <c r="AE21" s="175"/>
      <c r="AJ21" s="193" t="str">
        <f t="shared" si="5"/>
        <v>NA</v>
      </c>
      <c r="AK21" s="194">
        <f t="shared" si="6"/>
        <v>-44157.599305555559</v>
      </c>
      <c r="AL21" s="194">
        <f t="shared" si="7"/>
        <v>0.51736111110949423</v>
      </c>
      <c r="AM21" s="194">
        <f t="shared" si="8"/>
        <v>0.51736111110949423</v>
      </c>
      <c r="AN21" s="194" t="e">
        <f>IF(AL21&gt;=#REF!,"NO","Yes")</f>
        <v>#REF!</v>
      </c>
      <c r="AO21" s="195" t="e">
        <f>IF(AM21="Pending","pending",IF(AM21&gt;=#REF!,"No", "Yes"))</f>
        <v>#REF!</v>
      </c>
      <c r="AP21" s="196">
        <f t="shared" ca="1" si="9"/>
        <v>44161.737907060182</v>
      </c>
      <c r="AQ21" s="197" t="str">
        <f t="shared" si="10"/>
        <v>Non Pending</v>
      </c>
    </row>
    <row r="22" spans="1:43" s="66" customFormat="1" ht="23" x14ac:dyDescent="0.25">
      <c r="A22" s="15">
        <v>21</v>
      </c>
      <c r="B22" s="15" t="s">
        <v>1248</v>
      </c>
      <c r="C22" s="17">
        <v>44158.496527777781</v>
      </c>
      <c r="D22" s="17">
        <v>44158.569444444445</v>
      </c>
      <c r="E22" s="9">
        <v>19234586</v>
      </c>
      <c r="F22" s="15" t="s">
        <v>62</v>
      </c>
      <c r="G22" s="15" t="s">
        <v>42</v>
      </c>
      <c r="H22" s="17">
        <v>44158.620138888888</v>
      </c>
      <c r="I22" s="200" t="s">
        <v>1305</v>
      </c>
      <c r="J22" s="15" t="s">
        <v>37</v>
      </c>
      <c r="K22" s="15" t="s">
        <v>38</v>
      </c>
      <c r="L22" s="199" t="s">
        <v>1306</v>
      </c>
      <c r="M22" s="15">
        <v>47</v>
      </c>
      <c r="N22" s="15" t="s">
        <v>39</v>
      </c>
      <c r="O22" s="15" t="s">
        <v>70</v>
      </c>
      <c r="P22" s="15" t="s">
        <v>485</v>
      </c>
      <c r="Q22" s="17">
        <v>44158.697916666664</v>
      </c>
      <c r="R22" s="17"/>
      <c r="S22" s="17"/>
      <c r="T22" s="17"/>
      <c r="U22" s="15"/>
      <c r="V22" s="17"/>
      <c r="W22" s="15"/>
      <c r="X22" s="17">
        <v>44158.740277777775</v>
      </c>
      <c r="Y22" s="15"/>
      <c r="Z22" s="17">
        <v>44160.29583333333</v>
      </c>
      <c r="AA22" s="15" t="s">
        <v>39</v>
      </c>
      <c r="AB22" s="15" t="s">
        <v>49</v>
      </c>
      <c r="AE22" s="174"/>
      <c r="AJ22" s="193" t="str">
        <f t="shared" si="5"/>
        <v>NA</v>
      </c>
      <c r="AK22" s="194">
        <f t="shared" si="6"/>
        <v>-44158.620138888888</v>
      </c>
      <c r="AL22" s="194">
        <f t="shared" si="7"/>
        <v>1.6756944444423425</v>
      </c>
      <c r="AM22" s="194">
        <f t="shared" si="8"/>
        <v>1.6756944444423425</v>
      </c>
      <c r="AN22" s="194" t="e">
        <f>IF(AL22&gt;=#REF!,"NO","Yes")</f>
        <v>#REF!</v>
      </c>
      <c r="AO22" s="195" t="e">
        <f>IF(AM22="Pending","pending",IF(AM22&gt;=#REF!,"No", "Yes"))</f>
        <v>#REF!</v>
      </c>
      <c r="AP22" s="196">
        <f t="shared" ca="1" si="9"/>
        <v>44161.737907060182</v>
      </c>
      <c r="AQ22" s="197" t="str">
        <f t="shared" si="10"/>
        <v>Non Pending</v>
      </c>
    </row>
    <row r="23" spans="1:43" s="15" customFormat="1" ht="20" customHeight="1" x14ac:dyDescent="0.35">
      <c r="A23" s="15">
        <v>22</v>
      </c>
      <c r="B23" s="15" t="s">
        <v>1248</v>
      </c>
      <c r="C23" s="17">
        <v>44159.319444444445</v>
      </c>
      <c r="D23" s="17">
        <v>44159.384027777778</v>
      </c>
      <c r="E23" s="198">
        <v>19318309</v>
      </c>
      <c r="F23" s="15" t="s">
        <v>62</v>
      </c>
      <c r="G23" s="15" t="s">
        <v>42</v>
      </c>
      <c r="H23" s="17">
        <v>44159.486111111109</v>
      </c>
      <c r="I23" s="198" t="s">
        <v>697</v>
      </c>
      <c r="J23" s="15" t="s">
        <v>37</v>
      </c>
      <c r="K23" s="15" t="s">
        <v>38</v>
      </c>
      <c r="L23" s="198" t="s">
        <v>1307</v>
      </c>
      <c r="M23" s="15">
        <f>WEEKNUM(H23)</f>
        <v>48</v>
      </c>
      <c r="N23" s="15" t="s">
        <v>39</v>
      </c>
      <c r="O23" s="15" t="s">
        <v>70</v>
      </c>
      <c r="P23" s="15" t="s">
        <v>93</v>
      </c>
      <c r="Q23" s="17">
        <v>44159.75</v>
      </c>
      <c r="X23" s="17">
        <v>44159.75</v>
      </c>
      <c r="Z23" s="17">
        <v>44160.216666666667</v>
      </c>
      <c r="AA23" s="15" t="s">
        <v>39</v>
      </c>
      <c r="AB23" s="15" t="s">
        <v>49</v>
      </c>
      <c r="AJ23" s="193" t="str">
        <f t="shared" si="5"/>
        <v>NA</v>
      </c>
      <c r="AK23" s="194">
        <f t="shared" si="6"/>
        <v>-44159.486111111109</v>
      </c>
      <c r="AL23" s="194">
        <f t="shared" si="7"/>
        <v>0.7305555555576575</v>
      </c>
      <c r="AM23" s="194">
        <f t="shared" si="8"/>
        <v>0.7305555555576575</v>
      </c>
      <c r="AN23" s="194" t="e">
        <f>IF(AL23&gt;=#REF!,"NO","Yes")</f>
        <v>#REF!</v>
      </c>
      <c r="AO23" s="195" t="e">
        <f>IF(AM23="Pending","pending",IF(AM23&gt;=#REF!,"No", "Yes"))</f>
        <v>#REF!</v>
      </c>
      <c r="AP23" s="196">
        <f t="shared" ca="1" si="9"/>
        <v>44161.737907060182</v>
      </c>
      <c r="AQ23" s="197" t="str">
        <f t="shared" si="10"/>
        <v>Non Pending</v>
      </c>
    </row>
    <row r="24" spans="1:43" s="66" customFormat="1" ht="19" customHeight="1" x14ac:dyDescent="0.25">
      <c r="A24" s="15">
        <v>23</v>
      </c>
      <c r="B24" s="15" t="s">
        <v>1248</v>
      </c>
      <c r="C24" s="17" t="s">
        <v>1308</v>
      </c>
      <c r="D24" s="17" t="s">
        <v>1308</v>
      </c>
      <c r="E24" s="15">
        <v>19388925</v>
      </c>
      <c r="F24" s="15" t="s">
        <v>62</v>
      </c>
      <c r="G24" s="15" t="s">
        <v>42</v>
      </c>
      <c r="H24" s="17" t="s">
        <v>1309</v>
      </c>
      <c r="I24" s="15" t="s">
        <v>649</v>
      </c>
      <c r="J24" s="15" t="s">
        <v>37</v>
      </c>
      <c r="K24" s="15" t="s">
        <v>38</v>
      </c>
      <c r="L24" s="15" t="s">
        <v>1310</v>
      </c>
      <c r="M24" s="15">
        <v>48</v>
      </c>
      <c r="N24" s="15" t="s">
        <v>39</v>
      </c>
      <c r="O24" s="15" t="s">
        <v>70</v>
      </c>
      <c r="P24" s="15" t="s">
        <v>149</v>
      </c>
      <c r="Q24" s="17">
        <v>44160.208333333336</v>
      </c>
      <c r="R24" s="17"/>
      <c r="S24" s="17"/>
      <c r="T24" s="17"/>
      <c r="U24" s="15"/>
      <c r="V24" s="17"/>
      <c r="W24" s="15"/>
      <c r="X24" s="17">
        <v>44160.231944444444</v>
      </c>
      <c r="Y24" s="15"/>
      <c r="Z24" s="17">
        <v>44160.748611111114</v>
      </c>
      <c r="AA24" s="15" t="s">
        <v>39</v>
      </c>
      <c r="AB24" s="15" t="s">
        <v>49</v>
      </c>
      <c r="AE24" s="175"/>
      <c r="AJ24" s="193" t="str">
        <f t="shared" si="5"/>
        <v>NA</v>
      </c>
      <c r="AK24" s="194" t="e">
        <f t="shared" si="6"/>
        <v>#VALUE!</v>
      </c>
      <c r="AL24" s="194" t="e">
        <f t="shared" si="7"/>
        <v>#VALUE!</v>
      </c>
      <c r="AM24" s="194" t="e">
        <f t="shared" si="8"/>
        <v>#VALUE!</v>
      </c>
      <c r="AN24" s="194" t="e">
        <f>IF(AL24&gt;=#REF!,"NO","Yes")</f>
        <v>#VALUE!</v>
      </c>
      <c r="AO24" s="195" t="e">
        <f>IF(AM24="Pending","pending",IF(AM24&gt;=#REF!,"No", "Yes"))</f>
        <v>#VALUE!</v>
      </c>
      <c r="AP24" s="196">
        <f t="shared" ca="1" si="9"/>
        <v>44161.737907060182</v>
      </c>
      <c r="AQ24" s="197" t="str">
        <f t="shared" si="10"/>
        <v>Non Pending</v>
      </c>
    </row>
    <row r="25" spans="1:43" s="66" customFormat="1" ht="23" x14ac:dyDescent="0.25">
      <c r="A25" s="15"/>
      <c r="B25" s="15"/>
      <c r="C25" s="17"/>
      <c r="D25" s="17"/>
      <c r="E25" s="15"/>
      <c r="F25" s="15"/>
      <c r="G25" s="15"/>
      <c r="H25" s="17"/>
      <c r="I25" s="15"/>
      <c r="J25" s="15"/>
      <c r="K25" s="15"/>
      <c r="L25" s="15"/>
      <c r="M25" s="15"/>
      <c r="N25" s="15"/>
      <c r="O25" s="15"/>
      <c r="P25" s="15"/>
      <c r="Q25" s="17"/>
      <c r="R25" s="15"/>
      <c r="S25" s="15"/>
      <c r="T25" s="15"/>
      <c r="U25" s="15"/>
      <c r="V25" s="15"/>
      <c r="W25" s="15"/>
      <c r="X25" s="17"/>
      <c r="Y25" s="15"/>
      <c r="Z25" s="17"/>
      <c r="AA25" s="15"/>
      <c r="AB25" s="15"/>
      <c r="AJ25" s="193" t="str">
        <f t="shared" si="5"/>
        <v>NA</v>
      </c>
      <c r="AK25" s="194">
        <f t="shared" si="6"/>
        <v>0</v>
      </c>
      <c r="AL25" s="194">
        <f t="shared" si="7"/>
        <v>0</v>
      </c>
      <c r="AM25" s="194" t="str">
        <f t="shared" si="8"/>
        <v>Pending</v>
      </c>
      <c r="AN25" s="194" t="e">
        <f>IF(AL25&gt;=#REF!,"NO","Yes")</f>
        <v>#REF!</v>
      </c>
      <c r="AO25" s="195" t="str">
        <f>IF(AM25="Pending","pending",IF(AM25&gt;=#REF!,"No", "Yes"))</f>
        <v>pending</v>
      </c>
      <c r="AP25" s="196">
        <f t="shared" ca="1" si="9"/>
        <v>44161.737907060182</v>
      </c>
      <c r="AQ25" s="197" t="str">
        <f t="shared" si="10"/>
        <v>Non Pending</v>
      </c>
    </row>
    <row r="26" spans="1:43" s="66" customFormat="1" ht="23" x14ac:dyDescent="0.25">
      <c r="A26" s="15"/>
      <c r="B26" s="15"/>
      <c r="C26" s="17"/>
      <c r="D26" s="17"/>
      <c r="E26" s="15"/>
      <c r="F26" s="15"/>
      <c r="G26" s="15"/>
      <c r="H26" s="17"/>
      <c r="I26" s="15"/>
      <c r="J26" s="15"/>
      <c r="K26" s="15"/>
      <c r="L26" s="15"/>
      <c r="M26" s="15"/>
      <c r="N26" s="15"/>
      <c r="O26" s="15"/>
      <c r="P26" s="15"/>
      <c r="Q26" s="17"/>
      <c r="R26" s="15"/>
      <c r="S26" s="15"/>
      <c r="T26" s="15"/>
      <c r="U26" s="15"/>
      <c r="V26" s="15"/>
      <c r="W26" s="15"/>
      <c r="X26" s="17"/>
      <c r="Y26" s="15"/>
      <c r="Z26" s="17"/>
      <c r="AA26" s="15"/>
      <c r="AB26" s="15"/>
      <c r="AJ26" s="193" t="str">
        <f t="shared" si="5"/>
        <v>NA</v>
      </c>
      <c r="AK26" s="194">
        <f t="shared" si="6"/>
        <v>0</v>
      </c>
      <c r="AL26" s="194">
        <f t="shared" si="7"/>
        <v>0</v>
      </c>
      <c r="AM26" s="194" t="str">
        <f t="shared" si="8"/>
        <v>Pending</v>
      </c>
      <c r="AN26" s="194" t="e">
        <f>IF(AL26&gt;=#REF!,"NO","Yes")</f>
        <v>#REF!</v>
      </c>
      <c r="AO26" s="195" t="str">
        <f>IF(AM26="Pending","pending",IF(AM26&gt;=#REF!,"No", "Yes"))</f>
        <v>pending</v>
      </c>
      <c r="AP26" s="196">
        <f t="shared" ca="1" si="9"/>
        <v>44161.737907060182</v>
      </c>
      <c r="AQ26" s="197" t="str">
        <f t="shared" si="10"/>
        <v>Non Pending</v>
      </c>
    </row>
    <row r="27" spans="1:43" s="66" customFormat="1" ht="23" x14ac:dyDescent="0.25">
      <c r="A27" s="15"/>
      <c r="B27" s="15"/>
      <c r="C27" s="17"/>
      <c r="D27" s="17"/>
      <c r="E27" s="15"/>
      <c r="F27" s="15"/>
      <c r="G27" s="15"/>
      <c r="H27" s="17"/>
      <c r="I27" s="15"/>
      <c r="J27" s="15"/>
      <c r="K27" s="15"/>
      <c r="L27" s="15"/>
      <c r="M27" s="15"/>
      <c r="N27" s="15"/>
      <c r="O27" s="15"/>
      <c r="P27" s="15"/>
      <c r="Q27" s="17"/>
      <c r="R27" s="15"/>
      <c r="S27" s="15"/>
      <c r="T27" s="15"/>
      <c r="U27" s="15"/>
      <c r="V27" s="15"/>
      <c r="W27" s="15"/>
      <c r="X27" s="17"/>
      <c r="Y27" s="15"/>
      <c r="Z27" s="17"/>
      <c r="AA27" s="15"/>
      <c r="AB27" s="15"/>
      <c r="AJ27" s="193" t="str">
        <f t="shared" si="5"/>
        <v>NA</v>
      </c>
      <c r="AK27" s="194">
        <f t="shared" si="6"/>
        <v>0</v>
      </c>
      <c r="AL27" s="194">
        <f t="shared" si="7"/>
        <v>0</v>
      </c>
      <c r="AM27" s="194" t="str">
        <f t="shared" si="8"/>
        <v>Pending</v>
      </c>
      <c r="AN27" s="194" t="e">
        <f>IF(AL27&gt;=#REF!,"NO","Yes")</f>
        <v>#REF!</v>
      </c>
      <c r="AO27" s="195" t="str">
        <f>IF(AM27="Pending","pending",IF(AM27&gt;=#REF!,"No", "Yes"))</f>
        <v>pending</v>
      </c>
      <c r="AP27" s="196">
        <f t="shared" ca="1" si="9"/>
        <v>44161.737907060182</v>
      </c>
      <c r="AQ27" s="197" t="str">
        <f t="shared" si="10"/>
        <v>Non Pending</v>
      </c>
    </row>
    <row r="28" spans="1:43" s="66" customFormat="1" ht="23" x14ac:dyDescent="0.25">
      <c r="A28" s="15"/>
      <c r="B28" s="15"/>
      <c r="C28" s="17"/>
      <c r="D28" s="17"/>
      <c r="E28" s="15"/>
      <c r="F28" s="15"/>
      <c r="G28" s="15"/>
      <c r="H28" s="17"/>
      <c r="I28" s="15"/>
      <c r="J28" s="15"/>
      <c r="K28" s="15"/>
      <c r="L28" s="15"/>
      <c r="M28" s="15"/>
      <c r="N28" s="15"/>
      <c r="O28" s="15"/>
      <c r="P28" s="15"/>
      <c r="Q28" s="17"/>
      <c r="R28" s="15"/>
      <c r="S28" s="15"/>
      <c r="T28" s="15"/>
      <c r="U28" s="15"/>
      <c r="V28" s="15"/>
      <c r="W28" s="15"/>
      <c r="X28" s="17"/>
      <c r="Y28" s="15"/>
      <c r="Z28" s="17"/>
      <c r="AA28" s="15"/>
      <c r="AB28" s="15"/>
      <c r="AJ28" s="193" t="str">
        <f t="shared" si="5"/>
        <v>NA</v>
      </c>
      <c r="AK28" s="194">
        <f t="shared" si="6"/>
        <v>0</v>
      </c>
      <c r="AL28" s="194">
        <f t="shared" si="7"/>
        <v>0</v>
      </c>
      <c r="AM28" s="194" t="str">
        <f t="shared" si="8"/>
        <v>Pending</v>
      </c>
      <c r="AN28" s="194" t="e">
        <f>IF(AL28&gt;=#REF!,"NO","Yes")</f>
        <v>#REF!</v>
      </c>
      <c r="AO28" s="195" t="str">
        <f>IF(AM28="Pending","pending",IF(AM28&gt;=#REF!,"No", "Yes"))</f>
        <v>pending</v>
      </c>
      <c r="AP28" s="196">
        <f t="shared" ca="1" si="9"/>
        <v>44161.737907060182</v>
      </c>
      <c r="AQ28" s="197" t="str">
        <f t="shared" si="10"/>
        <v>Non Pending</v>
      </c>
    </row>
    <row r="29" spans="1:43" s="66" customFormat="1" ht="23" x14ac:dyDescent="0.25">
      <c r="A29" s="15"/>
      <c r="B29" s="15"/>
      <c r="C29" s="17"/>
      <c r="D29" s="17"/>
      <c r="E29" s="15"/>
      <c r="F29" s="15"/>
      <c r="G29" s="15"/>
      <c r="H29" s="17"/>
      <c r="I29" s="15"/>
      <c r="J29" s="15"/>
      <c r="K29" s="15"/>
      <c r="L29" s="15"/>
      <c r="M29" s="15"/>
      <c r="N29" s="15"/>
      <c r="O29" s="15"/>
      <c r="P29" s="15"/>
      <c r="Q29" s="17"/>
      <c r="R29" s="15"/>
      <c r="S29" s="15"/>
      <c r="T29" s="15"/>
      <c r="U29" s="15"/>
      <c r="V29" s="15"/>
      <c r="W29" s="15"/>
      <c r="X29" s="17"/>
      <c r="Y29" s="15"/>
      <c r="Z29" s="17"/>
      <c r="AA29" s="15"/>
      <c r="AB29" s="15"/>
      <c r="AJ29" s="193" t="str">
        <f t="shared" si="5"/>
        <v>NA</v>
      </c>
      <c r="AK29" s="194">
        <f t="shared" si="6"/>
        <v>0</v>
      </c>
      <c r="AL29" s="194">
        <f t="shared" si="7"/>
        <v>0</v>
      </c>
      <c r="AM29" s="194" t="str">
        <f t="shared" si="8"/>
        <v>Pending</v>
      </c>
      <c r="AN29" s="194" t="e">
        <f>IF(AL29&gt;=#REF!,"NO","Yes")</f>
        <v>#REF!</v>
      </c>
      <c r="AO29" s="195" t="str">
        <f>IF(AM29="Pending","pending",IF(AM29&gt;=#REF!,"No", "Yes"))</f>
        <v>pending</v>
      </c>
      <c r="AP29" s="196">
        <f t="shared" ca="1" si="9"/>
        <v>44161.737907060182</v>
      </c>
      <c r="AQ29" s="197" t="str">
        <f t="shared" si="10"/>
        <v>Non Pending</v>
      </c>
    </row>
    <row r="30" spans="1:43" s="66" customFormat="1" ht="23" x14ac:dyDescent="0.25">
      <c r="A30" s="15"/>
      <c r="B30" s="15"/>
      <c r="C30" s="17"/>
      <c r="D30" s="17"/>
      <c r="E30" s="15"/>
      <c r="F30" s="15"/>
      <c r="G30" s="15"/>
      <c r="H30" s="17"/>
      <c r="I30" s="15"/>
      <c r="J30" s="15"/>
      <c r="K30" s="15"/>
      <c r="L30" s="15"/>
      <c r="M30" s="15"/>
      <c r="N30" s="15"/>
      <c r="O30" s="15"/>
      <c r="P30" s="15"/>
      <c r="Q30" s="17"/>
      <c r="R30" s="15"/>
      <c r="S30" s="15"/>
      <c r="T30" s="15"/>
      <c r="U30" s="15"/>
      <c r="V30" s="15"/>
      <c r="W30" s="15"/>
      <c r="X30" s="17"/>
      <c r="Y30" s="15"/>
      <c r="Z30" s="17"/>
      <c r="AA30" s="15"/>
      <c r="AB30" s="15"/>
      <c r="AJ30" s="193" t="str">
        <f t="shared" si="5"/>
        <v>NA</v>
      </c>
      <c r="AK30" s="194">
        <f t="shared" si="6"/>
        <v>0</v>
      </c>
      <c r="AL30" s="194">
        <f t="shared" si="7"/>
        <v>0</v>
      </c>
      <c r="AM30" s="194" t="str">
        <f t="shared" si="8"/>
        <v>Pending</v>
      </c>
      <c r="AN30" s="194" t="e">
        <f>IF(AL30&gt;=#REF!,"NO","Yes")</f>
        <v>#REF!</v>
      </c>
      <c r="AO30" s="195" t="str">
        <f>IF(AM30="Pending","pending",IF(AM30&gt;=#REF!,"No", "Yes"))</f>
        <v>pending</v>
      </c>
      <c r="AP30" s="196">
        <f t="shared" ca="1" si="9"/>
        <v>44161.737907060182</v>
      </c>
      <c r="AQ30" s="197" t="str">
        <f t="shared" si="10"/>
        <v>Non Pending</v>
      </c>
    </row>
    <row r="31" spans="1:43" s="66" customFormat="1" ht="23" x14ac:dyDescent="0.25">
      <c r="A31" s="15"/>
      <c r="B31" s="15"/>
      <c r="C31" s="17"/>
      <c r="D31" s="17"/>
      <c r="E31" s="15"/>
      <c r="F31" s="15"/>
      <c r="G31" s="15"/>
      <c r="H31" s="17"/>
      <c r="I31" s="15"/>
      <c r="J31" s="15"/>
      <c r="K31" s="15"/>
      <c r="L31" s="15"/>
      <c r="M31" s="15"/>
      <c r="N31" s="15"/>
      <c r="O31" s="15"/>
      <c r="P31" s="15"/>
      <c r="Q31" s="17"/>
      <c r="R31" s="15"/>
      <c r="S31" s="15"/>
      <c r="T31" s="15"/>
      <c r="U31" s="15"/>
      <c r="V31" s="15"/>
      <c r="W31" s="15"/>
      <c r="X31" s="17"/>
      <c r="Y31" s="15"/>
      <c r="Z31" s="17"/>
      <c r="AA31" s="15"/>
      <c r="AB31" s="15"/>
      <c r="AJ31" s="193" t="str">
        <f t="shared" si="5"/>
        <v>NA</v>
      </c>
      <c r="AK31" s="194">
        <f t="shared" si="6"/>
        <v>0</v>
      </c>
      <c r="AL31" s="194">
        <f t="shared" si="7"/>
        <v>0</v>
      </c>
      <c r="AM31" s="194" t="str">
        <f t="shared" si="8"/>
        <v>Pending</v>
      </c>
      <c r="AN31" s="194" t="e">
        <f>IF(AL31&gt;=#REF!,"NO","Yes")</f>
        <v>#REF!</v>
      </c>
      <c r="AO31" s="195" t="str">
        <f>IF(AM31="Pending","pending",IF(AM31&gt;=#REF!,"No", "Yes"))</f>
        <v>pending</v>
      </c>
      <c r="AP31" s="196">
        <f t="shared" ca="1" si="9"/>
        <v>44161.737907060182</v>
      </c>
      <c r="AQ31" s="197" t="str">
        <f t="shared" si="10"/>
        <v>Non Pending</v>
      </c>
    </row>
    <row r="32" spans="1:43" s="66" customFormat="1" ht="23" x14ac:dyDescent="0.25">
      <c r="A32" s="15"/>
      <c r="B32" s="15"/>
      <c r="C32" s="17"/>
      <c r="D32" s="17"/>
      <c r="E32" s="15"/>
      <c r="F32" s="15"/>
      <c r="G32" s="15"/>
      <c r="H32" s="17"/>
      <c r="I32" s="15"/>
      <c r="J32" s="15"/>
      <c r="K32" s="15"/>
      <c r="L32" s="15"/>
      <c r="M32" s="15"/>
      <c r="N32" s="15"/>
      <c r="O32" s="15"/>
      <c r="P32" s="15"/>
      <c r="Q32" s="17"/>
      <c r="R32" s="17"/>
      <c r="S32" s="17"/>
      <c r="T32" s="17"/>
      <c r="U32" s="15"/>
      <c r="V32" s="17"/>
      <c r="W32" s="15"/>
      <c r="X32" s="15"/>
      <c r="Y32" s="15"/>
      <c r="Z32" s="15"/>
      <c r="AA32" s="15"/>
      <c r="AB32" s="15"/>
      <c r="AJ32" s="193" t="str">
        <f t="shared" si="5"/>
        <v>NA</v>
      </c>
      <c r="AK32" s="194">
        <f t="shared" si="6"/>
        <v>0</v>
      </c>
      <c r="AL32" s="194">
        <f t="shared" si="7"/>
        <v>0</v>
      </c>
      <c r="AM32" s="194" t="str">
        <f t="shared" si="8"/>
        <v>Pending</v>
      </c>
      <c r="AN32" s="194" t="e">
        <f>IF(AL32&gt;=#REF!,"NO","Yes")</f>
        <v>#REF!</v>
      </c>
      <c r="AO32" s="195" t="str">
        <f>IF(AM32="Pending","pending",IF(AM32&gt;=#REF!,"No", "Yes"))</f>
        <v>pending</v>
      </c>
      <c r="AP32" s="196">
        <f t="shared" ca="1" si="9"/>
        <v>44161.737907060182</v>
      </c>
      <c r="AQ32" s="197" t="str">
        <f t="shared" si="10"/>
        <v>Non Pending</v>
      </c>
    </row>
    <row r="33" spans="1:43" s="66" customFormat="1" ht="23" x14ac:dyDescent="0.25">
      <c r="A33" s="15"/>
      <c r="B33" s="15"/>
      <c r="C33" s="17"/>
      <c r="D33" s="17"/>
      <c r="E33" s="15"/>
      <c r="F33" s="15"/>
      <c r="G33" s="15"/>
      <c r="H33" s="17"/>
      <c r="I33" s="15"/>
      <c r="J33" s="15"/>
      <c r="K33" s="15"/>
      <c r="L33" s="15"/>
      <c r="M33" s="15"/>
      <c r="N33" s="15"/>
      <c r="O33" s="15"/>
      <c r="P33" s="15"/>
      <c r="Q33" s="17"/>
      <c r="R33" s="17"/>
      <c r="S33" s="17"/>
      <c r="T33" s="17"/>
      <c r="U33" s="15"/>
      <c r="V33" s="17"/>
      <c r="W33" s="15"/>
      <c r="X33" s="15"/>
      <c r="Y33" s="15"/>
      <c r="Z33" s="15"/>
      <c r="AA33" s="15"/>
      <c r="AB33" s="15"/>
      <c r="AJ33" s="193" t="str">
        <f t="shared" si="5"/>
        <v>NA</v>
      </c>
      <c r="AK33" s="194">
        <f t="shared" si="6"/>
        <v>0</v>
      </c>
      <c r="AL33" s="194">
        <f t="shared" si="7"/>
        <v>0</v>
      </c>
      <c r="AM33" s="194" t="str">
        <f t="shared" si="8"/>
        <v>Pending</v>
      </c>
      <c r="AN33" s="194" t="e">
        <f>IF(AL33&gt;=#REF!,"NO","Yes")</f>
        <v>#REF!</v>
      </c>
      <c r="AO33" s="195" t="str">
        <f>IF(AM33="Pending","pending",IF(AM33&gt;=#REF!,"No", "Yes"))</f>
        <v>pending</v>
      </c>
      <c r="AP33" s="196">
        <f t="shared" ca="1" si="9"/>
        <v>44161.737907060182</v>
      </c>
      <c r="AQ33" s="197" t="str">
        <f t="shared" si="10"/>
        <v>Non Pending</v>
      </c>
    </row>
    <row r="34" spans="1:43" s="66" customFormat="1" ht="23" x14ac:dyDescent="0.25">
      <c r="A34" s="15"/>
      <c r="B34" s="15"/>
      <c r="C34" s="17"/>
      <c r="D34" s="17"/>
      <c r="E34" s="15"/>
      <c r="F34" s="15"/>
      <c r="G34" s="15"/>
      <c r="H34" s="17"/>
      <c r="I34" s="15"/>
      <c r="J34" s="15"/>
      <c r="K34" s="15"/>
      <c r="L34" s="15"/>
      <c r="M34" s="15"/>
      <c r="N34" s="15"/>
      <c r="O34" s="15"/>
      <c r="P34" s="15"/>
      <c r="Q34" s="17"/>
      <c r="R34" s="15"/>
      <c r="S34" s="15"/>
      <c r="T34" s="15"/>
      <c r="U34" s="15"/>
      <c r="V34" s="15"/>
      <c r="W34" s="15"/>
      <c r="X34" s="17"/>
      <c r="Y34" s="15"/>
      <c r="Z34" s="17"/>
      <c r="AA34" s="15"/>
      <c r="AB34" s="15"/>
      <c r="AJ34" s="193" t="str">
        <f t="shared" si="5"/>
        <v>NA</v>
      </c>
      <c r="AK34" s="194">
        <f t="shared" si="6"/>
        <v>0</v>
      </c>
      <c r="AL34" s="194">
        <f t="shared" si="7"/>
        <v>0</v>
      </c>
      <c r="AM34" s="194" t="str">
        <f t="shared" si="8"/>
        <v>Pending</v>
      </c>
      <c r="AN34" s="194" t="e">
        <f>IF(AL34&gt;=#REF!,"NO","Yes")</f>
        <v>#REF!</v>
      </c>
      <c r="AO34" s="195" t="str">
        <f>IF(AM34="Pending","pending",IF(AM34&gt;=#REF!,"No", "Yes"))</f>
        <v>pending</v>
      </c>
      <c r="AP34" s="196">
        <f t="shared" ca="1" si="9"/>
        <v>44161.737907060182</v>
      </c>
      <c r="AQ34" s="197" t="str">
        <f t="shared" si="10"/>
        <v>Non Pending</v>
      </c>
    </row>
    <row r="35" spans="1:43" s="66" customFormat="1" ht="23" x14ac:dyDescent="0.25">
      <c r="A35" s="15"/>
      <c r="B35" s="15"/>
      <c r="C35" s="17"/>
      <c r="D35" s="17"/>
      <c r="E35" s="15"/>
      <c r="F35" s="15"/>
      <c r="G35" s="15"/>
      <c r="H35" s="17"/>
      <c r="I35" s="15"/>
      <c r="J35" s="15"/>
      <c r="K35" s="15"/>
      <c r="L35" s="15"/>
      <c r="M35" s="15"/>
      <c r="N35" s="15"/>
      <c r="O35" s="15"/>
      <c r="P35" s="15"/>
      <c r="Q35" s="17"/>
      <c r="R35" s="15"/>
      <c r="S35" s="15"/>
      <c r="T35" s="15"/>
      <c r="U35" s="15"/>
      <c r="V35" s="15"/>
      <c r="W35" s="15"/>
      <c r="X35" s="17"/>
      <c r="Y35" s="15"/>
      <c r="Z35" s="17"/>
      <c r="AA35" s="15"/>
      <c r="AB35" s="15"/>
      <c r="AJ35" s="193" t="str">
        <f t="shared" si="5"/>
        <v>NA</v>
      </c>
      <c r="AK35" s="194">
        <f t="shared" si="6"/>
        <v>0</v>
      </c>
      <c r="AL35" s="194">
        <f t="shared" si="7"/>
        <v>0</v>
      </c>
      <c r="AM35" s="194" t="str">
        <f t="shared" si="8"/>
        <v>Pending</v>
      </c>
      <c r="AN35" s="194" t="e">
        <f>IF(AL35&gt;=#REF!,"NO","Yes")</f>
        <v>#REF!</v>
      </c>
      <c r="AO35" s="195" t="str">
        <f>IF(AM35="Pending","pending",IF(AM35&gt;=#REF!,"No", "Yes"))</f>
        <v>pending</v>
      </c>
      <c r="AP35" s="196">
        <f t="shared" ca="1" si="9"/>
        <v>44161.737907060182</v>
      </c>
      <c r="AQ35" s="197" t="str">
        <f t="shared" si="10"/>
        <v>Non Pending</v>
      </c>
    </row>
    <row r="36" spans="1:43" s="66" customFormat="1" ht="23" x14ac:dyDescent="0.25">
      <c r="A36" s="15"/>
      <c r="B36" s="15"/>
      <c r="C36" s="17"/>
      <c r="D36" s="17"/>
      <c r="E36" s="15"/>
      <c r="F36" s="15"/>
      <c r="G36" s="15"/>
      <c r="H36" s="17"/>
      <c r="I36" s="15"/>
      <c r="J36" s="15"/>
      <c r="K36" s="15"/>
      <c r="L36" s="15"/>
      <c r="M36" s="15"/>
      <c r="N36" s="15"/>
      <c r="O36" s="15"/>
      <c r="P36" s="15"/>
      <c r="Q36" s="17"/>
      <c r="R36" s="15"/>
      <c r="S36" s="15"/>
      <c r="T36" s="15"/>
      <c r="U36" s="15"/>
      <c r="V36" s="15"/>
      <c r="W36" s="15"/>
      <c r="X36" s="17"/>
      <c r="Y36" s="15"/>
      <c r="Z36" s="17"/>
      <c r="AA36" s="15"/>
      <c r="AB36" s="15"/>
      <c r="AJ36" s="193" t="str">
        <f t="shared" si="5"/>
        <v>NA</v>
      </c>
      <c r="AK36" s="194">
        <f t="shared" si="6"/>
        <v>0</v>
      </c>
      <c r="AL36" s="194">
        <f t="shared" si="7"/>
        <v>0</v>
      </c>
      <c r="AM36" s="194" t="str">
        <f t="shared" si="8"/>
        <v>Pending</v>
      </c>
      <c r="AN36" s="194" t="e">
        <f>IF(AL36&gt;=#REF!,"NO","Yes")</f>
        <v>#REF!</v>
      </c>
      <c r="AO36" s="195" t="str">
        <f>IF(AM36="Pending","pending",IF(AM36&gt;=#REF!,"No", "Yes"))</f>
        <v>pending</v>
      </c>
      <c r="AP36" s="196">
        <f t="shared" ca="1" si="9"/>
        <v>44161.737907060182</v>
      </c>
      <c r="AQ36" s="197" t="str">
        <f t="shared" si="10"/>
        <v>Non Pending</v>
      </c>
    </row>
    <row r="37" spans="1:43" s="66" customFormat="1" ht="23" x14ac:dyDescent="0.25">
      <c r="A37" s="15"/>
      <c r="B37" s="15"/>
      <c r="C37" s="17"/>
      <c r="D37" s="17"/>
      <c r="E37" s="15"/>
      <c r="F37" s="15"/>
      <c r="G37" s="15"/>
      <c r="H37" s="17"/>
      <c r="I37" s="15"/>
      <c r="J37" s="15"/>
      <c r="K37" s="15"/>
      <c r="L37" s="15"/>
      <c r="M37" s="15"/>
      <c r="N37" s="15"/>
      <c r="O37" s="15"/>
      <c r="P37" s="15"/>
      <c r="Q37" s="17"/>
      <c r="R37" s="17"/>
      <c r="S37" s="17"/>
      <c r="T37" s="17"/>
      <c r="U37" s="15"/>
      <c r="V37" s="17"/>
      <c r="W37" s="15"/>
      <c r="X37" s="15"/>
      <c r="Y37" s="15"/>
      <c r="Z37" s="15"/>
      <c r="AA37" s="15"/>
      <c r="AB37" s="15"/>
      <c r="AJ37" s="193" t="str">
        <f t="shared" si="5"/>
        <v>NA</v>
      </c>
      <c r="AK37" s="194">
        <f t="shared" si="6"/>
        <v>0</v>
      </c>
      <c r="AL37" s="194">
        <f t="shared" si="7"/>
        <v>0</v>
      </c>
      <c r="AM37" s="194" t="str">
        <f t="shared" si="8"/>
        <v>Pending</v>
      </c>
      <c r="AN37" s="194" t="e">
        <f>IF(AL37&gt;=#REF!,"NO","Yes")</f>
        <v>#REF!</v>
      </c>
      <c r="AO37" s="195" t="str">
        <f>IF(AM37="Pending","pending",IF(AM37&gt;=#REF!,"No", "Yes"))</f>
        <v>pending</v>
      </c>
      <c r="AP37" s="196">
        <f t="shared" ca="1" si="9"/>
        <v>44161.737907060182</v>
      </c>
      <c r="AQ37" s="197" t="str">
        <f t="shared" si="10"/>
        <v>Non Pending</v>
      </c>
    </row>
    <row r="38" spans="1:43" s="66" customFormat="1" ht="23" x14ac:dyDescent="0.25">
      <c r="A38" s="15"/>
      <c r="B38" s="15"/>
      <c r="C38" s="17"/>
      <c r="D38" s="17"/>
      <c r="E38" s="15"/>
      <c r="F38" s="15"/>
      <c r="G38" s="15"/>
      <c r="H38" s="17"/>
      <c r="I38" s="15"/>
      <c r="J38" s="15"/>
      <c r="K38" s="15"/>
      <c r="L38" s="15"/>
      <c r="M38" s="15"/>
      <c r="N38" s="15"/>
      <c r="O38" s="15"/>
      <c r="P38" s="15"/>
      <c r="Q38" s="17"/>
      <c r="R38" s="17"/>
      <c r="S38" s="15"/>
      <c r="T38" s="15"/>
      <c r="U38" s="15"/>
      <c r="V38" s="15"/>
      <c r="W38" s="15"/>
      <c r="X38" s="17"/>
      <c r="Y38" s="15"/>
      <c r="Z38" s="17"/>
      <c r="AA38" s="15"/>
      <c r="AB38" s="15"/>
      <c r="AJ38" s="193" t="str">
        <f t="shared" si="5"/>
        <v>NA</v>
      </c>
      <c r="AK38" s="194">
        <f t="shared" si="6"/>
        <v>0</v>
      </c>
      <c r="AL38" s="194">
        <f t="shared" si="7"/>
        <v>0</v>
      </c>
      <c r="AM38" s="194" t="str">
        <f t="shared" si="8"/>
        <v>Pending</v>
      </c>
      <c r="AN38" s="194" t="e">
        <f>IF(AL38&gt;=#REF!,"NO","Yes")</f>
        <v>#REF!</v>
      </c>
      <c r="AO38" s="195" t="str">
        <f>IF(AM38="Pending","pending",IF(AM38&gt;=#REF!,"No", "Yes"))</f>
        <v>pending</v>
      </c>
      <c r="AP38" s="196">
        <f t="shared" ca="1" si="9"/>
        <v>44161.737907060182</v>
      </c>
      <c r="AQ38" s="197" t="str">
        <f t="shared" si="10"/>
        <v>Non Pending</v>
      </c>
    </row>
    <row r="39" spans="1:43" s="66" customFormat="1" ht="23" x14ac:dyDescent="0.25">
      <c r="A39" s="15"/>
      <c r="B39" s="15"/>
      <c r="C39" s="17"/>
      <c r="D39" s="17"/>
      <c r="E39" s="15"/>
      <c r="F39" s="15"/>
      <c r="G39" s="15"/>
      <c r="H39" s="17"/>
      <c r="I39" s="15"/>
      <c r="J39" s="15"/>
      <c r="K39" s="15"/>
      <c r="L39" s="15"/>
      <c r="M39" s="15"/>
      <c r="N39" s="15"/>
      <c r="O39" s="15"/>
      <c r="P39" s="15"/>
      <c r="Q39" s="17"/>
      <c r="R39" s="17"/>
      <c r="S39" s="17"/>
      <c r="T39" s="17"/>
      <c r="U39" s="15"/>
      <c r="V39" s="17"/>
      <c r="W39" s="15"/>
      <c r="X39" s="15"/>
      <c r="Y39" s="15"/>
      <c r="Z39" s="15"/>
      <c r="AA39" s="15"/>
      <c r="AB39" s="15"/>
      <c r="AJ39" s="193" t="str">
        <f t="shared" si="5"/>
        <v>NA</v>
      </c>
      <c r="AK39" s="194">
        <f t="shared" si="6"/>
        <v>0</v>
      </c>
      <c r="AL39" s="194">
        <f t="shared" si="7"/>
        <v>0</v>
      </c>
      <c r="AM39" s="194" t="str">
        <f t="shared" si="8"/>
        <v>Pending</v>
      </c>
      <c r="AN39" s="194" t="e">
        <f>IF(AL39&gt;=#REF!,"NO","Yes")</f>
        <v>#REF!</v>
      </c>
      <c r="AO39" s="195" t="str">
        <f>IF(AM39="Pending","pending",IF(AM39&gt;=#REF!,"No", "Yes"))</f>
        <v>pending</v>
      </c>
      <c r="AP39" s="196">
        <f t="shared" ca="1" si="9"/>
        <v>44161.737907060182</v>
      </c>
      <c r="AQ39" s="197" t="str">
        <f t="shared" si="10"/>
        <v>Non Pending</v>
      </c>
    </row>
    <row r="40" spans="1:43" s="66" customFormat="1" ht="23" x14ac:dyDescent="0.25">
      <c r="A40" s="15"/>
      <c r="B40" s="15"/>
      <c r="C40" s="17"/>
      <c r="D40" s="17"/>
      <c r="E40" s="15"/>
      <c r="F40" s="15"/>
      <c r="G40" s="15"/>
      <c r="H40" s="17"/>
      <c r="I40" s="15"/>
      <c r="J40" s="15"/>
      <c r="K40" s="15"/>
      <c r="L40" s="15"/>
      <c r="M40" s="15"/>
      <c r="N40" s="15"/>
      <c r="O40" s="15"/>
      <c r="P40" s="15"/>
      <c r="Q40" s="17"/>
      <c r="R40" s="17"/>
      <c r="S40" s="17"/>
      <c r="T40" s="17"/>
      <c r="U40" s="15"/>
      <c r="V40" s="17"/>
      <c r="W40" s="15"/>
      <c r="X40" s="15"/>
      <c r="Y40" s="15"/>
      <c r="Z40" s="15"/>
      <c r="AA40" s="15"/>
      <c r="AB40" s="15"/>
      <c r="AJ40" s="193" t="str">
        <f t="shared" si="5"/>
        <v>NA</v>
      </c>
      <c r="AK40" s="194">
        <f t="shared" si="6"/>
        <v>0</v>
      </c>
      <c r="AL40" s="194">
        <f t="shared" si="7"/>
        <v>0</v>
      </c>
      <c r="AM40" s="194" t="str">
        <f t="shared" si="8"/>
        <v>Pending</v>
      </c>
      <c r="AN40" s="194" t="e">
        <f>IF(AL40&gt;=#REF!,"NO","Yes")</f>
        <v>#REF!</v>
      </c>
      <c r="AO40" s="195" t="str">
        <f>IF(AM40="Pending","pending",IF(AM40&gt;=#REF!,"No", "Yes"))</f>
        <v>pending</v>
      </c>
      <c r="AP40" s="196">
        <f t="shared" ca="1" si="9"/>
        <v>44161.737907060182</v>
      </c>
      <c r="AQ40" s="197" t="str">
        <f t="shared" si="10"/>
        <v>Non Pending</v>
      </c>
    </row>
    <row r="41" spans="1:43" s="66" customFormat="1" ht="23" x14ac:dyDescent="0.25">
      <c r="A41" s="15"/>
      <c r="B41" s="15"/>
      <c r="C41" s="17"/>
      <c r="D41" s="17"/>
      <c r="E41" s="15"/>
      <c r="F41" s="15"/>
      <c r="G41" s="15"/>
      <c r="H41" s="17"/>
      <c r="I41" s="15"/>
      <c r="J41" s="15"/>
      <c r="K41" s="15"/>
      <c r="L41" s="15"/>
      <c r="M41" s="15"/>
      <c r="N41" s="15"/>
      <c r="O41" s="15"/>
      <c r="P41" s="15"/>
      <c r="Q41" s="17"/>
      <c r="R41" s="15"/>
      <c r="S41" s="15"/>
      <c r="T41" s="15"/>
      <c r="U41" s="15"/>
      <c r="V41" s="15"/>
      <c r="W41" s="15"/>
      <c r="X41" s="17"/>
      <c r="Y41" s="15"/>
      <c r="Z41" s="17"/>
      <c r="AA41" s="15"/>
      <c r="AB41" s="15"/>
      <c r="AJ41" s="193" t="str">
        <f t="shared" si="5"/>
        <v>NA</v>
      </c>
      <c r="AK41" s="194">
        <f t="shared" si="6"/>
        <v>0</v>
      </c>
      <c r="AL41" s="194">
        <f t="shared" si="7"/>
        <v>0</v>
      </c>
      <c r="AM41" s="194" t="str">
        <f t="shared" si="8"/>
        <v>Pending</v>
      </c>
      <c r="AN41" s="194" t="e">
        <f>IF(AL41&gt;=#REF!,"NO","Yes")</f>
        <v>#REF!</v>
      </c>
      <c r="AO41" s="195" t="str">
        <f>IF(AM41="Pending","pending",IF(AM41&gt;=#REF!,"No", "Yes"))</f>
        <v>pending</v>
      </c>
      <c r="AP41" s="196">
        <f t="shared" ca="1" si="9"/>
        <v>44161.737907060182</v>
      </c>
      <c r="AQ41" s="197" t="str">
        <f t="shared" si="10"/>
        <v>Non Pending</v>
      </c>
    </row>
    <row r="42" spans="1:43" s="66" customFormat="1" ht="23" x14ac:dyDescent="0.25">
      <c r="A42" s="15"/>
      <c r="B42" s="15"/>
      <c r="C42" s="17"/>
      <c r="D42" s="17"/>
      <c r="E42" s="15"/>
      <c r="F42" s="15"/>
      <c r="G42" s="15"/>
      <c r="H42" s="17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J42" s="193" t="str">
        <f t="shared" si="5"/>
        <v>NA</v>
      </c>
      <c r="AK42" s="194">
        <f t="shared" si="6"/>
        <v>0</v>
      </c>
      <c r="AL42" s="194">
        <f t="shared" si="7"/>
        <v>0</v>
      </c>
      <c r="AM42" s="194" t="str">
        <f t="shared" si="8"/>
        <v>Pending</v>
      </c>
      <c r="AN42" s="194" t="e">
        <f>IF(AL42&gt;=#REF!,"NO","Yes")</f>
        <v>#REF!</v>
      </c>
      <c r="AO42" s="195" t="str">
        <f>IF(AM42="Pending","pending",IF(AM42&gt;=#REF!,"No", "Yes"))</f>
        <v>pending</v>
      </c>
      <c r="AP42" s="196">
        <f t="shared" ca="1" si="9"/>
        <v>44161.737907060182</v>
      </c>
      <c r="AQ42" s="197" t="str">
        <f t="shared" si="10"/>
        <v>Non Pending</v>
      </c>
    </row>
    <row r="43" spans="1:43" s="66" customFormat="1" ht="15.5" x14ac:dyDescent="0.25">
      <c r="A43" s="15"/>
      <c r="B43" s="15"/>
      <c r="C43" s="17"/>
      <c r="D43" s="17"/>
      <c r="E43" s="183"/>
      <c r="F43" s="15"/>
      <c r="G43" s="15"/>
      <c r="H43" s="17"/>
      <c r="I43" s="184"/>
      <c r="J43" s="15"/>
      <c r="K43" s="15"/>
      <c r="L43" s="185"/>
      <c r="M43" s="15"/>
      <c r="N43" s="15"/>
      <c r="O43" s="15"/>
      <c r="P43" s="15"/>
      <c r="Q43" s="17"/>
      <c r="R43" s="15"/>
      <c r="S43" s="15"/>
      <c r="T43" s="17"/>
      <c r="U43" s="15"/>
      <c r="V43" s="15"/>
      <c r="W43" s="15"/>
      <c r="X43" s="17"/>
      <c r="Y43" s="15"/>
      <c r="Z43" s="17"/>
      <c r="AA43" s="15"/>
      <c r="AB43" s="15"/>
    </row>
    <row r="44" spans="1:43" s="66" customFormat="1" ht="11.5" x14ac:dyDescent="0.25">
      <c r="A44" s="15"/>
      <c r="B44" s="15"/>
      <c r="C44" s="17"/>
      <c r="D44" s="17"/>
      <c r="E44" s="15"/>
      <c r="F44" s="15"/>
      <c r="G44" s="15"/>
      <c r="H44" s="17"/>
      <c r="I44" s="15"/>
      <c r="J44" s="15"/>
      <c r="K44" s="15"/>
      <c r="L44" s="15"/>
      <c r="M44" s="15"/>
      <c r="N44" s="15"/>
      <c r="O44" s="15"/>
      <c r="P44" s="15"/>
      <c r="Q44" s="17"/>
      <c r="R44" s="15"/>
      <c r="S44" s="15"/>
      <c r="T44" s="15"/>
      <c r="U44" s="15"/>
      <c r="V44" s="15"/>
      <c r="W44" s="15"/>
      <c r="X44" s="17"/>
      <c r="Y44" s="15"/>
      <c r="Z44" s="17"/>
      <c r="AA44" s="15"/>
      <c r="AB44" s="15"/>
    </row>
  </sheetData>
  <autoFilter ref="A1:AQ1" xr:uid="{CE950406-0B29-4578-9212-84E812A060A0}"/>
  <conditionalFormatting sqref="AN1:AN42">
    <cfRule type="cellIs" dxfId="67" priority="76" operator="equal">
      <formula>"NO"</formula>
    </cfRule>
  </conditionalFormatting>
  <conditionalFormatting sqref="AO1:AO42">
    <cfRule type="cellIs" dxfId="66" priority="73" operator="equal">
      <formula>"pending"</formula>
    </cfRule>
    <cfRule type="cellIs" priority="74" operator="equal">
      <formula>"pending"</formula>
    </cfRule>
    <cfRule type="cellIs" dxfId="65" priority="75" operator="equal">
      <formula>"NO"</formula>
    </cfRule>
  </conditionalFormatting>
  <conditionalFormatting sqref="AP1:AQ1">
    <cfRule type="cellIs" dxfId="64" priority="70" operator="equal">
      <formula>"pending"</formula>
    </cfRule>
    <cfRule type="cellIs" priority="71" operator="equal">
      <formula>"pending"</formula>
    </cfRule>
    <cfRule type="cellIs" dxfId="63" priority="72" operator="equal">
      <formula>"NO"</formula>
    </cfRule>
  </conditionalFormatting>
  <conditionalFormatting sqref="G1:W1 A1:E1 AA1:AQ1">
    <cfRule type="duplicateValues" dxfId="62" priority="69"/>
  </conditionalFormatting>
  <conditionalFormatting sqref="Y1">
    <cfRule type="duplicateValues" dxfId="61" priority="68"/>
  </conditionalFormatting>
  <conditionalFormatting sqref="E1">
    <cfRule type="duplicateValues" dxfId="60" priority="77"/>
  </conditionalFormatting>
  <conditionalFormatting sqref="E1">
    <cfRule type="duplicateValues" dxfId="59" priority="78"/>
  </conditionalFormatting>
  <conditionalFormatting sqref="E1">
    <cfRule type="duplicateValues" dxfId="58" priority="67"/>
  </conditionalFormatting>
  <conditionalFormatting sqref="X1">
    <cfRule type="duplicateValues" dxfId="57" priority="66"/>
  </conditionalFormatting>
  <conditionalFormatting sqref="Z1">
    <cfRule type="duplicateValues" dxfId="56" priority="65"/>
  </conditionalFormatting>
  <conditionalFormatting sqref="AL2:AL42">
    <cfRule type="cellIs" dxfId="55" priority="64" operator="greaterThan">
      <formula>2</formula>
    </cfRule>
  </conditionalFormatting>
  <conditionalFormatting sqref="AM2:AM42">
    <cfRule type="cellIs" dxfId="54" priority="63" operator="greaterThan">
      <formula>7</formula>
    </cfRule>
  </conditionalFormatting>
  <conditionalFormatting sqref="E8">
    <cfRule type="duplicateValues" dxfId="38" priority="31"/>
  </conditionalFormatting>
  <conditionalFormatting sqref="E8">
    <cfRule type="duplicateValues" dxfId="37" priority="32"/>
  </conditionalFormatting>
  <conditionalFormatting sqref="E8">
    <cfRule type="duplicateValues" dxfId="36" priority="33"/>
  </conditionalFormatting>
  <conditionalFormatting sqref="E8">
    <cfRule type="duplicateValues" dxfId="35" priority="34"/>
  </conditionalFormatting>
  <conditionalFormatting sqref="E8">
    <cfRule type="duplicateValues" dxfId="34" priority="35"/>
  </conditionalFormatting>
  <conditionalFormatting sqref="E8">
    <cfRule type="duplicateValues" dxfId="33" priority="36"/>
  </conditionalFormatting>
  <conditionalFormatting sqref="E8">
    <cfRule type="duplicateValues" dxfId="32" priority="37"/>
  </conditionalFormatting>
  <conditionalFormatting sqref="E8">
    <cfRule type="duplicateValues" dxfId="31" priority="38"/>
  </conditionalFormatting>
  <conditionalFormatting sqref="E8">
    <cfRule type="duplicateValues" dxfId="30" priority="39"/>
  </conditionalFormatting>
  <conditionalFormatting sqref="E8">
    <cfRule type="duplicateValues" dxfId="29" priority="40"/>
  </conditionalFormatting>
  <conditionalFormatting sqref="E8">
    <cfRule type="duplicateValues" dxfId="28" priority="41"/>
  </conditionalFormatting>
  <conditionalFormatting sqref="E8">
    <cfRule type="duplicateValues" dxfId="27" priority="42"/>
  </conditionalFormatting>
  <conditionalFormatting sqref="E8">
    <cfRule type="duplicateValues" dxfId="26" priority="43"/>
  </conditionalFormatting>
  <conditionalFormatting sqref="E8">
    <cfRule type="duplicateValues" dxfId="25" priority="4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9011-04BB-4561-8D0A-390B60B13531}">
  <dimension ref="A1:AR83"/>
  <sheetViews>
    <sheetView topLeftCell="AC1" zoomScale="90" zoomScaleNormal="90" workbookViewId="0">
      <pane ySplit="1" topLeftCell="A2" activePane="bottomLeft" state="frozen"/>
      <selection pane="bottomLeft" activeCell="AC1" sqref="A1:XFD1"/>
    </sheetView>
  </sheetViews>
  <sheetFormatPr defaultColWidth="8.81640625" defaultRowHeight="11.5" x14ac:dyDescent="0.35"/>
  <cols>
    <col min="1" max="1" width="4.54296875" style="23" bestFit="1" customWidth="1"/>
    <col min="2" max="2" width="8.54296875" style="23" bestFit="1" customWidth="1"/>
    <col min="3" max="3" width="23.54296875" style="25" customWidth="1"/>
    <col min="4" max="4" width="27.453125" style="25" customWidth="1"/>
    <col min="5" max="5" width="12.81640625" style="23" bestFit="1" customWidth="1"/>
    <col min="6" max="6" width="7" style="23" customWidth="1"/>
    <col min="7" max="7" width="6.1796875" style="23" bestFit="1" customWidth="1"/>
    <col min="8" max="8" width="16.54296875" style="25" bestFit="1" customWidth="1"/>
    <col min="9" max="9" width="39.81640625" style="23" bestFit="1" customWidth="1"/>
    <col min="10" max="10" width="8.81640625" style="23" bestFit="1" customWidth="1"/>
    <col min="11" max="11" width="7.54296875" style="23" bestFit="1" customWidth="1"/>
    <col min="12" max="12" width="53.54296875" style="23" bestFit="1" customWidth="1"/>
    <col min="13" max="13" width="5.1796875" style="23" bestFit="1" customWidth="1"/>
    <col min="14" max="14" width="10.453125" style="23" bestFit="1" customWidth="1"/>
    <col min="15" max="15" width="7.1796875" style="23" customWidth="1"/>
    <col min="16" max="16" width="18.1796875" style="23" bestFit="1" customWidth="1"/>
    <col min="17" max="17" width="18.54296875" style="25" bestFit="1" customWidth="1"/>
    <col min="18" max="18" width="17.81640625" style="25" bestFit="1" customWidth="1"/>
    <col min="19" max="19" width="18.453125" style="25" customWidth="1"/>
    <col min="20" max="21" width="15.81640625" style="25" customWidth="1"/>
    <col min="22" max="22" width="16.1796875" style="25" customWidth="1"/>
    <col min="23" max="23" width="14.453125" style="25" bestFit="1" customWidth="1"/>
    <col min="24" max="24" width="18.54296875" style="25" bestFit="1" customWidth="1"/>
    <col min="25" max="25" width="15" style="25" bestFit="1" customWidth="1"/>
    <col min="26" max="26" width="19.1796875" style="25" customWidth="1"/>
    <col min="27" max="27" width="12.81640625" style="23" bestFit="1" customWidth="1"/>
    <col min="28" max="28" width="25" style="23" bestFit="1" customWidth="1"/>
    <col min="29" max="29" width="9.453125" style="23" bestFit="1" customWidth="1"/>
    <col min="30" max="30" width="14.81640625" style="23" bestFit="1" customWidth="1"/>
    <col min="31" max="31" width="13.54296875" style="23" bestFit="1" customWidth="1"/>
    <col min="32" max="32" width="5.81640625" style="23" bestFit="1" customWidth="1"/>
    <col min="33" max="33" width="12" style="23" bestFit="1" customWidth="1"/>
    <col min="34" max="34" width="8.54296875" style="23" bestFit="1" customWidth="1"/>
    <col min="35" max="35" width="6.1796875" style="23" bestFit="1" customWidth="1"/>
    <col min="36" max="36" width="6.81640625" style="23" bestFit="1" customWidth="1"/>
    <col min="37" max="37" width="16.1796875" style="23" customWidth="1"/>
    <col min="38" max="38" width="20" style="23" customWidth="1"/>
    <col min="39" max="39" width="12.90625" style="23" bestFit="1" customWidth="1"/>
    <col min="40" max="40" width="9.54296875" style="23" bestFit="1" customWidth="1"/>
    <col min="41" max="41" width="9.453125" style="23" bestFit="1" customWidth="1"/>
    <col min="42" max="42" width="15.453125" style="23" bestFit="1" customWidth="1"/>
    <col min="43" max="43" width="10.54296875" style="23" bestFit="1" customWidth="1"/>
    <col min="44" max="16384" width="8.81640625" style="23"/>
  </cols>
  <sheetData>
    <row r="1" spans="1:44" s="60" customFormat="1" ht="34.5" x14ac:dyDescent="0.35">
      <c r="A1" s="61" t="s">
        <v>54</v>
      </c>
      <c r="B1" s="61" t="s">
        <v>0</v>
      </c>
      <c r="C1" s="62" t="s">
        <v>57</v>
      </c>
      <c r="D1" s="62" t="s">
        <v>58</v>
      </c>
      <c r="E1" s="63" t="s">
        <v>55</v>
      </c>
      <c r="F1" s="61" t="s">
        <v>1</v>
      </c>
      <c r="G1" s="61" t="s">
        <v>59</v>
      </c>
      <c r="H1" s="62" t="s">
        <v>2</v>
      </c>
      <c r="I1" s="61" t="s">
        <v>3</v>
      </c>
      <c r="J1" s="61" t="s">
        <v>4</v>
      </c>
      <c r="K1" s="61" t="s">
        <v>5</v>
      </c>
      <c r="L1" s="61" t="s">
        <v>6</v>
      </c>
      <c r="M1" s="61" t="s">
        <v>7</v>
      </c>
      <c r="N1" s="61" t="s">
        <v>8</v>
      </c>
      <c r="O1" s="61" t="s">
        <v>9</v>
      </c>
      <c r="P1" s="61" t="s">
        <v>10</v>
      </c>
      <c r="Q1" s="62" t="s">
        <v>11</v>
      </c>
      <c r="R1" s="62" t="s">
        <v>12</v>
      </c>
      <c r="S1" s="62" t="s">
        <v>13</v>
      </c>
      <c r="T1" s="62" t="s">
        <v>14</v>
      </c>
      <c r="U1" s="62" t="s">
        <v>15</v>
      </c>
      <c r="V1" s="62" t="s">
        <v>16</v>
      </c>
      <c r="W1" s="62" t="s">
        <v>17</v>
      </c>
      <c r="X1" s="62" t="s">
        <v>18</v>
      </c>
      <c r="Y1" s="62" t="s">
        <v>19</v>
      </c>
      <c r="Z1" s="62" t="s">
        <v>20</v>
      </c>
      <c r="AA1" s="61" t="s">
        <v>21</v>
      </c>
      <c r="AB1" s="61" t="s">
        <v>22</v>
      </c>
      <c r="AC1" s="61" t="s">
        <v>23</v>
      </c>
      <c r="AD1" s="61" t="s">
        <v>24</v>
      </c>
      <c r="AE1" s="62" t="s">
        <v>25</v>
      </c>
      <c r="AF1" s="61" t="s">
        <v>26</v>
      </c>
      <c r="AG1" s="61" t="s">
        <v>27</v>
      </c>
      <c r="AH1" s="61" t="s">
        <v>28</v>
      </c>
      <c r="AI1" s="64" t="s">
        <v>29</v>
      </c>
      <c r="AJ1" s="64" t="s">
        <v>30</v>
      </c>
      <c r="AK1" s="64" t="s">
        <v>31</v>
      </c>
      <c r="AL1" s="61" t="s">
        <v>32</v>
      </c>
      <c r="AM1" s="61" t="s">
        <v>33</v>
      </c>
      <c r="AN1" s="61" t="s">
        <v>34</v>
      </c>
      <c r="AO1" s="65" t="s">
        <v>35</v>
      </c>
      <c r="AP1" s="65" t="s">
        <v>48</v>
      </c>
      <c r="AQ1" s="65" t="s">
        <v>47</v>
      </c>
    </row>
    <row r="2" spans="1:44" s="4" customFormat="1" ht="12.5" x14ac:dyDescent="0.25">
      <c r="A2" s="23">
        <v>1</v>
      </c>
      <c r="B2" s="40" t="s">
        <v>43</v>
      </c>
      <c r="C2" s="25">
        <v>43862.033333333333</v>
      </c>
      <c r="D2" s="25">
        <v>43862.260416666664</v>
      </c>
      <c r="E2" s="23">
        <v>221146949</v>
      </c>
      <c r="F2" s="40" t="s">
        <v>50</v>
      </c>
      <c r="G2" s="40" t="s">
        <v>41</v>
      </c>
      <c r="H2" s="25">
        <v>43862.28125</v>
      </c>
      <c r="I2" s="23" t="s">
        <v>273</v>
      </c>
      <c r="J2" s="40" t="s">
        <v>110</v>
      </c>
      <c r="K2" s="40" t="s">
        <v>46</v>
      </c>
      <c r="L2" s="23" t="s">
        <v>274</v>
      </c>
      <c r="M2" s="23">
        <v>5</v>
      </c>
      <c r="N2" s="23" t="s">
        <v>39</v>
      </c>
      <c r="O2" s="23" t="s">
        <v>70</v>
      </c>
      <c r="P2" s="40" t="s">
        <v>153</v>
      </c>
      <c r="Q2" s="25">
        <v>43862.489583333336</v>
      </c>
      <c r="R2" s="23"/>
      <c r="S2" s="23"/>
      <c r="T2" s="23"/>
      <c r="U2" s="23"/>
      <c r="V2" s="23"/>
      <c r="W2" s="23"/>
      <c r="X2" s="25">
        <v>43862.496527777781</v>
      </c>
      <c r="Y2" s="25"/>
      <c r="Z2" s="83">
        <v>43862.912499999999</v>
      </c>
      <c r="AA2" s="23" t="s">
        <v>40</v>
      </c>
      <c r="AB2" s="23" t="s">
        <v>49</v>
      </c>
      <c r="AC2" s="23"/>
      <c r="AD2" s="23"/>
      <c r="AE2" s="23"/>
      <c r="AF2" s="23"/>
      <c r="AG2" s="23"/>
      <c r="AH2" s="23"/>
      <c r="AI2" s="23"/>
      <c r="AJ2" s="26" t="s">
        <v>128</v>
      </c>
      <c r="AK2" s="27">
        <v>-43798.159722222197</v>
      </c>
      <c r="AL2" s="27">
        <f t="shared" ref="AL2:AL33" si="0">IF(N2="initial",IF(AA2="converted to Final MIR",Z2-H2,V2-H2),Z2-H2)</f>
        <v>0.63124999999854481</v>
      </c>
      <c r="AM2" s="27">
        <v>-43798.159722222197</v>
      </c>
      <c r="AN2" s="27" t="e">
        <v>#REF!</v>
      </c>
      <c r="AO2" s="28" t="e">
        <v>#REF!</v>
      </c>
      <c r="AP2" s="29">
        <f t="shared" ref="AP2:AP33" ca="1" si="1">NOW()</f>
        <v>44161.737907060182</v>
      </c>
      <c r="AQ2" s="30" t="s">
        <v>129</v>
      </c>
    </row>
    <row r="3" spans="1:44" s="4" customFormat="1" ht="12.5" x14ac:dyDescent="0.25">
      <c r="A3" s="23">
        <v>2</v>
      </c>
      <c r="B3" s="23" t="s">
        <v>43</v>
      </c>
      <c r="C3" s="25">
        <v>43862.315972222219</v>
      </c>
      <c r="D3" s="25">
        <v>43862.381944444445</v>
      </c>
      <c r="E3" s="23">
        <v>221155406</v>
      </c>
      <c r="F3" s="23" t="s">
        <v>50</v>
      </c>
      <c r="G3" s="23" t="s">
        <v>41</v>
      </c>
      <c r="H3" s="25">
        <v>43862.427083333336</v>
      </c>
      <c r="I3" s="23" t="s">
        <v>211</v>
      </c>
      <c r="J3" s="23" t="s">
        <v>110</v>
      </c>
      <c r="K3" s="23" t="s">
        <v>46</v>
      </c>
      <c r="L3" s="23" t="s">
        <v>212</v>
      </c>
      <c r="M3" s="23">
        <v>5</v>
      </c>
      <c r="N3" s="23" t="s">
        <v>39</v>
      </c>
      <c r="O3" s="23" t="s">
        <v>70</v>
      </c>
      <c r="P3" s="23" t="s">
        <v>53</v>
      </c>
      <c r="Q3" s="25">
        <v>43862.4375</v>
      </c>
      <c r="R3" s="25"/>
      <c r="S3" s="25"/>
      <c r="T3" s="25">
        <v>43862.459722222222</v>
      </c>
      <c r="U3" s="25"/>
      <c r="V3" s="25"/>
      <c r="W3" s="25"/>
      <c r="X3" s="25"/>
      <c r="Y3" s="25"/>
      <c r="Z3" s="25">
        <v>43862.916666666664</v>
      </c>
      <c r="AA3" s="23" t="s">
        <v>40</v>
      </c>
      <c r="AB3" s="23" t="s">
        <v>49</v>
      </c>
      <c r="AC3" s="23"/>
      <c r="AD3" s="23"/>
      <c r="AE3" s="23"/>
      <c r="AF3" s="23"/>
      <c r="AG3" s="23"/>
      <c r="AH3" s="23"/>
      <c r="AI3" s="23"/>
      <c r="AJ3" s="26" t="s">
        <v>128</v>
      </c>
      <c r="AK3" s="27">
        <v>-43824.159722222197</v>
      </c>
      <c r="AL3" s="27">
        <f t="shared" si="0"/>
        <v>0.48958333332848269</v>
      </c>
      <c r="AM3" s="27">
        <v>-43824.159722222197</v>
      </c>
      <c r="AN3" s="27" t="e">
        <v>#REF!</v>
      </c>
      <c r="AO3" s="28" t="e">
        <v>#REF!</v>
      </c>
      <c r="AP3" s="29">
        <f t="shared" ca="1" si="1"/>
        <v>44161.737907060182</v>
      </c>
      <c r="AQ3" s="30" t="s">
        <v>129</v>
      </c>
    </row>
    <row r="4" spans="1:44" s="4" customFormat="1" ht="12.5" x14ac:dyDescent="0.25">
      <c r="A4" s="23">
        <v>3</v>
      </c>
      <c r="B4" s="23" t="s">
        <v>43</v>
      </c>
      <c r="C4" s="25">
        <v>43862.990972222222</v>
      </c>
      <c r="D4" s="25">
        <v>43863.061111111114</v>
      </c>
      <c r="E4" s="23">
        <v>221198678</v>
      </c>
      <c r="F4" s="23" t="s">
        <v>60</v>
      </c>
      <c r="G4" s="23" t="s">
        <v>41</v>
      </c>
      <c r="H4" s="25">
        <v>43863.078472222223</v>
      </c>
      <c r="I4" s="23" t="s">
        <v>222</v>
      </c>
      <c r="J4" s="23" t="s">
        <v>37</v>
      </c>
      <c r="K4" s="23" t="s">
        <v>38</v>
      </c>
      <c r="L4" s="23" t="s">
        <v>245</v>
      </c>
      <c r="M4" s="23">
        <v>5</v>
      </c>
      <c r="N4" s="23" t="s">
        <v>39</v>
      </c>
      <c r="O4" s="23" t="s">
        <v>70</v>
      </c>
      <c r="P4" s="23" t="s">
        <v>219</v>
      </c>
      <c r="Q4" s="25">
        <v>43863.298611111109</v>
      </c>
      <c r="R4" s="25"/>
      <c r="S4" s="25"/>
      <c r="T4" s="25">
        <v>43863.306250000001</v>
      </c>
      <c r="U4" s="25"/>
      <c r="V4" s="25"/>
      <c r="W4" s="25"/>
      <c r="X4" s="25"/>
      <c r="Y4" s="25"/>
      <c r="Z4" s="25">
        <v>43863.824999999997</v>
      </c>
      <c r="AA4" s="23" t="s">
        <v>40</v>
      </c>
      <c r="AB4" s="23" t="s">
        <v>49</v>
      </c>
      <c r="AC4" s="23"/>
      <c r="AD4" s="23"/>
      <c r="AE4" s="25"/>
      <c r="AF4" s="23"/>
      <c r="AG4" s="23"/>
      <c r="AH4" s="23"/>
      <c r="AI4" s="23"/>
      <c r="AJ4" s="26" t="s">
        <v>128</v>
      </c>
      <c r="AK4" s="27">
        <v>-43822.159722222197</v>
      </c>
      <c r="AL4" s="27">
        <f t="shared" si="0"/>
        <v>0.74652777777373558</v>
      </c>
      <c r="AM4" s="27">
        <v>-43822.159722222197</v>
      </c>
      <c r="AN4" s="27" t="e">
        <v>#REF!</v>
      </c>
      <c r="AO4" s="28" t="e">
        <v>#REF!</v>
      </c>
      <c r="AP4" s="29">
        <f t="shared" ca="1" si="1"/>
        <v>44161.737907060182</v>
      </c>
      <c r="AQ4" s="30" t="s">
        <v>129</v>
      </c>
    </row>
    <row r="5" spans="1:44" s="4" customFormat="1" ht="12.5" x14ac:dyDescent="0.25">
      <c r="A5" s="23">
        <v>4</v>
      </c>
      <c r="B5" s="23" t="s">
        <v>43</v>
      </c>
      <c r="C5" s="25">
        <v>43863.340277777781</v>
      </c>
      <c r="D5" s="25">
        <v>43863.341666666667</v>
      </c>
      <c r="E5" s="23">
        <v>221215939</v>
      </c>
      <c r="F5" s="23" t="s">
        <v>66</v>
      </c>
      <c r="G5" s="23" t="s">
        <v>67</v>
      </c>
      <c r="H5" s="25">
        <v>43863.482638888891</v>
      </c>
      <c r="I5" s="23" t="s">
        <v>216</v>
      </c>
      <c r="J5" s="23" t="s">
        <v>37</v>
      </c>
      <c r="K5" s="23" t="s">
        <v>38</v>
      </c>
      <c r="L5" s="23" t="s">
        <v>217</v>
      </c>
      <c r="M5" s="23">
        <v>5</v>
      </c>
      <c r="N5" s="23" t="s">
        <v>39</v>
      </c>
      <c r="O5" s="23" t="s">
        <v>70</v>
      </c>
      <c r="P5" s="84" t="s">
        <v>53</v>
      </c>
      <c r="Q5" s="25">
        <v>43863.486111111109</v>
      </c>
      <c r="R5" s="25"/>
      <c r="S5" s="25"/>
      <c r="T5" s="25">
        <v>43863.486111111109</v>
      </c>
      <c r="U5" s="25"/>
      <c r="V5" s="25"/>
      <c r="W5" s="25"/>
      <c r="X5" s="25"/>
      <c r="Y5" s="25"/>
      <c r="Z5" s="25">
        <v>43864.052083333336</v>
      </c>
      <c r="AA5" s="23" t="s">
        <v>40</v>
      </c>
      <c r="AB5" s="23" t="s">
        <v>49</v>
      </c>
      <c r="AC5" s="23"/>
      <c r="AD5" s="23"/>
      <c r="AE5" s="23"/>
      <c r="AF5" s="23"/>
      <c r="AG5" s="23"/>
      <c r="AH5" s="23"/>
      <c r="AI5" s="23"/>
      <c r="AJ5" s="26" t="s">
        <v>128</v>
      </c>
      <c r="AK5" s="27">
        <v>-43823.159722222197</v>
      </c>
      <c r="AL5" s="27">
        <f t="shared" si="0"/>
        <v>0.56944444444525288</v>
      </c>
      <c r="AM5" s="27">
        <v>-43823.159722222197</v>
      </c>
      <c r="AN5" s="27" t="e">
        <v>#REF!</v>
      </c>
      <c r="AO5" s="28" t="e">
        <v>#REF!</v>
      </c>
      <c r="AP5" s="29">
        <f t="shared" ca="1" si="1"/>
        <v>44161.737907060182</v>
      </c>
      <c r="AQ5" s="30" t="s">
        <v>129</v>
      </c>
    </row>
    <row r="6" spans="1:44" s="4" customFormat="1" ht="23" x14ac:dyDescent="0.25">
      <c r="A6" s="23">
        <v>5</v>
      </c>
      <c r="B6" s="23" t="s">
        <v>43</v>
      </c>
      <c r="C6" s="25">
        <v>43863.847916666666</v>
      </c>
      <c r="D6" s="25">
        <v>43863.909722222219</v>
      </c>
      <c r="E6" s="23">
        <v>221247261</v>
      </c>
      <c r="F6" s="23" t="s">
        <v>225</v>
      </c>
      <c r="G6" s="23" t="s">
        <v>41</v>
      </c>
      <c r="H6" s="25">
        <v>43864.090277777781</v>
      </c>
      <c r="I6" s="23" t="s">
        <v>103</v>
      </c>
      <c r="J6" s="23" t="s">
        <v>37</v>
      </c>
      <c r="K6" s="23" t="s">
        <v>38</v>
      </c>
      <c r="L6" s="23" t="s">
        <v>226</v>
      </c>
      <c r="M6" s="23">
        <v>6</v>
      </c>
      <c r="N6" s="23" t="s">
        <v>74</v>
      </c>
      <c r="O6" s="23" t="s">
        <v>70</v>
      </c>
      <c r="P6" s="23" t="s">
        <v>132</v>
      </c>
      <c r="Q6" s="25">
        <v>43864.819444444445</v>
      </c>
      <c r="R6" s="25">
        <v>43864.824305555558</v>
      </c>
      <c r="S6" s="25"/>
      <c r="T6" s="25"/>
      <c r="U6" s="25"/>
      <c r="V6" s="25">
        <v>43866.013194444444</v>
      </c>
      <c r="W6" s="25"/>
      <c r="X6" s="25"/>
      <c r="Y6" s="25"/>
      <c r="Z6" s="25"/>
      <c r="AA6" s="23" t="s">
        <v>183</v>
      </c>
      <c r="AB6" s="23" t="s">
        <v>76</v>
      </c>
      <c r="AC6" s="23"/>
      <c r="AD6" s="23" t="s">
        <v>227</v>
      </c>
      <c r="AE6" s="25"/>
      <c r="AF6" s="23"/>
      <c r="AG6" s="23"/>
      <c r="AH6" s="23"/>
      <c r="AI6" s="23"/>
      <c r="AJ6" s="26" t="s">
        <v>128</v>
      </c>
      <c r="AK6" s="27">
        <v>-43819.159722222197</v>
      </c>
      <c r="AL6" s="27">
        <f t="shared" si="0"/>
        <v>1.9229166666627862</v>
      </c>
      <c r="AM6" s="27">
        <v>-43819.159722222197</v>
      </c>
      <c r="AN6" s="27" t="e">
        <v>#REF!</v>
      </c>
      <c r="AO6" s="28" t="e">
        <v>#REF!</v>
      </c>
      <c r="AP6" s="29">
        <f t="shared" ca="1" si="1"/>
        <v>44161.737907060182</v>
      </c>
      <c r="AQ6" s="30" t="s">
        <v>129</v>
      </c>
    </row>
    <row r="7" spans="1:44" s="4" customFormat="1" ht="12.5" x14ac:dyDescent="0.25">
      <c r="A7" s="23">
        <v>6</v>
      </c>
      <c r="B7" s="23" t="s">
        <v>43</v>
      </c>
      <c r="C7" s="25">
        <v>43864.149305555555</v>
      </c>
      <c r="D7" s="25">
        <v>43864.28125</v>
      </c>
      <c r="E7" s="23">
        <v>221260075</v>
      </c>
      <c r="F7" s="23" t="s">
        <v>111</v>
      </c>
      <c r="G7" s="23" t="s">
        <v>42</v>
      </c>
      <c r="H7" s="25">
        <v>43864.298611111109</v>
      </c>
      <c r="I7" s="23" t="s">
        <v>220</v>
      </c>
      <c r="J7" s="23" t="s">
        <v>37</v>
      </c>
      <c r="K7" s="23" t="s">
        <v>38</v>
      </c>
      <c r="L7" s="23" t="s">
        <v>221</v>
      </c>
      <c r="M7" s="23">
        <v>6</v>
      </c>
      <c r="N7" s="23" t="s">
        <v>39</v>
      </c>
      <c r="O7" s="23" t="s">
        <v>70</v>
      </c>
      <c r="P7" s="23" t="s">
        <v>219</v>
      </c>
      <c r="Q7" s="25">
        <v>43864.302083333336</v>
      </c>
      <c r="R7" s="25"/>
      <c r="S7" s="25"/>
      <c r="T7" s="25">
        <v>43864.308333333334</v>
      </c>
      <c r="U7" s="25"/>
      <c r="V7" s="25"/>
      <c r="W7" s="25"/>
      <c r="X7" s="25"/>
      <c r="Y7" s="25"/>
      <c r="Z7" s="25">
        <v>43864.593055555553</v>
      </c>
      <c r="AA7" s="23" t="s">
        <v>40</v>
      </c>
      <c r="AB7" s="23" t="s">
        <v>49</v>
      </c>
      <c r="AC7" s="23"/>
      <c r="AD7" s="23"/>
      <c r="AE7" s="23"/>
      <c r="AF7" s="23"/>
      <c r="AG7" s="23"/>
      <c r="AH7" s="23"/>
      <c r="AI7" s="23"/>
      <c r="AJ7" s="26" t="s">
        <v>128</v>
      </c>
      <c r="AK7" s="27">
        <v>-43821.159722222197</v>
      </c>
      <c r="AL7" s="27">
        <f t="shared" si="0"/>
        <v>0.29444444444379769</v>
      </c>
      <c r="AM7" s="27">
        <v>-43821.159722222197</v>
      </c>
      <c r="AN7" s="27" t="e">
        <v>#REF!</v>
      </c>
      <c r="AO7" s="28" t="e">
        <v>#REF!</v>
      </c>
      <c r="AP7" s="29">
        <f t="shared" ca="1" si="1"/>
        <v>44161.737907060182</v>
      </c>
      <c r="AQ7" s="30" t="s">
        <v>129</v>
      </c>
    </row>
    <row r="8" spans="1:44" s="4" customFormat="1" ht="12.5" x14ac:dyDescent="0.25">
      <c r="A8" s="23">
        <v>7</v>
      </c>
      <c r="B8" s="23" t="s">
        <v>43</v>
      </c>
      <c r="C8" s="25">
        <v>43864.724999999999</v>
      </c>
      <c r="D8" s="25">
        <v>43864.734027777777</v>
      </c>
      <c r="E8" s="23">
        <v>221297837</v>
      </c>
      <c r="F8" s="23" t="s">
        <v>60</v>
      </c>
      <c r="G8" s="23" t="s">
        <v>41</v>
      </c>
      <c r="H8" s="25">
        <v>43864.743750000001</v>
      </c>
      <c r="I8" s="23" t="s">
        <v>223</v>
      </c>
      <c r="J8" s="23" t="s">
        <v>37</v>
      </c>
      <c r="K8" s="23" t="s">
        <v>38</v>
      </c>
      <c r="L8" s="23" t="s">
        <v>224</v>
      </c>
      <c r="M8" s="23">
        <v>6</v>
      </c>
      <c r="N8" s="23" t="s">
        <v>39</v>
      </c>
      <c r="O8" s="23" t="s">
        <v>70</v>
      </c>
      <c r="P8" s="23" t="s">
        <v>132</v>
      </c>
      <c r="Q8" s="25">
        <v>43864.75</v>
      </c>
      <c r="R8" s="25"/>
      <c r="S8" s="25"/>
      <c r="T8" s="25"/>
      <c r="U8" s="25"/>
      <c r="V8" s="25"/>
      <c r="W8" s="25"/>
      <c r="X8" s="25">
        <v>43864.754166666666</v>
      </c>
      <c r="Y8" s="25"/>
      <c r="Z8" s="25">
        <v>43865.246527777781</v>
      </c>
      <c r="AA8" s="23" t="s">
        <v>40</v>
      </c>
      <c r="AB8" s="23" t="s">
        <v>49</v>
      </c>
      <c r="AC8" s="23"/>
      <c r="AD8" s="23"/>
      <c r="AE8" s="25"/>
      <c r="AF8" s="23"/>
      <c r="AG8" s="23"/>
      <c r="AH8" s="23"/>
      <c r="AI8" s="23"/>
      <c r="AJ8" s="26" t="s">
        <v>128</v>
      </c>
      <c r="AK8" s="27">
        <v>-43820.159722222197</v>
      </c>
      <c r="AL8" s="27">
        <f t="shared" si="0"/>
        <v>0.50277777777955635</v>
      </c>
      <c r="AM8" s="27">
        <v>-43820.159722222197</v>
      </c>
      <c r="AN8" s="27" t="e">
        <v>#REF!</v>
      </c>
      <c r="AO8" s="28" t="e">
        <v>#REF!</v>
      </c>
      <c r="AP8" s="29">
        <f t="shared" ca="1" si="1"/>
        <v>44161.737907060182</v>
      </c>
      <c r="AQ8" s="30" t="s">
        <v>129</v>
      </c>
    </row>
    <row r="9" spans="1:44" s="6" customFormat="1" ht="39" customHeight="1" x14ac:dyDescent="0.25">
      <c r="A9" s="23">
        <v>8</v>
      </c>
      <c r="B9" s="23" t="s">
        <v>43</v>
      </c>
      <c r="C9" s="25">
        <v>43864.640972222223</v>
      </c>
      <c r="D9" s="25">
        <v>43864.707638888889</v>
      </c>
      <c r="E9" s="23">
        <v>221290120</v>
      </c>
      <c r="F9" s="23" t="s">
        <v>62</v>
      </c>
      <c r="G9" s="23" t="s">
        <v>42</v>
      </c>
      <c r="H9" s="25">
        <v>43864.82916666667</v>
      </c>
      <c r="I9" s="23" t="s">
        <v>228</v>
      </c>
      <c r="J9" s="23" t="s">
        <v>37</v>
      </c>
      <c r="K9" s="23" t="s">
        <v>38</v>
      </c>
      <c r="L9" s="23" t="s">
        <v>229</v>
      </c>
      <c r="M9" s="23">
        <v>6</v>
      </c>
      <c r="N9" s="23" t="s">
        <v>39</v>
      </c>
      <c r="O9" s="23" t="s">
        <v>70</v>
      </c>
      <c r="P9" s="23" t="s">
        <v>149</v>
      </c>
      <c r="Q9" s="25">
        <v>43864.861111111109</v>
      </c>
      <c r="R9" s="67"/>
      <c r="S9" s="25"/>
      <c r="T9" s="25"/>
      <c r="U9" s="25"/>
      <c r="V9" s="23"/>
      <c r="W9" s="25"/>
      <c r="X9" s="25">
        <v>43864.864583333336</v>
      </c>
      <c r="Y9" s="25"/>
      <c r="Z9" s="25">
        <v>43865.397222222222</v>
      </c>
      <c r="AA9" s="23" t="s">
        <v>40</v>
      </c>
      <c r="AB9" s="23" t="s">
        <v>49</v>
      </c>
      <c r="AC9" s="23"/>
      <c r="AD9" s="23"/>
      <c r="AE9" s="23"/>
      <c r="AF9" s="23"/>
      <c r="AG9" s="23"/>
      <c r="AH9" s="23"/>
      <c r="AI9" s="23"/>
      <c r="AJ9" s="26" t="s">
        <v>128</v>
      </c>
      <c r="AK9" s="27">
        <v>-43818.159722222197</v>
      </c>
      <c r="AL9" s="27">
        <f t="shared" si="0"/>
        <v>0.56805555555183673</v>
      </c>
      <c r="AM9" s="27">
        <v>-43818.159722222197</v>
      </c>
      <c r="AN9" s="27" t="e">
        <v>#REF!</v>
      </c>
      <c r="AO9" s="28" t="e">
        <v>#REF!</v>
      </c>
      <c r="AP9" s="29">
        <f t="shared" ca="1" si="1"/>
        <v>44161.737907060182</v>
      </c>
      <c r="AQ9" s="30" t="s">
        <v>129</v>
      </c>
      <c r="AR9" s="4"/>
    </row>
    <row r="10" spans="1:44" s="4" customFormat="1" ht="12.5" x14ac:dyDescent="0.25">
      <c r="A10" s="23">
        <v>9</v>
      </c>
      <c r="B10" s="23" t="s">
        <v>43</v>
      </c>
      <c r="C10" s="25">
        <v>43864.989583333336</v>
      </c>
      <c r="D10" s="25">
        <v>43865.036111111112</v>
      </c>
      <c r="E10" s="23">
        <v>221312606</v>
      </c>
      <c r="F10" s="23" t="s">
        <v>50</v>
      </c>
      <c r="G10" s="23" t="s">
        <v>41</v>
      </c>
      <c r="H10" s="25">
        <v>43865.100694444445</v>
      </c>
      <c r="I10" s="23" t="s">
        <v>230</v>
      </c>
      <c r="J10" s="23" t="s">
        <v>37</v>
      </c>
      <c r="K10" s="23" t="s">
        <v>38</v>
      </c>
      <c r="L10" s="23" t="s">
        <v>231</v>
      </c>
      <c r="M10" s="23">
        <v>6</v>
      </c>
      <c r="N10" s="23" t="s">
        <v>39</v>
      </c>
      <c r="O10" s="23" t="s">
        <v>70</v>
      </c>
      <c r="P10" s="23" t="s">
        <v>219</v>
      </c>
      <c r="Q10" s="25">
        <v>43865.263888888891</v>
      </c>
      <c r="R10" s="25"/>
      <c r="S10" s="25"/>
      <c r="T10" s="25"/>
      <c r="U10" s="25"/>
      <c r="V10" s="25"/>
      <c r="W10" s="25"/>
      <c r="X10" s="25"/>
      <c r="Y10" s="25"/>
      <c r="Z10" s="25">
        <v>43865.813194444447</v>
      </c>
      <c r="AA10" s="23" t="s">
        <v>40</v>
      </c>
      <c r="AB10" s="23" t="s">
        <v>49</v>
      </c>
      <c r="AC10" s="23"/>
      <c r="AD10" s="23"/>
      <c r="AE10" s="25"/>
      <c r="AF10" s="23"/>
      <c r="AG10" s="23"/>
      <c r="AH10" s="23"/>
      <c r="AI10" s="23"/>
      <c r="AJ10" s="26" t="s">
        <v>128</v>
      </c>
      <c r="AK10" s="27">
        <v>-43817.159722222197</v>
      </c>
      <c r="AL10" s="27">
        <f t="shared" si="0"/>
        <v>0.71250000000145519</v>
      </c>
      <c r="AM10" s="27">
        <v>-43817.159722222197</v>
      </c>
      <c r="AN10" s="27" t="e">
        <v>#REF!</v>
      </c>
      <c r="AO10" s="28" t="e">
        <v>#REF!</v>
      </c>
      <c r="AP10" s="29">
        <f t="shared" ca="1" si="1"/>
        <v>44161.737907060182</v>
      </c>
      <c r="AQ10" s="30" t="s">
        <v>129</v>
      </c>
    </row>
    <row r="11" spans="1:44" s="4" customFormat="1" ht="12.5" x14ac:dyDescent="0.25">
      <c r="A11" s="23">
        <v>10</v>
      </c>
      <c r="B11" s="40" t="s">
        <v>43</v>
      </c>
      <c r="C11" s="25">
        <v>43865.20208333333</v>
      </c>
      <c r="D11" s="25">
        <v>43865.231944444444</v>
      </c>
      <c r="E11" s="23">
        <v>221318130</v>
      </c>
      <c r="F11" s="40" t="s">
        <v>62</v>
      </c>
      <c r="G11" s="40" t="s">
        <v>42</v>
      </c>
      <c r="H11" s="25">
        <v>43865.250694444447</v>
      </c>
      <c r="I11" s="23" t="s">
        <v>275</v>
      </c>
      <c r="J11" s="40" t="s">
        <v>37</v>
      </c>
      <c r="K11" s="40" t="s">
        <v>38</v>
      </c>
      <c r="L11" s="23" t="s">
        <v>276</v>
      </c>
      <c r="M11" s="23">
        <v>6</v>
      </c>
      <c r="N11" s="23" t="s">
        <v>39</v>
      </c>
      <c r="O11" s="23" t="s">
        <v>70</v>
      </c>
      <c r="P11" s="40" t="s">
        <v>153</v>
      </c>
      <c r="Q11" s="25">
        <v>43865.667361111111</v>
      </c>
      <c r="R11" s="23"/>
      <c r="S11" s="23"/>
      <c r="T11" s="23"/>
      <c r="U11" s="23"/>
      <c r="V11" s="23"/>
      <c r="W11" s="23"/>
      <c r="X11" s="25">
        <v>43865.670138888891</v>
      </c>
      <c r="Y11" s="25"/>
      <c r="Z11" s="25">
        <v>43866.750694444447</v>
      </c>
      <c r="AA11" s="23" t="s">
        <v>40</v>
      </c>
      <c r="AB11" s="23" t="s">
        <v>49</v>
      </c>
      <c r="AC11" s="23"/>
      <c r="AD11" s="23"/>
      <c r="AE11" s="23"/>
      <c r="AF11" s="23"/>
      <c r="AG11" s="23"/>
      <c r="AH11" s="23"/>
      <c r="AI11" s="23"/>
      <c r="AJ11" s="26" t="s">
        <v>128</v>
      </c>
      <c r="AK11" s="27">
        <v>-43797.159722222197</v>
      </c>
      <c r="AL11" s="27">
        <f t="shared" si="0"/>
        <v>1.5</v>
      </c>
      <c r="AM11" s="27">
        <v>-43797.159722222197</v>
      </c>
      <c r="AN11" s="27" t="e">
        <v>#REF!</v>
      </c>
      <c r="AO11" s="28" t="e">
        <v>#REF!</v>
      </c>
      <c r="AP11" s="29">
        <f t="shared" ca="1" si="1"/>
        <v>44161.737907060182</v>
      </c>
      <c r="AQ11" s="30" t="s">
        <v>129</v>
      </c>
    </row>
    <row r="12" spans="1:44" s="4" customFormat="1" ht="12.5" x14ac:dyDescent="0.25">
      <c r="A12" s="23">
        <v>11</v>
      </c>
      <c r="B12" s="23" t="s">
        <v>43</v>
      </c>
      <c r="C12" s="25">
        <v>43866.44027777778</v>
      </c>
      <c r="D12" s="25">
        <v>43866.49722222222</v>
      </c>
      <c r="E12" s="23">
        <v>221408656</v>
      </c>
      <c r="F12" s="23" t="s">
        <v>111</v>
      </c>
      <c r="G12" s="23" t="s">
        <v>42</v>
      </c>
      <c r="H12" s="25">
        <v>43866.570138888892</v>
      </c>
      <c r="I12" s="23" t="s">
        <v>235</v>
      </c>
      <c r="J12" s="23" t="s">
        <v>37</v>
      </c>
      <c r="K12" s="23" t="s">
        <v>38</v>
      </c>
      <c r="L12" s="23" t="s">
        <v>236</v>
      </c>
      <c r="M12" s="23">
        <v>6</v>
      </c>
      <c r="N12" s="23" t="s">
        <v>39</v>
      </c>
      <c r="O12" s="23" t="s">
        <v>70</v>
      </c>
      <c r="P12" s="84" t="s">
        <v>106</v>
      </c>
      <c r="Q12" s="25">
        <v>43866.811805555553</v>
      </c>
      <c r="R12" s="25"/>
      <c r="S12" s="25"/>
      <c r="T12" s="25"/>
      <c r="U12" s="25"/>
      <c r="V12" s="25"/>
      <c r="W12" s="25"/>
      <c r="X12" s="25"/>
      <c r="Y12" s="25"/>
      <c r="Z12" s="25">
        <v>43867.300694444442</v>
      </c>
      <c r="AA12" s="23" t="s">
        <v>40</v>
      </c>
      <c r="AB12" s="23" t="s">
        <v>49</v>
      </c>
      <c r="AC12" s="23"/>
      <c r="AD12" s="23"/>
      <c r="AE12" s="23"/>
      <c r="AF12" s="23"/>
      <c r="AG12" s="23"/>
      <c r="AH12" s="23"/>
      <c r="AI12" s="23"/>
      <c r="AJ12" s="26" t="s">
        <v>128</v>
      </c>
      <c r="AK12" s="27">
        <v>-43815.159722222197</v>
      </c>
      <c r="AL12" s="27">
        <f t="shared" si="0"/>
        <v>0.73055555555038154</v>
      </c>
      <c r="AM12" s="27">
        <v>-43815.159722222197</v>
      </c>
      <c r="AN12" s="27" t="e">
        <v>#REF!</v>
      </c>
      <c r="AO12" s="28" t="e">
        <v>#REF!</v>
      </c>
      <c r="AP12" s="29">
        <f t="shared" ca="1" si="1"/>
        <v>44161.737907060182</v>
      </c>
      <c r="AQ12" s="30" t="s">
        <v>129</v>
      </c>
    </row>
    <row r="13" spans="1:44" s="4" customFormat="1" ht="39" customHeight="1" x14ac:dyDescent="0.25">
      <c r="A13" s="23">
        <v>12</v>
      </c>
      <c r="B13" s="23" t="s">
        <v>43</v>
      </c>
      <c r="C13" s="25">
        <v>43866.445138888892</v>
      </c>
      <c r="D13" s="25">
        <v>43866.539583333331</v>
      </c>
      <c r="E13" s="23">
        <v>221409825</v>
      </c>
      <c r="F13" s="23" t="s">
        <v>62</v>
      </c>
      <c r="G13" s="23" t="s">
        <v>42</v>
      </c>
      <c r="H13" s="25">
        <v>43866.57916666667</v>
      </c>
      <c r="I13" s="23" t="s">
        <v>239</v>
      </c>
      <c r="J13" s="23" t="s">
        <v>37</v>
      </c>
      <c r="K13" s="23" t="s">
        <v>38</v>
      </c>
      <c r="L13" s="23" t="s">
        <v>240</v>
      </c>
      <c r="M13" s="23">
        <v>6</v>
      </c>
      <c r="N13" s="23" t="s">
        <v>39</v>
      </c>
      <c r="O13" s="23" t="s">
        <v>70</v>
      </c>
      <c r="P13" s="23" t="s">
        <v>65</v>
      </c>
      <c r="Q13" s="25">
        <v>43866.895833333336</v>
      </c>
      <c r="R13" s="85"/>
      <c r="S13" s="23"/>
      <c r="T13" s="23"/>
      <c r="U13" s="23"/>
      <c r="V13" s="23"/>
      <c r="W13" s="23"/>
      <c r="X13" s="25">
        <v>43866.895833333336</v>
      </c>
      <c r="Y13" s="23"/>
      <c r="Z13" s="25">
        <v>43867.609027777777</v>
      </c>
      <c r="AA13" s="23" t="s">
        <v>40</v>
      </c>
      <c r="AB13" s="23" t="s">
        <v>49</v>
      </c>
      <c r="AC13" s="23"/>
      <c r="AD13" s="23"/>
      <c r="AE13" s="23"/>
      <c r="AF13" s="23"/>
      <c r="AG13" s="23"/>
      <c r="AH13" s="23"/>
      <c r="AI13" s="23"/>
      <c r="AJ13" s="26" t="s">
        <v>128</v>
      </c>
      <c r="AK13" s="27">
        <v>-43813.159722222197</v>
      </c>
      <c r="AL13" s="27">
        <f t="shared" si="0"/>
        <v>1.0298611111065838</v>
      </c>
      <c r="AM13" s="27">
        <v>-43813.159722222197</v>
      </c>
      <c r="AN13" s="27" t="e">
        <v>#REF!</v>
      </c>
      <c r="AO13" s="28" t="e">
        <v>#REF!</v>
      </c>
      <c r="AP13" s="29">
        <f t="shared" ca="1" si="1"/>
        <v>44161.737907060182</v>
      </c>
      <c r="AQ13" s="30" t="s">
        <v>129</v>
      </c>
    </row>
    <row r="14" spans="1:44" s="4" customFormat="1" ht="39" customHeight="1" x14ac:dyDescent="0.25">
      <c r="A14" s="23">
        <v>13</v>
      </c>
      <c r="B14" s="23" t="s">
        <v>43</v>
      </c>
      <c r="C14" s="25">
        <v>43866.482638888891</v>
      </c>
      <c r="D14" s="25">
        <v>43866.522916666669</v>
      </c>
      <c r="E14" s="23">
        <v>221412479</v>
      </c>
      <c r="F14" s="23" t="s">
        <v>60</v>
      </c>
      <c r="G14" s="23" t="s">
        <v>41</v>
      </c>
      <c r="H14" s="25">
        <v>43866.612500000003</v>
      </c>
      <c r="I14" s="23" t="s">
        <v>241</v>
      </c>
      <c r="J14" s="23" t="s">
        <v>37</v>
      </c>
      <c r="K14" s="23" t="s">
        <v>38</v>
      </c>
      <c r="L14" s="23" t="s">
        <v>242</v>
      </c>
      <c r="M14" s="23">
        <v>6</v>
      </c>
      <c r="N14" s="23" t="s">
        <v>39</v>
      </c>
      <c r="O14" s="23" t="s">
        <v>70</v>
      </c>
      <c r="P14" s="23" t="s">
        <v>65</v>
      </c>
      <c r="Q14" s="25">
        <v>43866.895833333336</v>
      </c>
      <c r="R14" s="85"/>
      <c r="S14" s="23"/>
      <c r="T14" s="23"/>
      <c r="U14" s="23"/>
      <c r="V14" s="23"/>
      <c r="W14" s="23"/>
      <c r="X14" s="25">
        <v>43866.895833333336</v>
      </c>
      <c r="Y14" s="23"/>
      <c r="Z14" s="25">
        <v>43867.614583333336</v>
      </c>
      <c r="AA14" s="23" t="s">
        <v>40</v>
      </c>
      <c r="AB14" s="23" t="s">
        <v>49</v>
      </c>
      <c r="AC14" s="23"/>
      <c r="AD14" s="23"/>
      <c r="AE14" s="23"/>
      <c r="AF14" s="23"/>
      <c r="AG14" s="23"/>
      <c r="AH14" s="23"/>
      <c r="AI14" s="23"/>
      <c r="AJ14" s="26" t="s">
        <v>128</v>
      </c>
      <c r="AK14" s="27">
        <v>-43812.159722222197</v>
      </c>
      <c r="AL14" s="27">
        <f t="shared" si="0"/>
        <v>1.0020833333328483</v>
      </c>
      <c r="AM14" s="27">
        <v>-43812.159722222197</v>
      </c>
      <c r="AN14" s="27" t="e">
        <v>#REF!</v>
      </c>
      <c r="AO14" s="28" t="e">
        <v>#REF!</v>
      </c>
      <c r="AP14" s="29">
        <f t="shared" ca="1" si="1"/>
        <v>44161.737907060182</v>
      </c>
      <c r="AQ14" s="30" t="s">
        <v>129</v>
      </c>
    </row>
    <row r="15" spans="1:44" s="4" customFormat="1" ht="39" customHeight="1" x14ac:dyDescent="0.25">
      <c r="A15" s="23">
        <v>14</v>
      </c>
      <c r="B15" s="23" t="s">
        <v>43</v>
      </c>
      <c r="C15" s="25">
        <v>43866.441666666666</v>
      </c>
      <c r="D15" s="25">
        <v>43866.480555555558</v>
      </c>
      <c r="E15" s="23">
        <v>221408835</v>
      </c>
      <c r="F15" s="23" t="s">
        <v>102</v>
      </c>
      <c r="G15" s="23" t="s">
        <v>42</v>
      </c>
      <c r="H15" s="25">
        <v>43866.618055555555</v>
      </c>
      <c r="I15" s="23" t="s">
        <v>233</v>
      </c>
      <c r="J15" s="23" t="s">
        <v>400</v>
      </c>
      <c r="K15" s="23" t="s">
        <v>46</v>
      </c>
      <c r="L15" s="23" t="s">
        <v>234</v>
      </c>
      <c r="M15" s="23">
        <v>6</v>
      </c>
      <c r="N15" s="23" t="s">
        <v>39</v>
      </c>
      <c r="O15" s="23" t="s">
        <v>70</v>
      </c>
      <c r="P15" s="23" t="s">
        <v>52</v>
      </c>
      <c r="Q15" s="25">
        <v>43866.722222222219</v>
      </c>
      <c r="R15" s="25"/>
      <c r="S15" s="25"/>
      <c r="T15" s="25"/>
      <c r="U15" s="25"/>
      <c r="V15" s="25"/>
      <c r="W15" s="25"/>
      <c r="X15" s="25"/>
      <c r="Y15" s="25"/>
      <c r="Z15" s="25">
        <v>43868.574305555558</v>
      </c>
      <c r="AA15" s="23" t="s">
        <v>40</v>
      </c>
      <c r="AB15" s="23" t="s">
        <v>49</v>
      </c>
      <c r="AC15" s="23"/>
      <c r="AD15" s="23"/>
      <c r="AE15" s="86"/>
      <c r="AF15" s="23"/>
      <c r="AG15" s="23"/>
      <c r="AH15" s="23"/>
      <c r="AI15" s="23"/>
      <c r="AJ15" s="26" t="s">
        <v>128</v>
      </c>
      <c r="AK15" s="27">
        <v>-43816.159722222197</v>
      </c>
      <c r="AL15" s="27">
        <f t="shared" si="0"/>
        <v>1.9562500000029104</v>
      </c>
      <c r="AM15" s="27">
        <v>-43816.159722222197</v>
      </c>
      <c r="AN15" s="27" t="e">
        <v>#REF!</v>
      </c>
      <c r="AO15" s="28" t="e">
        <v>#REF!</v>
      </c>
      <c r="AP15" s="29">
        <f t="shared" ca="1" si="1"/>
        <v>44161.737907060182</v>
      </c>
      <c r="AQ15" s="30" t="s">
        <v>129</v>
      </c>
    </row>
    <row r="16" spans="1:44" s="4" customFormat="1" ht="23" x14ac:dyDescent="0.25">
      <c r="A16" s="23">
        <v>15</v>
      </c>
      <c r="B16" s="23" t="s">
        <v>43</v>
      </c>
      <c r="C16" s="25">
        <v>43866.041666666664</v>
      </c>
      <c r="D16" s="25">
        <v>43866.571527777778</v>
      </c>
      <c r="E16" s="23">
        <v>221403656</v>
      </c>
      <c r="F16" s="23" t="s">
        <v>50</v>
      </c>
      <c r="G16" s="23" t="s">
        <v>41</v>
      </c>
      <c r="H16" s="25">
        <v>43866.701388888891</v>
      </c>
      <c r="I16" s="23" t="s">
        <v>237</v>
      </c>
      <c r="J16" s="23" t="s">
        <v>179</v>
      </c>
      <c r="K16" s="23" t="s">
        <v>180</v>
      </c>
      <c r="L16" s="23" t="s">
        <v>238</v>
      </c>
      <c r="M16" s="23">
        <v>6</v>
      </c>
      <c r="N16" s="23" t="s">
        <v>74</v>
      </c>
      <c r="O16" s="23" t="s">
        <v>70</v>
      </c>
      <c r="P16" s="84" t="s">
        <v>106</v>
      </c>
      <c r="Q16" s="25">
        <v>43866.790972222225</v>
      </c>
      <c r="R16" s="25">
        <v>43866.790972222225</v>
      </c>
      <c r="S16" s="25"/>
      <c r="T16" s="25"/>
      <c r="U16" s="25"/>
      <c r="V16" s="25">
        <v>43868.668749999997</v>
      </c>
      <c r="W16" s="25"/>
      <c r="X16" s="25"/>
      <c r="Y16" s="25"/>
      <c r="Z16" s="23"/>
      <c r="AA16" s="23" t="s">
        <v>183</v>
      </c>
      <c r="AB16" s="23" t="s">
        <v>49</v>
      </c>
      <c r="AC16" s="23"/>
      <c r="AD16" s="23" t="s">
        <v>248</v>
      </c>
      <c r="AE16" s="23"/>
      <c r="AF16" s="23"/>
      <c r="AG16" s="23"/>
      <c r="AH16" s="23"/>
      <c r="AI16" s="23"/>
      <c r="AJ16" s="26" t="s">
        <v>128</v>
      </c>
      <c r="AK16" s="27">
        <v>-43814.159722222197</v>
      </c>
      <c r="AL16" s="27">
        <f t="shared" si="0"/>
        <v>1.9673611111065838</v>
      </c>
      <c r="AM16" s="27">
        <v>-43814.159722222197</v>
      </c>
      <c r="AN16" s="27" t="e">
        <v>#REF!</v>
      </c>
      <c r="AO16" s="28" t="e">
        <v>#REF!</v>
      </c>
      <c r="AP16" s="29">
        <f t="shared" ca="1" si="1"/>
        <v>44161.737907060182</v>
      </c>
      <c r="AQ16" s="30" t="s">
        <v>129</v>
      </c>
    </row>
    <row r="17" spans="1:43" s="4" customFormat="1" ht="12.5" x14ac:dyDescent="0.25">
      <c r="A17" s="23">
        <v>16</v>
      </c>
      <c r="B17" s="23" t="s">
        <v>43</v>
      </c>
      <c r="C17" s="25">
        <v>43867.212500000001</v>
      </c>
      <c r="D17" s="25">
        <v>43867.299305555556</v>
      </c>
      <c r="E17" s="23">
        <v>221466055</v>
      </c>
      <c r="F17" s="23" t="s">
        <v>62</v>
      </c>
      <c r="G17" s="23" t="s">
        <v>42</v>
      </c>
      <c r="H17" s="25">
        <v>43867.384722222225</v>
      </c>
      <c r="I17" s="23" t="s">
        <v>243</v>
      </c>
      <c r="J17" s="23" t="s">
        <v>37</v>
      </c>
      <c r="K17" s="23" t="s">
        <v>38</v>
      </c>
      <c r="L17" s="23" t="s">
        <v>244</v>
      </c>
      <c r="M17" s="23">
        <v>6</v>
      </c>
      <c r="N17" s="23" t="s">
        <v>39</v>
      </c>
      <c r="O17" s="23" t="s">
        <v>70</v>
      </c>
      <c r="P17" s="23" t="s">
        <v>65</v>
      </c>
      <c r="Q17" s="25">
        <v>43867.625</v>
      </c>
      <c r="R17" s="85"/>
      <c r="S17" s="23"/>
      <c r="T17" s="23"/>
      <c r="U17" s="23"/>
      <c r="V17" s="23"/>
      <c r="W17" s="23"/>
      <c r="X17" s="25">
        <v>43867.625</v>
      </c>
      <c r="Y17" s="23"/>
      <c r="Z17" s="25">
        <v>43868.282638888886</v>
      </c>
      <c r="AA17" s="23" t="s">
        <v>40</v>
      </c>
      <c r="AB17" s="23" t="s">
        <v>49</v>
      </c>
      <c r="AC17" s="23"/>
      <c r="AD17" s="23"/>
      <c r="AE17" s="23"/>
      <c r="AF17" s="23"/>
      <c r="AG17" s="23"/>
      <c r="AH17" s="23"/>
      <c r="AI17" s="23"/>
      <c r="AJ17" s="26" t="s">
        <v>128</v>
      </c>
      <c r="AK17" s="27">
        <v>-43811.159722222197</v>
      </c>
      <c r="AL17" s="27">
        <f t="shared" si="0"/>
        <v>0.89791666666133096</v>
      </c>
      <c r="AM17" s="27">
        <v>-43811.159722222197</v>
      </c>
      <c r="AN17" s="27" t="e">
        <v>#REF!</v>
      </c>
      <c r="AO17" s="28" t="e">
        <v>#REF!</v>
      </c>
      <c r="AP17" s="29">
        <f t="shared" ca="1" si="1"/>
        <v>44161.737907060182</v>
      </c>
      <c r="AQ17" s="30" t="s">
        <v>129</v>
      </c>
    </row>
    <row r="18" spans="1:43" s="4" customFormat="1" ht="12.5" x14ac:dyDescent="0.25">
      <c r="A18" s="23">
        <v>17</v>
      </c>
      <c r="B18" s="23" t="s">
        <v>43</v>
      </c>
      <c r="C18" s="25">
        <v>43867.635416666664</v>
      </c>
      <c r="D18" s="25">
        <v>43867.678472222222</v>
      </c>
      <c r="E18" s="23">
        <v>221496536</v>
      </c>
      <c r="F18" s="23" t="s">
        <v>111</v>
      </c>
      <c r="G18" s="23" t="s">
        <v>42</v>
      </c>
      <c r="H18" s="25">
        <v>43867.706250000003</v>
      </c>
      <c r="I18" s="23" t="s">
        <v>246</v>
      </c>
      <c r="J18" s="23" t="s">
        <v>37</v>
      </c>
      <c r="K18" s="23" t="s">
        <v>38</v>
      </c>
      <c r="L18" s="23" t="s">
        <v>247</v>
      </c>
      <c r="M18" s="23">
        <v>6</v>
      </c>
      <c r="N18" s="23" t="s">
        <v>39</v>
      </c>
      <c r="O18" s="23" t="s">
        <v>70</v>
      </c>
      <c r="P18" s="23" t="s">
        <v>125</v>
      </c>
      <c r="Q18" s="25">
        <v>43867.75</v>
      </c>
      <c r="R18" s="25"/>
      <c r="S18" s="25"/>
      <c r="T18" s="25"/>
      <c r="U18" s="25"/>
      <c r="V18" s="25"/>
      <c r="W18" s="25"/>
      <c r="X18" s="25">
        <v>43867.75</v>
      </c>
      <c r="Y18" s="25"/>
      <c r="Z18" s="25">
        <v>43868.287499999999</v>
      </c>
      <c r="AA18" s="23" t="s">
        <v>40</v>
      </c>
      <c r="AB18" s="23" t="s">
        <v>49</v>
      </c>
      <c r="AC18" s="23"/>
      <c r="AD18" s="23"/>
      <c r="AE18" s="23"/>
      <c r="AF18" s="23"/>
      <c r="AG18" s="23"/>
      <c r="AH18" s="23"/>
      <c r="AI18" s="23"/>
      <c r="AJ18" s="26" t="s">
        <v>128</v>
      </c>
      <c r="AK18" s="27">
        <v>-43810.159722222197</v>
      </c>
      <c r="AL18" s="27">
        <f t="shared" si="0"/>
        <v>0.58124999999563443</v>
      </c>
      <c r="AM18" s="27">
        <v>-43810.159722222197</v>
      </c>
      <c r="AN18" s="27" t="e">
        <v>#REF!</v>
      </c>
      <c r="AO18" s="28" t="e">
        <v>#REF!</v>
      </c>
      <c r="AP18" s="29">
        <f t="shared" ca="1" si="1"/>
        <v>44161.737907060182</v>
      </c>
      <c r="AQ18" s="30" t="s">
        <v>129</v>
      </c>
    </row>
    <row r="19" spans="1:43" s="4" customFormat="1" ht="23" x14ac:dyDescent="0.25">
      <c r="A19" s="23">
        <v>18</v>
      </c>
      <c r="B19" s="23" t="s">
        <v>43</v>
      </c>
      <c r="C19" s="25">
        <v>43868.402777777781</v>
      </c>
      <c r="D19" s="25">
        <v>43868.423611111109</v>
      </c>
      <c r="E19" s="23">
        <v>221548376</v>
      </c>
      <c r="F19" s="23" t="s">
        <v>115</v>
      </c>
      <c r="G19" s="23" t="s">
        <v>67</v>
      </c>
      <c r="H19" s="25">
        <v>43868.499305555553</v>
      </c>
      <c r="I19" s="23" t="s">
        <v>251</v>
      </c>
      <c r="J19" s="23" t="s">
        <v>252</v>
      </c>
      <c r="K19" s="23" t="s">
        <v>207</v>
      </c>
      <c r="L19" s="23" t="s">
        <v>104</v>
      </c>
      <c r="M19" s="23">
        <v>6</v>
      </c>
      <c r="N19" s="23" t="s">
        <v>74</v>
      </c>
      <c r="O19" s="23" t="s">
        <v>70</v>
      </c>
      <c r="P19" s="23" t="s">
        <v>106</v>
      </c>
      <c r="Q19" s="25">
        <v>43868.836805555555</v>
      </c>
      <c r="R19" s="25">
        <v>43868.836805555555</v>
      </c>
      <c r="S19" s="25"/>
      <c r="T19" s="25"/>
      <c r="U19" s="25">
        <v>43870.409722222219</v>
      </c>
      <c r="V19" s="25">
        <v>43870.425000000003</v>
      </c>
      <c r="W19" s="25"/>
      <c r="X19" s="25"/>
      <c r="Y19" s="25"/>
      <c r="Z19" s="25"/>
      <c r="AA19" s="23" t="s">
        <v>183</v>
      </c>
      <c r="AB19" s="23" t="s">
        <v>76</v>
      </c>
      <c r="AC19" s="23"/>
      <c r="AD19" s="23" t="s">
        <v>265</v>
      </c>
      <c r="AE19" s="23"/>
      <c r="AF19" s="23"/>
      <c r="AG19" s="23"/>
      <c r="AH19" s="23"/>
      <c r="AI19" s="23"/>
      <c r="AJ19" s="26" t="s">
        <v>128</v>
      </c>
      <c r="AK19" s="27">
        <v>-43808.159722222197</v>
      </c>
      <c r="AL19" s="27">
        <f t="shared" si="0"/>
        <v>1.9256944444496185</v>
      </c>
      <c r="AM19" s="27">
        <v>-43808.159722222197</v>
      </c>
      <c r="AN19" s="27" t="e">
        <v>#REF!</v>
      </c>
      <c r="AO19" s="28" t="e">
        <v>#REF!</v>
      </c>
      <c r="AP19" s="29">
        <f t="shared" ca="1" si="1"/>
        <v>44161.737907060182</v>
      </c>
      <c r="AQ19" s="30" t="s">
        <v>129</v>
      </c>
    </row>
    <row r="20" spans="1:43" s="4" customFormat="1" ht="12.5" x14ac:dyDescent="0.25">
      <c r="A20" s="23">
        <v>19</v>
      </c>
      <c r="B20" s="23" t="s">
        <v>43</v>
      </c>
      <c r="C20" s="25">
        <v>43868.468055555553</v>
      </c>
      <c r="D20" s="25">
        <v>43868.486805555556</v>
      </c>
      <c r="E20" s="23">
        <v>221551121</v>
      </c>
      <c r="F20" s="23" t="s">
        <v>94</v>
      </c>
      <c r="G20" s="23" t="s">
        <v>42</v>
      </c>
      <c r="H20" s="25">
        <v>43868.576388888891</v>
      </c>
      <c r="I20" s="23" t="s">
        <v>262</v>
      </c>
      <c r="J20" s="23" t="s">
        <v>37</v>
      </c>
      <c r="K20" s="23" t="s">
        <v>38</v>
      </c>
      <c r="L20" s="23" t="s">
        <v>263</v>
      </c>
      <c r="M20" s="23">
        <v>6</v>
      </c>
      <c r="N20" s="23" t="s">
        <v>39</v>
      </c>
      <c r="O20" s="23" t="s">
        <v>70</v>
      </c>
      <c r="P20" s="23" t="s">
        <v>65</v>
      </c>
      <c r="Q20" s="25">
        <v>43868.819444444445</v>
      </c>
      <c r="R20" s="23"/>
      <c r="S20" s="23"/>
      <c r="T20" s="23"/>
      <c r="U20" s="23"/>
      <c r="V20" s="23"/>
      <c r="W20" s="23"/>
      <c r="X20" s="25">
        <v>43868.819444444445</v>
      </c>
      <c r="Y20" s="23"/>
      <c r="Z20" s="25">
        <v>43869.645138888889</v>
      </c>
      <c r="AA20" s="23" t="s">
        <v>40</v>
      </c>
      <c r="AB20" s="23" t="s">
        <v>49</v>
      </c>
      <c r="AC20" s="23"/>
      <c r="AD20" s="23"/>
      <c r="AE20" s="23"/>
      <c r="AF20" s="23"/>
      <c r="AG20" s="23"/>
      <c r="AH20" s="23"/>
      <c r="AI20" s="23"/>
      <c r="AJ20" s="26" t="s">
        <v>128</v>
      </c>
      <c r="AK20" s="27">
        <v>-43803.159722222197</v>
      </c>
      <c r="AL20" s="27">
        <f t="shared" si="0"/>
        <v>1.0687499999985448</v>
      </c>
      <c r="AM20" s="27">
        <v>-43803.159722222197</v>
      </c>
      <c r="AN20" s="27" t="e">
        <v>#REF!</v>
      </c>
      <c r="AO20" s="28" t="e">
        <v>#REF!</v>
      </c>
      <c r="AP20" s="29">
        <f t="shared" ca="1" si="1"/>
        <v>44161.737907060182</v>
      </c>
      <c r="AQ20" s="30" t="s">
        <v>129</v>
      </c>
    </row>
    <row r="21" spans="1:43" s="4" customFormat="1" ht="12.5" x14ac:dyDescent="0.25">
      <c r="A21" s="23">
        <v>20</v>
      </c>
      <c r="B21" s="23" t="s">
        <v>43</v>
      </c>
      <c r="C21" s="25">
        <v>43868.745833333334</v>
      </c>
      <c r="D21" s="25">
        <v>43868.754166666666</v>
      </c>
      <c r="E21" s="23">
        <v>221569698</v>
      </c>
      <c r="F21" s="23" t="s">
        <v>51</v>
      </c>
      <c r="G21" s="23" t="s">
        <v>42</v>
      </c>
      <c r="H21" s="25">
        <v>43868.805555555555</v>
      </c>
      <c r="I21" s="23" t="s">
        <v>249</v>
      </c>
      <c r="J21" s="23" t="s">
        <v>37</v>
      </c>
      <c r="K21" s="23" t="s">
        <v>38</v>
      </c>
      <c r="L21" s="23" t="s">
        <v>250</v>
      </c>
      <c r="M21" s="23">
        <v>6</v>
      </c>
      <c r="N21" s="23" t="s">
        <v>39</v>
      </c>
      <c r="O21" s="23" t="s">
        <v>70</v>
      </c>
      <c r="P21" s="23" t="s">
        <v>149</v>
      </c>
      <c r="Q21" s="25">
        <v>43868.826388888891</v>
      </c>
      <c r="R21" s="25"/>
      <c r="S21" s="25"/>
      <c r="T21" s="25"/>
      <c r="U21" s="25"/>
      <c r="V21" s="25"/>
      <c r="W21" s="25"/>
      <c r="X21" s="25">
        <v>43868.833333333336</v>
      </c>
      <c r="Y21" s="25"/>
      <c r="Z21" s="25">
        <v>43869.340277777781</v>
      </c>
      <c r="AA21" s="23" t="s">
        <v>40</v>
      </c>
      <c r="AB21" s="23" t="s">
        <v>49</v>
      </c>
      <c r="AC21" s="23"/>
      <c r="AD21" s="23"/>
      <c r="AE21" s="23"/>
      <c r="AF21" s="23"/>
      <c r="AG21" s="23"/>
      <c r="AH21" s="23"/>
      <c r="AI21" s="23"/>
      <c r="AJ21" s="26" t="s">
        <v>128</v>
      </c>
      <c r="AK21" s="27">
        <v>-43809.159722222197</v>
      </c>
      <c r="AL21" s="27">
        <f t="shared" si="0"/>
        <v>0.53472222222626442</v>
      </c>
      <c r="AM21" s="27">
        <v>-43809.159722222197</v>
      </c>
      <c r="AN21" s="27" t="e">
        <v>#REF!</v>
      </c>
      <c r="AO21" s="28" t="e">
        <v>#REF!</v>
      </c>
      <c r="AP21" s="29">
        <f t="shared" ca="1" si="1"/>
        <v>44161.737907060182</v>
      </c>
      <c r="AQ21" s="30" t="s">
        <v>129</v>
      </c>
    </row>
    <row r="22" spans="1:43" s="4" customFormat="1" ht="12.5" x14ac:dyDescent="0.25">
      <c r="A22" s="23">
        <v>21</v>
      </c>
      <c r="B22" s="23" t="s">
        <v>43</v>
      </c>
      <c r="C22" s="25">
        <v>43868.663888888892</v>
      </c>
      <c r="D22" s="25">
        <v>43868.779861111114</v>
      </c>
      <c r="E22" s="23">
        <v>221563309</v>
      </c>
      <c r="F22" s="23" t="s">
        <v>62</v>
      </c>
      <c r="G22" s="23" t="s">
        <v>42</v>
      </c>
      <c r="H22" s="25">
        <v>43868.810416666667</v>
      </c>
      <c r="I22" s="23" t="s">
        <v>253</v>
      </c>
      <c r="J22" s="23" t="s">
        <v>37</v>
      </c>
      <c r="K22" s="23" t="s">
        <v>38</v>
      </c>
      <c r="L22" s="23" t="s">
        <v>254</v>
      </c>
      <c r="M22" s="23">
        <v>6</v>
      </c>
      <c r="N22" s="23" t="s">
        <v>39</v>
      </c>
      <c r="O22" s="23" t="s">
        <v>70</v>
      </c>
      <c r="P22" s="23" t="s">
        <v>219</v>
      </c>
      <c r="Q22" s="25">
        <v>43868.979166666664</v>
      </c>
      <c r="R22" s="25"/>
      <c r="S22" s="25"/>
      <c r="T22" s="25"/>
      <c r="U22" s="25"/>
      <c r="V22" s="25"/>
      <c r="W22" s="25"/>
      <c r="X22" s="25">
        <v>43868.986111111109</v>
      </c>
      <c r="Y22" s="25"/>
      <c r="Z22" s="25">
        <v>43869.504166666666</v>
      </c>
      <c r="AA22" s="23" t="s">
        <v>40</v>
      </c>
      <c r="AB22" s="23" t="s">
        <v>49</v>
      </c>
      <c r="AC22" s="23"/>
      <c r="AD22" s="23"/>
      <c r="AE22" s="23"/>
      <c r="AF22" s="23"/>
      <c r="AG22" s="23"/>
      <c r="AH22" s="23"/>
      <c r="AI22" s="23"/>
      <c r="AJ22" s="26" t="s">
        <v>128</v>
      </c>
      <c r="AK22" s="27">
        <v>-43807.159722222197</v>
      </c>
      <c r="AL22" s="27">
        <f t="shared" si="0"/>
        <v>0.69374999999854481</v>
      </c>
      <c r="AM22" s="27">
        <v>-43807.159722222197</v>
      </c>
      <c r="AN22" s="27" t="e">
        <v>#REF!</v>
      </c>
      <c r="AO22" s="28" t="e">
        <v>#REF!</v>
      </c>
      <c r="AP22" s="29">
        <f t="shared" ca="1" si="1"/>
        <v>44161.737907060182</v>
      </c>
      <c r="AQ22" s="30" t="s">
        <v>129</v>
      </c>
    </row>
    <row r="23" spans="1:43" s="4" customFormat="1" ht="23" x14ac:dyDescent="0.25">
      <c r="A23" s="23">
        <v>22</v>
      </c>
      <c r="B23" s="23" t="s">
        <v>43</v>
      </c>
      <c r="C23" s="25">
        <v>43868.760416666664</v>
      </c>
      <c r="D23" s="25">
        <v>43868.888194444444</v>
      </c>
      <c r="E23" s="23">
        <v>221576631</v>
      </c>
      <c r="F23" s="23" t="s">
        <v>62</v>
      </c>
      <c r="G23" s="23" t="s">
        <v>42</v>
      </c>
      <c r="H23" s="25">
        <v>43869.031944444447</v>
      </c>
      <c r="I23" s="23" t="s">
        <v>256</v>
      </c>
      <c r="J23" s="23" t="s">
        <v>114</v>
      </c>
      <c r="K23" s="23" t="s">
        <v>113</v>
      </c>
      <c r="L23" s="23" t="s">
        <v>255</v>
      </c>
      <c r="M23" s="23">
        <v>6</v>
      </c>
      <c r="N23" s="23" t="s">
        <v>74</v>
      </c>
      <c r="O23" s="23" t="s">
        <v>70</v>
      </c>
      <c r="P23" s="23" t="s">
        <v>85</v>
      </c>
      <c r="Q23" s="25">
        <v>43869.070833333331</v>
      </c>
      <c r="R23" s="25"/>
      <c r="S23" s="25"/>
      <c r="T23" s="25">
        <v>43869.543055555558</v>
      </c>
      <c r="U23" s="25"/>
      <c r="V23" s="25">
        <v>43869.547222222223</v>
      </c>
      <c r="W23" s="25"/>
      <c r="X23" s="25"/>
      <c r="Y23" s="25"/>
      <c r="Z23" s="25"/>
      <c r="AA23" s="23" t="s">
        <v>183</v>
      </c>
      <c r="AB23" s="23"/>
      <c r="AC23" s="23"/>
      <c r="AD23" s="23" t="s">
        <v>266</v>
      </c>
      <c r="AE23" s="23"/>
      <c r="AF23" s="23"/>
      <c r="AG23" s="23"/>
      <c r="AH23" s="23"/>
      <c r="AI23" s="23"/>
      <c r="AJ23" s="26" t="s">
        <v>128</v>
      </c>
      <c r="AK23" s="27">
        <v>-43806.159722222197</v>
      </c>
      <c r="AL23" s="27">
        <f t="shared" si="0"/>
        <v>0.51527777777664596</v>
      </c>
      <c r="AM23" s="27">
        <v>-43806.159722222197</v>
      </c>
      <c r="AN23" s="27" t="e">
        <v>#REF!</v>
      </c>
      <c r="AO23" s="28" t="e">
        <v>#REF!</v>
      </c>
      <c r="AP23" s="29">
        <f t="shared" ca="1" si="1"/>
        <v>44161.737907060182</v>
      </c>
      <c r="AQ23" s="30" t="s">
        <v>129</v>
      </c>
    </row>
    <row r="24" spans="1:43" s="4" customFormat="1" ht="12.5" x14ac:dyDescent="0.25">
      <c r="A24" s="23">
        <v>23</v>
      </c>
      <c r="B24" s="23" t="s">
        <v>43</v>
      </c>
      <c r="C24" s="25">
        <v>43869.37222222222</v>
      </c>
      <c r="D24" s="25">
        <v>43869.372916666667</v>
      </c>
      <c r="E24" s="23">
        <v>221611027</v>
      </c>
      <c r="F24" s="23" t="s">
        <v>51</v>
      </c>
      <c r="G24" s="40" t="s">
        <v>42</v>
      </c>
      <c r="H24" s="25">
        <v>43869.372916666667</v>
      </c>
      <c r="I24" s="23" t="s">
        <v>103</v>
      </c>
      <c r="J24" s="40" t="s">
        <v>37</v>
      </c>
      <c r="K24" s="40" t="s">
        <v>38</v>
      </c>
      <c r="L24" s="23" t="s">
        <v>267</v>
      </c>
      <c r="M24" s="23">
        <v>6</v>
      </c>
      <c r="N24" s="23" t="s">
        <v>39</v>
      </c>
      <c r="O24" s="40" t="s">
        <v>70</v>
      </c>
      <c r="P24" s="23" t="s">
        <v>127</v>
      </c>
      <c r="Q24" s="25">
        <v>43869.708333333336</v>
      </c>
      <c r="R24" s="25"/>
      <c r="S24" s="25"/>
      <c r="T24" s="25"/>
      <c r="U24" s="25"/>
      <c r="V24" s="25"/>
      <c r="W24" s="25"/>
      <c r="X24" s="25">
        <v>43869.711805555555</v>
      </c>
      <c r="Y24" s="25"/>
      <c r="Z24" s="25">
        <v>43870.234027777777</v>
      </c>
      <c r="AA24" s="23" t="s">
        <v>40</v>
      </c>
      <c r="AB24" s="23" t="s">
        <v>49</v>
      </c>
      <c r="AC24" s="23"/>
      <c r="AD24" s="23"/>
      <c r="AE24" s="23"/>
      <c r="AF24" s="23"/>
      <c r="AG24" s="23"/>
      <c r="AH24" s="23"/>
      <c r="AI24" s="23"/>
      <c r="AJ24" s="26" t="s">
        <v>128</v>
      </c>
      <c r="AK24" s="27">
        <v>-43801.159722222197</v>
      </c>
      <c r="AL24" s="27">
        <f t="shared" si="0"/>
        <v>0.86111111110949423</v>
      </c>
      <c r="AM24" s="27">
        <v>-43801.159722222197</v>
      </c>
      <c r="AN24" s="27" t="e">
        <v>#REF!</v>
      </c>
      <c r="AO24" s="28" t="e">
        <v>#REF!</v>
      </c>
      <c r="AP24" s="29">
        <f t="shared" ca="1" si="1"/>
        <v>44161.737907060182</v>
      </c>
      <c r="AQ24" s="30" t="s">
        <v>129</v>
      </c>
    </row>
    <row r="25" spans="1:43" s="4" customFormat="1" ht="12.5" x14ac:dyDescent="0.25">
      <c r="A25" s="23">
        <v>24</v>
      </c>
      <c r="B25" s="23" t="s">
        <v>43</v>
      </c>
      <c r="C25" s="25">
        <v>43869.466666666667</v>
      </c>
      <c r="D25" s="25">
        <v>43869.565972222219</v>
      </c>
      <c r="E25" s="23" t="s">
        <v>268</v>
      </c>
      <c r="F25" s="23" t="s">
        <v>146</v>
      </c>
      <c r="G25" s="23" t="s">
        <v>67</v>
      </c>
      <c r="H25" s="25">
        <v>43869.587500000001</v>
      </c>
      <c r="I25" s="23" t="s">
        <v>269</v>
      </c>
      <c r="J25" s="40" t="s">
        <v>37</v>
      </c>
      <c r="K25" s="40" t="s">
        <v>38</v>
      </c>
      <c r="L25" s="23" t="s">
        <v>270</v>
      </c>
      <c r="M25" s="23">
        <v>6</v>
      </c>
      <c r="N25" s="23" t="s">
        <v>39</v>
      </c>
      <c r="O25" s="40" t="s">
        <v>70</v>
      </c>
      <c r="P25" s="23" t="s">
        <v>127</v>
      </c>
      <c r="Q25" s="25">
        <v>43869.708333333336</v>
      </c>
      <c r="R25" s="25"/>
      <c r="S25" s="25"/>
      <c r="T25" s="25"/>
      <c r="U25" s="25"/>
      <c r="V25" s="25"/>
      <c r="W25" s="25"/>
      <c r="X25" s="25">
        <v>43869.711805555555</v>
      </c>
      <c r="Y25" s="25"/>
      <c r="Z25" s="25">
        <v>43870.234027777777</v>
      </c>
      <c r="AA25" s="23" t="s">
        <v>40</v>
      </c>
      <c r="AB25" s="23" t="s">
        <v>49</v>
      </c>
      <c r="AC25" s="23"/>
      <c r="AD25" s="23"/>
      <c r="AE25" s="23"/>
      <c r="AF25" s="23"/>
      <c r="AG25" s="23"/>
      <c r="AH25" s="23"/>
      <c r="AI25" s="23"/>
      <c r="AJ25" s="26" t="s">
        <v>128</v>
      </c>
      <c r="AK25" s="27">
        <v>-43800.159722222197</v>
      </c>
      <c r="AL25" s="27">
        <f t="shared" si="0"/>
        <v>0.64652777777519077</v>
      </c>
      <c r="AM25" s="27">
        <v>-43800.159722222197</v>
      </c>
      <c r="AN25" s="27" t="e">
        <v>#REF!</v>
      </c>
      <c r="AO25" s="28" t="e">
        <v>#REF!</v>
      </c>
      <c r="AP25" s="29">
        <f t="shared" ca="1" si="1"/>
        <v>44161.737907060182</v>
      </c>
      <c r="AQ25" s="30" t="s">
        <v>129</v>
      </c>
    </row>
    <row r="26" spans="1:43" s="4" customFormat="1" ht="23" x14ac:dyDescent="0.25">
      <c r="A26" s="23">
        <v>25</v>
      </c>
      <c r="B26" s="23" t="s">
        <v>43</v>
      </c>
      <c r="C26" s="25">
        <v>43869.712500000001</v>
      </c>
      <c r="D26" s="25">
        <v>43869.718055555553</v>
      </c>
      <c r="E26" s="23">
        <v>221631722</v>
      </c>
      <c r="F26" s="23" t="s">
        <v>51</v>
      </c>
      <c r="G26" s="23" t="s">
        <v>42</v>
      </c>
      <c r="H26" s="25">
        <v>43869.777777777781</v>
      </c>
      <c r="I26" s="23" t="s">
        <v>259</v>
      </c>
      <c r="J26" s="23" t="s">
        <v>260</v>
      </c>
      <c r="K26" s="23" t="s">
        <v>113</v>
      </c>
      <c r="L26" s="23" t="s">
        <v>261</v>
      </c>
      <c r="M26" s="23">
        <v>6</v>
      </c>
      <c r="N26" s="23" t="s">
        <v>39</v>
      </c>
      <c r="O26" s="23" t="s">
        <v>70</v>
      </c>
      <c r="P26" s="23" t="s">
        <v>219</v>
      </c>
      <c r="Q26" s="25">
        <v>43869.916666666664</v>
      </c>
      <c r="R26" s="25"/>
      <c r="S26" s="25"/>
      <c r="T26" s="25"/>
      <c r="U26" s="25"/>
      <c r="V26" s="25"/>
      <c r="W26" s="25"/>
      <c r="X26" s="25">
        <v>43869.925694444442</v>
      </c>
      <c r="Y26" s="25"/>
      <c r="Z26" s="25">
        <v>43870.465277777781</v>
      </c>
      <c r="AA26" s="23" t="s">
        <v>40</v>
      </c>
      <c r="AB26" s="23" t="s">
        <v>49</v>
      </c>
      <c r="AC26" s="23"/>
      <c r="AD26" s="23"/>
      <c r="AE26" s="23"/>
      <c r="AF26" s="23"/>
      <c r="AG26" s="23"/>
      <c r="AH26" s="23"/>
      <c r="AI26" s="23"/>
      <c r="AJ26" s="26" t="s">
        <v>128</v>
      </c>
      <c r="AK26" s="27">
        <v>-43804.159722222197</v>
      </c>
      <c r="AL26" s="27">
        <f t="shared" si="0"/>
        <v>0.6875</v>
      </c>
      <c r="AM26" s="27">
        <v>-43804.159722222197</v>
      </c>
      <c r="AN26" s="27" t="e">
        <v>#REF!</v>
      </c>
      <c r="AO26" s="28" t="e">
        <v>#REF!</v>
      </c>
      <c r="AP26" s="29">
        <f t="shared" ca="1" si="1"/>
        <v>44161.737907060182</v>
      </c>
      <c r="AQ26" s="30" t="s">
        <v>129</v>
      </c>
    </row>
    <row r="27" spans="1:43" s="4" customFormat="1" ht="12.5" x14ac:dyDescent="0.25">
      <c r="A27" s="23">
        <v>26</v>
      </c>
      <c r="B27" s="23" t="s">
        <v>43</v>
      </c>
      <c r="C27" s="25">
        <v>43869.695138888892</v>
      </c>
      <c r="D27" s="25">
        <v>43869.696527777778</v>
      </c>
      <c r="E27" s="23">
        <v>221623572</v>
      </c>
      <c r="F27" s="23" t="s">
        <v>94</v>
      </c>
      <c r="G27" s="23" t="s">
        <v>41</v>
      </c>
      <c r="H27" s="25">
        <v>43869.868055555555</v>
      </c>
      <c r="I27" s="23" t="s">
        <v>257</v>
      </c>
      <c r="J27" s="23" t="s">
        <v>37</v>
      </c>
      <c r="K27" s="23" t="s">
        <v>38</v>
      </c>
      <c r="L27" s="23" t="s">
        <v>258</v>
      </c>
      <c r="M27" s="23">
        <v>6</v>
      </c>
      <c r="N27" s="23" t="s">
        <v>39</v>
      </c>
      <c r="O27" s="23" t="s">
        <v>70</v>
      </c>
      <c r="P27" s="23" t="s">
        <v>75</v>
      </c>
      <c r="Q27" s="25">
        <v>43869.871527777781</v>
      </c>
      <c r="R27" s="25"/>
      <c r="S27" s="25"/>
      <c r="T27" s="25"/>
      <c r="U27" s="25"/>
      <c r="V27" s="25"/>
      <c r="W27" s="25"/>
      <c r="X27" s="25">
        <v>43869.875</v>
      </c>
      <c r="Y27" s="25"/>
      <c r="Z27" s="25">
        <v>43870.428472222222</v>
      </c>
      <c r="AA27" s="23" t="s">
        <v>40</v>
      </c>
      <c r="AB27" s="23" t="s">
        <v>49</v>
      </c>
      <c r="AC27" s="23"/>
      <c r="AD27" s="23"/>
      <c r="AE27" s="23"/>
      <c r="AF27" s="23"/>
      <c r="AG27" s="23"/>
      <c r="AH27" s="23"/>
      <c r="AI27" s="23"/>
      <c r="AJ27" s="26" t="s">
        <v>128</v>
      </c>
      <c r="AK27" s="27">
        <v>-43805.159722222197</v>
      </c>
      <c r="AL27" s="27">
        <f t="shared" si="0"/>
        <v>0.56041666666715173</v>
      </c>
      <c r="AM27" s="27">
        <v>-43805.159722222197</v>
      </c>
      <c r="AN27" s="27" t="e">
        <v>#REF!</v>
      </c>
      <c r="AO27" s="28" t="e">
        <v>#REF!</v>
      </c>
      <c r="AP27" s="29">
        <f t="shared" ca="1" si="1"/>
        <v>44161.737907060182</v>
      </c>
      <c r="AQ27" s="30" t="s">
        <v>129</v>
      </c>
    </row>
    <row r="28" spans="1:43" s="4" customFormat="1" ht="12.5" x14ac:dyDescent="0.25">
      <c r="A28" s="23">
        <v>27</v>
      </c>
      <c r="B28" s="23" t="s">
        <v>43</v>
      </c>
      <c r="C28" s="25">
        <v>43870.523611111108</v>
      </c>
      <c r="D28" s="25">
        <v>43870.524305555555</v>
      </c>
      <c r="E28" s="23">
        <v>221670829</v>
      </c>
      <c r="F28" s="40" t="s">
        <v>51</v>
      </c>
      <c r="G28" s="40" t="s">
        <v>42</v>
      </c>
      <c r="H28" s="25">
        <v>43870.671527777777</v>
      </c>
      <c r="I28" s="23" t="s">
        <v>249</v>
      </c>
      <c r="J28" s="23" t="s">
        <v>37</v>
      </c>
      <c r="K28" s="23" t="s">
        <v>38</v>
      </c>
      <c r="L28" s="40" t="s">
        <v>264</v>
      </c>
      <c r="M28" s="23">
        <v>6</v>
      </c>
      <c r="N28" s="23" t="s">
        <v>39</v>
      </c>
      <c r="O28" s="23" t="s">
        <v>70</v>
      </c>
      <c r="P28" s="40" t="s">
        <v>149</v>
      </c>
      <c r="Q28" s="25">
        <v>43870.770833333336</v>
      </c>
      <c r="R28" s="67"/>
      <c r="S28" s="67"/>
      <c r="T28" s="67"/>
      <c r="U28" s="67"/>
      <c r="V28" s="67"/>
      <c r="W28" s="67"/>
      <c r="X28" s="25">
        <v>43870.791666666664</v>
      </c>
      <c r="Y28" s="67"/>
      <c r="Z28" s="25">
        <v>43871.291666666664</v>
      </c>
      <c r="AA28" s="23" t="s">
        <v>40</v>
      </c>
      <c r="AB28" s="23" t="s">
        <v>49</v>
      </c>
      <c r="AC28" s="23"/>
      <c r="AD28" s="23"/>
      <c r="AE28" s="23"/>
      <c r="AF28" s="23"/>
      <c r="AG28" s="23"/>
      <c r="AH28" s="23"/>
      <c r="AI28" s="23"/>
      <c r="AJ28" s="26" t="s">
        <v>128</v>
      </c>
      <c r="AK28" s="27">
        <v>-43802.159722222197</v>
      </c>
      <c r="AL28" s="27">
        <f t="shared" si="0"/>
        <v>0.62013888888759539</v>
      </c>
      <c r="AM28" s="27">
        <v>-43802.159722222197</v>
      </c>
      <c r="AN28" s="27" t="e">
        <v>#REF!</v>
      </c>
      <c r="AO28" s="28" t="e">
        <v>#REF!</v>
      </c>
      <c r="AP28" s="29">
        <f t="shared" ca="1" si="1"/>
        <v>44161.737907060182</v>
      </c>
      <c r="AQ28" s="30" t="s">
        <v>129</v>
      </c>
    </row>
    <row r="29" spans="1:43" s="4" customFormat="1" ht="12.5" x14ac:dyDescent="0.25">
      <c r="A29" s="23">
        <v>28</v>
      </c>
      <c r="B29" s="23" t="s">
        <v>43</v>
      </c>
      <c r="C29" s="25">
        <v>43871.40625</v>
      </c>
      <c r="D29" s="25">
        <v>43871.406944444447</v>
      </c>
      <c r="E29" s="23">
        <v>221716886</v>
      </c>
      <c r="F29" s="23" t="s">
        <v>62</v>
      </c>
      <c r="G29" s="23" t="s">
        <v>42</v>
      </c>
      <c r="H29" s="25">
        <v>43871.571527777778</v>
      </c>
      <c r="I29" s="23" t="s">
        <v>271</v>
      </c>
      <c r="J29" s="23" t="s">
        <v>37</v>
      </c>
      <c r="K29" s="23" t="s">
        <v>38</v>
      </c>
      <c r="L29" s="40" t="s">
        <v>272</v>
      </c>
      <c r="M29" s="40">
        <v>7</v>
      </c>
      <c r="N29" s="23" t="s">
        <v>39</v>
      </c>
      <c r="O29" s="23" t="s">
        <v>70</v>
      </c>
      <c r="P29" s="23" t="s">
        <v>127</v>
      </c>
      <c r="Q29" s="25">
        <v>43871.583333333336</v>
      </c>
      <c r="R29" s="25"/>
      <c r="S29" s="25"/>
      <c r="T29" s="25"/>
      <c r="U29" s="25"/>
      <c r="V29" s="25"/>
      <c r="W29" s="25"/>
      <c r="X29" s="25">
        <v>43871.59375</v>
      </c>
      <c r="Y29" s="25"/>
      <c r="Z29" s="25">
        <v>43872.154861111114</v>
      </c>
      <c r="AA29" s="23" t="s">
        <v>40</v>
      </c>
      <c r="AB29" s="23" t="s">
        <v>49</v>
      </c>
      <c r="AC29" s="23"/>
      <c r="AD29" s="23"/>
      <c r="AE29" s="23"/>
      <c r="AF29" s="23"/>
      <c r="AG29" s="23"/>
      <c r="AH29" s="23"/>
      <c r="AI29" s="23"/>
      <c r="AJ29" s="26" t="s">
        <v>128</v>
      </c>
      <c r="AK29" s="27">
        <v>-43799.159722222197</v>
      </c>
      <c r="AL29" s="27">
        <f t="shared" si="0"/>
        <v>0.58333333333575865</v>
      </c>
      <c r="AM29" s="27">
        <v>-43799.159722222197</v>
      </c>
      <c r="AN29" s="27" t="e">
        <v>#REF!</v>
      </c>
      <c r="AO29" s="28" t="e">
        <v>#REF!</v>
      </c>
      <c r="AP29" s="29">
        <f t="shared" ca="1" si="1"/>
        <v>44161.737907060182</v>
      </c>
      <c r="AQ29" s="30" t="s">
        <v>129</v>
      </c>
    </row>
    <row r="30" spans="1:43" s="4" customFormat="1" ht="12.5" x14ac:dyDescent="0.25">
      <c r="A30" s="23">
        <v>29</v>
      </c>
      <c r="B30" s="40" t="s">
        <v>43</v>
      </c>
      <c r="C30" s="25">
        <v>43871.59097222222</v>
      </c>
      <c r="D30" s="25">
        <v>43871.611111111109</v>
      </c>
      <c r="E30" s="23">
        <v>221724556</v>
      </c>
      <c r="F30" s="23" t="s">
        <v>102</v>
      </c>
      <c r="G30" s="23" t="s">
        <v>42</v>
      </c>
      <c r="H30" s="25">
        <v>43871.645833333336</v>
      </c>
      <c r="I30" s="23" t="s">
        <v>279</v>
      </c>
      <c r="J30" s="40" t="s">
        <v>37</v>
      </c>
      <c r="K30" s="40" t="s">
        <v>38</v>
      </c>
      <c r="L30" s="23" t="s">
        <v>280</v>
      </c>
      <c r="M30" s="40">
        <v>7</v>
      </c>
      <c r="N30" s="23" t="s">
        <v>39</v>
      </c>
      <c r="O30" s="23" t="s">
        <v>70</v>
      </c>
      <c r="P30" s="23" t="s">
        <v>219</v>
      </c>
      <c r="Q30" s="25">
        <v>43871.840277777781</v>
      </c>
      <c r="R30" s="25"/>
      <c r="S30" s="25"/>
      <c r="T30" s="25"/>
      <c r="U30" s="25"/>
      <c r="V30" s="25"/>
      <c r="W30" s="25"/>
      <c r="X30" s="25">
        <v>43871.844444444447</v>
      </c>
      <c r="Y30" s="25"/>
      <c r="Z30" s="25">
        <v>43872.37777777778</v>
      </c>
      <c r="AA30" s="23" t="s">
        <v>40</v>
      </c>
      <c r="AB30" s="23" t="s">
        <v>49</v>
      </c>
      <c r="AC30" s="23"/>
      <c r="AD30" s="23"/>
      <c r="AE30" s="23"/>
      <c r="AF30" s="23"/>
      <c r="AG30" s="23"/>
      <c r="AH30" s="23"/>
      <c r="AI30" s="23"/>
      <c r="AJ30" s="26" t="s">
        <v>128</v>
      </c>
      <c r="AK30" s="27">
        <v>-43795.159722222197</v>
      </c>
      <c r="AL30" s="27">
        <f t="shared" si="0"/>
        <v>0.73194444444379769</v>
      </c>
      <c r="AM30" s="27">
        <v>-43795.159722222197</v>
      </c>
      <c r="AN30" s="27" t="e">
        <v>#REF!</v>
      </c>
      <c r="AO30" s="28" t="e">
        <v>#REF!</v>
      </c>
      <c r="AP30" s="29">
        <f t="shared" ca="1" si="1"/>
        <v>44161.737907060182</v>
      </c>
      <c r="AQ30" s="30" t="s">
        <v>129</v>
      </c>
    </row>
    <row r="31" spans="1:43" s="4" customFormat="1" ht="12.5" x14ac:dyDescent="0.25">
      <c r="A31" s="23">
        <v>30</v>
      </c>
      <c r="B31" s="40" t="s">
        <v>43</v>
      </c>
      <c r="C31" s="25">
        <v>43871.736805555556</v>
      </c>
      <c r="D31" s="25">
        <v>43871.779166666667</v>
      </c>
      <c r="E31" s="23">
        <v>221736091</v>
      </c>
      <c r="F31" s="40" t="s">
        <v>66</v>
      </c>
      <c r="G31" s="40" t="s">
        <v>67</v>
      </c>
      <c r="H31" s="25">
        <v>43871.80972222222</v>
      </c>
      <c r="I31" s="23" t="s">
        <v>277</v>
      </c>
      <c r="J31" s="40" t="s">
        <v>117</v>
      </c>
      <c r="K31" s="40" t="s">
        <v>38</v>
      </c>
      <c r="L31" s="23" t="s">
        <v>278</v>
      </c>
      <c r="M31" s="40">
        <v>7</v>
      </c>
      <c r="N31" s="23" t="s">
        <v>39</v>
      </c>
      <c r="O31" s="23" t="s">
        <v>70</v>
      </c>
      <c r="P31" s="40" t="s">
        <v>75</v>
      </c>
      <c r="Q31" s="25">
        <v>43871.836805555555</v>
      </c>
      <c r="R31" s="23"/>
      <c r="S31" s="23"/>
      <c r="T31" s="23"/>
      <c r="U31" s="23"/>
      <c r="V31" s="23"/>
      <c r="W31" s="23"/>
      <c r="X31" s="25">
        <v>43871.840277777781</v>
      </c>
      <c r="Y31" s="25"/>
      <c r="Z31" s="25">
        <v>43872.359722222223</v>
      </c>
      <c r="AA31" s="23" t="s">
        <v>40</v>
      </c>
      <c r="AB31" s="23" t="s">
        <v>49</v>
      </c>
      <c r="AC31" s="23"/>
      <c r="AD31" s="23"/>
      <c r="AE31" s="23"/>
      <c r="AF31" s="23"/>
      <c r="AG31" s="23"/>
      <c r="AH31" s="23"/>
      <c r="AI31" s="23"/>
      <c r="AJ31" s="26" t="s">
        <v>128</v>
      </c>
      <c r="AK31" s="27">
        <v>-43796.159722222197</v>
      </c>
      <c r="AL31" s="27">
        <f t="shared" si="0"/>
        <v>0.55000000000291038</v>
      </c>
      <c r="AM31" s="27">
        <v>-43796.159722222197</v>
      </c>
      <c r="AN31" s="27" t="e">
        <v>#REF!</v>
      </c>
      <c r="AO31" s="28" t="e">
        <v>#REF!</v>
      </c>
      <c r="AP31" s="29">
        <f t="shared" ca="1" si="1"/>
        <v>44161.737907060182</v>
      </c>
      <c r="AQ31" s="30" t="s">
        <v>129</v>
      </c>
    </row>
    <row r="32" spans="1:43" s="4" customFormat="1" ht="12.5" x14ac:dyDescent="0.25">
      <c r="A32" s="23">
        <v>31</v>
      </c>
      <c r="B32" s="40" t="s">
        <v>43</v>
      </c>
      <c r="C32" s="25">
        <v>43871.739583333336</v>
      </c>
      <c r="D32" s="25">
        <v>43871.890972222223</v>
      </c>
      <c r="E32" s="23">
        <v>221735294</v>
      </c>
      <c r="F32" s="40" t="s">
        <v>303</v>
      </c>
      <c r="G32" s="40" t="s">
        <v>51</v>
      </c>
      <c r="H32" s="25">
        <v>43871.98541666667</v>
      </c>
      <c r="I32" s="23" t="s">
        <v>304</v>
      </c>
      <c r="J32" s="40" t="s">
        <v>37</v>
      </c>
      <c r="K32" s="40" t="s">
        <v>38</v>
      </c>
      <c r="L32" s="23" t="s">
        <v>305</v>
      </c>
      <c r="M32" s="40">
        <v>7</v>
      </c>
      <c r="N32" s="23" t="s">
        <v>39</v>
      </c>
      <c r="O32" s="23" t="s">
        <v>70</v>
      </c>
      <c r="P32" s="40" t="s">
        <v>153</v>
      </c>
      <c r="Q32" s="25">
        <v>43872.145833333336</v>
      </c>
      <c r="R32" s="23"/>
      <c r="S32" s="23"/>
      <c r="T32" s="23"/>
      <c r="U32" s="23"/>
      <c r="V32" s="23"/>
      <c r="W32" s="23"/>
      <c r="X32" s="25">
        <v>43872.149305555555</v>
      </c>
      <c r="Y32" s="25"/>
      <c r="Z32" s="25">
        <v>43872.580555555556</v>
      </c>
      <c r="AA32" s="23" t="s">
        <v>40</v>
      </c>
      <c r="AB32" s="23" t="s">
        <v>49</v>
      </c>
      <c r="AC32" s="23"/>
      <c r="AD32" s="23"/>
      <c r="AE32" s="23"/>
      <c r="AF32" s="23"/>
      <c r="AG32" s="23"/>
      <c r="AH32" s="23"/>
      <c r="AI32" s="23"/>
      <c r="AJ32" s="26" t="s">
        <v>128</v>
      </c>
      <c r="AK32" s="27">
        <v>-43785.159722222197</v>
      </c>
      <c r="AL32" s="27">
        <f t="shared" si="0"/>
        <v>0.59513888888614019</v>
      </c>
      <c r="AM32" s="27">
        <v>-43785.159722222197</v>
      </c>
      <c r="AN32" s="27" t="e">
        <v>#REF!</v>
      </c>
      <c r="AO32" s="28" t="e">
        <v>#REF!</v>
      </c>
      <c r="AP32" s="29">
        <f t="shared" ca="1" si="1"/>
        <v>44161.737907060182</v>
      </c>
      <c r="AQ32" s="30" t="s">
        <v>129</v>
      </c>
    </row>
    <row r="33" spans="1:43" s="4" customFormat="1" ht="12.5" x14ac:dyDescent="0.25">
      <c r="A33" s="23">
        <v>32</v>
      </c>
      <c r="B33" s="40" t="s">
        <v>43</v>
      </c>
      <c r="C33" s="25">
        <v>43872.518750000003</v>
      </c>
      <c r="D33" s="25">
        <v>43872.593055555553</v>
      </c>
      <c r="E33" s="23">
        <v>217745648</v>
      </c>
      <c r="F33" s="23" t="s">
        <v>60</v>
      </c>
      <c r="G33" s="23" t="s">
        <v>41</v>
      </c>
      <c r="H33" s="25">
        <v>43872.601388888892</v>
      </c>
      <c r="I33" s="23" t="s">
        <v>281</v>
      </c>
      <c r="J33" s="40" t="s">
        <v>37</v>
      </c>
      <c r="K33" s="23" t="s">
        <v>38</v>
      </c>
      <c r="L33" s="23" t="s">
        <v>282</v>
      </c>
      <c r="M33" s="40">
        <v>7</v>
      </c>
      <c r="N33" s="23" t="s">
        <v>39</v>
      </c>
      <c r="O33" s="23" t="s">
        <v>70</v>
      </c>
      <c r="P33" s="23" t="s">
        <v>149</v>
      </c>
      <c r="Q33" s="25">
        <v>43872.666666666664</v>
      </c>
      <c r="R33" s="25"/>
      <c r="S33" s="25"/>
      <c r="T33" s="25"/>
      <c r="U33" s="25"/>
      <c r="V33" s="25"/>
      <c r="W33" s="25"/>
      <c r="X33" s="25">
        <v>43872.689583333333</v>
      </c>
      <c r="Y33" s="25"/>
      <c r="Z33" s="25">
        <v>43873.256944444445</v>
      </c>
      <c r="AA33" s="23" t="s">
        <v>40</v>
      </c>
      <c r="AB33" s="23" t="s">
        <v>49</v>
      </c>
      <c r="AC33" s="23"/>
      <c r="AD33" s="23"/>
      <c r="AE33" s="23"/>
      <c r="AF33" s="23"/>
      <c r="AG33" s="23"/>
      <c r="AH33" s="23"/>
      <c r="AI33" s="23"/>
      <c r="AJ33" s="26" t="s">
        <v>128</v>
      </c>
      <c r="AK33" s="27">
        <v>-43794.159722222197</v>
      </c>
      <c r="AL33" s="27">
        <f t="shared" si="0"/>
        <v>0.65555555555329192</v>
      </c>
      <c r="AM33" s="27">
        <v>-43794.159722222197</v>
      </c>
      <c r="AN33" s="27" t="e">
        <v>#REF!</v>
      </c>
      <c r="AO33" s="28" t="e">
        <v>#REF!</v>
      </c>
      <c r="AP33" s="29">
        <f t="shared" ca="1" si="1"/>
        <v>44161.737907060182</v>
      </c>
      <c r="AQ33" s="30" t="s">
        <v>129</v>
      </c>
    </row>
    <row r="34" spans="1:43" s="4" customFormat="1" ht="23" x14ac:dyDescent="0.25">
      <c r="A34" s="23">
        <v>33</v>
      </c>
      <c r="B34" s="40" t="s">
        <v>43</v>
      </c>
      <c r="C34" s="25">
        <v>43872.604166666664</v>
      </c>
      <c r="D34" s="25">
        <v>43872.635416666664</v>
      </c>
      <c r="E34" s="23">
        <v>221783471</v>
      </c>
      <c r="F34" s="23" t="s">
        <v>283</v>
      </c>
      <c r="G34" s="23" t="s">
        <v>283</v>
      </c>
      <c r="H34" s="25">
        <v>43872.649305555555</v>
      </c>
      <c r="I34" s="23" t="s">
        <v>284</v>
      </c>
      <c r="J34" s="40" t="s">
        <v>285</v>
      </c>
      <c r="K34" s="23" t="s">
        <v>207</v>
      </c>
      <c r="L34" s="23" t="s">
        <v>226</v>
      </c>
      <c r="M34" s="40">
        <v>7</v>
      </c>
      <c r="N34" s="40" t="s">
        <v>74</v>
      </c>
      <c r="O34" s="23" t="s">
        <v>70</v>
      </c>
      <c r="P34" s="23" t="s">
        <v>75</v>
      </c>
      <c r="Q34" s="25">
        <v>43872.84375</v>
      </c>
      <c r="R34" s="25">
        <v>43872.847222222219</v>
      </c>
      <c r="S34" s="25">
        <v>43873.629166666666</v>
      </c>
      <c r="T34" s="25"/>
      <c r="U34" s="25"/>
      <c r="V34" s="25">
        <v>43872.888888888891</v>
      </c>
      <c r="W34" s="25"/>
      <c r="X34" s="25"/>
      <c r="Y34" s="25"/>
      <c r="Z34" s="25"/>
      <c r="AA34" s="23" t="s">
        <v>183</v>
      </c>
      <c r="AB34" s="23"/>
      <c r="AC34" s="23"/>
      <c r="AD34" s="23" t="s">
        <v>286</v>
      </c>
      <c r="AE34" s="23"/>
      <c r="AF34" s="23"/>
      <c r="AG34" s="23"/>
      <c r="AH34" s="23"/>
      <c r="AI34" s="23"/>
      <c r="AJ34" s="26" t="s">
        <v>128</v>
      </c>
      <c r="AK34" s="27">
        <v>-43793.159722222197</v>
      </c>
      <c r="AL34" s="27">
        <f t="shared" ref="AL34:AL65" si="2">IF(N34="initial",IF(AA34="converted to Final MIR",Z34-H34,V34-H34),Z34-H34)</f>
        <v>0.23958333333575865</v>
      </c>
      <c r="AM34" s="27">
        <v>-43793.159722222197</v>
      </c>
      <c r="AN34" s="27" t="e">
        <v>#REF!</v>
      </c>
      <c r="AO34" s="28" t="e">
        <v>#REF!</v>
      </c>
      <c r="AP34" s="29">
        <f t="shared" ref="AP34:AP65" ca="1" si="3">NOW()</f>
        <v>44161.737907060182</v>
      </c>
      <c r="AQ34" s="30" t="s">
        <v>129</v>
      </c>
    </row>
    <row r="35" spans="1:43" s="4" customFormat="1" ht="12.5" x14ac:dyDescent="0.25">
      <c r="A35" s="23">
        <v>34</v>
      </c>
      <c r="B35" s="40" t="s">
        <v>43</v>
      </c>
      <c r="C35" s="25">
        <v>43872.397916666669</v>
      </c>
      <c r="D35" s="25">
        <v>43872.404166666667</v>
      </c>
      <c r="E35" s="23">
        <v>221771373</v>
      </c>
      <c r="F35" s="23" t="s">
        <v>62</v>
      </c>
      <c r="G35" s="23" t="s">
        <v>42</v>
      </c>
      <c r="H35" s="25">
        <v>43872.780555555553</v>
      </c>
      <c r="I35" s="23" t="s">
        <v>287</v>
      </c>
      <c r="J35" s="23" t="s">
        <v>37</v>
      </c>
      <c r="K35" s="23" t="s">
        <v>38</v>
      </c>
      <c r="L35" s="23" t="s">
        <v>288</v>
      </c>
      <c r="M35" s="40">
        <v>7</v>
      </c>
      <c r="N35" s="23" t="s">
        <v>39</v>
      </c>
      <c r="O35" s="23" t="s">
        <v>70</v>
      </c>
      <c r="P35" s="23" t="s">
        <v>127</v>
      </c>
      <c r="Q35" s="25">
        <v>43872.871527777781</v>
      </c>
      <c r="R35" s="25"/>
      <c r="S35" s="25"/>
      <c r="T35" s="25"/>
      <c r="U35" s="25"/>
      <c r="V35" s="25"/>
      <c r="W35" s="25"/>
      <c r="X35" s="25">
        <v>43872.875</v>
      </c>
      <c r="Y35" s="25"/>
      <c r="Z35" s="25">
        <v>43873.450694444444</v>
      </c>
      <c r="AA35" s="23" t="s">
        <v>40</v>
      </c>
      <c r="AB35" s="23" t="s">
        <v>49</v>
      </c>
      <c r="AC35" s="23"/>
      <c r="AD35" s="23"/>
      <c r="AE35" s="23"/>
      <c r="AF35" s="23"/>
      <c r="AG35" s="23"/>
      <c r="AH35" s="23"/>
      <c r="AI35" s="23"/>
      <c r="AJ35" s="26" t="s">
        <v>128</v>
      </c>
      <c r="AK35" s="27">
        <v>-43792.159722222197</v>
      </c>
      <c r="AL35" s="27">
        <f t="shared" si="2"/>
        <v>0.67013888889050577</v>
      </c>
      <c r="AM35" s="27">
        <v>-43792.159722222197</v>
      </c>
      <c r="AN35" s="27" t="e">
        <v>#REF!</v>
      </c>
      <c r="AO35" s="28" t="e">
        <v>#REF!</v>
      </c>
      <c r="AP35" s="29">
        <f t="shared" ca="1" si="3"/>
        <v>44161.737907060182</v>
      </c>
      <c r="AQ35" s="30" t="s">
        <v>129</v>
      </c>
    </row>
    <row r="36" spans="1:43" s="4" customFormat="1" ht="34.5" x14ac:dyDescent="0.25">
      <c r="A36" s="23">
        <v>35</v>
      </c>
      <c r="B36" s="23" t="s">
        <v>43</v>
      </c>
      <c r="C36" s="25">
        <v>43872.886805555558</v>
      </c>
      <c r="D36" s="25">
        <v>43873.117361111108</v>
      </c>
      <c r="E36" s="23">
        <v>221804157</v>
      </c>
      <c r="F36" s="23" t="s">
        <v>111</v>
      </c>
      <c r="G36" s="23" t="s">
        <v>42</v>
      </c>
      <c r="H36" s="25">
        <v>43873.213888888888</v>
      </c>
      <c r="I36" s="23" t="s">
        <v>289</v>
      </c>
      <c r="J36" s="23" t="s">
        <v>179</v>
      </c>
      <c r="K36" s="23" t="s">
        <v>180</v>
      </c>
      <c r="L36" s="23" t="s">
        <v>290</v>
      </c>
      <c r="M36" s="40">
        <v>7</v>
      </c>
      <c r="N36" s="23" t="s">
        <v>74</v>
      </c>
      <c r="O36" s="23" t="s">
        <v>70</v>
      </c>
      <c r="P36" s="23" t="s">
        <v>65</v>
      </c>
      <c r="Q36" s="25">
        <v>43873.458333333336</v>
      </c>
      <c r="R36" s="25">
        <v>43873.458333333336</v>
      </c>
      <c r="S36" s="25">
        <v>43875.442361111112</v>
      </c>
      <c r="T36" s="25"/>
      <c r="U36" s="25"/>
      <c r="V36" s="25">
        <v>43875.077777777777</v>
      </c>
      <c r="W36" s="25"/>
      <c r="X36" s="25"/>
      <c r="Y36" s="25"/>
      <c r="Z36" s="25"/>
      <c r="AA36" s="23" t="s">
        <v>183</v>
      </c>
      <c r="AB36" s="23" t="s">
        <v>98</v>
      </c>
      <c r="AC36" s="23"/>
      <c r="AD36" s="23"/>
      <c r="AE36" s="23"/>
      <c r="AF36" s="23"/>
      <c r="AG36" s="23"/>
      <c r="AH36" s="23"/>
      <c r="AI36" s="23"/>
      <c r="AJ36" s="26" t="s">
        <v>128</v>
      </c>
      <c r="AK36" s="27">
        <v>-43791.159722222197</v>
      </c>
      <c r="AL36" s="27">
        <f t="shared" si="2"/>
        <v>1.8638888888890506</v>
      </c>
      <c r="AM36" s="27">
        <v>-43791.159722222197</v>
      </c>
      <c r="AN36" s="27" t="e">
        <v>#REF!</v>
      </c>
      <c r="AO36" s="28" t="e">
        <v>#REF!</v>
      </c>
      <c r="AP36" s="29">
        <f t="shared" ca="1" si="3"/>
        <v>44161.737907060182</v>
      </c>
      <c r="AQ36" s="30" t="s">
        <v>129</v>
      </c>
    </row>
    <row r="37" spans="1:43" s="4" customFormat="1" ht="23" x14ac:dyDescent="0.25">
      <c r="A37" s="23">
        <v>36</v>
      </c>
      <c r="B37" s="23" t="s">
        <v>43</v>
      </c>
      <c r="C37" s="25">
        <v>43873.270833333336</v>
      </c>
      <c r="D37" s="25">
        <v>43873.308333333334</v>
      </c>
      <c r="E37" s="23">
        <v>221829748</v>
      </c>
      <c r="F37" s="23" t="s">
        <v>62</v>
      </c>
      <c r="G37" s="23" t="s">
        <v>42</v>
      </c>
      <c r="H37" s="25">
        <v>43873.375</v>
      </c>
      <c r="I37" s="23" t="s">
        <v>291</v>
      </c>
      <c r="J37" s="23" t="s">
        <v>37</v>
      </c>
      <c r="K37" s="23" t="s">
        <v>38</v>
      </c>
      <c r="L37" s="23" t="s">
        <v>292</v>
      </c>
      <c r="M37" s="40">
        <v>7</v>
      </c>
      <c r="N37" s="23" t="s">
        <v>74</v>
      </c>
      <c r="O37" s="23" t="s">
        <v>70</v>
      </c>
      <c r="P37" s="23" t="s">
        <v>149</v>
      </c>
      <c r="Q37" s="25">
        <v>43873.599999999999</v>
      </c>
      <c r="R37" s="25">
        <v>43873.956944444442</v>
      </c>
      <c r="S37" s="25">
        <v>43875.509027777778</v>
      </c>
      <c r="T37" s="25"/>
      <c r="U37" s="25"/>
      <c r="V37" s="25">
        <v>43875.577777777777</v>
      </c>
      <c r="W37" s="25"/>
      <c r="X37" s="25"/>
      <c r="Y37" s="25"/>
      <c r="Z37" s="25"/>
      <c r="AA37" s="23" t="s">
        <v>183</v>
      </c>
      <c r="AB37" s="23"/>
      <c r="AC37" s="23"/>
      <c r="AD37" s="23" t="s">
        <v>293</v>
      </c>
      <c r="AE37" s="23"/>
      <c r="AF37" s="23"/>
      <c r="AG37" s="23"/>
      <c r="AH37" s="23"/>
      <c r="AI37" s="23"/>
      <c r="AJ37" s="26" t="s">
        <v>128</v>
      </c>
      <c r="AK37" s="27">
        <v>-43790.159722222197</v>
      </c>
      <c r="AL37" s="27">
        <f t="shared" si="2"/>
        <v>2.202777777776646</v>
      </c>
      <c r="AM37" s="27">
        <v>-43790.159722222197</v>
      </c>
      <c r="AN37" s="27" t="e">
        <v>#REF!</v>
      </c>
      <c r="AO37" s="28" t="e">
        <v>#REF!</v>
      </c>
      <c r="AP37" s="29">
        <f t="shared" ca="1" si="3"/>
        <v>44161.737907060182</v>
      </c>
      <c r="AQ37" s="30" t="s">
        <v>129</v>
      </c>
    </row>
    <row r="38" spans="1:43" s="4" customFormat="1" ht="12.5" x14ac:dyDescent="0.25">
      <c r="A38" s="23">
        <v>37</v>
      </c>
      <c r="B38" s="23" t="s">
        <v>43</v>
      </c>
      <c r="C38" s="25">
        <v>43873.710416666669</v>
      </c>
      <c r="D38" s="25">
        <v>43873.739583333336</v>
      </c>
      <c r="E38" s="23">
        <v>221857214</v>
      </c>
      <c r="F38" s="23" t="s">
        <v>62</v>
      </c>
      <c r="G38" s="23" t="s">
        <v>42</v>
      </c>
      <c r="H38" s="25">
        <v>43873.820138888892</v>
      </c>
      <c r="I38" s="23" t="s">
        <v>298</v>
      </c>
      <c r="J38" s="23" t="s">
        <v>299</v>
      </c>
      <c r="K38" s="23" t="s">
        <v>192</v>
      </c>
      <c r="L38" s="23" t="s">
        <v>300</v>
      </c>
      <c r="M38" s="40">
        <v>7</v>
      </c>
      <c r="N38" s="23" t="s">
        <v>39</v>
      </c>
      <c r="O38" s="23" t="s">
        <v>70</v>
      </c>
      <c r="P38" s="23" t="s">
        <v>79</v>
      </c>
      <c r="Q38" s="25">
        <v>43874.010416666664</v>
      </c>
      <c r="R38" s="25">
        <v>43874.018055555556</v>
      </c>
      <c r="S38" s="25"/>
      <c r="T38" s="25"/>
      <c r="U38" s="25"/>
      <c r="V38" s="25"/>
      <c r="W38" s="25"/>
      <c r="X38" s="25">
        <v>43874.018055555556</v>
      </c>
      <c r="Y38" s="25"/>
      <c r="Z38" s="25">
        <v>43874.373611111114</v>
      </c>
      <c r="AA38" s="23" t="s">
        <v>40</v>
      </c>
      <c r="AB38" s="23" t="s">
        <v>49</v>
      </c>
      <c r="AC38" s="23"/>
      <c r="AD38" s="23"/>
      <c r="AE38" s="23"/>
      <c r="AF38" s="23"/>
      <c r="AG38" s="23"/>
      <c r="AH38" s="23"/>
      <c r="AI38" s="23"/>
      <c r="AJ38" s="26" t="s">
        <v>128</v>
      </c>
      <c r="AK38" s="27">
        <v>-43787.159722222197</v>
      </c>
      <c r="AL38" s="27">
        <f t="shared" si="2"/>
        <v>0.55347222222189885</v>
      </c>
      <c r="AM38" s="27">
        <v>-43787.159722222197</v>
      </c>
      <c r="AN38" s="27" t="e">
        <v>#REF!</v>
      </c>
      <c r="AO38" s="28" t="e">
        <v>#REF!</v>
      </c>
      <c r="AP38" s="29">
        <f t="shared" ca="1" si="3"/>
        <v>44161.737907060182</v>
      </c>
      <c r="AQ38" s="30" t="s">
        <v>129</v>
      </c>
    </row>
    <row r="39" spans="1:43" s="4" customFormat="1" ht="12.5" x14ac:dyDescent="0.25">
      <c r="A39" s="23">
        <v>38</v>
      </c>
      <c r="B39" s="23" t="s">
        <v>43</v>
      </c>
      <c r="C39" s="25">
        <v>43874.590277777781</v>
      </c>
      <c r="D39" s="25">
        <v>43874.600694444445</v>
      </c>
      <c r="E39" s="23">
        <v>221910005</v>
      </c>
      <c r="F39" s="23" t="s">
        <v>102</v>
      </c>
      <c r="G39" s="23" t="s">
        <v>42</v>
      </c>
      <c r="H39" s="25">
        <v>43874.782638888886</v>
      </c>
      <c r="I39" s="23" t="s">
        <v>296</v>
      </c>
      <c r="J39" s="23" t="s">
        <v>110</v>
      </c>
      <c r="K39" s="23" t="s">
        <v>46</v>
      </c>
      <c r="L39" s="23" t="s">
        <v>297</v>
      </c>
      <c r="M39" s="40">
        <v>7</v>
      </c>
      <c r="N39" s="23" t="s">
        <v>39</v>
      </c>
      <c r="O39" s="23" t="s">
        <v>70</v>
      </c>
      <c r="P39" s="23" t="s">
        <v>82</v>
      </c>
      <c r="Q39" s="25">
        <v>43874.896527777775</v>
      </c>
      <c r="R39" s="25"/>
      <c r="S39" s="25"/>
      <c r="T39" s="25"/>
      <c r="U39" s="25"/>
      <c r="V39" s="25"/>
      <c r="W39" s="25"/>
      <c r="X39" s="25">
        <v>43874.916666666664</v>
      </c>
      <c r="Y39" s="25"/>
      <c r="Z39" s="25">
        <v>43875.491666666669</v>
      </c>
      <c r="AA39" s="23" t="s">
        <v>40</v>
      </c>
      <c r="AB39" s="23" t="s">
        <v>49</v>
      </c>
      <c r="AC39" s="23"/>
      <c r="AD39" s="23"/>
      <c r="AE39" s="23"/>
      <c r="AF39" s="23"/>
      <c r="AG39" s="23"/>
      <c r="AH39" s="23"/>
      <c r="AI39" s="23"/>
      <c r="AJ39" s="26" t="s">
        <v>128</v>
      </c>
      <c r="AK39" s="27">
        <v>-43788.159722222197</v>
      </c>
      <c r="AL39" s="27">
        <f t="shared" si="2"/>
        <v>0.70902777778246673</v>
      </c>
      <c r="AM39" s="27">
        <v>-43788.159722222197</v>
      </c>
      <c r="AN39" s="27" t="e">
        <v>#REF!</v>
      </c>
      <c r="AO39" s="28" t="e">
        <v>#REF!</v>
      </c>
      <c r="AP39" s="29">
        <f t="shared" ca="1" si="3"/>
        <v>44161.737907060182</v>
      </c>
      <c r="AQ39" s="30" t="s">
        <v>129</v>
      </c>
    </row>
    <row r="40" spans="1:43" s="4" customFormat="1" ht="23" x14ac:dyDescent="0.25">
      <c r="A40" s="23">
        <v>39</v>
      </c>
      <c r="B40" s="23" t="s">
        <v>43</v>
      </c>
      <c r="C40" s="25">
        <v>43874.652083333334</v>
      </c>
      <c r="D40" s="25">
        <v>43874.655555555553</v>
      </c>
      <c r="E40" s="23">
        <v>221915035</v>
      </c>
      <c r="F40" s="23" t="s">
        <v>51</v>
      </c>
      <c r="G40" s="23" t="s">
        <v>42</v>
      </c>
      <c r="H40" s="25">
        <v>43874.813194444447</v>
      </c>
      <c r="I40" s="23" t="s">
        <v>294</v>
      </c>
      <c r="J40" s="23" t="s">
        <v>260</v>
      </c>
      <c r="K40" s="23" t="s">
        <v>38</v>
      </c>
      <c r="L40" s="23" t="s">
        <v>295</v>
      </c>
      <c r="M40" s="40">
        <v>7</v>
      </c>
      <c r="N40" s="23" t="s">
        <v>39</v>
      </c>
      <c r="O40" s="23" t="s">
        <v>70</v>
      </c>
      <c r="P40" s="23" t="s">
        <v>53</v>
      </c>
      <c r="Q40" s="25">
        <v>43874.813194444447</v>
      </c>
      <c r="R40" s="25"/>
      <c r="S40" s="25"/>
      <c r="T40" s="23"/>
      <c r="U40" s="25"/>
      <c r="V40" s="25"/>
      <c r="W40" s="25"/>
      <c r="X40" s="25">
        <v>43874.813194444447</v>
      </c>
      <c r="Y40" s="25"/>
      <c r="Z40" s="25">
        <v>43875.430555555555</v>
      </c>
      <c r="AA40" s="23" t="s">
        <v>40</v>
      </c>
      <c r="AB40" s="23" t="s">
        <v>49</v>
      </c>
      <c r="AC40" s="23"/>
      <c r="AD40" s="23"/>
      <c r="AE40" s="23"/>
      <c r="AF40" s="23"/>
      <c r="AG40" s="23"/>
      <c r="AH40" s="23"/>
      <c r="AI40" s="23"/>
      <c r="AJ40" s="26" t="s">
        <v>128</v>
      </c>
      <c r="AK40" s="27">
        <v>-43789.159722222197</v>
      </c>
      <c r="AL40" s="27">
        <f t="shared" si="2"/>
        <v>0.61736111110803904</v>
      </c>
      <c r="AM40" s="27">
        <v>-43789.159722222197</v>
      </c>
      <c r="AN40" s="27" t="e">
        <v>#REF!</v>
      </c>
      <c r="AO40" s="28" t="e">
        <v>#REF!</v>
      </c>
      <c r="AP40" s="29">
        <f t="shared" ca="1" si="3"/>
        <v>44161.737907060182</v>
      </c>
      <c r="AQ40" s="30" t="s">
        <v>129</v>
      </c>
    </row>
    <row r="41" spans="1:43" s="4" customFormat="1" ht="23" x14ac:dyDescent="0.25">
      <c r="A41" s="23">
        <v>40</v>
      </c>
      <c r="B41" s="23" t="s">
        <v>43</v>
      </c>
      <c r="C41" s="25">
        <v>43874.677083333336</v>
      </c>
      <c r="D41" s="25">
        <v>43874.718055555553</v>
      </c>
      <c r="E41" s="23">
        <v>221916512</v>
      </c>
      <c r="F41" s="23" t="s">
        <v>60</v>
      </c>
      <c r="G41" s="23" t="s">
        <v>41</v>
      </c>
      <c r="H41" s="25">
        <v>43874.895833333336</v>
      </c>
      <c r="I41" s="23" t="s">
        <v>301</v>
      </c>
      <c r="J41" s="23" t="s">
        <v>37</v>
      </c>
      <c r="K41" s="23" t="s">
        <v>38</v>
      </c>
      <c r="L41" s="23" t="s">
        <v>302</v>
      </c>
      <c r="M41" s="40">
        <v>7</v>
      </c>
      <c r="N41" s="23" t="s">
        <v>39</v>
      </c>
      <c r="O41" s="23" t="s">
        <v>70</v>
      </c>
      <c r="P41" s="23" t="s">
        <v>93</v>
      </c>
      <c r="Q41" s="25">
        <v>43874.979166666664</v>
      </c>
      <c r="R41" s="25"/>
      <c r="S41" s="25"/>
      <c r="T41" s="25"/>
      <c r="U41" s="25"/>
      <c r="V41" s="25"/>
      <c r="W41" s="25"/>
      <c r="X41" s="25">
        <v>43874.979166666664</v>
      </c>
      <c r="Y41" s="25"/>
      <c r="Z41" s="25">
        <v>43875.436111111114</v>
      </c>
      <c r="AA41" s="23" t="s">
        <v>40</v>
      </c>
      <c r="AB41" s="23" t="s">
        <v>49</v>
      </c>
      <c r="AC41" s="23"/>
      <c r="AD41" s="23"/>
      <c r="AE41" s="23"/>
      <c r="AF41" s="23"/>
      <c r="AG41" s="23"/>
      <c r="AH41" s="23"/>
      <c r="AI41" s="23"/>
      <c r="AJ41" s="26" t="s">
        <v>128</v>
      </c>
      <c r="AK41" s="27">
        <v>-43786.159722222197</v>
      </c>
      <c r="AL41" s="27">
        <f t="shared" si="2"/>
        <v>0.54027777777810115</v>
      </c>
      <c r="AM41" s="27">
        <v>-43786.159722222197</v>
      </c>
      <c r="AN41" s="27" t="e">
        <v>#REF!</v>
      </c>
      <c r="AO41" s="28" t="e">
        <v>#REF!</v>
      </c>
      <c r="AP41" s="29">
        <f t="shared" ca="1" si="3"/>
        <v>44161.737907060182</v>
      </c>
      <c r="AQ41" s="30" t="s">
        <v>129</v>
      </c>
    </row>
    <row r="42" spans="1:43" s="4" customFormat="1" ht="12.5" x14ac:dyDescent="0.25">
      <c r="A42" s="23">
        <v>41</v>
      </c>
      <c r="B42" s="40" t="s">
        <v>43</v>
      </c>
      <c r="C42" s="67">
        <v>43875.027777777781</v>
      </c>
      <c r="D42" s="67">
        <v>43875.02847222222</v>
      </c>
      <c r="E42" s="23">
        <v>221940693</v>
      </c>
      <c r="F42" s="23" t="s">
        <v>62</v>
      </c>
      <c r="G42" s="23" t="s">
        <v>42</v>
      </c>
      <c r="H42" s="67">
        <v>43875.090277777781</v>
      </c>
      <c r="I42" s="23" t="s">
        <v>313</v>
      </c>
      <c r="J42" s="40" t="s">
        <v>37</v>
      </c>
      <c r="K42" s="40" t="s">
        <v>38</v>
      </c>
      <c r="L42" s="23" t="s">
        <v>312</v>
      </c>
      <c r="M42" s="40">
        <v>7</v>
      </c>
      <c r="N42" s="23" t="s">
        <v>39</v>
      </c>
      <c r="O42" s="23" t="s">
        <v>70</v>
      </c>
      <c r="P42" s="23" t="s">
        <v>314</v>
      </c>
      <c r="Q42" s="67">
        <v>43875.604166666664</v>
      </c>
      <c r="R42" s="25"/>
      <c r="S42" s="25"/>
      <c r="T42" s="25"/>
      <c r="U42" s="25"/>
      <c r="V42" s="25"/>
      <c r="W42" s="25"/>
      <c r="X42" s="67">
        <v>43875.604166666664</v>
      </c>
      <c r="Y42" s="25"/>
      <c r="Z42" s="25">
        <v>43876.302777777775</v>
      </c>
      <c r="AA42" s="23" t="s">
        <v>40</v>
      </c>
      <c r="AB42" s="23" t="s">
        <v>49</v>
      </c>
      <c r="AC42" s="23"/>
      <c r="AD42" s="23"/>
      <c r="AE42" s="23"/>
      <c r="AF42" s="23"/>
      <c r="AG42" s="23"/>
      <c r="AH42" s="23"/>
      <c r="AI42" s="23"/>
      <c r="AJ42" s="26" t="s">
        <v>128</v>
      </c>
      <c r="AK42" s="27">
        <v>-43781.159722222197</v>
      </c>
      <c r="AL42" s="27">
        <f t="shared" si="2"/>
        <v>1.2124999999941792</v>
      </c>
      <c r="AM42" s="27">
        <v>-43781.159722222197</v>
      </c>
      <c r="AN42" s="27" t="e">
        <v>#REF!</v>
      </c>
      <c r="AO42" s="28" t="e">
        <v>#REF!</v>
      </c>
      <c r="AP42" s="29">
        <f t="shared" ca="1" si="3"/>
        <v>44161.737907060182</v>
      </c>
      <c r="AQ42" s="30" t="s">
        <v>129</v>
      </c>
    </row>
    <row r="43" spans="1:43" s="4" customFormat="1" ht="12.5" x14ac:dyDescent="0.25">
      <c r="A43" s="23">
        <v>42</v>
      </c>
      <c r="B43" s="23" t="s">
        <v>43</v>
      </c>
      <c r="C43" s="25">
        <v>43875.027777777781</v>
      </c>
      <c r="D43" s="25">
        <v>43875.02847222222</v>
      </c>
      <c r="E43" s="23">
        <v>221940693</v>
      </c>
      <c r="F43" s="23" t="s">
        <v>62</v>
      </c>
      <c r="G43" s="23" t="s">
        <v>42</v>
      </c>
      <c r="H43" s="25">
        <v>43875.090277777781</v>
      </c>
      <c r="I43" s="23" t="s">
        <v>344</v>
      </c>
      <c r="J43" s="23" t="s">
        <v>37</v>
      </c>
      <c r="K43" s="23" t="s">
        <v>38</v>
      </c>
      <c r="L43" s="23" t="s">
        <v>345</v>
      </c>
      <c r="M43" s="40">
        <v>7</v>
      </c>
      <c r="N43" s="23" t="s">
        <v>39</v>
      </c>
      <c r="O43" s="23" t="s">
        <v>70</v>
      </c>
      <c r="P43" s="23" t="s">
        <v>346</v>
      </c>
      <c r="Q43" s="25">
        <v>43875.32708333333</v>
      </c>
      <c r="R43" s="25"/>
      <c r="S43" s="25"/>
      <c r="T43" s="25"/>
      <c r="U43" s="25"/>
      <c r="V43" s="25"/>
      <c r="W43" s="25"/>
      <c r="X43" s="25">
        <v>43875.32708333333</v>
      </c>
      <c r="Y43" s="25"/>
      <c r="Z43" s="25">
        <v>43876.302777777775</v>
      </c>
      <c r="AA43" s="23" t="s">
        <v>40</v>
      </c>
      <c r="AB43" s="23" t="s">
        <v>49</v>
      </c>
      <c r="AC43" s="23"/>
      <c r="AD43" s="23"/>
      <c r="AE43" s="23"/>
      <c r="AF43" s="23"/>
      <c r="AG43" s="23"/>
      <c r="AH43" s="23"/>
      <c r="AI43" s="23"/>
      <c r="AJ43" s="26" t="s">
        <v>128</v>
      </c>
      <c r="AK43" s="27">
        <v>-43767.159722222197</v>
      </c>
      <c r="AL43" s="27">
        <f t="shared" si="2"/>
        <v>1.2124999999941792</v>
      </c>
      <c r="AM43" s="27">
        <v>-43767.159722222197</v>
      </c>
      <c r="AN43" s="27" t="e">
        <v>#REF!</v>
      </c>
      <c r="AO43" s="28" t="e">
        <v>#REF!</v>
      </c>
      <c r="AP43" s="29">
        <f t="shared" ca="1" si="3"/>
        <v>44161.737907060182</v>
      </c>
      <c r="AQ43" s="30" t="s">
        <v>129</v>
      </c>
    </row>
    <row r="44" spans="1:43" s="4" customFormat="1" ht="23" x14ac:dyDescent="0.25">
      <c r="A44" s="23">
        <v>43</v>
      </c>
      <c r="B44" s="40" t="s">
        <v>43</v>
      </c>
      <c r="C44" s="25">
        <v>43875.048611111109</v>
      </c>
      <c r="D44" s="25">
        <v>43875.076388888891</v>
      </c>
      <c r="E44" s="23">
        <v>221941734</v>
      </c>
      <c r="F44" s="23" t="s">
        <v>60</v>
      </c>
      <c r="G44" s="23" t="s">
        <v>41</v>
      </c>
      <c r="H44" s="25">
        <v>43875.216666666667</v>
      </c>
      <c r="I44" s="23" t="s">
        <v>308</v>
      </c>
      <c r="J44" s="23" t="s">
        <v>110</v>
      </c>
      <c r="K44" s="23" t="s">
        <v>46</v>
      </c>
      <c r="L44" s="23" t="s">
        <v>226</v>
      </c>
      <c r="M44" s="40">
        <v>7</v>
      </c>
      <c r="N44" s="23" t="s">
        <v>74</v>
      </c>
      <c r="O44" s="23" t="s">
        <v>70</v>
      </c>
      <c r="P44" s="23" t="s">
        <v>52</v>
      </c>
      <c r="Q44" s="83">
        <v>43875.290277777778</v>
      </c>
      <c r="R44" s="83">
        <v>43875.290277777778</v>
      </c>
      <c r="S44" s="83">
        <v>43875.208333333336</v>
      </c>
      <c r="T44" s="83">
        <v>43875.236111111109</v>
      </c>
      <c r="U44" s="23"/>
      <c r="V44" s="67">
        <v>43876.298611111109</v>
      </c>
      <c r="W44" s="25"/>
      <c r="X44" s="23"/>
      <c r="Y44" s="25"/>
      <c r="Z44" s="25"/>
      <c r="AA44" s="23" t="s">
        <v>183</v>
      </c>
      <c r="AB44" s="23"/>
      <c r="AC44" s="23"/>
      <c r="AD44" s="23" t="s">
        <v>309</v>
      </c>
      <c r="AE44" s="67"/>
      <c r="AF44" s="23"/>
      <c r="AG44" s="23"/>
      <c r="AH44" s="23"/>
      <c r="AI44" s="23"/>
      <c r="AJ44" s="26" t="s">
        <v>128</v>
      </c>
      <c r="AK44" s="27">
        <v>-43783.159722222197</v>
      </c>
      <c r="AL44" s="27">
        <f t="shared" si="2"/>
        <v>1.0819444444423425</v>
      </c>
      <c r="AM44" s="27">
        <v>-43783.159722222197</v>
      </c>
      <c r="AN44" s="27" t="e">
        <v>#REF!</v>
      </c>
      <c r="AO44" s="28" t="e">
        <v>#REF!</v>
      </c>
      <c r="AP44" s="29">
        <f t="shared" ca="1" si="3"/>
        <v>44161.737907060182</v>
      </c>
      <c r="AQ44" s="30" t="s">
        <v>129</v>
      </c>
    </row>
    <row r="45" spans="1:43" s="4" customFormat="1" ht="12.5" x14ac:dyDescent="0.25">
      <c r="A45" s="23">
        <v>44</v>
      </c>
      <c r="B45" s="40" t="s">
        <v>43</v>
      </c>
      <c r="C45" s="25">
        <v>43875.668055555558</v>
      </c>
      <c r="D45" s="25">
        <v>43875.849305555559</v>
      </c>
      <c r="E45" s="23">
        <v>221985051</v>
      </c>
      <c r="F45" s="23" t="s">
        <v>111</v>
      </c>
      <c r="G45" s="23" t="s">
        <v>42</v>
      </c>
      <c r="H45" s="25">
        <v>43875.916666666664</v>
      </c>
      <c r="I45" s="23" t="s">
        <v>306</v>
      </c>
      <c r="J45" s="40" t="s">
        <v>37</v>
      </c>
      <c r="K45" s="40" t="s">
        <v>38</v>
      </c>
      <c r="L45" s="23" t="s">
        <v>307</v>
      </c>
      <c r="M45" s="40">
        <v>7</v>
      </c>
      <c r="N45" s="23" t="s">
        <v>39</v>
      </c>
      <c r="O45" s="23" t="s">
        <v>70</v>
      </c>
      <c r="P45" s="23" t="s">
        <v>53</v>
      </c>
      <c r="Q45" s="83">
        <v>43875.951388888891</v>
      </c>
      <c r="R45" s="25"/>
      <c r="S45" s="25"/>
      <c r="T45" s="25"/>
      <c r="U45" s="25"/>
      <c r="V45" s="25"/>
      <c r="W45" s="25"/>
      <c r="X45" s="83">
        <v>43875.951388888891</v>
      </c>
      <c r="Y45" s="25"/>
      <c r="Z45" s="25">
        <v>43876.422222222223</v>
      </c>
      <c r="AA45" s="23" t="s">
        <v>40</v>
      </c>
      <c r="AB45" s="23" t="s">
        <v>49</v>
      </c>
      <c r="AC45" s="23"/>
      <c r="AD45" s="23"/>
      <c r="AE45" s="23"/>
      <c r="AF45" s="23"/>
      <c r="AG45" s="23"/>
      <c r="AH45" s="23"/>
      <c r="AI45" s="23"/>
      <c r="AJ45" s="26" t="s">
        <v>128</v>
      </c>
      <c r="AK45" s="27">
        <v>-43784.159722222197</v>
      </c>
      <c r="AL45" s="27">
        <f t="shared" si="2"/>
        <v>0.50555555555911269</v>
      </c>
      <c r="AM45" s="27">
        <v>-43784.159722222197</v>
      </c>
      <c r="AN45" s="27" t="e">
        <v>#REF!</v>
      </c>
      <c r="AO45" s="28" t="e">
        <v>#REF!</v>
      </c>
      <c r="AP45" s="29">
        <f t="shared" ca="1" si="3"/>
        <v>44161.737907060182</v>
      </c>
      <c r="AQ45" s="30" t="s">
        <v>129</v>
      </c>
    </row>
    <row r="46" spans="1:43" s="4" customFormat="1" ht="23" x14ac:dyDescent="0.25">
      <c r="A46" s="23">
        <v>45</v>
      </c>
      <c r="B46" s="40" t="s">
        <v>43</v>
      </c>
      <c r="C46" s="67">
        <v>43875.680555555555</v>
      </c>
      <c r="D46" s="67">
        <v>43875.92083333333</v>
      </c>
      <c r="E46" s="23">
        <v>221987246</v>
      </c>
      <c r="F46" s="23" t="s">
        <v>62</v>
      </c>
      <c r="G46" s="23" t="s">
        <v>42</v>
      </c>
      <c r="H46" s="67">
        <v>43875.968055555553</v>
      </c>
      <c r="I46" s="23" t="s">
        <v>310</v>
      </c>
      <c r="J46" s="40" t="s">
        <v>37</v>
      </c>
      <c r="K46" s="40" t="s">
        <v>38</v>
      </c>
      <c r="L46" s="23" t="s">
        <v>311</v>
      </c>
      <c r="M46" s="40">
        <v>7</v>
      </c>
      <c r="N46" s="23" t="s">
        <v>39</v>
      </c>
      <c r="O46" s="23" t="s">
        <v>70</v>
      </c>
      <c r="P46" s="23" t="s">
        <v>106</v>
      </c>
      <c r="Q46" s="67">
        <v>43876.223611111112</v>
      </c>
      <c r="R46" s="25"/>
      <c r="S46" s="25"/>
      <c r="T46" s="25"/>
      <c r="U46" s="25"/>
      <c r="V46" s="25"/>
      <c r="W46" s="25"/>
      <c r="X46" s="67">
        <v>43876.223611111112</v>
      </c>
      <c r="Y46" s="25"/>
      <c r="Z46" s="25">
        <v>43876.606249999997</v>
      </c>
      <c r="AA46" s="23" t="s">
        <v>40</v>
      </c>
      <c r="AB46" s="23" t="s">
        <v>49</v>
      </c>
      <c r="AC46" s="23"/>
      <c r="AD46" s="23"/>
      <c r="AE46" s="23"/>
      <c r="AF46" s="23"/>
      <c r="AG46" s="23"/>
      <c r="AH46" s="23"/>
      <c r="AI46" s="23"/>
      <c r="AJ46" s="26" t="s">
        <v>128</v>
      </c>
      <c r="AK46" s="27">
        <v>-43782.159722222197</v>
      </c>
      <c r="AL46" s="27">
        <f t="shared" si="2"/>
        <v>0.63819444444379769</v>
      </c>
      <c r="AM46" s="27">
        <v>-43782.159722222197</v>
      </c>
      <c r="AN46" s="27" t="e">
        <v>#REF!</v>
      </c>
      <c r="AO46" s="28" t="e">
        <v>#REF!</v>
      </c>
      <c r="AP46" s="29">
        <f t="shared" ca="1" si="3"/>
        <v>44161.737907060182</v>
      </c>
      <c r="AQ46" s="30" t="s">
        <v>129</v>
      </c>
    </row>
    <row r="47" spans="1:43" s="4" customFormat="1" ht="12.5" x14ac:dyDescent="0.25">
      <c r="A47" s="23">
        <v>46</v>
      </c>
      <c r="B47" s="40" t="s">
        <v>43</v>
      </c>
      <c r="C47" s="67">
        <v>43876.431944444441</v>
      </c>
      <c r="D47" s="67">
        <v>43876.597916666666</v>
      </c>
      <c r="E47" s="23">
        <v>222044001</v>
      </c>
      <c r="F47" s="23" t="s">
        <v>111</v>
      </c>
      <c r="G47" s="23" t="s">
        <v>41</v>
      </c>
      <c r="H47" s="67">
        <v>43876.604861111111</v>
      </c>
      <c r="I47" s="23" t="s">
        <v>317</v>
      </c>
      <c r="J47" s="40" t="s">
        <v>37</v>
      </c>
      <c r="K47" s="40" t="s">
        <v>38</v>
      </c>
      <c r="L47" s="23" t="s">
        <v>318</v>
      </c>
      <c r="M47" s="40">
        <v>7</v>
      </c>
      <c r="N47" s="23" t="s">
        <v>39</v>
      </c>
      <c r="O47" s="23" t="s">
        <v>70</v>
      </c>
      <c r="P47" s="23" t="s">
        <v>75</v>
      </c>
      <c r="Q47" s="67">
        <v>43876.807638888888</v>
      </c>
      <c r="R47" s="25"/>
      <c r="S47" s="25"/>
      <c r="T47" s="25"/>
      <c r="U47" s="25"/>
      <c r="V47" s="25"/>
      <c r="W47" s="25"/>
      <c r="X47" s="67">
        <v>43876.809027777781</v>
      </c>
      <c r="Y47" s="25"/>
      <c r="Z47" s="25">
        <v>43877.327777777777</v>
      </c>
      <c r="AA47" s="23" t="s">
        <v>40</v>
      </c>
      <c r="AB47" s="23" t="s">
        <v>49</v>
      </c>
      <c r="AC47" s="23"/>
      <c r="AD47" s="23"/>
      <c r="AE47" s="23"/>
      <c r="AF47" s="23"/>
      <c r="AG47" s="23"/>
      <c r="AH47" s="23"/>
      <c r="AI47" s="23"/>
      <c r="AJ47" s="26" t="s">
        <v>128</v>
      </c>
      <c r="AK47" s="27">
        <v>-43779.159722222197</v>
      </c>
      <c r="AL47" s="27">
        <f t="shared" si="2"/>
        <v>0.72291666666569654</v>
      </c>
      <c r="AM47" s="27">
        <v>-43779.159722222197</v>
      </c>
      <c r="AN47" s="27" t="e">
        <v>#REF!</v>
      </c>
      <c r="AO47" s="28" t="e">
        <v>#REF!</v>
      </c>
      <c r="AP47" s="29">
        <f t="shared" ca="1" si="3"/>
        <v>44161.737907060182</v>
      </c>
      <c r="AQ47" s="30" t="s">
        <v>129</v>
      </c>
    </row>
    <row r="48" spans="1:43" s="4" customFormat="1" ht="12.5" x14ac:dyDescent="0.25">
      <c r="A48" s="23">
        <v>47</v>
      </c>
      <c r="B48" s="40" t="s">
        <v>43</v>
      </c>
      <c r="C48" s="67">
        <v>43876.591666666667</v>
      </c>
      <c r="D48" s="67">
        <v>43876.630555555559</v>
      </c>
      <c r="E48" s="23">
        <v>222055930</v>
      </c>
      <c r="F48" s="23" t="s">
        <v>62</v>
      </c>
      <c r="G48" s="23" t="s">
        <v>42</v>
      </c>
      <c r="H48" s="67">
        <v>43876.638888888891</v>
      </c>
      <c r="I48" s="23" t="s">
        <v>319</v>
      </c>
      <c r="J48" s="40" t="s">
        <v>37</v>
      </c>
      <c r="K48" s="40" t="s">
        <v>38</v>
      </c>
      <c r="L48" s="23" t="s">
        <v>320</v>
      </c>
      <c r="M48" s="40">
        <v>7</v>
      </c>
      <c r="N48" s="23" t="s">
        <v>39</v>
      </c>
      <c r="O48" s="23" t="s">
        <v>70</v>
      </c>
      <c r="P48" s="23" t="s">
        <v>219</v>
      </c>
      <c r="Q48" s="67">
        <v>43876.809027777781</v>
      </c>
      <c r="R48" s="25"/>
      <c r="S48" s="25"/>
      <c r="T48" s="25"/>
      <c r="U48" s="25"/>
      <c r="V48" s="25"/>
      <c r="W48" s="25"/>
      <c r="X48" s="67">
        <v>43876.811111111114</v>
      </c>
      <c r="Y48" s="25"/>
      <c r="Z48" s="25">
        <v>43877.331944444442</v>
      </c>
      <c r="AA48" s="23" t="s">
        <v>40</v>
      </c>
      <c r="AB48" s="23" t="s">
        <v>49</v>
      </c>
      <c r="AC48" s="23"/>
      <c r="AD48" s="23"/>
      <c r="AE48" s="23"/>
      <c r="AF48" s="23"/>
      <c r="AG48" s="23"/>
      <c r="AH48" s="23"/>
      <c r="AI48" s="23"/>
      <c r="AJ48" s="26" t="s">
        <v>128</v>
      </c>
      <c r="AK48" s="27">
        <v>-43778.159722222197</v>
      </c>
      <c r="AL48" s="27">
        <f t="shared" si="2"/>
        <v>0.69305555555183673</v>
      </c>
      <c r="AM48" s="27">
        <v>-43778.159722222197</v>
      </c>
      <c r="AN48" s="27" t="e">
        <v>#REF!</v>
      </c>
      <c r="AO48" s="28" t="e">
        <v>#REF!</v>
      </c>
      <c r="AP48" s="29">
        <f t="shared" ca="1" si="3"/>
        <v>44161.737907060182</v>
      </c>
      <c r="AQ48" s="30" t="s">
        <v>129</v>
      </c>
    </row>
    <row r="49" spans="1:44" s="4" customFormat="1" ht="12.5" x14ac:dyDescent="0.25">
      <c r="A49" s="23">
        <v>48</v>
      </c>
      <c r="B49" s="40" t="s">
        <v>43</v>
      </c>
      <c r="C49" s="67">
        <v>43876.606249999997</v>
      </c>
      <c r="D49" s="67">
        <v>43876.663888888892</v>
      </c>
      <c r="E49" s="23">
        <v>222058506</v>
      </c>
      <c r="F49" s="23" t="s">
        <v>94</v>
      </c>
      <c r="G49" s="23" t="s">
        <v>41</v>
      </c>
      <c r="H49" s="67">
        <v>43876.738888888889</v>
      </c>
      <c r="I49" s="23" t="s">
        <v>315</v>
      </c>
      <c r="J49" s="40" t="s">
        <v>37</v>
      </c>
      <c r="K49" s="40" t="s">
        <v>38</v>
      </c>
      <c r="L49" s="23" t="s">
        <v>316</v>
      </c>
      <c r="M49" s="40">
        <v>7</v>
      </c>
      <c r="N49" s="23" t="s">
        <v>39</v>
      </c>
      <c r="O49" s="23" t="s">
        <v>70</v>
      </c>
      <c r="P49" s="23" t="s">
        <v>53</v>
      </c>
      <c r="Q49" s="67">
        <v>43876.75</v>
      </c>
      <c r="R49" s="25"/>
      <c r="S49" s="25"/>
      <c r="T49" s="25"/>
      <c r="U49" s="25"/>
      <c r="V49" s="25"/>
      <c r="W49" s="25"/>
      <c r="X49" s="67">
        <v>43876.75</v>
      </c>
      <c r="Y49" s="25"/>
      <c r="Z49" s="25">
        <v>43877.277777777781</v>
      </c>
      <c r="AA49" s="23" t="s">
        <v>40</v>
      </c>
      <c r="AB49" s="23" t="s">
        <v>49</v>
      </c>
      <c r="AC49" s="23"/>
      <c r="AD49" s="23"/>
      <c r="AE49" s="23"/>
      <c r="AF49" s="23"/>
      <c r="AG49" s="23"/>
      <c r="AH49" s="23"/>
      <c r="AI49" s="23"/>
      <c r="AJ49" s="26" t="s">
        <v>128</v>
      </c>
      <c r="AK49" s="27">
        <v>-43780.159722222197</v>
      </c>
      <c r="AL49" s="27">
        <f t="shared" si="2"/>
        <v>0.53888888889196096</v>
      </c>
      <c r="AM49" s="27">
        <v>-43780.159722222197</v>
      </c>
      <c r="AN49" s="27" t="e">
        <v>#REF!</v>
      </c>
      <c r="AO49" s="28" t="e">
        <v>#REF!</v>
      </c>
      <c r="AP49" s="29">
        <f t="shared" ca="1" si="3"/>
        <v>44161.737907060182</v>
      </c>
      <c r="AQ49" s="30" t="s">
        <v>129</v>
      </c>
    </row>
    <row r="50" spans="1:44" s="4" customFormat="1" ht="12.5" x14ac:dyDescent="0.25">
      <c r="A50" s="23">
        <v>49</v>
      </c>
      <c r="B50" s="40" t="s">
        <v>43</v>
      </c>
      <c r="C50" s="67">
        <v>43876.963888888888</v>
      </c>
      <c r="D50" s="67">
        <v>43876.978472222225</v>
      </c>
      <c r="E50" s="23">
        <v>222090531</v>
      </c>
      <c r="F50" s="23" t="s">
        <v>155</v>
      </c>
      <c r="G50" s="23" t="s">
        <v>41</v>
      </c>
      <c r="H50" s="67">
        <v>43876.992361111108</v>
      </c>
      <c r="I50" s="23" t="s">
        <v>321</v>
      </c>
      <c r="J50" s="40" t="s">
        <v>37</v>
      </c>
      <c r="K50" s="40" t="s">
        <v>38</v>
      </c>
      <c r="L50" s="23" t="s">
        <v>322</v>
      </c>
      <c r="M50" s="40">
        <v>7</v>
      </c>
      <c r="N50" s="23" t="s">
        <v>39</v>
      </c>
      <c r="O50" s="23" t="s">
        <v>70</v>
      </c>
      <c r="P50" s="23" t="s">
        <v>127</v>
      </c>
      <c r="Q50" s="67">
        <v>43877.25</v>
      </c>
      <c r="R50" s="25"/>
      <c r="S50" s="25"/>
      <c r="T50" s="25"/>
      <c r="U50" s="25"/>
      <c r="V50" s="25"/>
      <c r="W50" s="25"/>
      <c r="X50" s="67">
        <v>43877.268055555556</v>
      </c>
      <c r="Y50" s="25"/>
      <c r="Z50" s="25">
        <v>43877.682638888888</v>
      </c>
      <c r="AA50" s="23" t="s">
        <v>40</v>
      </c>
      <c r="AB50" s="23" t="s">
        <v>49</v>
      </c>
      <c r="AC50" s="23"/>
      <c r="AD50" s="23"/>
      <c r="AE50" s="23"/>
      <c r="AF50" s="23"/>
      <c r="AG50" s="23"/>
      <c r="AH50" s="23"/>
      <c r="AI50" s="23"/>
      <c r="AJ50" s="26" t="s">
        <v>128</v>
      </c>
      <c r="AK50" s="27">
        <v>-43777.159722222197</v>
      </c>
      <c r="AL50" s="27">
        <f t="shared" si="2"/>
        <v>0.69027777777955635</v>
      </c>
      <c r="AM50" s="27">
        <v>-43777.159722222197</v>
      </c>
      <c r="AN50" s="27" t="e">
        <v>#REF!</v>
      </c>
      <c r="AO50" s="28" t="e">
        <v>#REF!</v>
      </c>
      <c r="AP50" s="29">
        <f t="shared" ca="1" si="3"/>
        <v>44161.737907060182</v>
      </c>
      <c r="AQ50" s="30" t="s">
        <v>129</v>
      </c>
    </row>
    <row r="51" spans="1:44" s="4" customFormat="1" ht="23" x14ac:dyDescent="0.25">
      <c r="A51" s="23">
        <v>50</v>
      </c>
      <c r="B51" s="23" t="s">
        <v>43</v>
      </c>
      <c r="C51" s="25">
        <v>43878.648611111108</v>
      </c>
      <c r="D51" s="25">
        <v>43878.720138888886</v>
      </c>
      <c r="E51" s="23">
        <v>222204365</v>
      </c>
      <c r="F51" s="23" t="s">
        <v>51</v>
      </c>
      <c r="G51" s="23" t="s">
        <v>42</v>
      </c>
      <c r="H51" s="25">
        <v>43878.74722222222</v>
      </c>
      <c r="I51" s="23" t="s">
        <v>347</v>
      </c>
      <c r="J51" s="23" t="s">
        <v>37</v>
      </c>
      <c r="K51" s="23" t="s">
        <v>38</v>
      </c>
      <c r="L51" s="23" t="s">
        <v>348</v>
      </c>
      <c r="M51" s="40">
        <v>8</v>
      </c>
      <c r="N51" s="23" t="s">
        <v>39</v>
      </c>
      <c r="O51" s="23" t="s">
        <v>70</v>
      </c>
      <c r="P51" s="23" t="s">
        <v>346</v>
      </c>
      <c r="Q51" s="25">
        <v>43879.030555555553</v>
      </c>
      <c r="R51" s="25"/>
      <c r="S51" s="25"/>
      <c r="T51" s="25"/>
      <c r="U51" s="25"/>
      <c r="V51" s="25"/>
      <c r="W51" s="25"/>
      <c r="X51" s="25">
        <v>43879.030555555553</v>
      </c>
      <c r="Y51" s="25"/>
      <c r="Z51" s="25">
        <v>43879.879166666666</v>
      </c>
      <c r="AA51" s="23" t="s">
        <v>40</v>
      </c>
      <c r="AB51" s="23" t="s">
        <v>49</v>
      </c>
      <c r="AC51" s="23"/>
      <c r="AD51" s="23"/>
      <c r="AE51" s="23"/>
      <c r="AF51" s="23"/>
      <c r="AG51" s="23"/>
      <c r="AH51" s="23"/>
      <c r="AI51" s="23"/>
      <c r="AJ51" s="26" t="s">
        <v>128</v>
      </c>
      <c r="AK51" s="27">
        <v>-43766.159722222197</v>
      </c>
      <c r="AL51" s="27">
        <f t="shared" si="2"/>
        <v>1.1319444444452529</v>
      </c>
      <c r="AM51" s="27">
        <v>-43766.159722222197</v>
      </c>
      <c r="AN51" s="27" t="e">
        <v>#REF!</v>
      </c>
      <c r="AO51" s="28" t="e">
        <v>#REF!</v>
      </c>
      <c r="AP51" s="29">
        <f t="shared" ca="1" si="3"/>
        <v>44161.737907060182</v>
      </c>
      <c r="AQ51" s="30" t="s">
        <v>129</v>
      </c>
    </row>
    <row r="52" spans="1:44" s="4" customFormat="1" ht="12.5" x14ac:dyDescent="0.25">
      <c r="A52" s="23">
        <v>51</v>
      </c>
      <c r="B52" s="23" t="s">
        <v>43</v>
      </c>
      <c r="C52" s="67">
        <v>43879.088194444441</v>
      </c>
      <c r="D52" s="25">
        <v>43879.166666666664</v>
      </c>
      <c r="E52" s="23" t="s">
        <v>338</v>
      </c>
      <c r="F52" s="23" t="s">
        <v>51</v>
      </c>
      <c r="G52" s="23" t="s">
        <v>42</v>
      </c>
      <c r="H52" s="25">
        <v>43879.224999999999</v>
      </c>
      <c r="I52" s="23" t="s">
        <v>339</v>
      </c>
      <c r="J52" s="23" t="s">
        <v>37</v>
      </c>
      <c r="K52" s="23" t="s">
        <v>38</v>
      </c>
      <c r="L52" s="23" t="s">
        <v>340</v>
      </c>
      <c r="M52" s="23">
        <f>WEEKNUM(H52)</f>
        <v>8</v>
      </c>
      <c r="N52" s="23" t="s">
        <v>39</v>
      </c>
      <c r="O52" s="23" t="s">
        <v>70</v>
      </c>
      <c r="P52" s="23" t="s">
        <v>127</v>
      </c>
      <c r="Q52" s="25">
        <v>43879.319444444445</v>
      </c>
      <c r="R52" s="25"/>
      <c r="S52" s="25"/>
      <c r="T52" s="25"/>
      <c r="U52" s="25"/>
      <c r="V52" s="25"/>
      <c r="W52" s="25"/>
      <c r="X52" s="67">
        <v>43879.320833333331</v>
      </c>
      <c r="Y52" s="25"/>
      <c r="Z52" s="25">
        <v>43879.894444444442</v>
      </c>
      <c r="AA52" s="23" t="s">
        <v>40</v>
      </c>
      <c r="AB52" s="23" t="s">
        <v>49</v>
      </c>
      <c r="AC52" s="23"/>
      <c r="AD52" s="23"/>
      <c r="AE52" s="23"/>
      <c r="AF52" s="23"/>
      <c r="AG52" s="23"/>
      <c r="AH52" s="23"/>
      <c r="AI52" s="23"/>
      <c r="AJ52" s="26" t="s">
        <v>128</v>
      </c>
      <c r="AK52" s="27">
        <v>-43770.159722222197</v>
      </c>
      <c r="AL52" s="27">
        <f t="shared" si="2"/>
        <v>0.66944444444379769</v>
      </c>
      <c r="AM52" s="27">
        <v>-43770.159722222197</v>
      </c>
      <c r="AN52" s="27" t="e">
        <v>#REF!</v>
      </c>
      <c r="AO52" s="28" t="e">
        <v>#REF!</v>
      </c>
      <c r="AP52" s="29">
        <f t="shared" ca="1" si="3"/>
        <v>44161.737907060182</v>
      </c>
      <c r="AQ52" s="30" t="s">
        <v>129</v>
      </c>
    </row>
    <row r="53" spans="1:44" s="4" customFormat="1" ht="12.5" x14ac:dyDescent="0.25">
      <c r="A53" s="23">
        <v>52</v>
      </c>
      <c r="B53" s="40" t="s">
        <v>43</v>
      </c>
      <c r="C53" s="67">
        <v>43879.476388888892</v>
      </c>
      <c r="D53" s="67">
        <v>43879.618055555555</v>
      </c>
      <c r="E53" s="23">
        <v>222267113</v>
      </c>
      <c r="F53" s="23" t="s">
        <v>102</v>
      </c>
      <c r="G53" s="23" t="s">
        <v>42</v>
      </c>
      <c r="H53" s="67">
        <v>43879.677083333336</v>
      </c>
      <c r="I53" s="23" t="s">
        <v>323</v>
      </c>
      <c r="J53" s="40" t="s">
        <v>37</v>
      </c>
      <c r="K53" s="40" t="s">
        <v>38</v>
      </c>
      <c r="L53" s="23" t="s">
        <v>324</v>
      </c>
      <c r="M53" s="40">
        <f>WEEKNUM(H53)</f>
        <v>8</v>
      </c>
      <c r="N53" s="23" t="s">
        <v>39</v>
      </c>
      <c r="O53" s="23" t="s">
        <v>70</v>
      </c>
      <c r="P53" s="23" t="s">
        <v>93</v>
      </c>
      <c r="Q53" s="67">
        <v>43879.744444444441</v>
      </c>
      <c r="R53" s="25"/>
      <c r="S53" s="25"/>
      <c r="T53" s="25"/>
      <c r="U53" s="25"/>
      <c r="V53" s="25"/>
      <c r="W53" s="25"/>
      <c r="X53" s="67">
        <v>43879.744444444441</v>
      </c>
      <c r="Y53" s="25"/>
      <c r="Z53" s="25">
        <v>43880.26666666667</v>
      </c>
      <c r="AA53" s="23" t="s">
        <v>40</v>
      </c>
      <c r="AB53" s="23" t="s">
        <v>49</v>
      </c>
      <c r="AC53" s="23"/>
      <c r="AD53" s="23"/>
      <c r="AE53" s="23"/>
      <c r="AF53" s="23"/>
      <c r="AG53" s="23"/>
      <c r="AH53" s="23"/>
      <c r="AI53" s="23"/>
      <c r="AJ53" s="26" t="s">
        <v>128</v>
      </c>
      <c r="AK53" s="27">
        <v>-43776.159722222197</v>
      </c>
      <c r="AL53" s="27">
        <f t="shared" si="2"/>
        <v>0.58958333333430346</v>
      </c>
      <c r="AM53" s="27">
        <v>-43776.159722222197</v>
      </c>
      <c r="AN53" s="27" t="e">
        <v>#REF!</v>
      </c>
      <c r="AO53" s="28" t="e">
        <v>#REF!</v>
      </c>
      <c r="AP53" s="29">
        <f t="shared" ca="1" si="3"/>
        <v>44161.737907060182</v>
      </c>
      <c r="AQ53" s="30" t="s">
        <v>129</v>
      </c>
    </row>
    <row r="54" spans="1:44" s="4" customFormat="1" ht="12.5" x14ac:dyDescent="0.25">
      <c r="A54" s="23">
        <v>53</v>
      </c>
      <c r="B54" s="23" t="s">
        <v>43</v>
      </c>
      <c r="C54" s="25">
        <v>43879.561805555553</v>
      </c>
      <c r="D54" s="25">
        <v>43879.652777777781</v>
      </c>
      <c r="E54" s="23">
        <v>222284155</v>
      </c>
      <c r="F54" s="23" t="s">
        <v>62</v>
      </c>
      <c r="G54" s="23" t="s">
        <v>42</v>
      </c>
      <c r="H54" s="25">
        <v>43879.742361111108</v>
      </c>
      <c r="I54" s="23" t="s">
        <v>349</v>
      </c>
      <c r="J54" s="23" t="s">
        <v>37</v>
      </c>
      <c r="K54" s="23" t="s">
        <v>38</v>
      </c>
      <c r="L54" s="23" t="s">
        <v>350</v>
      </c>
      <c r="M54" s="23">
        <v>8</v>
      </c>
      <c r="N54" s="23" t="s">
        <v>39</v>
      </c>
      <c r="O54" s="23" t="s">
        <v>70</v>
      </c>
      <c r="P54" s="23" t="s">
        <v>346</v>
      </c>
      <c r="Q54" s="25">
        <v>43880.035416666666</v>
      </c>
      <c r="R54" s="25"/>
      <c r="S54" s="25"/>
      <c r="T54" s="25"/>
      <c r="U54" s="25"/>
      <c r="V54" s="25"/>
      <c r="W54" s="25"/>
      <c r="X54" s="25">
        <v>43880.035416666666</v>
      </c>
      <c r="Y54" s="25"/>
      <c r="Z54" s="25">
        <v>43880.522916666669</v>
      </c>
      <c r="AA54" s="23" t="s">
        <v>40</v>
      </c>
      <c r="AB54" s="23" t="s">
        <v>49</v>
      </c>
      <c r="AC54" s="23"/>
      <c r="AD54" s="23"/>
      <c r="AE54" s="23"/>
      <c r="AF54" s="23"/>
      <c r="AG54" s="23"/>
      <c r="AH54" s="23"/>
      <c r="AI54" s="23"/>
      <c r="AJ54" s="26" t="s">
        <v>128</v>
      </c>
      <c r="AK54" s="27">
        <v>-43765.159722222197</v>
      </c>
      <c r="AL54" s="27">
        <f t="shared" si="2"/>
        <v>0.78055555556056788</v>
      </c>
      <c r="AM54" s="27">
        <v>-43765.159722222197</v>
      </c>
      <c r="AN54" s="27" t="e">
        <v>#REF!</v>
      </c>
      <c r="AO54" s="28" t="e">
        <v>#REF!</v>
      </c>
      <c r="AP54" s="29">
        <f t="shared" ca="1" si="3"/>
        <v>44161.737907060182</v>
      </c>
      <c r="AQ54" s="30" t="s">
        <v>129</v>
      </c>
    </row>
    <row r="55" spans="1:44" s="4" customFormat="1" ht="12.5" x14ac:dyDescent="0.25">
      <c r="A55" s="23">
        <v>54</v>
      </c>
      <c r="B55" s="23" t="s">
        <v>43</v>
      </c>
      <c r="C55" s="25">
        <v>43879.740972222222</v>
      </c>
      <c r="D55" s="25">
        <v>43879.838194444441</v>
      </c>
      <c r="E55" s="23">
        <v>222294983</v>
      </c>
      <c r="F55" s="23" t="s">
        <v>60</v>
      </c>
      <c r="G55" s="23" t="s">
        <v>42</v>
      </c>
      <c r="H55" s="25">
        <v>43879.856944444444</v>
      </c>
      <c r="I55" s="23" t="s">
        <v>327</v>
      </c>
      <c r="J55" s="23" t="s">
        <v>37</v>
      </c>
      <c r="K55" s="23" t="s">
        <v>38</v>
      </c>
      <c r="L55" s="23" t="s">
        <v>328</v>
      </c>
      <c r="M55" s="23">
        <v>8</v>
      </c>
      <c r="N55" s="23" t="s">
        <v>39</v>
      </c>
      <c r="O55" s="23" t="s">
        <v>70</v>
      </c>
      <c r="P55" s="23" t="s">
        <v>65</v>
      </c>
      <c r="Q55" s="25">
        <v>43879.349652777775</v>
      </c>
      <c r="R55" s="25"/>
      <c r="S55" s="25"/>
      <c r="T55" s="25"/>
      <c r="U55" s="25"/>
      <c r="V55" s="25"/>
      <c r="W55" s="25"/>
      <c r="X55" s="67">
        <v>43879.349652777775</v>
      </c>
      <c r="Y55" s="25"/>
      <c r="Z55" s="25">
        <v>43880.515625</v>
      </c>
      <c r="AA55" s="23" t="s">
        <v>40</v>
      </c>
      <c r="AB55" s="23" t="s">
        <v>49</v>
      </c>
      <c r="AC55" s="23"/>
      <c r="AD55" s="23"/>
      <c r="AE55" s="23"/>
      <c r="AF55" s="23"/>
      <c r="AG55" s="23"/>
      <c r="AH55" s="23"/>
      <c r="AI55" s="23"/>
      <c r="AJ55" s="26" t="s">
        <v>128</v>
      </c>
      <c r="AK55" s="27">
        <v>-43774.159722222197</v>
      </c>
      <c r="AL55" s="27">
        <f t="shared" si="2"/>
        <v>0.65868055555620231</v>
      </c>
      <c r="AM55" s="27">
        <v>-43774.159722222197</v>
      </c>
      <c r="AN55" s="27" t="e">
        <v>#REF!</v>
      </c>
      <c r="AO55" s="28" t="e">
        <v>#REF!</v>
      </c>
      <c r="AP55" s="29">
        <f t="shared" ca="1" si="3"/>
        <v>44161.737907060182</v>
      </c>
      <c r="AQ55" s="30" t="s">
        <v>129</v>
      </c>
    </row>
    <row r="56" spans="1:44" s="4" customFormat="1" ht="12.5" x14ac:dyDescent="0.25">
      <c r="A56" s="23">
        <v>55</v>
      </c>
      <c r="B56" s="40" t="s">
        <v>43</v>
      </c>
      <c r="C56" s="67">
        <v>43880.502083333333</v>
      </c>
      <c r="D56" s="67">
        <v>43880.595833333333</v>
      </c>
      <c r="E56" s="23">
        <v>222355231</v>
      </c>
      <c r="F56" s="23" t="s">
        <v>62</v>
      </c>
      <c r="G56" s="23" t="s">
        <v>42</v>
      </c>
      <c r="H56" s="67">
        <v>43880.618055555555</v>
      </c>
      <c r="I56" s="23" t="s">
        <v>325</v>
      </c>
      <c r="J56" s="40" t="s">
        <v>37</v>
      </c>
      <c r="K56" s="40" t="s">
        <v>38</v>
      </c>
      <c r="L56" s="23" t="s">
        <v>326</v>
      </c>
      <c r="M56" s="23">
        <v>8</v>
      </c>
      <c r="N56" s="23" t="s">
        <v>39</v>
      </c>
      <c r="O56" s="23" t="s">
        <v>70</v>
      </c>
      <c r="P56" s="23" t="s">
        <v>53</v>
      </c>
      <c r="Q56" s="67">
        <v>43880.631944444445</v>
      </c>
      <c r="R56" s="25"/>
      <c r="S56" s="25"/>
      <c r="T56" s="25"/>
      <c r="U56" s="25"/>
      <c r="V56" s="25"/>
      <c r="W56" s="25"/>
      <c r="X56" s="67">
        <v>43880.631944444445</v>
      </c>
      <c r="Y56" s="25"/>
      <c r="Z56" s="25">
        <v>43881.252083333333</v>
      </c>
      <c r="AA56" s="23" t="s">
        <v>40</v>
      </c>
      <c r="AB56" s="23" t="s">
        <v>49</v>
      </c>
      <c r="AC56" s="23"/>
      <c r="AD56" s="23"/>
      <c r="AE56" s="23"/>
      <c r="AF56" s="23"/>
      <c r="AG56" s="23"/>
      <c r="AH56" s="23"/>
      <c r="AI56" s="23"/>
      <c r="AJ56" s="26" t="s">
        <v>128</v>
      </c>
      <c r="AK56" s="27">
        <v>-43775.159722222197</v>
      </c>
      <c r="AL56" s="27">
        <f t="shared" si="2"/>
        <v>0.63402777777810115</v>
      </c>
      <c r="AM56" s="27">
        <v>-43775.159722222197</v>
      </c>
      <c r="AN56" s="27" t="e">
        <v>#REF!</v>
      </c>
      <c r="AO56" s="28" t="e">
        <v>#REF!</v>
      </c>
      <c r="AP56" s="29">
        <f t="shared" ca="1" si="3"/>
        <v>44161.737907060182</v>
      </c>
      <c r="AQ56" s="30" t="s">
        <v>129</v>
      </c>
    </row>
    <row r="57" spans="1:44" s="4" customFormat="1" ht="23" x14ac:dyDescent="0.25">
      <c r="A57" s="23">
        <v>56</v>
      </c>
      <c r="B57" s="23" t="s">
        <v>43</v>
      </c>
      <c r="C57" s="67">
        <v>43880.507638888892</v>
      </c>
      <c r="D57" s="25">
        <v>43880.563888888886</v>
      </c>
      <c r="E57" s="23">
        <v>222356783</v>
      </c>
      <c r="F57" s="23" t="s">
        <v>62</v>
      </c>
      <c r="G57" s="23" t="s">
        <v>42</v>
      </c>
      <c r="H57" s="25">
        <v>43880.669444444444</v>
      </c>
      <c r="I57" s="23" t="s">
        <v>329</v>
      </c>
      <c r="J57" s="23" t="s">
        <v>37</v>
      </c>
      <c r="K57" s="23" t="s">
        <v>38</v>
      </c>
      <c r="L57" s="23" t="s">
        <v>330</v>
      </c>
      <c r="M57" s="23">
        <v>8</v>
      </c>
      <c r="N57" s="23" t="s">
        <v>39</v>
      </c>
      <c r="O57" s="23" t="s">
        <v>70</v>
      </c>
      <c r="P57" s="23" t="s">
        <v>82</v>
      </c>
      <c r="Q57" s="25" t="s">
        <v>331</v>
      </c>
      <c r="R57" s="25"/>
      <c r="S57" s="25"/>
      <c r="T57" s="25"/>
      <c r="U57" s="25"/>
      <c r="V57" s="25"/>
      <c r="W57" s="25"/>
      <c r="X57" s="67">
        <v>43880.737500000003</v>
      </c>
      <c r="Y57" s="25"/>
      <c r="Z57" s="25">
        <v>43881.256944444445</v>
      </c>
      <c r="AA57" s="23" t="s">
        <v>40</v>
      </c>
      <c r="AB57" s="23" t="s">
        <v>49</v>
      </c>
      <c r="AC57" s="23"/>
      <c r="AD57" s="23"/>
      <c r="AE57" s="23"/>
      <c r="AF57" s="23"/>
      <c r="AG57" s="23"/>
      <c r="AH57" s="23"/>
      <c r="AI57" s="23"/>
      <c r="AJ57" s="26" t="s">
        <v>128</v>
      </c>
      <c r="AK57" s="27">
        <v>-43773.159722222197</v>
      </c>
      <c r="AL57" s="27">
        <f t="shared" si="2"/>
        <v>0.58750000000145519</v>
      </c>
      <c r="AM57" s="27">
        <v>-43773.159722222197</v>
      </c>
      <c r="AN57" s="27" t="e">
        <v>#REF!</v>
      </c>
      <c r="AO57" s="28" t="e">
        <v>#REF!</v>
      </c>
      <c r="AP57" s="29">
        <f t="shared" ca="1" si="3"/>
        <v>44161.737907060182</v>
      </c>
      <c r="AQ57" s="30" t="s">
        <v>129</v>
      </c>
    </row>
    <row r="58" spans="1:44" s="4" customFormat="1" ht="12.5" x14ac:dyDescent="0.25">
      <c r="A58" s="23">
        <v>57</v>
      </c>
      <c r="B58" s="23" t="s">
        <v>43</v>
      </c>
      <c r="C58" s="25">
        <v>43880.61041666667</v>
      </c>
      <c r="D58" s="25">
        <v>43880.769444444442</v>
      </c>
      <c r="E58" s="23">
        <v>222366025</v>
      </c>
      <c r="F58" s="23" t="s">
        <v>62</v>
      </c>
      <c r="G58" s="23" t="s">
        <v>42</v>
      </c>
      <c r="H58" s="25">
        <v>43880.791666666664</v>
      </c>
      <c r="I58" s="23" t="s">
        <v>243</v>
      </c>
      <c r="J58" s="23" t="s">
        <v>37</v>
      </c>
      <c r="K58" s="23" t="s">
        <v>38</v>
      </c>
      <c r="L58" s="23" t="s">
        <v>351</v>
      </c>
      <c r="M58" s="23"/>
      <c r="N58" s="23" t="s">
        <v>39</v>
      </c>
      <c r="O58" s="23" t="s">
        <v>70</v>
      </c>
      <c r="P58" s="23" t="s">
        <v>118</v>
      </c>
      <c r="Q58" s="25">
        <v>43881.208333333336</v>
      </c>
      <c r="R58" s="25"/>
      <c r="S58" s="25"/>
      <c r="T58" s="25"/>
      <c r="U58" s="25"/>
      <c r="V58" s="25"/>
      <c r="W58" s="25"/>
      <c r="X58" s="25"/>
      <c r="Y58" s="25"/>
      <c r="Z58" s="25">
        <v>43881.425694444442</v>
      </c>
      <c r="AA58" s="23" t="s">
        <v>40</v>
      </c>
      <c r="AB58" s="23" t="s">
        <v>49</v>
      </c>
      <c r="AC58" s="23"/>
      <c r="AD58" s="23"/>
      <c r="AE58" s="23"/>
      <c r="AF58" s="23"/>
      <c r="AG58" s="23"/>
      <c r="AH58" s="23"/>
      <c r="AI58" s="23"/>
      <c r="AJ58" s="26" t="s">
        <v>128</v>
      </c>
      <c r="AK58" s="27">
        <v>-43764.159722222197</v>
      </c>
      <c r="AL58" s="27">
        <f t="shared" si="2"/>
        <v>0.63402777777810115</v>
      </c>
      <c r="AM58" s="27">
        <v>-43764.159722222197</v>
      </c>
      <c r="AN58" s="27" t="e">
        <v>#REF!</v>
      </c>
      <c r="AO58" s="28" t="e">
        <v>#REF!</v>
      </c>
      <c r="AP58" s="29">
        <f t="shared" ca="1" si="3"/>
        <v>44161.737907060182</v>
      </c>
      <c r="AQ58" s="30" t="s">
        <v>129</v>
      </c>
    </row>
    <row r="59" spans="1:44" s="4" customFormat="1" ht="46" x14ac:dyDescent="0.25">
      <c r="A59" s="23">
        <v>58</v>
      </c>
      <c r="B59" s="23" t="s">
        <v>43</v>
      </c>
      <c r="C59" s="67">
        <v>43880.135416666664</v>
      </c>
      <c r="D59" s="25">
        <v>43881.4375</v>
      </c>
      <c r="E59" s="23">
        <v>222334663</v>
      </c>
      <c r="F59" s="23" t="s">
        <v>332</v>
      </c>
      <c r="G59" s="23" t="s">
        <v>333</v>
      </c>
      <c r="H59" s="25">
        <v>43881.46875</v>
      </c>
      <c r="I59" s="23" t="s">
        <v>334</v>
      </c>
      <c r="J59" s="23" t="s">
        <v>37</v>
      </c>
      <c r="K59" s="23" t="s">
        <v>38</v>
      </c>
      <c r="L59" s="23" t="s">
        <v>335</v>
      </c>
      <c r="M59" s="23">
        <f>WEEKNUM(H59)</f>
        <v>8</v>
      </c>
      <c r="N59" s="23" t="s">
        <v>74</v>
      </c>
      <c r="O59" s="23" t="s">
        <v>70</v>
      </c>
      <c r="P59" s="23" t="s">
        <v>93</v>
      </c>
      <c r="Q59" s="25">
        <v>43881.559027777781</v>
      </c>
      <c r="R59" s="41">
        <v>43881.559027777781</v>
      </c>
      <c r="S59" s="41">
        <v>43883.085416666669</v>
      </c>
      <c r="T59" s="41">
        <v>43883.104166666664</v>
      </c>
      <c r="U59" s="25"/>
      <c r="V59" s="25">
        <v>43883.879166666666</v>
      </c>
      <c r="W59" s="25"/>
      <c r="X59" s="67" t="s">
        <v>128</v>
      </c>
      <c r="Y59" s="25"/>
      <c r="Z59" s="25"/>
      <c r="AA59" s="23" t="s">
        <v>183</v>
      </c>
      <c r="AB59" s="23" t="s">
        <v>76</v>
      </c>
      <c r="AC59" s="23"/>
      <c r="AD59" s="23"/>
      <c r="AE59" s="23"/>
      <c r="AF59" s="23"/>
      <c r="AG59" s="23"/>
      <c r="AH59" s="23"/>
      <c r="AI59" s="23"/>
      <c r="AJ59" s="26" t="s">
        <v>128</v>
      </c>
      <c r="AK59" s="27">
        <v>-43772.159722222197</v>
      </c>
      <c r="AL59" s="27">
        <f t="shared" si="2"/>
        <v>2.4104166666656965</v>
      </c>
      <c r="AM59" s="27">
        <v>-43772.159722222197</v>
      </c>
      <c r="AN59" s="27" t="e">
        <v>#REF!</v>
      </c>
      <c r="AO59" s="28" t="e">
        <v>#REF!</v>
      </c>
      <c r="AP59" s="29">
        <f t="shared" ca="1" si="3"/>
        <v>44161.737907060182</v>
      </c>
      <c r="AQ59" s="30" t="s">
        <v>129</v>
      </c>
    </row>
    <row r="60" spans="1:44" s="4" customFormat="1" ht="12.5" x14ac:dyDescent="0.25">
      <c r="A60" s="23">
        <v>59</v>
      </c>
      <c r="B60" s="40" t="s">
        <v>43</v>
      </c>
      <c r="C60" s="67">
        <v>43883.009722222225</v>
      </c>
      <c r="D60" s="67">
        <v>43883.017361111109</v>
      </c>
      <c r="E60" s="23">
        <v>222574176</v>
      </c>
      <c r="F60" s="40" t="s">
        <v>62</v>
      </c>
      <c r="G60" s="40" t="s">
        <v>42</v>
      </c>
      <c r="H60" s="25">
        <v>43883.072222222225</v>
      </c>
      <c r="I60" s="23" t="s">
        <v>352</v>
      </c>
      <c r="J60" s="40" t="s">
        <v>37</v>
      </c>
      <c r="K60" s="40" t="s">
        <v>38</v>
      </c>
      <c r="L60" s="23" t="s">
        <v>353</v>
      </c>
      <c r="M60" s="40">
        <f>WEEKNUM(H60)</f>
        <v>8</v>
      </c>
      <c r="N60" s="40" t="s">
        <v>39</v>
      </c>
      <c r="O60" s="40" t="s">
        <v>70</v>
      </c>
      <c r="P60" s="40" t="s">
        <v>153</v>
      </c>
      <c r="Q60" s="25">
        <v>43883.447916666664</v>
      </c>
      <c r="R60" s="23"/>
      <c r="S60" s="23"/>
      <c r="T60" s="23"/>
      <c r="U60" s="23"/>
      <c r="V60" s="23"/>
      <c r="W60" s="23"/>
      <c r="X60" s="25">
        <v>43883.511805555558</v>
      </c>
      <c r="Y60" s="25"/>
      <c r="Z60" s="25">
        <v>43884.345138888886</v>
      </c>
      <c r="AA60" s="23" t="s">
        <v>40</v>
      </c>
      <c r="AB60" s="23" t="s">
        <v>49</v>
      </c>
      <c r="AC60" s="23"/>
      <c r="AD60" s="23"/>
      <c r="AE60" s="23"/>
      <c r="AF60" s="23"/>
      <c r="AG60" s="23"/>
      <c r="AH60" s="23"/>
      <c r="AI60" s="23"/>
      <c r="AJ60" s="26" t="s">
        <v>128</v>
      </c>
      <c r="AK60" s="27">
        <v>-43768.159722222197</v>
      </c>
      <c r="AL60" s="27">
        <f t="shared" si="2"/>
        <v>1.272916666661331</v>
      </c>
      <c r="AM60" s="27">
        <v>-43768.159722222197</v>
      </c>
      <c r="AN60" s="27" t="e">
        <v>#REF!</v>
      </c>
      <c r="AO60" s="28" t="e">
        <v>#REF!</v>
      </c>
      <c r="AP60" s="29">
        <f t="shared" ca="1" si="3"/>
        <v>44161.737907060182</v>
      </c>
      <c r="AQ60" s="30" t="s">
        <v>129</v>
      </c>
      <c r="AR60" s="66"/>
    </row>
    <row r="61" spans="1:44" s="4" customFormat="1" ht="12.5" x14ac:dyDescent="0.25">
      <c r="A61" s="23">
        <v>60</v>
      </c>
      <c r="B61" s="23" t="s">
        <v>43</v>
      </c>
      <c r="C61" s="67">
        <v>43883.068749999999</v>
      </c>
      <c r="D61" s="25">
        <v>43883.088194444441</v>
      </c>
      <c r="E61" s="23">
        <v>222577287</v>
      </c>
      <c r="F61" s="23" t="s">
        <v>174</v>
      </c>
      <c r="G61" s="23" t="s">
        <v>41</v>
      </c>
      <c r="H61" s="25">
        <v>43883.497916666667</v>
      </c>
      <c r="I61" s="23" t="s">
        <v>342</v>
      </c>
      <c r="J61" s="23" t="s">
        <v>37</v>
      </c>
      <c r="K61" s="23" t="s">
        <v>38</v>
      </c>
      <c r="L61" s="23" t="s">
        <v>343</v>
      </c>
      <c r="M61" s="23">
        <v>8</v>
      </c>
      <c r="N61" s="23" t="s">
        <v>39</v>
      </c>
      <c r="O61" s="23" t="s">
        <v>70</v>
      </c>
      <c r="P61" s="23" t="s">
        <v>75</v>
      </c>
      <c r="Q61" s="25">
        <v>43883.923611111109</v>
      </c>
      <c r="R61" s="25"/>
      <c r="S61" s="25"/>
      <c r="T61" s="25"/>
      <c r="U61" s="25"/>
      <c r="V61" s="25"/>
      <c r="W61" s="25"/>
      <c r="X61" s="67">
        <v>43883.927083333336</v>
      </c>
      <c r="Y61" s="25"/>
      <c r="Z61" s="25">
        <v>43884.501388888886</v>
      </c>
      <c r="AA61" s="23" t="s">
        <v>40</v>
      </c>
      <c r="AB61" s="23" t="s">
        <v>49</v>
      </c>
      <c r="AC61" s="23"/>
      <c r="AD61" s="23"/>
      <c r="AE61" s="23"/>
      <c r="AF61" s="23"/>
      <c r="AG61" s="23"/>
      <c r="AH61" s="23"/>
      <c r="AI61" s="23"/>
      <c r="AJ61" s="26" t="s">
        <v>128</v>
      </c>
      <c r="AK61" s="27">
        <v>-43768.159722222197</v>
      </c>
      <c r="AL61" s="27">
        <f t="shared" si="2"/>
        <v>1.0034722222189885</v>
      </c>
      <c r="AM61" s="27">
        <v>-43768.159722222197</v>
      </c>
      <c r="AN61" s="27" t="e">
        <v>#REF!</v>
      </c>
      <c r="AO61" s="28" t="e">
        <v>#REF!</v>
      </c>
      <c r="AP61" s="29">
        <f t="shared" ca="1" si="3"/>
        <v>44161.737907060182</v>
      </c>
      <c r="AQ61" s="30" t="s">
        <v>129</v>
      </c>
    </row>
    <row r="62" spans="1:44" s="4" customFormat="1" ht="12.5" x14ac:dyDescent="0.25">
      <c r="A62" s="23">
        <v>61</v>
      </c>
      <c r="B62" s="23" t="s">
        <v>43</v>
      </c>
      <c r="C62" s="67">
        <v>43883.525694444441</v>
      </c>
      <c r="D62" s="25">
        <v>43883.601388888892</v>
      </c>
      <c r="E62" s="23">
        <v>222605052</v>
      </c>
      <c r="F62" s="23" t="s">
        <v>60</v>
      </c>
      <c r="G62" s="23" t="s">
        <v>41</v>
      </c>
      <c r="H62" s="25">
        <v>43883.629166666666</v>
      </c>
      <c r="I62" s="23" t="s">
        <v>336</v>
      </c>
      <c r="J62" s="23" t="s">
        <v>37</v>
      </c>
      <c r="K62" s="23" t="s">
        <v>38</v>
      </c>
      <c r="L62" s="23" t="s">
        <v>337</v>
      </c>
      <c r="M62" s="23">
        <f>WEEKNUM(H62)</f>
        <v>8</v>
      </c>
      <c r="N62" s="23" t="s">
        <v>39</v>
      </c>
      <c r="O62" s="23" t="s">
        <v>70</v>
      </c>
      <c r="P62" s="23" t="s">
        <v>125</v>
      </c>
      <c r="Q62" s="25">
        <v>43883.680555555555</v>
      </c>
      <c r="R62" s="25"/>
      <c r="S62" s="25"/>
      <c r="T62" s="25"/>
      <c r="U62" s="25"/>
      <c r="V62" s="25"/>
      <c r="W62" s="25"/>
      <c r="X62" s="67">
        <v>43883.686805555553</v>
      </c>
      <c r="Y62" s="25"/>
      <c r="Z62" s="25">
        <v>43884.03125</v>
      </c>
      <c r="AA62" s="23" t="s">
        <v>40</v>
      </c>
      <c r="AB62" s="23" t="s">
        <v>49</v>
      </c>
      <c r="AC62" s="23"/>
      <c r="AD62" s="23"/>
      <c r="AE62" s="23"/>
      <c r="AF62" s="23"/>
      <c r="AG62" s="23"/>
      <c r="AH62" s="23"/>
      <c r="AI62" s="23"/>
      <c r="AJ62" s="26" t="s">
        <v>128</v>
      </c>
      <c r="AK62" s="27">
        <v>-43771.159722222197</v>
      </c>
      <c r="AL62" s="27">
        <f t="shared" si="2"/>
        <v>0.40208333333430346</v>
      </c>
      <c r="AM62" s="27">
        <v>-43771.159722222197</v>
      </c>
      <c r="AN62" s="27" t="e">
        <v>#REF!</v>
      </c>
      <c r="AO62" s="28" t="e">
        <v>#REF!</v>
      </c>
      <c r="AP62" s="29">
        <f t="shared" ca="1" si="3"/>
        <v>44161.737907060182</v>
      </c>
      <c r="AQ62" s="30" t="s">
        <v>129</v>
      </c>
    </row>
    <row r="63" spans="1:44" s="66" customFormat="1" ht="12.5" x14ac:dyDescent="0.25">
      <c r="A63" s="23">
        <v>62</v>
      </c>
      <c r="B63" s="23" t="s">
        <v>43</v>
      </c>
      <c r="C63" s="67">
        <v>43883.705555555556</v>
      </c>
      <c r="D63" s="25">
        <v>43883.730555555558</v>
      </c>
      <c r="E63" s="23">
        <v>222620863</v>
      </c>
      <c r="F63" s="23" t="s">
        <v>60</v>
      </c>
      <c r="G63" s="23" t="s">
        <v>41</v>
      </c>
      <c r="H63" s="25">
        <v>43883.787499999999</v>
      </c>
      <c r="I63" s="23" t="s">
        <v>223</v>
      </c>
      <c r="J63" s="23" t="s">
        <v>37</v>
      </c>
      <c r="K63" s="23" t="s">
        <v>38</v>
      </c>
      <c r="L63" s="23" t="s">
        <v>341</v>
      </c>
      <c r="M63" s="23">
        <f>WEEKNUM(H63)</f>
        <v>8</v>
      </c>
      <c r="N63" s="23" t="s">
        <v>39</v>
      </c>
      <c r="O63" s="23" t="s">
        <v>70</v>
      </c>
      <c r="P63" s="23" t="s">
        <v>132</v>
      </c>
      <c r="Q63" s="25">
        <v>43883.826388888891</v>
      </c>
      <c r="R63" s="25"/>
      <c r="S63" s="25"/>
      <c r="T63" s="25"/>
      <c r="U63" s="25"/>
      <c r="V63" s="25"/>
      <c r="W63" s="25"/>
      <c r="X63" s="67">
        <v>43883.832638888889</v>
      </c>
      <c r="Y63" s="25"/>
      <c r="Z63" s="25">
        <v>43884.482638888891</v>
      </c>
      <c r="AA63" s="23" t="s">
        <v>40</v>
      </c>
      <c r="AB63" s="23" t="s">
        <v>49</v>
      </c>
      <c r="AC63" s="23"/>
      <c r="AD63" s="23"/>
      <c r="AE63" s="23"/>
      <c r="AF63" s="23"/>
      <c r="AG63" s="23"/>
      <c r="AH63" s="23"/>
      <c r="AI63" s="23"/>
      <c r="AJ63" s="26" t="s">
        <v>128</v>
      </c>
      <c r="AK63" s="27">
        <v>-43769.159722222197</v>
      </c>
      <c r="AL63" s="27">
        <f t="shared" si="2"/>
        <v>0.69513888889196096</v>
      </c>
      <c r="AM63" s="27">
        <v>-43769.159722222197</v>
      </c>
      <c r="AN63" s="27" t="e">
        <v>#REF!</v>
      </c>
      <c r="AO63" s="28" t="e">
        <v>#REF!</v>
      </c>
      <c r="AP63" s="29">
        <f t="shared" ca="1" si="3"/>
        <v>44161.737907060182</v>
      </c>
      <c r="AQ63" s="30" t="s">
        <v>129</v>
      </c>
      <c r="AR63" s="4"/>
    </row>
    <row r="64" spans="1:44" s="4" customFormat="1" ht="12.5" x14ac:dyDescent="0.25">
      <c r="A64" s="23">
        <v>63</v>
      </c>
      <c r="B64" s="40" t="s">
        <v>43</v>
      </c>
      <c r="C64" s="67">
        <v>43884.26666666667</v>
      </c>
      <c r="D64" s="67">
        <v>43884.338888888888</v>
      </c>
      <c r="E64" s="23">
        <v>222665328</v>
      </c>
      <c r="F64" s="40" t="s">
        <v>62</v>
      </c>
      <c r="G64" s="40" t="s">
        <v>42</v>
      </c>
      <c r="H64" s="25">
        <v>43884.352777777778</v>
      </c>
      <c r="I64" s="23" t="s">
        <v>195</v>
      </c>
      <c r="J64" s="40" t="s">
        <v>37</v>
      </c>
      <c r="K64" s="40" t="s">
        <v>38</v>
      </c>
      <c r="L64" s="23" t="s">
        <v>354</v>
      </c>
      <c r="M64" s="40">
        <v>8</v>
      </c>
      <c r="N64" s="40" t="s">
        <v>39</v>
      </c>
      <c r="O64" s="40" t="s">
        <v>70</v>
      </c>
      <c r="P64" s="40" t="s">
        <v>65</v>
      </c>
      <c r="Q64" s="25">
        <v>43884.25</v>
      </c>
      <c r="R64" s="23"/>
      <c r="S64" s="23"/>
      <c r="T64" s="23"/>
      <c r="U64" s="23"/>
      <c r="V64" s="23"/>
      <c r="W64" s="23"/>
      <c r="X64" s="25">
        <v>43884.253472222219</v>
      </c>
      <c r="Y64" s="25"/>
      <c r="Z64" s="25">
        <v>43884.949305555558</v>
      </c>
      <c r="AA64" s="23" t="s">
        <v>40</v>
      </c>
      <c r="AB64" s="23" t="s">
        <v>49</v>
      </c>
      <c r="AC64" s="23"/>
      <c r="AD64" s="23"/>
      <c r="AE64" s="23"/>
      <c r="AF64" s="23"/>
      <c r="AG64" s="23"/>
      <c r="AH64" s="23"/>
      <c r="AI64" s="23"/>
      <c r="AJ64" s="26" t="s">
        <v>128</v>
      </c>
      <c r="AK64" s="27">
        <v>-43767.159722222197</v>
      </c>
      <c r="AL64" s="27">
        <f t="shared" si="2"/>
        <v>0.59652777777955635</v>
      </c>
      <c r="AM64" s="27">
        <v>-43767.159722222197</v>
      </c>
      <c r="AN64" s="27" t="e">
        <v>#REF!</v>
      </c>
      <c r="AO64" s="28" t="e">
        <v>#REF!</v>
      </c>
      <c r="AP64" s="29">
        <f t="shared" ca="1" si="3"/>
        <v>44161.737907060182</v>
      </c>
      <c r="AQ64" s="30" t="s">
        <v>129</v>
      </c>
    </row>
    <row r="65" spans="1:44" s="66" customFormat="1" ht="12.5" x14ac:dyDescent="0.25">
      <c r="A65" s="23">
        <v>64</v>
      </c>
      <c r="B65" s="40" t="s">
        <v>43</v>
      </c>
      <c r="C65" s="67">
        <v>43884.818055555559</v>
      </c>
      <c r="D65" s="67">
        <v>43884.828472222223</v>
      </c>
      <c r="E65" s="23" t="s">
        <v>356</v>
      </c>
      <c r="F65" s="23" t="s">
        <v>146</v>
      </c>
      <c r="G65" s="23" t="s">
        <v>67</v>
      </c>
      <c r="H65" s="25">
        <v>43884.962500000001</v>
      </c>
      <c r="I65" s="23" t="s">
        <v>147</v>
      </c>
      <c r="J65" s="23" t="s">
        <v>37</v>
      </c>
      <c r="K65" s="23" t="s">
        <v>38</v>
      </c>
      <c r="L65" s="23" t="s">
        <v>357</v>
      </c>
      <c r="M65" s="23">
        <v>8</v>
      </c>
      <c r="N65" s="23" t="s">
        <v>39</v>
      </c>
      <c r="O65" s="23" t="s">
        <v>70</v>
      </c>
      <c r="P65" s="23" t="s">
        <v>127</v>
      </c>
      <c r="Q65" s="25">
        <v>43885.041666666664</v>
      </c>
      <c r="R65" s="83"/>
      <c r="S65" s="25"/>
      <c r="T65" s="25"/>
      <c r="U65" s="25"/>
      <c r="V65" s="25"/>
      <c r="W65" s="25"/>
      <c r="X65" s="25">
        <v>43885.04583333333</v>
      </c>
      <c r="Y65" s="25"/>
      <c r="Z65" s="25">
        <v>43885.552083333336</v>
      </c>
      <c r="AA65" s="23" t="s">
        <v>40</v>
      </c>
      <c r="AB65" s="23" t="s">
        <v>49</v>
      </c>
      <c r="AC65" s="23"/>
      <c r="AD65" s="23"/>
      <c r="AE65" s="23"/>
      <c r="AF65" s="23"/>
      <c r="AG65" s="23"/>
      <c r="AH65" s="23"/>
      <c r="AI65" s="23"/>
      <c r="AJ65" s="26" t="s">
        <v>128</v>
      </c>
      <c r="AK65" s="27">
        <v>-43765.159722222197</v>
      </c>
      <c r="AL65" s="27">
        <f t="shared" si="2"/>
        <v>0.58958333333430346</v>
      </c>
      <c r="AM65" s="27">
        <v>-43765.159722222197</v>
      </c>
      <c r="AN65" s="27" t="e">
        <v>#REF!</v>
      </c>
      <c r="AO65" s="28" t="e">
        <v>#REF!</v>
      </c>
      <c r="AP65" s="29">
        <f t="shared" ca="1" si="3"/>
        <v>44161.737907060182</v>
      </c>
      <c r="AQ65" s="30" t="s">
        <v>129</v>
      </c>
      <c r="AR65" s="4"/>
    </row>
    <row r="66" spans="1:44" s="4" customFormat="1" ht="12.5" x14ac:dyDescent="0.25">
      <c r="A66" s="23">
        <v>65</v>
      </c>
      <c r="B66" s="40" t="s">
        <v>43</v>
      </c>
      <c r="C66" s="67">
        <v>43519.879166666666</v>
      </c>
      <c r="D66" s="67">
        <v>43519.879166666666</v>
      </c>
      <c r="E66" s="23">
        <v>222707696</v>
      </c>
      <c r="F66" s="23" t="s">
        <v>51</v>
      </c>
      <c r="G66" s="23" t="s">
        <v>42</v>
      </c>
      <c r="H66" s="25">
        <v>43884.996527777781</v>
      </c>
      <c r="I66" s="23" t="s">
        <v>355</v>
      </c>
      <c r="J66" s="23" t="s">
        <v>37</v>
      </c>
      <c r="K66" s="23" t="s">
        <v>38</v>
      </c>
      <c r="L66" s="42" t="s">
        <v>363</v>
      </c>
      <c r="M66" s="23">
        <v>8</v>
      </c>
      <c r="N66" s="23" t="s">
        <v>39</v>
      </c>
      <c r="O66" s="40" t="s">
        <v>70</v>
      </c>
      <c r="P66" s="23" t="s">
        <v>149</v>
      </c>
      <c r="Q66" s="25">
        <v>43885.027777777781</v>
      </c>
      <c r="R66" s="83"/>
      <c r="S66" s="25"/>
      <c r="T66" s="25"/>
      <c r="U66" s="25"/>
      <c r="V66" s="25"/>
      <c r="W66" s="25"/>
      <c r="X66" s="25">
        <v>43886.840277777781</v>
      </c>
      <c r="Y66" s="25"/>
      <c r="Z66" s="25">
        <v>43886.474999999999</v>
      </c>
      <c r="AA66" s="23" t="s">
        <v>40</v>
      </c>
      <c r="AB66" s="23" t="s">
        <v>49</v>
      </c>
      <c r="AC66" s="23"/>
      <c r="AD66" s="23"/>
      <c r="AE66" s="23"/>
      <c r="AF66" s="23"/>
      <c r="AG66" s="23"/>
      <c r="AH66" s="23"/>
      <c r="AI66" s="23"/>
      <c r="AJ66" s="26" t="s">
        <v>128</v>
      </c>
      <c r="AK66" s="27">
        <v>-43766.159722222197</v>
      </c>
      <c r="AL66" s="27">
        <f t="shared" ref="AL66:AL83" si="4">IF(N66="initial",IF(AA66="converted to Final MIR",Z66-H66,V66-H66),Z66-H66)</f>
        <v>1.4784722222175333</v>
      </c>
      <c r="AM66" s="27">
        <v>-43766.159722222197</v>
      </c>
      <c r="AN66" s="27" t="e">
        <v>#REF!</v>
      </c>
      <c r="AO66" s="28" t="e">
        <v>#REF!</v>
      </c>
      <c r="AP66" s="29">
        <f t="shared" ref="AP66:AP83" ca="1" si="5">NOW()</f>
        <v>44161.737907060182</v>
      </c>
      <c r="AQ66" s="30" t="s">
        <v>129</v>
      </c>
      <c r="AR66" s="66"/>
    </row>
    <row r="67" spans="1:44" s="66" customFormat="1" x14ac:dyDescent="0.25">
      <c r="A67" s="23">
        <v>66</v>
      </c>
      <c r="B67" s="40" t="s">
        <v>43</v>
      </c>
      <c r="C67" s="67">
        <v>43886.477777777778</v>
      </c>
      <c r="D67" s="67">
        <v>43886.496527777781</v>
      </c>
      <c r="E67" s="23">
        <v>222814728</v>
      </c>
      <c r="F67" s="23" t="s">
        <v>60</v>
      </c>
      <c r="G67" s="23" t="s">
        <v>41</v>
      </c>
      <c r="H67" s="25">
        <v>43886.536805555559</v>
      </c>
      <c r="I67" s="23" t="s">
        <v>358</v>
      </c>
      <c r="J67" s="23" t="s">
        <v>37</v>
      </c>
      <c r="K67" s="23" t="s">
        <v>38</v>
      </c>
      <c r="L67" s="23" t="s">
        <v>359</v>
      </c>
      <c r="M67" s="23">
        <v>9</v>
      </c>
      <c r="N67" s="23" t="s">
        <v>39</v>
      </c>
      <c r="O67" s="40" t="s">
        <v>70</v>
      </c>
      <c r="P67" s="23" t="s">
        <v>52</v>
      </c>
      <c r="Q67" s="25">
        <v>43886.604166666664</v>
      </c>
      <c r="R67" s="83"/>
      <c r="S67" s="25"/>
      <c r="T67" s="25"/>
      <c r="U67" s="25"/>
      <c r="V67" s="25"/>
      <c r="W67" s="25"/>
      <c r="X67" s="25">
        <v>43886.604166666664</v>
      </c>
      <c r="Y67" s="25"/>
      <c r="Z67" s="25">
        <v>43886.794444444444</v>
      </c>
      <c r="AA67" s="23" t="s">
        <v>40</v>
      </c>
      <c r="AB67" s="23" t="s">
        <v>49</v>
      </c>
      <c r="AC67" s="23"/>
      <c r="AD67" s="23"/>
      <c r="AE67" s="23"/>
      <c r="AF67" s="23"/>
      <c r="AG67" s="23"/>
      <c r="AH67" s="23"/>
      <c r="AI67" s="23"/>
      <c r="AJ67" s="26" t="s">
        <v>128</v>
      </c>
      <c r="AK67" s="27">
        <v>-43764.159722222197</v>
      </c>
      <c r="AL67" s="27">
        <f t="shared" si="4"/>
        <v>0.257638888884685</v>
      </c>
      <c r="AM67" s="27">
        <v>-43764.159722222197</v>
      </c>
      <c r="AN67" s="27" t="e">
        <v>#REF!</v>
      </c>
      <c r="AO67" s="28" t="e">
        <v>#REF!</v>
      </c>
      <c r="AP67" s="29">
        <f t="shared" ca="1" si="5"/>
        <v>44161.737907060182</v>
      </c>
      <c r="AQ67" s="30" t="s">
        <v>129</v>
      </c>
    </row>
    <row r="68" spans="1:44" s="66" customFormat="1" x14ac:dyDescent="0.25">
      <c r="A68" s="23">
        <v>67</v>
      </c>
      <c r="B68" s="40" t="s">
        <v>43</v>
      </c>
      <c r="C68" s="67">
        <v>43886.644444444442</v>
      </c>
      <c r="D68" s="67">
        <v>43886.720833333333</v>
      </c>
      <c r="E68" s="23">
        <v>222828257</v>
      </c>
      <c r="F68" s="23" t="s">
        <v>50</v>
      </c>
      <c r="G68" s="23" t="s">
        <v>41</v>
      </c>
      <c r="H68" s="25">
        <v>43886.770833333336</v>
      </c>
      <c r="I68" s="23" t="s">
        <v>361</v>
      </c>
      <c r="J68" s="23" t="s">
        <v>37</v>
      </c>
      <c r="K68" s="23" t="s">
        <v>38</v>
      </c>
      <c r="L68" s="23" t="s">
        <v>362</v>
      </c>
      <c r="M68" s="23">
        <v>9</v>
      </c>
      <c r="N68" s="23" t="s">
        <v>39</v>
      </c>
      <c r="O68" s="40" t="s">
        <v>70</v>
      </c>
      <c r="P68" s="23" t="s">
        <v>149</v>
      </c>
      <c r="Q68" s="25">
        <v>43886.8125</v>
      </c>
      <c r="R68" s="83"/>
      <c r="S68" s="25"/>
      <c r="T68" s="25"/>
      <c r="U68" s="25"/>
      <c r="V68" s="25"/>
      <c r="W68" s="25"/>
      <c r="X68" s="25">
        <v>43886.836805555555</v>
      </c>
      <c r="Y68" s="25"/>
      <c r="Z68" s="25">
        <v>43887.833333333336</v>
      </c>
      <c r="AA68" s="23" t="s">
        <v>40</v>
      </c>
      <c r="AB68" s="23" t="s">
        <v>49</v>
      </c>
      <c r="AC68" s="23"/>
      <c r="AD68" s="23"/>
      <c r="AE68" s="23"/>
      <c r="AF68" s="23"/>
      <c r="AG68" s="23"/>
      <c r="AH68" s="23"/>
      <c r="AI68" s="23"/>
      <c r="AJ68" s="26" t="s">
        <v>128</v>
      </c>
      <c r="AK68" s="27">
        <v>-43763.159722222197</v>
      </c>
      <c r="AL68" s="27">
        <f t="shared" si="4"/>
        <v>1.0625</v>
      </c>
      <c r="AM68" s="27">
        <v>-43763.159722222197</v>
      </c>
      <c r="AN68" s="27" t="e">
        <v>#REF!</v>
      </c>
      <c r="AO68" s="28" t="e">
        <v>#REF!</v>
      </c>
      <c r="AP68" s="29">
        <f t="shared" ca="1" si="5"/>
        <v>44161.737907060182</v>
      </c>
      <c r="AQ68" s="30" t="s">
        <v>129</v>
      </c>
    </row>
    <row r="69" spans="1:44" s="15" customFormat="1" x14ac:dyDescent="0.35">
      <c r="A69" s="23">
        <v>68</v>
      </c>
      <c r="B69" s="40" t="s">
        <v>43</v>
      </c>
      <c r="C69" s="67">
        <v>43887.074305555558</v>
      </c>
      <c r="D69" s="67">
        <v>43887.080555555556</v>
      </c>
      <c r="E69" s="42">
        <v>222853372</v>
      </c>
      <c r="F69" s="23" t="s">
        <v>62</v>
      </c>
      <c r="G69" s="23" t="s">
        <v>42</v>
      </c>
      <c r="H69" s="67">
        <v>43887.15347222222</v>
      </c>
      <c r="I69" s="42" t="s">
        <v>364</v>
      </c>
      <c r="J69" s="23" t="s">
        <v>37</v>
      </c>
      <c r="K69" s="23" t="s">
        <v>38</v>
      </c>
      <c r="L69" s="42" t="s">
        <v>365</v>
      </c>
      <c r="M69" s="23">
        <v>9</v>
      </c>
      <c r="N69" s="23" t="s">
        <v>39</v>
      </c>
      <c r="O69" s="40" t="s">
        <v>70</v>
      </c>
      <c r="P69" s="23" t="s">
        <v>82</v>
      </c>
      <c r="Q69" s="67">
        <v>43887.173611111109</v>
      </c>
      <c r="R69" s="25"/>
      <c r="S69" s="25"/>
      <c r="T69" s="25"/>
      <c r="U69" s="25"/>
      <c r="V69" s="25"/>
      <c r="W69" s="25"/>
      <c r="X69" s="67">
        <v>43887.175000000003</v>
      </c>
      <c r="Y69" s="25"/>
      <c r="Z69" s="25">
        <v>43887.816666666666</v>
      </c>
      <c r="AA69" s="23" t="s">
        <v>40</v>
      </c>
      <c r="AB69" s="23" t="s">
        <v>49</v>
      </c>
      <c r="AC69" s="23"/>
      <c r="AD69" s="23"/>
      <c r="AE69" s="23"/>
      <c r="AF69" s="23"/>
      <c r="AG69" s="23"/>
      <c r="AH69" s="23"/>
      <c r="AI69" s="23"/>
      <c r="AJ69" s="26" t="s">
        <v>128</v>
      </c>
      <c r="AK69" s="27">
        <v>-43762.159722222197</v>
      </c>
      <c r="AL69" s="27">
        <f t="shared" si="4"/>
        <v>0.66319444444525288</v>
      </c>
      <c r="AM69" s="27">
        <v>-43762.159722222197</v>
      </c>
      <c r="AN69" s="27" t="e">
        <v>#REF!</v>
      </c>
      <c r="AO69" s="28" t="e">
        <v>#REF!</v>
      </c>
      <c r="AP69" s="29">
        <f t="shared" ca="1" si="5"/>
        <v>44161.737907060182</v>
      </c>
      <c r="AQ69" s="30" t="s">
        <v>129</v>
      </c>
    </row>
    <row r="70" spans="1:44" s="66" customFormat="1" ht="34.5" x14ac:dyDescent="0.25">
      <c r="A70" s="23">
        <v>69</v>
      </c>
      <c r="B70" s="23" t="s">
        <v>43</v>
      </c>
      <c r="C70" s="25">
        <v>43887.208333333336</v>
      </c>
      <c r="D70" s="25">
        <v>43887.296527777777</v>
      </c>
      <c r="E70" s="23">
        <v>222859082</v>
      </c>
      <c r="F70" s="23" t="s">
        <v>62</v>
      </c>
      <c r="G70" s="23" t="s">
        <v>42</v>
      </c>
      <c r="H70" s="25">
        <v>43887.338194444441</v>
      </c>
      <c r="I70" s="23" t="s">
        <v>371</v>
      </c>
      <c r="J70" s="23" t="s">
        <v>37</v>
      </c>
      <c r="K70" s="23" t="s">
        <v>38</v>
      </c>
      <c r="L70" s="23" t="s">
        <v>375</v>
      </c>
      <c r="M70" s="23">
        <v>9</v>
      </c>
      <c r="N70" s="23" t="s">
        <v>74</v>
      </c>
      <c r="O70" s="23" t="s">
        <v>70</v>
      </c>
      <c r="P70" s="23" t="s">
        <v>65</v>
      </c>
      <c r="Q70" s="25">
        <v>43887.791666666664</v>
      </c>
      <c r="R70" s="25">
        <v>43888.805555555555</v>
      </c>
      <c r="S70" s="25"/>
      <c r="T70" s="25"/>
      <c r="U70" s="25"/>
      <c r="V70" s="25">
        <v>43887.667361111111</v>
      </c>
      <c r="W70" s="25"/>
      <c r="X70" s="25"/>
      <c r="Y70" s="25"/>
      <c r="Z70" s="25"/>
      <c r="AA70" s="23" t="s">
        <v>183</v>
      </c>
      <c r="AB70" s="23" t="s">
        <v>76</v>
      </c>
      <c r="AC70" s="23"/>
      <c r="AD70" s="23"/>
      <c r="AE70" s="23"/>
      <c r="AF70" s="23"/>
      <c r="AG70" s="23"/>
      <c r="AH70" s="23"/>
      <c r="AI70" s="23"/>
      <c r="AJ70" s="26" t="s">
        <v>128</v>
      </c>
      <c r="AK70" s="27">
        <v>-43761.159722222197</v>
      </c>
      <c r="AL70" s="27">
        <f t="shared" si="4"/>
        <v>0.32916666667006211</v>
      </c>
      <c r="AM70" s="27">
        <v>-43761.159722222197</v>
      </c>
      <c r="AN70" s="27" t="e">
        <v>#REF!</v>
      </c>
      <c r="AO70" s="28" t="e">
        <v>#REF!</v>
      </c>
      <c r="AP70" s="29">
        <f t="shared" ca="1" si="5"/>
        <v>44161.737907060182</v>
      </c>
      <c r="AQ70" s="30" t="s">
        <v>129</v>
      </c>
      <c r="AR70" s="15"/>
    </row>
    <row r="71" spans="1:44" ht="23" x14ac:dyDescent="0.35">
      <c r="A71" s="23">
        <v>70</v>
      </c>
      <c r="B71" s="23" t="s">
        <v>43</v>
      </c>
      <c r="C71" s="25">
        <v>43887.208333333336</v>
      </c>
      <c r="D71" s="25">
        <v>43887.291666666664</v>
      </c>
      <c r="E71" s="42">
        <v>222860181</v>
      </c>
      <c r="F71" s="23" t="s">
        <v>388</v>
      </c>
      <c r="G71" s="23" t="s">
        <v>42</v>
      </c>
      <c r="H71" s="25">
        <v>43887.375</v>
      </c>
      <c r="I71" s="42" t="s">
        <v>389</v>
      </c>
      <c r="J71" s="23" t="s">
        <v>390</v>
      </c>
      <c r="K71" s="23" t="s">
        <v>113</v>
      </c>
      <c r="L71" s="23" t="s">
        <v>226</v>
      </c>
      <c r="M71" s="23">
        <v>9</v>
      </c>
      <c r="N71" s="23" t="s">
        <v>74</v>
      </c>
      <c r="O71" s="23" t="s">
        <v>70</v>
      </c>
      <c r="P71" s="23" t="s">
        <v>82</v>
      </c>
      <c r="Q71" s="25">
        <v>43887.788888888892</v>
      </c>
      <c r="R71" s="25">
        <v>43887.788888888892</v>
      </c>
      <c r="S71" s="25">
        <v>43889.05972222222</v>
      </c>
      <c r="U71" s="25">
        <v>43889.30972222222</v>
      </c>
      <c r="V71" s="25">
        <v>43889.310416666667</v>
      </c>
      <c r="AA71" s="23" t="s">
        <v>183</v>
      </c>
      <c r="AB71" s="23" t="s">
        <v>76</v>
      </c>
      <c r="AD71" s="42" t="s">
        <v>391</v>
      </c>
      <c r="AJ71" s="26" t="s">
        <v>128</v>
      </c>
      <c r="AK71" s="27">
        <v>-43753.159722222197</v>
      </c>
      <c r="AL71" s="27">
        <f t="shared" si="4"/>
        <v>1.9354166666671517</v>
      </c>
      <c r="AM71" s="27">
        <v>-43753.159722222197</v>
      </c>
      <c r="AN71" s="27" t="e">
        <v>#REF!</v>
      </c>
      <c r="AO71" s="28" t="e">
        <v>#REF!</v>
      </c>
      <c r="AP71" s="29">
        <f t="shared" ca="1" si="5"/>
        <v>44161.737907060182</v>
      </c>
      <c r="AQ71" s="30" t="s">
        <v>129</v>
      </c>
    </row>
    <row r="72" spans="1:44" x14ac:dyDescent="0.25">
      <c r="A72" s="23">
        <v>71</v>
      </c>
      <c r="B72" s="40" t="s">
        <v>43</v>
      </c>
      <c r="C72" s="67">
        <v>43887.480555555558</v>
      </c>
      <c r="D72" s="67">
        <v>43887.545138888891</v>
      </c>
      <c r="E72" s="23">
        <v>222873069</v>
      </c>
      <c r="F72" s="23" t="s">
        <v>60</v>
      </c>
      <c r="G72" s="23" t="s">
        <v>41</v>
      </c>
      <c r="H72" s="67">
        <v>43887.55</v>
      </c>
      <c r="I72" s="23" t="s">
        <v>366</v>
      </c>
      <c r="J72" s="23" t="s">
        <v>37</v>
      </c>
      <c r="K72" s="23" t="s">
        <v>38</v>
      </c>
      <c r="L72" s="23" t="s">
        <v>367</v>
      </c>
      <c r="M72" s="23">
        <v>9</v>
      </c>
      <c r="N72" s="23" t="s">
        <v>39</v>
      </c>
      <c r="O72" s="40" t="s">
        <v>70</v>
      </c>
      <c r="P72" s="23" t="s">
        <v>52</v>
      </c>
      <c r="Q72" s="67">
        <v>43887.605555555558</v>
      </c>
      <c r="R72" s="83"/>
      <c r="X72" s="67">
        <v>43887.605555555558</v>
      </c>
      <c r="Z72" s="25">
        <v>43887.844444444447</v>
      </c>
      <c r="AA72" s="23" t="s">
        <v>40</v>
      </c>
      <c r="AB72" s="23" t="s">
        <v>49</v>
      </c>
      <c r="AJ72" s="26" t="s">
        <v>128</v>
      </c>
      <c r="AK72" s="27">
        <v>-43764.159722222197</v>
      </c>
      <c r="AL72" s="27">
        <f t="shared" si="4"/>
        <v>0.29444444444379769</v>
      </c>
      <c r="AM72" s="27">
        <v>-43764.159722222197</v>
      </c>
      <c r="AN72" s="27" t="e">
        <v>#REF!</v>
      </c>
      <c r="AO72" s="28" t="e">
        <v>#REF!</v>
      </c>
      <c r="AP72" s="29">
        <f t="shared" ca="1" si="5"/>
        <v>44161.737907060182</v>
      </c>
      <c r="AQ72" s="30" t="s">
        <v>129</v>
      </c>
      <c r="AR72" s="66"/>
    </row>
    <row r="73" spans="1:44" s="15" customFormat="1" x14ac:dyDescent="0.35">
      <c r="A73" s="23">
        <v>72</v>
      </c>
      <c r="B73" s="23" t="s">
        <v>43</v>
      </c>
      <c r="C73" s="25">
        <v>43887.407638888886</v>
      </c>
      <c r="D73" s="25">
        <v>43887.536111111112</v>
      </c>
      <c r="E73" s="23">
        <v>222869262</v>
      </c>
      <c r="F73" s="23" t="s">
        <v>62</v>
      </c>
      <c r="G73" s="23" t="s">
        <v>42</v>
      </c>
      <c r="H73" s="25">
        <v>43887.55</v>
      </c>
      <c r="I73" s="23" t="s">
        <v>397</v>
      </c>
      <c r="J73" s="23" t="s">
        <v>37</v>
      </c>
      <c r="K73" s="23" t="s">
        <v>38</v>
      </c>
      <c r="L73" s="23" t="s">
        <v>398</v>
      </c>
      <c r="M73" s="23">
        <v>9</v>
      </c>
      <c r="N73" s="23" t="s">
        <v>39</v>
      </c>
      <c r="O73" s="23" t="s">
        <v>70</v>
      </c>
      <c r="P73" s="23" t="s">
        <v>118</v>
      </c>
      <c r="Q73" s="25">
        <v>43916.618055555555</v>
      </c>
      <c r="R73" s="25"/>
      <c r="S73" s="25"/>
      <c r="T73" s="25"/>
      <c r="U73" s="25"/>
      <c r="V73" s="25"/>
      <c r="W73" s="25"/>
      <c r="X73" s="25">
        <v>43916.620833333334</v>
      </c>
      <c r="Y73" s="25"/>
      <c r="Z73" s="25">
        <v>43887.810416666667</v>
      </c>
      <c r="AA73" s="23" t="s">
        <v>40</v>
      </c>
      <c r="AB73" s="23" t="s">
        <v>399</v>
      </c>
      <c r="AC73" s="23"/>
      <c r="AD73" s="23"/>
      <c r="AE73" s="23"/>
      <c r="AF73" s="23"/>
      <c r="AG73" s="23"/>
      <c r="AH73" s="23"/>
      <c r="AI73" s="23"/>
      <c r="AJ73" s="26" t="s">
        <v>128</v>
      </c>
      <c r="AK73" s="27">
        <v>-43751.159722222197</v>
      </c>
      <c r="AL73" s="27">
        <f t="shared" si="4"/>
        <v>0.26041666666424135</v>
      </c>
      <c r="AM73" s="27">
        <v>-43751.159722222197</v>
      </c>
      <c r="AN73" s="27" t="e">
        <v>#REF!</v>
      </c>
      <c r="AO73" s="28" t="e">
        <v>#REF!</v>
      </c>
      <c r="AP73" s="29">
        <f t="shared" ca="1" si="5"/>
        <v>44161.737907060182</v>
      </c>
      <c r="AQ73" s="30" t="s">
        <v>129</v>
      </c>
      <c r="AR73" s="23"/>
    </row>
    <row r="74" spans="1:44" s="15" customFormat="1" x14ac:dyDescent="0.35">
      <c r="A74" s="23">
        <v>73</v>
      </c>
      <c r="B74" s="40" t="s">
        <v>43</v>
      </c>
      <c r="C74" s="67">
        <v>43887.767361111109</v>
      </c>
      <c r="D74" s="67">
        <v>43887.769444444442</v>
      </c>
      <c r="E74" s="23">
        <v>222896431</v>
      </c>
      <c r="F74" s="23" t="s">
        <v>62</v>
      </c>
      <c r="G74" s="23" t="s">
        <v>42</v>
      </c>
      <c r="H74" s="67">
        <v>43887.885416666664</v>
      </c>
      <c r="I74" s="23" t="s">
        <v>368</v>
      </c>
      <c r="J74" s="23" t="s">
        <v>37</v>
      </c>
      <c r="K74" s="23" t="s">
        <v>38</v>
      </c>
      <c r="L74" s="23" t="s">
        <v>369</v>
      </c>
      <c r="M74" s="23">
        <v>9</v>
      </c>
      <c r="N74" s="23" t="s">
        <v>39</v>
      </c>
      <c r="O74" s="23" t="s">
        <v>70</v>
      </c>
      <c r="P74" s="23" t="s">
        <v>132</v>
      </c>
      <c r="Q74" s="67">
        <v>43888.368055555555</v>
      </c>
      <c r="R74" s="25"/>
      <c r="S74" s="25"/>
      <c r="T74" s="25"/>
      <c r="U74" s="25"/>
      <c r="V74" s="25"/>
      <c r="W74" s="25"/>
      <c r="X74" s="67">
        <v>43888.368750000001</v>
      </c>
      <c r="Y74" s="67">
        <v>43888.770833333336</v>
      </c>
      <c r="Z74" s="25">
        <v>43888.791666666664</v>
      </c>
      <c r="AA74" s="23" t="s">
        <v>40</v>
      </c>
      <c r="AB74" s="23" t="s">
        <v>360</v>
      </c>
      <c r="AC74" s="23"/>
      <c r="AD74" s="23"/>
      <c r="AE74" s="23"/>
      <c r="AF74" s="23"/>
      <c r="AG74" s="23"/>
      <c r="AH74" s="23"/>
      <c r="AI74" s="23"/>
      <c r="AJ74" s="26" t="s">
        <v>128</v>
      </c>
      <c r="AK74" s="27">
        <v>-43763.159722222197</v>
      </c>
      <c r="AL74" s="27">
        <f t="shared" si="4"/>
        <v>0.90625</v>
      </c>
      <c r="AM74" s="27">
        <v>-43763.159722222197</v>
      </c>
      <c r="AN74" s="27" t="e">
        <v>#REF!</v>
      </c>
      <c r="AO74" s="28" t="e">
        <v>#REF!</v>
      </c>
      <c r="AP74" s="29">
        <f t="shared" ca="1" si="5"/>
        <v>44161.737907060182</v>
      </c>
      <c r="AQ74" s="30" t="s">
        <v>129</v>
      </c>
      <c r="AR74" s="23"/>
    </row>
    <row r="75" spans="1:44" s="15" customFormat="1" ht="23" x14ac:dyDescent="0.35">
      <c r="A75" s="23">
        <v>74</v>
      </c>
      <c r="B75" s="40" t="s">
        <v>43</v>
      </c>
      <c r="C75" s="67">
        <v>43887.866666666669</v>
      </c>
      <c r="D75" s="67">
        <v>43887.885416666664</v>
      </c>
      <c r="E75" s="23">
        <v>222903420</v>
      </c>
      <c r="F75" s="23" t="s">
        <v>332</v>
      </c>
      <c r="G75" s="23" t="s">
        <v>333</v>
      </c>
      <c r="H75" s="67">
        <v>43888.034722222219</v>
      </c>
      <c r="I75" s="23" t="s">
        <v>370</v>
      </c>
      <c r="J75" s="23" t="s">
        <v>191</v>
      </c>
      <c r="K75" s="23" t="s">
        <v>192</v>
      </c>
      <c r="L75" s="23" t="s">
        <v>226</v>
      </c>
      <c r="M75" s="23">
        <v>9</v>
      </c>
      <c r="N75" s="23" t="s">
        <v>74</v>
      </c>
      <c r="O75" s="23" t="s">
        <v>70</v>
      </c>
      <c r="P75" s="23" t="s">
        <v>127</v>
      </c>
      <c r="Q75" s="67">
        <v>43888.333333333336</v>
      </c>
      <c r="R75" s="67">
        <v>43888.350694444445</v>
      </c>
      <c r="S75" s="67">
        <v>43888.661111111112</v>
      </c>
      <c r="T75" s="25"/>
      <c r="U75" s="67">
        <v>43888.725694444445</v>
      </c>
      <c r="V75" s="67">
        <v>43888.76458333333</v>
      </c>
      <c r="W75" s="25"/>
      <c r="X75" s="25"/>
      <c r="Y75" s="25"/>
      <c r="Z75" s="25"/>
      <c r="AA75" s="23" t="s">
        <v>183</v>
      </c>
      <c r="AB75" s="23" t="s">
        <v>76</v>
      </c>
      <c r="AC75" s="23"/>
      <c r="AD75" s="23"/>
      <c r="AE75" s="23"/>
      <c r="AF75" s="23"/>
      <c r="AG75" s="23"/>
      <c r="AH75" s="23"/>
      <c r="AI75" s="23"/>
      <c r="AJ75" s="26" t="s">
        <v>128</v>
      </c>
      <c r="AK75" s="27">
        <v>-43762.159722222197</v>
      </c>
      <c r="AL75" s="27">
        <f t="shared" si="4"/>
        <v>0.72986111111094942</v>
      </c>
      <c r="AM75" s="27">
        <v>-43762.159722222197</v>
      </c>
      <c r="AN75" s="27" t="e">
        <v>#REF!</v>
      </c>
      <c r="AO75" s="28" t="e">
        <v>#REF!</v>
      </c>
      <c r="AP75" s="29">
        <f t="shared" ca="1" si="5"/>
        <v>44161.737907060182</v>
      </c>
      <c r="AQ75" s="30" t="s">
        <v>129</v>
      </c>
      <c r="AR75" s="23"/>
    </row>
    <row r="76" spans="1:44" s="15" customFormat="1" ht="57.5" x14ac:dyDescent="0.35">
      <c r="A76" s="23">
        <v>75</v>
      </c>
      <c r="B76" s="23" t="s">
        <v>43</v>
      </c>
      <c r="C76" s="25">
        <v>43888.558333333334</v>
      </c>
      <c r="D76" s="25">
        <v>43888.609722222223</v>
      </c>
      <c r="E76" s="42">
        <v>222943665</v>
      </c>
      <c r="F76" s="23" t="s">
        <v>62</v>
      </c>
      <c r="G76" s="23" t="s">
        <v>42</v>
      </c>
      <c r="H76" s="25">
        <v>43888.691666666666</v>
      </c>
      <c r="I76" s="23" t="s">
        <v>372</v>
      </c>
      <c r="J76" s="23" t="s">
        <v>373</v>
      </c>
      <c r="K76" s="23" t="s">
        <v>38</v>
      </c>
      <c r="L76" s="42" t="s">
        <v>374</v>
      </c>
      <c r="M76" s="23">
        <v>9</v>
      </c>
      <c r="N76" s="23" t="s">
        <v>39</v>
      </c>
      <c r="O76" s="40" t="s">
        <v>70</v>
      </c>
      <c r="P76" s="23" t="s">
        <v>219</v>
      </c>
      <c r="Q76" s="25">
        <v>43888.816666666666</v>
      </c>
      <c r="R76" s="25"/>
      <c r="S76" s="25"/>
      <c r="T76" s="25"/>
      <c r="U76" s="25"/>
      <c r="V76" s="25"/>
      <c r="W76" s="25"/>
      <c r="X76" s="25">
        <v>43888.824305555558</v>
      </c>
      <c r="Y76" s="25"/>
      <c r="Z76" s="25">
        <v>43889.402777777781</v>
      </c>
      <c r="AA76" s="23" t="s">
        <v>40</v>
      </c>
      <c r="AB76" s="23" t="s">
        <v>49</v>
      </c>
      <c r="AC76" s="23"/>
      <c r="AD76" s="23"/>
      <c r="AE76" s="23"/>
      <c r="AF76" s="23"/>
      <c r="AG76" s="23"/>
      <c r="AH76" s="23"/>
      <c r="AI76" s="23"/>
      <c r="AJ76" s="26" t="s">
        <v>128</v>
      </c>
      <c r="AK76" s="27">
        <v>-43760.159722222197</v>
      </c>
      <c r="AL76" s="27">
        <f t="shared" si="4"/>
        <v>0.711111111115315</v>
      </c>
      <c r="AM76" s="27">
        <v>-43760.159722222197</v>
      </c>
      <c r="AN76" s="27" t="e">
        <v>#REF!</v>
      </c>
      <c r="AO76" s="28" t="e">
        <v>#REF!</v>
      </c>
      <c r="AP76" s="29">
        <f t="shared" ca="1" si="5"/>
        <v>44161.737907060182</v>
      </c>
      <c r="AQ76" s="30" t="s">
        <v>129</v>
      </c>
    </row>
    <row r="77" spans="1:44" ht="23" x14ac:dyDescent="0.35">
      <c r="A77" s="23">
        <v>76</v>
      </c>
      <c r="B77" s="23" t="s">
        <v>43</v>
      </c>
      <c r="C77" s="25">
        <v>43889.020138888889</v>
      </c>
      <c r="D77" s="25">
        <v>43889.15625</v>
      </c>
      <c r="E77" s="23">
        <v>223040242</v>
      </c>
      <c r="F77" s="23" t="s">
        <v>174</v>
      </c>
      <c r="G77" s="23" t="s">
        <v>67</v>
      </c>
      <c r="H77" s="25">
        <v>43889.277777777781</v>
      </c>
      <c r="I77" s="23" t="s">
        <v>383</v>
      </c>
      <c r="J77" s="23" t="s">
        <v>37</v>
      </c>
      <c r="K77" s="23" t="s">
        <v>38</v>
      </c>
      <c r="L77" s="23" t="s">
        <v>384</v>
      </c>
      <c r="M77" s="23">
        <v>9</v>
      </c>
      <c r="N77" s="23" t="s">
        <v>74</v>
      </c>
      <c r="O77" s="23" t="s">
        <v>70</v>
      </c>
      <c r="P77" s="23" t="s">
        <v>79</v>
      </c>
      <c r="Q77" s="25">
        <v>43889.666666666664</v>
      </c>
      <c r="R77" s="25">
        <v>43889.679166666669</v>
      </c>
      <c r="S77" s="23"/>
      <c r="T77" s="23"/>
      <c r="U77" s="23"/>
      <c r="V77" s="25">
        <v>43895.559027777781</v>
      </c>
      <c r="W77" s="23"/>
      <c r="X77" s="83"/>
      <c r="Y77" s="23"/>
      <c r="AA77" s="23" t="s">
        <v>183</v>
      </c>
      <c r="AB77" s="23" t="s">
        <v>76</v>
      </c>
      <c r="AC77" s="40"/>
      <c r="AD77" s="40" t="s">
        <v>385</v>
      </c>
      <c r="AE77" s="40"/>
      <c r="AJ77" s="26" t="s">
        <v>128</v>
      </c>
      <c r="AK77" s="27">
        <v>-43755.159722222197</v>
      </c>
      <c r="AL77" s="27">
        <f t="shared" si="4"/>
        <v>6.28125</v>
      </c>
      <c r="AM77" s="27">
        <v>-43755.159722222197</v>
      </c>
      <c r="AN77" s="27" t="e">
        <v>#REF!</v>
      </c>
      <c r="AO77" s="28" t="e">
        <v>#REF!</v>
      </c>
      <c r="AP77" s="29">
        <f t="shared" ca="1" si="5"/>
        <v>44161.737907060182</v>
      </c>
      <c r="AQ77" s="30" t="s">
        <v>129</v>
      </c>
    </row>
    <row r="78" spans="1:44" s="15" customFormat="1" x14ac:dyDescent="0.35">
      <c r="A78" s="23">
        <v>77</v>
      </c>
      <c r="B78" s="23" t="s">
        <v>43</v>
      </c>
      <c r="C78" s="25">
        <v>43889.154166666667</v>
      </c>
      <c r="D78" s="25">
        <v>43889.350694444445</v>
      </c>
      <c r="E78" s="42">
        <v>222984982</v>
      </c>
      <c r="F78" s="23" t="s">
        <v>62</v>
      </c>
      <c r="G78" s="23" t="s">
        <v>42</v>
      </c>
      <c r="H78" s="25">
        <v>43889.40625</v>
      </c>
      <c r="I78" s="23" t="s">
        <v>376</v>
      </c>
      <c r="J78" s="23" t="s">
        <v>37</v>
      </c>
      <c r="K78" s="23" t="s">
        <v>38</v>
      </c>
      <c r="L78" s="42" t="s">
        <v>377</v>
      </c>
      <c r="M78" s="23">
        <v>9</v>
      </c>
      <c r="N78" s="23" t="s">
        <v>39</v>
      </c>
      <c r="O78" s="40" t="s">
        <v>70</v>
      </c>
      <c r="P78" s="23" t="s">
        <v>125</v>
      </c>
      <c r="Q78" s="25">
        <v>43889.479166666664</v>
      </c>
      <c r="R78" s="25"/>
      <c r="S78" s="25"/>
      <c r="T78" s="25"/>
      <c r="U78" s="25"/>
      <c r="V78" s="25"/>
      <c r="W78" s="25"/>
      <c r="X78" s="25">
        <v>43889.488888888889</v>
      </c>
      <c r="Y78" s="25"/>
      <c r="Z78" s="25">
        <v>43890.018055555556</v>
      </c>
      <c r="AA78" s="23" t="s">
        <v>40</v>
      </c>
      <c r="AB78" s="23" t="s">
        <v>49</v>
      </c>
      <c r="AC78" s="23"/>
      <c r="AD78" s="23"/>
      <c r="AE78" s="23"/>
      <c r="AF78" s="23"/>
      <c r="AG78" s="23"/>
      <c r="AH78" s="23"/>
      <c r="AI78" s="23"/>
      <c r="AJ78" s="26" t="s">
        <v>128</v>
      </c>
      <c r="AK78" s="27">
        <v>-43759.159722222197</v>
      </c>
      <c r="AL78" s="27">
        <f t="shared" si="4"/>
        <v>0.61180555555620231</v>
      </c>
      <c r="AM78" s="27">
        <v>-43759.159722222197</v>
      </c>
      <c r="AN78" s="27" t="e">
        <v>#REF!</v>
      </c>
      <c r="AO78" s="28" t="e">
        <v>#REF!</v>
      </c>
      <c r="AP78" s="29">
        <f t="shared" ca="1" si="5"/>
        <v>44161.737907060182</v>
      </c>
      <c r="AQ78" s="30" t="s">
        <v>129</v>
      </c>
    </row>
    <row r="79" spans="1:44" x14ac:dyDescent="0.35">
      <c r="A79" s="23">
        <v>78</v>
      </c>
      <c r="B79" s="23" t="s">
        <v>43</v>
      </c>
      <c r="C79" s="25">
        <v>43889.334722222222</v>
      </c>
      <c r="D79" s="25">
        <v>43889.414583333331</v>
      </c>
      <c r="E79" s="23">
        <v>222994407</v>
      </c>
      <c r="F79" s="23" t="s">
        <v>62</v>
      </c>
      <c r="G79" s="23" t="s">
        <v>42</v>
      </c>
      <c r="H79" s="25">
        <v>43889.433333333334</v>
      </c>
      <c r="I79" s="42" t="s">
        <v>243</v>
      </c>
      <c r="J79" s="23" t="s">
        <v>37</v>
      </c>
      <c r="K79" s="23" t="s">
        <v>38</v>
      </c>
      <c r="L79" s="42" t="s">
        <v>380</v>
      </c>
      <c r="M79" s="23">
        <v>9</v>
      </c>
      <c r="N79" s="23" t="s">
        <v>39</v>
      </c>
      <c r="O79" s="40" t="s">
        <v>70</v>
      </c>
      <c r="P79" s="23" t="s">
        <v>127</v>
      </c>
      <c r="Z79" s="25">
        <v>43890.149305555555</v>
      </c>
      <c r="AA79" s="23" t="s">
        <v>40</v>
      </c>
      <c r="AB79" s="23" t="s">
        <v>49</v>
      </c>
      <c r="AJ79" s="26" t="s">
        <v>128</v>
      </c>
      <c r="AK79" s="27">
        <v>-43757.159722222197</v>
      </c>
      <c r="AL79" s="27">
        <f t="shared" si="4"/>
        <v>0.71597222222044365</v>
      </c>
      <c r="AM79" s="27">
        <v>-43757.159722222197</v>
      </c>
      <c r="AN79" s="27" t="e">
        <v>#REF!</v>
      </c>
      <c r="AO79" s="28" t="e">
        <v>#REF!</v>
      </c>
      <c r="AP79" s="29">
        <f t="shared" ca="1" si="5"/>
        <v>44161.737907060182</v>
      </c>
      <c r="AQ79" s="30" t="s">
        <v>129</v>
      </c>
      <c r="AR79" s="15"/>
    </row>
    <row r="80" spans="1:44" x14ac:dyDescent="0.35">
      <c r="A80" s="23">
        <v>79</v>
      </c>
      <c r="B80" s="23" t="s">
        <v>43</v>
      </c>
      <c r="C80" s="25">
        <v>43889.402083333334</v>
      </c>
      <c r="D80" s="25">
        <v>43889.489583333336</v>
      </c>
      <c r="E80" s="23">
        <v>222999514</v>
      </c>
      <c r="F80" s="23" t="s">
        <v>60</v>
      </c>
      <c r="G80" s="23" t="s">
        <v>41</v>
      </c>
      <c r="H80" s="25">
        <v>43889.53125</v>
      </c>
      <c r="I80" s="23" t="s">
        <v>379</v>
      </c>
      <c r="J80" s="23" t="s">
        <v>117</v>
      </c>
      <c r="K80" s="23" t="s">
        <v>38</v>
      </c>
      <c r="L80" s="23" t="s">
        <v>378</v>
      </c>
      <c r="M80" s="23">
        <v>9</v>
      </c>
      <c r="N80" s="23" t="s">
        <v>39</v>
      </c>
      <c r="O80" s="40" t="s">
        <v>70</v>
      </c>
      <c r="P80" s="23" t="s">
        <v>149</v>
      </c>
      <c r="Q80" s="25">
        <v>43889.604166666664</v>
      </c>
      <c r="Z80" s="25">
        <v>43890.169444444444</v>
      </c>
      <c r="AA80" s="23" t="s">
        <v>40</v>
      </c>
      <c r="AB80" s="23" t="s">
        <v>49</v>
      </c>
      <c r="AJ80" s="26" t="s">
        <v>128</v>
      </c>
      <c r="AK80" s="27">
        <v>-43758.159722222197</v>
      </c>
      <c r="AL80" s="27">
        <f t="shared" si="4"/>
        <v>0.63819444444379769</v>
      </c>
      <c r="AM80" s="27">
        <v>-43758.159722222197</v>
      </c>
      <c r="AN80" s="27" t="e">
        <v>#REF!</v>
      </c>
      <c r="AO80" s="28" t="e">
        <v>#REF!</v>
      </c>
      <c r="AP80" s="29">
        <f t="shared" ca="1" si="5"/>
        <v>44161.737907060182</v>
      </c>
      <c r="AQ80" s="30" t="s">
        <v>129</v>
      </c>
      <c r="AR80" s="15"/>
    </row>
    <row r="81" spans="1:44" x14ac:dyDescent="0.35">
      <c r="A81" s="23">
        <v>80</v>
      </c>
      <c r="B81" s="23" t="s">
        <v>43</v>
      </c>
      <c r="C81" s="25">
        <v>43889.756249999999</v>
      </c>
      <c r="D81" s="25">
        <v>43889.824305555558</v>
      </c>
      <c r="E81" s="42">
        <v>223022754</v>
      </c>
      <c r="F81" s="23" t="s">
        <v>62</v>
      </c>
      <c r="G81" s="23" t="s">
        <v>42</v>
      </c>
      <c r="H81" s="25">
        <v>43889.90347222222</v>
      </c>
      <c r="I81" s="23" t="s">
        <v>381</v>
      </c>
      <c r="J81" s="23" t="s">
        <v>37</v>
      </c>
      <c r="K81" s="23" t="s">
        <v>38</v>
      </c>
      <c r="L81" s="42" t="s">
        <v>382</v>
      </c>
      <c r="M81" s="23">
        <v>9</v>
      </c>
      <c r="N81" s="23" t="s">
        <v>39</v>
      </c>
      <c r="O81" s="40" t="s">
        <v>70</v>
      </c>
      <c r="P81" s="23" t="s">
        <v>219</v>
      </c>
      <c r="Q81" s="25">
        <v>43889.965277777781</v>
      </c>
      <c r="X81" s="25">
        <v>43889.974999999999</v>
      </c>
      <c r="Z81" s="25">
        <v>43890.541666666664</v>
      </c>
      <c r="AA81" s="23" t="s">
        <v>40</v>
      </c>
      <c r="AB81" s="23" t="s">
        <v>49</v>
      </c>
      <c r="AJ81" s="26" t="s">
        <v>128</v>
      </c>
      <c r="AK81" s="27">
        <v>-43756.159722222197</v>
      </c>
      <c r="AL81" s="27">
        <f t="shared" si="4"/>
        <v>0.63819444444379769</v>
      </c>
      <c r="AM81" s="27">
        <v>-43756.159722222197</v>
      </c>
      <c r="AN81" s="27" t="e">
        <v>#REF!</v>
      </c>
      <c r="AO81" s="28" t="e">
        <v>#REF!</v>
      </c>
      <c r="AP81" s="29">
        <f t="shared" ca="1" si="5"/>
        <v>44161.737907060182</v>
      </c>
      <c r="AQ81" s="30" t="s">
        <v>129</v>
      </c>
      <c r="AR81" s="15"/>
    </row>
    <row r="82" spans="1:44" ht="23" x14ac:dyDescent="0.35">
      <c r="A82" s="23">
        <v>81</v>
      </c>
      <c r="B82" s="23" t="s">
        <v>43</v>
      </c>
      <c r="C82" s="25">
        <v>43889.895833333336</v>
      </c>
      <c r="D82" s="25">
        <v>43889.967361111114</v>
      </c>
      <c r="E82" s="42">
        <v>223031897</v>
      </c>
      <c r="F82" s="23" t="s">
        <v>332</v>
      </c>
      <c r="G82" s="23" t="s">
        <v>333</v>
      </c>
      <c r="H82" s="25">
        <v>43890.118750000001</v>
      </c>
      <c r="I82" s="23" t="s">
        <v>386</v>
      </c>
      <c r="J82" s="23" t="s">
        <v>110</v>
      </c>
      <c r="K82" s="23" t="s">
        <v>46</v>
      </c>
      <c r="L82" s="23" t="s">
        <v>226</v>
      </c>
      <c r="M82" s="23">
        <v>9</v>
      </c>
      <c r="N82" s="23" t="s">
        <v>74</v>
      </c>
      <c r="O82" s="23" t="s">
        <v>70</v>
      </c>
      <c r="P82" s="23" t="s">
        <v>82</v>
      </c>
      <c r="Q82" s="25">
        <v>43890.379166666666</v>
      </c>
      <c r="R82" s="25">
        <v>43890.379166666666</v>
      </c>
      <c r="V82" s="25">
        <v>43893.930555555555</v>
      </c>
      <c r="AA82" s="23" t="s">
        <v>183</v>
      </c>
      <c r="AB82" s="23" t="s">
        <v>76</v>
      </c>
      <c r="AD82" s="42" t="s">
        <v>387</v>
      </c>
      <c r="AJ82" s="26" t="s">
        <v>128</v>
      </c>
      <c r="AK82" s="27">
        <v>-43754.159722222197</v>
      </c>
      <c r="AL82" s="27">
        <f t="shared" si="4"/>
        <v>3.8118055555532919</v>
      </c>
      <c r="AM82" s="27">
        <v>-43754.159722222197</v>
      </c>
      <c r="AN82" s="27" t="e">
        <v>#REF!</v>
      </c>
      <c r="AO82" s="28" t="e">
        <v>#REF!</v>
      </c>
      <c r="AP82" s="29">
        <f t="shared" ca="1" si="5"/>
        <v>44161.737907060182</v>
      </c>
      <c r="AQ82" s="30" t="s">
        <v>129</v>
      </c>
    </row>
    <row r="83" spans="1:44" x14ac:dyDescent="0.35">
      <c r="A83" s="23">
        <v>82</v>
      </c>
      <c r="B83" s="23" t="s">
        <v>43</v>
      </c>
      <c r="C83" s="25">
        <v>43890.458333333336</v>
      </c>
      <c r="D83" s="25">
        <v>43890.554861111108</v>
      </c>
      <c r="E83" s="23">
        <v>223075459</v>
      </c>
      <c r="F83" s="23" t="s">
        <v>394</v>
      </c>
      <c r="G83" s="23" t="s">
        <v>333</v>
      </c>
      <c r="H83" s="25">
        <v>43890.699305555558</v>
      </c>
      <c r="I83" s="23" t="s">
        <v>395</v>
      </c>
      <c r="J83" s="23" t="s">
        <v>110</v>
      </c>
      <c r="K83" s="23" t="s">
        <v>46</v>
      </c>
      <c r="L83" s="23" t="s">
        <v>396</v>
      </c>
      <c r="M83" s="23">
        <v>9</v>
      </c>
      <c r="N83" s="23" t="s">
        <v>39</v>
      </c>
      <c r="O83" s="23" t="s">
        <v>70</v>
      </c>
      <c r="P83" s="23" t="s">
        <v>153</v>
      </c>
      <c r="Q83" s="25">
        <v>43891.089583333334</v>
      </c>
      <c r="Z83" s="25">
        <v>43894</v>
      </c>
      <c r="AA83" s="23" t="s">
        <v>40</v>
      </c>
      <c r="AB83" s="23" t="s">
        <v>49</v>
      </c>
      <c r="AJ83" s="26" t="s">
        <v>128</v>
      </c>
      <c r="AK83" s="27">
        <v>-43752.159722222197</v>
      </c>
      <c r="AL83" s="27">
        <f t="shared" si="4"/>
        <v>3.3006944444423425</v>
      </c>
      <c r="AM83" s="27">
        <v>-43752.159722222197</v>
      </c>
      <c r="AN83" s="27" t="e">
        <v>#REF!</v>
      </c>
      <c r="AO83" s="28" t="e">
        <v>#REF!</v>
      </c>
      <c r="AP83" s="29">
        <f t="shared" ca="1" si="5"/>
        <v>44161.737907060182</v>
      </c>
      <c r="AQ83" s="30" t="s">
        <v>129</v>
      </c>
    </row>
  </sheetData>
  <autoFilter ref="A1:AR1" xr:uid="{2A479AC6-DAFA-4183-B3AC-F7A67B2FA1A3}"/>
  <conditionalFormatting sqref="AN1">
    <cfRule type="cellIs" dxfId="574" priority="326" operator="equal">
      <formula>"NO"</formula>
    </cfRule>
  </conditionalFormatting>
  <conditionalFormatting sqref="AO1">
    <cfRule type="cellIs" dxfId="573" priority="323" operator="equal">
      <formula>"pending"</formula>
    </cfRule>
    <cfRule type="cellIs" priority="324" operator="equal">
      <formula>"pending"</formula>
    </cfRule>
    <cfRule type="cellIs" dxfId="572" priority="325" operator="equal">
      <formula>"NO"</formula>
    </cfRule>
  </conditionalFormatting>
  <conditionalFormatting sqref="AP1:AQ1">
    <cfRule type="cellIs" dxfId="571" priority="320" operator="equal">
      <formula>"pending"</formula>
    </cfRule>
    <cfRule type="cellIs" priority="321" operator="equal">
      <formula>"pending"</formula>
    </cfRule>
    <cfRule type="cellIs" dxfId="570" priority="322" operator="equal">
      <formula>"NO"</formula>
    </cfRule>
  </conditionalFormatting>
  <conditionalFormatting sqref="G1:AQ1 A1:E1">
    <cfRule type="duplicateValues" dxfId="569" priority="319"/>
  </conditionalFormatting>
  <conditionalFormatting sqref="E7:E8">
    <cfRule type="duplicateValues" dxfId="568" priority="329"/>
  </conditionalFormatting>
  <conditionalFormatting sqref="AN2:AN65">
    <cfRule type="cellIs" dxfId="567" priority="284" operator="equal">
      <formula>"NO"</formula>
    </cfRule>
  </conditionalFormatting>
  <conditionalFormatting sqref="AO2:AO65">
    <cfRule type="cellIs" dxfId="566" priority="281" operator="equal">
      <formula>"pending"</formula>
    </cfRule>
    <cfRule type="cellIs" priority="282" operator="equal">
      <formula>"pending"</formula>
    </cfRule>
    <cfRule type="cellIs" dxfId="565" priority="283" operator="equal">
      <formula>"NO"</formula>
    </cfRule>
  </conditionalFormatting>
  <conditionalFormatting sqref="AL2:AL65">
    <cfRule type="cellIs" dxfId="564" priority="280" operator="greaterThan">
      <formula>2</formula>
    </cfRule>
  </conditionalFormatting>
  <conditionalFormatting sqref="AM2:AM65">
    <cfRule type="cellIs" dxfId="563" priority="279" operator="greaterThan">
      <formula>7</formula>
    </cfRule>
  </conditionalFormatting>
  <conditionalFormatting sqref="E13">
    <cfRule type="duplicateValues" dxfId="562" priority="237"/>
  </conditionalFormatting>
  <conditionalFormatting sqref="E13">
    <cfRule type="duplicateValues" dxfId="561" priority="238"/>
  </conditionalFormatting>
  <conditionalFormatting sqref="E13">
    <cfRule type="duplicateValues" dxfId="560" priority="239"/>
  </conditionalFormatting>
  <conditionalFormatting sqref="E13">
    <cfRule type="duplicateValues" dxfId="559" priority="240"/>
  </conditionalFormatting>
  <conditionalFormatting sqref="E13">
    <cfRule type="duplicateValues" dxfId="558" priority="241"/>
  </conditionalFormatting>
  <conditionalFormatting sqref="E13">
    <cfRule type="duplicateValues" dxfId="557" priority="242"/>
  </conditionalFormatting>
  <conditionalFormatting sqref="E13">
    <cfRule type="duplicateValues" dxfId="556" priority="243"/>
  </conditionalFormatting>
  <conditionalFormatting sqref="E13">
    <cfRule type="duplicateValues" dxfId="555" priority="244"/>
  </conditionalFormatting>
  <conditionalFormatting sqref="E13">
    <cfRule type="duplicateValues" dxfId="554" priority="245"/>
  </conditionalFormatting>
  <conditionalFormatting sqref="E13">
    <cfRule type="duplicateValues" dxfId="553" priority="246"/>
  </conditionalFormatting>
  <conditionalFormatting sqref="E13">
    <cfRule type="duplicateValues" dxfId="552" priority="247"/>
  </conditionalFormatting>
  <conditionalFormatting sqref="E13">
    <cfRule type="duplicateValues" dxfId="551" priority="248"/>
  </conditionalFormatting>
  <conditionalFormatting sqref="E13">
    <cfRule type="duplicateValues" dxfId="550" priority="249"/>
  </conditionalFormatting>
  <conditionalFormatting sqref="E13">
    <cfRule type="duplicateValues" dxfId="549" priority="250"/>
  </conditionalFormatting>
  <conditionalFormatting sqref="E14">
    <cfRule type="duplicateValues" dxfId="548" priority="223"/>
  </conditionalFormatting>
  <conditionalFormatting sqref="E14">
    <cfRule type="duplicateValues" dxfId="547" priority="224"/>
  </conditionalFormatting>
  <conditionalFormatting sqref="E14">
    <cfRule type="duplicateValues" dxfId="546" priority="225"/>
  </conditionalFormatting>
  <conditionalFormatting sqref="E14">
    <cfRule type="duplicateValues" dxfId="545" priority="226"/>
  </conditionalFormatting>
  <conditionalFormatting sqref="E14">
    <cfRule type="duplicateValues" dxfId="544" priority="227"/>
  </conditionalFormatting>
  <conditionalFormatting sqref="E14">
    <cfRule type="duplicateValues" dxfId="543" priority="228"/>
  </conditionalFormatting>
  <conditionalFormatting sqref="E14">
    <cfRule type="duplicateValues" dxfId="542" priority="229"/>
  </conditionalFormatting>
  <conditionalFormatting sqref="E14">
    <cfRule type="duplicateValues" dxfId="541" priority="230"/>
  </conditionalFormatting>
  <conditionalFormatting sqref="E14">
    <cfRule type="duplicateValues" dxfId="540" priority="231"/>
  </conditionalFormatting>
  <conditionalFormatting sqref="E14">
    <cfRule type="duplicateValues" dxfId="539" priority="232"/>
  </conditionalFormatting>
  <conditionalFormatting sqref="E14">
    <cfRule type="duplicateValues" dxfId="538" priority="233"/>
  </conditionalFormatting>
  <conditionalFormatting sqref="E14">
    <cfRule type="duplicateValues" dxfId="537" priority="234"/>
  </conditionalFormatting>
  <conditionalFormatting sqref="E14">
    <cfRule type="duplicateValues" dxfId="536" priority="235"/>
  </conditionalFormatting>
  <conditionalFormatting sqref="E14">
    <cfRule type="duplicateValues" dxfId="535" priority="236"/>
  </conditionalFormatting>
  <conditionalFormatting sqref="E15">
    <cfRule type="duplicateValues" dxfId="534" priority="209"/>
  </conditionalFormatting>
  <conditionalFormatting sqref="E15">
    <cfRule type="duplicateValues" dxfId="533" priority="210"/>
  </conditionalFormatting>
  <conditionalFormatting sqref="E15">
    <cfRule type="duplicateValues" dxfId="532" priority="211"/>
  </conditionalFormatting>
  <conditionalFormatting sqref="E15">
    <cfRule type="duplicateValues" dxfId="531" priority="212"/>
  </conditionalFormatting>
  <conditionalFormatting sqref="E15">
    <cfRule type="duplicateValues" dxfId="530" priority="213"/>
  </conditionalFormatting>
  <conditionalFormatting sqref="E15">
    <cfRule type="duplicateValues" dxfId="529" priority="214"/>
  </conditionalFormatting>
  <conditionalFormatting sqref="E15">
    <cfRule type="duplicateValues" dxfId="528" priority="215"/>
  </conditionalFormatting>
  <conditionalFormatting sqref="E15">
    <cfRule type="duplicateValues" dxfId="527" priority="216"/>
  </conditionalFormatting>
  <conditionalFormatting sqref="E15">
    <cfRule type="duplicateValues" dxfId="526" priority="217"/>
  </conditionalFormatting>
  <conditionalFormatting sqref="E15">
    <cfRule type="duplicateValues" dxfId="525" priority="218"/>
  </conditionalFormatting>
  <conditionalFormatting sqref="E15">
    <cfRule type="duplicateValues" dxfId="524" priority="219"/>
  </conditionalFormatting>
  <conditionalFormatting sqref="E15">
    <cfRule type="duplicateValues" dxfId="523" priority="220"/>
  </conditionalFormatting>
  <conditionalFormatting sqref="E15">
    <cfRule type="duplicateValues" dxfId="522" priority="221"/>
  </conditionalFormatting>
  <conditionalFormatting sqref="E15">
    <cfRule type="duplicateValues" dxfId="521" priority="222"/>
  </conditionalFormatting>
  <conditionalFormatting sqref="E16">
    <cfRule type="duplicateValues" dxfId="520" priority="195"/>
  </conditionalFormatting>
  <conditionalFormatting sqref="E16">
    <cfRule type="duplicateValues" dxfId="519" priority="196"/>
  </conditionalFormatting>
  <conditionalFormatting sqref="E16">
    <cfRule type="duplicateValues" dxfId="518" priority="197"/>
  </conditionalFormatting>
  <conditionalFormatting sqref="E16">
    <cfRule type="duplicateValues" dxfId="517" priority="198"/>
  </conditionalFormatting>
  <conditionalFormatting sqref="E16">
    <cfRule type="duplicateValues" dxfId="516" priority="199"/>
  </conditionalFormatting>
  <conditionalFormatting sqref="E16">
    <cfRule type="duplicateValues" dxfId="515" priority="200"/>
  </conditionalFormatting>
  <conditionalFormatting sqref="E16">
    <cfRule type="duplicateValues" dxfId="514" priority="201"/>
  </conditionalFormatting>
  <conditionalFormatting sqref="E16">
    <cfRule type="duplicateValues" dxfId="513" priority="202"/>
  </conditionalFormatting>
  <conditionalFormatting sqref="E16">
    <cfRule type="duplicateValues" dxfId="512" priority="203"/>
  </conditionalFormatting>
  <conditionalFormatting sqref="E16">
    <cfRule type="duplicateValues" dxfId="511" priority="204"/>
  </conditionalFormatting>
  <conditionalFormatting sqref="E16">
    <cfRule type="duplicateValues" dxfId="510" priority="205"/>
  </conditionalFormatting>
  <conditionalFormatting sqref="E16">
    <cfRule type="duplicateValues" dxfId="509" priority="206"/>
  </conditionalFormatting>
  <conditionalFormatting sqref="E16">
    <cfRule type="duplicateValues" dxfId="508" priority="207"/>
  </conditionalFormatting>
  <conditionalFormatting sqref="E16">
    <cfRule type="duplicateValues" dxfId="507" priority="208"/>
  </conditionalFormatting>
  <conditionalFormatting sqref="E35">
    <cfRule type="duplicateValues" dxfId="506" priority="151"/>
  </conditionalFormatting>
  <conditionalFormatting sqref="E35">
    <cfRule type="duplicateValues" dxfId="505" priority="152"/>
  </conditionalFormatting>
  <conditionalFormatting sqref="E35">
    <cfRule type="duplicateValues" dxfId="504" priority="153"/>
  </conditionalFormatting>
  <conditionalFormatting sqref="E35">
    <cfRule type="duplicateValues" dxfId="503" priority="154"/>
  </conditionalFormatting>
  <conditionalFormatting sqref="E35">
    <cfRule type="duplicateValues" dxfId="502" priority="155"/>
  </conditionalFormatting>
  <conditionalFormatting sqref="E35">
    <cfRule type="duplicateValues" dxfId="501" priority="156"/>
  </conditionalFormatting>
  <conditionalFormatting sqref="E35">
    <cfRule type="duplicateValues" dxfId="500" priority="157"/>
  </conditionalFormatting>
  <conditionalFormatting sqref="E35">
    <cfRule type="duplicateValues" dxfId="499" priority="158"/>
  </conditionalFormatting>
  <conditionalFormatting sqref="E35">
    <cfRule type="duplicateValues" dxfId="498" priority="159"/>
  </conditionalFormatting>
  <conditionalFormatting sqref="E35">
    <cfRule type="duplicateValues" dxfId="497" priority="160"/>
  </conditionalFormatting>
  <conditionalFormatting sqref="E35">
    <cfRule type="duplicateValues" dxfId="496" priority="161"/>
  </conditionalFormatting>
  <conditionalFormatting sqref="E35">
    <cfRule type="duplicateValues" dxfId="495" priority="162"/>
  </conditionalFormatting>
  <conditionalFormatting sqref="E35">
    <cfRule type="duplicateValues" dxfId="494" priority="163"/>
  </conditionalFormatting>
  <conditionalFormatting sqref="E35">
    <cfRule type="duplicateValues" dxfId="493" priority="164"/>
  </conditionalFormatting>
  <conditionalFormatting sqref="E52">
    <cfRule type="duplicateValues" dxfId="492" priority="119"/>
  </conditionalFormatting>
  <conditionalFormatting sqref="E52">
    <cfRule type="duplicateValues" dxfId="491" priority="120"/>
  </conditionalFormatting>
  <conditionalFormatting sqref="E52">
    <cfRule type="duplicateValues" dxfId="490" priority="121"/>
  </conditionalFormatting>
  <conditionalFormatting sqref="E52">
    <cfRule type="duplicateValues" dxfId="489" priority="122"/>
  </conditionalFormatting>
  <conditionalFormatting sqref="E52">
    <cfRule type="duplicateValues" dxfId="488" priority="123"/>
  </conditionalFormatting>
  <conditionalFormatting sqref="E52">
    <cfRule type="duplicateValues" dxfId="487" priority="124"/>
  </conditionalFormatting>
  <conditionalFormatting sqref="E52">
    <cfRule type="duplicateValues" dxfId="486" priority="125"/>
  </conditionalFormatting>
  <conditionalFormatting sqref="E52">
    <cfRule type="duplicateValues" dxfId="485" priority="126"/>
  </conditionalFormatting>
  <conditionalFormatting sqref="E52">
    <cfRule type="duplicateValues" dxfId="484" priority="127"/>
  </conditionalFormatting>
  <conditionalFormatting sqref="E52">
    <cfRule type="duplicateValues" dxfId="483" priority="128"/>
  </conditionalFormatting>
  <conditionalFormatting sqref="E52">
    <cfRule type="duplicateValues" dxfId="482" priority="129"/>
  </conditionalFormatting>
  <conditionalFormatting sqref="E52">
    <cfRule type="duplicateValues" dxfId="481" priority="130"/>
  </conditionalFormatting>
  <conditionalFormatting sqref="E52">
    <cfRule type="duplicateValues" dxfId="480" priority="131"/>
  </conditionalFormatting>
  <conditionalFormatting sqref="E52">
    <cfRule type="duplicateValues" dxfId="479" priority="132"/>
  </conditionalFormatting>
  <conditionalFormatting sqref="E60">
    <cfRule type="duplicateValues" dxfId="478" priority="99"/>
  </conditionalFormatting>
  <conditionalFormatting sqref="E60">
    <cfRule type="duplicateValues" dxfId="477" priority="100"/>
  </conditionalFormatting>
  <conditionalFormatting sqref="E60">
    <cfRule type="duplicateValues" dxfId="476" priority="101"/>
  </conditionalFormatting>
  <conditionalFormatting sqref="E60">
    <cfRule type="duplicateValues" dxfId="475" priority="102"/>
  </conditionalFormatting>
  <conditionalFormatting sqref="E60">
    <cfRule type="duplicateValues" dxfId="474" priority="103"/>
  </conditionalFormatting>
  <conditionalFormatting sqref="E60">
    <cfRule type="duplicateValues" dxfId="473" priority="104"/>
  </conditionalFormatting>
  <conditionalFormatting sqref="E60">
    <cfRule type="duplicateValues" dxfId="472" priority="105"/>
  </conditionalFormatting>
  <conditionalFormatting sqref="E60">
    <cfRule type="duplicateValues" dxfId="471" priority="106"/>
  </conditionalFormatting>
  <conditionalFormatting sqref="E60">
    <cfRule type="duplicateValues" dxfId="470" priority="107"/>
  </conditionalFormatting>
  <conditionalFormatting sqref="E60">
    <cfRule type="duplicateValues" dxfId="469" priority="108"/>
  </conditionalFormatting>
  <conditionalFormatting sqref="E60">
    <cfRule type="duplicateValues" dxfId="468" priority="109"/>
  </conditionalFormatting>
  <conditionalFormatting sqref="E60">
    <cfRule type="duplicateValues" dxfId="467" priority="110"/>
  </conditionalFormatting>
  <conditionalFormatting sqref="E60">
    <cfRule type="duplicateValues" dxfId="466" priority="111"/>
  </conditionalFormatting>
  <conditionalFormatting sqref="E60">
    <cfRule type="duplicateValues" dxfId="465" priority="112"/>
  </conditionalFormatting>
  <conditionalFormatting sqref="E61">
    <cfRule type="duplicateValues" dxfId="464" priority="85"/>
  </conditionalFormatting>
  <conditionalFormatting sqref="E61">
    <cfRule type="duplicateValues" dxfId="463" priority="86"/>
  </conditionalFormatting>
  <conditionalFormatting sqref="E61">
    <cfRule type="duplicateValues" dxfId="462" priority="87"/>
  </conditionalFormatting>
  <conditionalFormatting sqref="E61">
    <cfRule type="duplicateValues" dxfId="461" priority="88"/>
  </conditionalFormatting>
  <conditionalFormatting sqref="E61">
    <cfRule type="duplicateValues" dxfId="460" priority="89"/>
  </conditionalFormatting>
  <conditionalFormatting sqref="E61">
    <cfRule type="duplicateValues" dxfId="459" priority="90"/>
  </conditionalFormatting>
  <conditionalFormatting sqref="E61">
    <cfRule type="duplicateValues" dxfId="458" priority="91"/>
  </conditionalFormatting>
  <conditionalFormatting sqref="E61">
    <cfRule type="duplicateValues" dxfId="457" priority="92"/>
  </conditionalFormatting>
  <conditionalFormatting sqref="E61">
    <cfRule type="duplicateValues" dxfId="456" priority="93"/>
  </conditionalFormatting>
  <conditionalFormatting sqref="E61">
    <cfRule type="duplicateValues" dxfId="455" priority="94"/>
  </conditionalFormatting>
  <conditionalFormatting sqref="E61">
    <cfRule type="duplicateValues" dxfId="454" priority="95"/>
  </conditionalFormatting>
  <conditionalFormatting sqref="E61">
    <cfRule type="duplicateValues" dxfId="453" priority="96"/>
  </conditionalFormatting>
  <conditionalFormatting sqref="E61">
    <cfRule type="duplicateValues" dxfId="452" priority="97"/>
  </conditionalFormatting>
  <conditionalFormatting sqref="E61">
    <cfRule type="duplicateValues" dxfId="451" priority="98"/>
  </conditionalFormatting>
  <conditionalFormatting sqref="E59">
    <cfRule type="duplicateValues" dxfId="450" priority="65"/>
  </conditionalFormatting>
  <conditionalFormatting sqref="E59">
    <cfRule type="duplicateValues" dxfId="449" priority="66"/>
  </conditionalFormatting>
  <conditionalFormatting sqref="E59">
    <cfRule type="duplicateValues" dxfId="448" priority="67"/>
  </conditionalFormatting>
  <conditionalFormatting sqref="E59">
    <cfRule type="duplicateValues" dxfId="447" priority="68"/>
  </conditionalFormatting>
  <conditionalFormatting sqref="E59">
    <cfRule type="duplicateValues" dxfId="446" priority="69"/>
  </conditionalFormatting>
  <conditionalFormatting sqref="E59">
    <cfRule type="duplicateValues" dxfId="445" priority="70"/>
  </conditionalFormatting>
  <conditionalFormatting sqref="E59">
    <cfRule type="duplicateValues" dxfId="444" priority="71"/>
  </conditionalFormatting>
  <conditionalFormatting sqref="E59">
    <cfRule type="duplicateValues" dxfId="443" priority="72"/>
  </conditionalFormatting>
  <conditionalFormatting sqref="E59">
    <cfRule type="duplicateValues" dxfId="442" priority="73"/>
  </conditionalFormatting>
  <conditionalFormatting sqref="E59">
    <cfRule type="duplicateValues" dxfId="441" priority="74"/>
  </conditionalFormatting>
  <conditionalFormatting sqref="E59">
    <cfRule type="duplicateValues" dxfId="440" priority="75"/>
  </conditionalFormatting>
  <conditionalFormatting sqref="E59">
    <cfRule type="duplicateValues" dxfId="439" priority="76"/>
  </conditionalFormatting>
  <conditionalFormatting sqref="E59">
    <cfRule type="duplicateValues" dxfId="438" priority="77"/>
  </conditionalFormatting>
  <conditionalFormatting sqref="E59">
    <cfRule type="duplicateValues" dxfId="437" priority="78"/>
  </conditionalFormatting>
  <conditionalFormatting sqref="E1">
    <cfRule type="duplicateValues" dxfId="436" priority="55696"/>
  </conditionalFormatting>
  <conditionalFormatting sqref="E2">
    <cfRule type="duplicateValues" dxfId="435" priority="55697"/>
  </conditionalFormatting>
  <conditionalFormatting sqref="AN66:AN69">
    <cfRule type="cellIs" dxfId="434" priority="44" operator="equal">
      <formula>"NO"</formula>
    </cfRule>
  </conditionalFormatting>
  <conditionalFormatting sqref="AO66:AO69">
    <cfRule type="cellIs" dxfId="433" priority="41" operator="equal">
      <formula>"pending"</formula>
    </cfRule>
    <cfRule type="cellIs" priority="42" operator="equal">
      <formula>"pending"</formula>
    </cfRule>
    <cfRule type="cellIs" dxfId="432" priority="43" operator="equal">
      <formula>"NO"</formula>
    </cfRule>
  </conditionalFormatting>
  <conditionalFormatting sqref="AL66:AL69">
    <cfRule type="cellIs" dxfId="431" priority="40" operator="greaterThan">
      <formula>2</formula>
    </cfRule>
  </conditionalFormatting>
  <conditionalFormatting sqref="AM66:AM69">
    <cfRule type="cellIs" dxfId="430" priority="39" operator="greaterThan">
      <formula>7</formula>
    </cfRule>
  </conditionalFormatting>
  <conditionalFormatting sqref="AN70:AN83">
    <cfRule type="cellIs" dxfId="429" priority="38" operator="equal">
      <formula>"NO"</formula>
    </cfRule>
  </conditionalFormatting>
  <conditionalFormatting sqref="AO70:AO83">
    <cfRule type="cellIs" dxfId="428" priority="35" operator="equal">
      <formula>"pending"</formula>
    </cfRule>
    <cfRule type="cellIs" priority="36" operator="equal">
      <formula>"pending"</formula>
    </cfRule>
    <cfRule type="cellIs" dxfId="427" priority="37" operator="equal">
      <formula>"NO"</formula>
    </cfRule>
  </conditionalFormatting>
  <conditionalFormatting sqref="AL70:AL83">
    <cfRule type="cellIs" dxfId="426" priority="34" operator="greaterThan">
      <formula>2</formula>
    </cfRule>
  </conditionalFormatting>
  <conditionalFormatting sqref="AM70:AM83">
    <cfRule type="cellIs" dxfId="425" priority="33" operator="greaterThan">
      <formula>7</formula>
    </cfRule>
  </conditionalFormatting>
  <conditionalFormatting sqref="E73">
    <cfRule type="duplicateValues" dxfId="424" priority="13"/>
  </conditionalFormatting>
  <conditionalFormatting sqref="E73">
    <cfRule type="duplicateValues" dxfId="423" priority="14"/>
  </conditionalFormatting>
  <conditionalFormatting sqref="E73">
    <cfRule type="duplicateValues" dxfId="422" priority="15"/>
  </conditionalFormatting>
  <conditionalFormatting sqref="E73">
    <cfRule type="duplicateValues" dxfId="421" priority="16"/>
  </conditionalFormatting>
  <conditionalFormatting sqref="E73">
    <cfRule type="duplicateValues" dxfId="420" priority="17"/>
  </conditionalFormatting>
  <conditionalFormatting sqref="E73">
    <cfRule type="duplicateValues" dxfId="419" priority="18"/>
  </conditionalFormatting>
  <conditionalFormatting sqref="E73">
    <cfRule type="duplicateValues" dxfId="418" priority="19"/>
  </conditionalFormatting>
  <conditionalFormatting sqref="E73">
    <cfRule type="duplicateValues" dxfId="417" priority="20"/>
  </conditionalFormatting>
  <conditionalFormatting sqref="E73">
    <cfRule type="duplicateValues" dxfId="416" priority="21"/>
  </conditionalFormatting>
  <conditionalFormatting sqref="E73">
    <cfRule type="duplicateValues" dxfId="415" priority="22"/>
  </conditionalFormatting>
  <conditionalFormatting sqref="E73">
    <cfRule type="duplicateValues" dxfId="414" priority="23"/>
  </conditionalFormatting>
  <conditionalFormatting sqref="E73">
    <cfRule type="duplicateValues" dxfId="413" priority="24"/>
  </conditionalFormatting>
  <conditionalFormatting sqref="E73">
    <cfRule type="duplicateValues" dxfId="412" priority="25"/>
  </conditionalFormatting>
  <conditionalFormatting sqref="E73">
    <cfRule type="duplicateValues" dxfId="411" priority="26"/>
  </conditionalFormatting>
  <conditionalFormatting sqref="Y79 AA79:AB79 S79:W79 E79:G79 I79:N79 P79">
    <cfRule type="duplicateValues" dxfId="410" priority="10"/>
  </conditionalFormatting>
  <conditionalFormatting sqref="Y79 AA79:AB79 S79:W79 E79:G79 I79:N79 P79">
    <cfRule type="duplicateValues" dxfId="409" priority="11"/>
  </conditionalFormatting>
  <conditionalFormatting sqref="Y79 AA79:AB79 S79:W79 E79:G79 I79:N79 P79">
    <cfRule type="duplicateValues" dxfId="408" priority="12"/>
  </conditionalFormatting>
  <conditionalFormatting sqref="Y79 AA79:AB79 S79:W79 E79:G79 I79:N79 P79">
    <cfRule type="duplicateValues" dxfId="407" priority="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353B-FC87-4ADD-A151-364AC0A9028C}">
  <dimension ref="A1:AR39"/>
  <sheetViews>
    <sheetView topLeftCell="AF1" zoomScale="90" zoomScaleNormal="90" workbookViewId="0">
      <pane ySplit="1" topLeftCell="A2" activePane="bottomLeft" state="frozen"/>
      <selection pane="bottomLeft" activeCell="AD1" sqref="A1:XFD1"/>
    </sheetView>
  </sheetViews>
  <sheetFormatPr defaultColWidth="8.81640625" defaultRowHeight="12.5" x14ac:dyDescent="0.35"/>
  <cols>
    <col min="1" max="1" width="10.1796875" style="2" bestFit="1" customWidth="1"/>
    <col min="2" max="2" width="11.453125" style="2" bestFit="1" customWidth="1"/>
    <col min="3" max="3" width="18.81640625" style="3" bestFit="1" customWidth="1"/>
    <col min="4" max="4" width="19.81640625" style="3" bestFit="1" customWidth="1"/>
    <col min="5" max="5" width="14.54296875" style="2" bestFit="1" customWidth="1"/>
    <col min="6" max="6" width="11.1796875" style="2" bestFit="1" customWidth="1"/>
    <col min="7" max="7" width="12.1796875" style="2" bestFit="1" customWidth="1"/>
    <col min="8" max="8" width="16.81640625" style="3" bestFit="1" customWidth="1"/>
    <col min="9" max="9" width="28.1796875" style="2" customWidth="1"/>
    <col min="10" max="10" width="10.54296875" style="2" bestFit="1" customWidth="1"/>
    <col min="11" max="11" width="12.81640625" style="2" bestFit="1" customWidth="1"/>
    <col min="12" max="12" width="89.1796875" style="2" bestFit="1" customWidth="1"/>
    <col min="13" max="13" width="10.81640625" style="2" bestFit="1" customWidth="1"/>
    <col min="14" max="14" width="11.81640625" style="2" bestFit="1" customWidth="1"/>
    <col min="15" max="15" width="11.54296875" style="2" bestFit="1" customWidth="1"/>
    <col min="16" max="16" width="19.81640625" style="2" bestFit="1" customWidth="1"/>
    <col min="17" max="17" width="18.81640625" style="3" bestFit="1" customWidth="1"/>
    <col min="18" max="18" width="19.1796875" style="3" bestFit="1" customWidth="1"/>
    <col min="19" max="21" width="15" style="3" bestFit="1" customWidth="1"/>
    <col min="22" max="22" width="18.1796875" style="3" bestFit="1" customWidth="1"/>
    <col min="23" max="23" width="13.81640625" style="3" bestFit="1" customWidth="1"/>
    <col min="24" max="24" width="18.54296875" style="3" bestFit="1" customWidth="1"/>
    <col min="25" max="25" width="15" style="3" bestFit="1" customWidth="1"/>
    <col min="26" max="26" width="15.81640625" style="3" bestFit="1" customWidth="1"/>
    <col min="27" max="27" width="12.81640625" style="2" bestFit="1" customWidth="1"/>
    <col min="28" max="28" width="25.453125" style="2" bestFit="1" customWidth="1"/>
    <col min="29" max="29" width="13.54296875" style="2" bestFit="1" customWidth="1"/>
    <col min="30" max="30" width="13.1796875" style="2" bestFit="1" customWidth="1"/>
    <col min="31" max="31" width="15" style="2" bestFit="1" customWidth="1"/>
    <col min="32" max="32" width="12" style="2" bestFit="1" customWidth="1"/>
    <col min="33" max="33" width="13.54296875" style="2" bestFit="1" customWidth="1"/>
    <col min="34" max="34" width="11.1796875" style="2" bestFit="1" customWidth="1"/>
    <col min="35" max="35" width="12.1796875" style="2" bestFit="1" customWidth="1"/>
    <col min="36" max="36" width="12.81640625" style="2" bestFit="1" customWidth="1"/>
    <col min="37" max="37" width="15.1796875" style="2" bestFit="1" customWidth="1"/>
    <col min="38" max="38" width="14.81640625" style="2" bestFit="1" customWidth="1"/>
    <col min="39" max="39" width="14.453125" style="2" bestFit="1" customWidth="1"/>
    <col min="40" max="40" width="16.453125" style="2" bestFit="1" customWidth="1"/>
    <col min="41" max="41" width="16.1796875" style="2" bestFit="1" customWidth="1"/>
    <col min="42" max="42" width="15.453125" style="2" bestFit="1" customWidth="1"/>
    <col min="43" max="43" width="12.1796875" style="2" bestFit="1" customWidth="1"/>
    <col min="44" max="16384" width="8.81640625" style="2"/>
  </cols>
  <sheetData>
    <row r="1" spans="1:44" s="82" customFormat="1" ht="52" x14ac:dyDescent="0.35">
      <c r="A1" s="77" t="s">
        <v>54</v>
      </c>
      <c r="B1" s="77" t="s">
        <v>0</v>
      </c>
      <c r="C1" s="78" t="s">
        <v>57</v>
      </c>
      <c r="D1" s="78" t="s">
        <v>58</v>
      </c>
      <c r="E1" s="79" t="s">
        <v>55</v>
      </c>
      <c r="F1" s="77" t="s">
        <v>1</v>
      </c>
      <c r="G1" s="77" t="s">
        <v>59</v>
      </c>
      <c r="H1" s="78" t="s">
        <v>2</v>
      </c>
      <c r="I1" s="77" t="s">
        <v>3</v>
      </c>
      <c r="J1" s="77" t="s">
        <v>4</v>
      </c>
      <c r="K1" s="77" t="s">
        <v>5</v>
      </c>
      <c r="L1" s="77" t="s">
        <v>6</v>
      </c>
      <c r="M1" s="77" t="s">
        <v>7</v>
      </c>
      <c r="N1" s="77" t="s">
        <v>8</v>
      </c>
      <c r="O1" s="77" t="s">
        <v>9</v>
      </c>
      <c r="P1" s="77" t="s">
        <v>10</v>
      </c>
      <c r="Q1" s="78" t="s">
        <v>11</v>
      </c>
      <c r="R1" s="78" t="s">
        <v>12</v>
      </c>
      <c r="S1" s="78" t="s">
        <v>13</v>
      </c>
      <c r="T1" s="78" t="s">
        <v>14</v>
      </c>
      <c r="U1" s="78" t="s">
        <v>15</v>
      </c>
      <c r="V1" s="78" t="s">
        <v>16</v>
      </c>
      <c r="W1" s="78" t="s">
        <v>17</v>
      </c>
      <c r="X1" s="78" t="s">
        <v>18</v>
      </c>
      <c r="Y1" s="78" t="s">
        <v>19</v>
      </c>
      <c r="Z1" s="78" t="s">
        <v>20</v>
      </c>
      <c r="AA1" s="77" t="s">
        <v>21</v>
      </c>
      <c r="AB1" s="77" t="s">
        <v>22</v>
      </c>
      <c r="AC1" s="77" t="s">
        <v>23</v>
      </c>
      <c r="AD1" s="77" t="s">
        <v>24</v>
      </c>
      <c r="AE1" s="78" t="s">
        <v>25</v>
      </c>
      <c r="AF1" s="77" t="s">
        <v>26</v>
      </c>
      <c r="AG1" s="77" t="s">
        <v>27</v>
      </c>
      <c r="AH1" s="77" t="s">
        <v>28</v>
      </c>
      <c r="AI1" s="80" t="s">
        <v>29</v>
      </c>
      <c r="AJ1" s="80" t="s">
        <v>30</v>
      </c>
      <c r="AK1" s="80" t="s">
        <v>31</v>
      </c>
      <c r="AL1" s="77" t="s">
        <v>32</v>
      </c>
      <c r="AM1" s="77" t="s">
        <v>33</v>
      </c>
      <c r="AN1" s="77" t="s">
        <v>34</v>
      </c>
      <c r="AO1" s="81" t="s">
        <v>35</v>
      </c>
      <c r="AP1" s="81" t="s">
        <v>48</v>
      </c>
      <c r="AQ1" s="81" t="s">
        <v>47</v>
      </c>
    </row>
    <row r="2" spans="1:44" s="4" customFormat="1" x14ac:dyDescent="0.25">
      <c r="A2" s="1">
        <v>1</v>
      </c>
      <c r="B2" s="1" t="s">
        <v>45</v>
      </c>
      <c r="C2" s="8">
        <v>43891.513194444444</v>
      </c>
      <c r="D2" s="8">
        <v>43891.546527777777</v>
      </c>
      <c r="E2" s="1">
        <v>223138873</v>
      </c>
      <c r="F2" s="1" t="s">
        <v>60</v>
      </c>
      <c r="G2" s="1" t="s">
        <v>41</v>
      </c>
      <c r="H2" s="8">
        <v>43891.568055555559</v>
      </c>
      <c r="I2" s="1" t="s">
        <v>392</v>
      </c>
      <c r="J2" s="1" t="s">
        <v>37</v>
      </c>
      <c r="K2" s="1" t="s">
        <v>38</v>
      </c>
      <c r="L2" s="1" t="s">
        <v>393</v>
      </c>
      <c r="M2" s="1">
        <v>9</v>
      </c>
      <c r="N2" s="1" t="s">
        <v>39</v>
      </c>
      <c r="O2" s="1" t="s">
        <v>70</v>
      </c>
      <c r="P2" s="1" t="s">
        <v>125</v>
      </c>
      <c r="Q2" s="8">
        <v>43891.583333333336</v>
      </c>
      <c r="R2" s="8"/>
      <c r="S2" s="8"/>
      <c r="T2" s="8"/>
      <c r="U2" s="8"/>
      <c r="V2" s="8"/>
      <c r="W2" s="8"/>
      <c r="X2" s="8">
        <v>43891.59375</v>
      </c>
      <c r="Y2" s="8"/>
      <c r="Z2" s="8">
        <v>43892.022916666669</v>
      </c>
      <c r="AA2" s="1" t="s">
        <v>40</v>
      </c>
      <c r="AB2" s="1" t="s">
        <v>49</v>
      </c>
      <c r="AC2" s="1"/>
      <c r="AD2" s="1"/>
      <c r="AE2" s="8"/>
      <c r="AF2" s="1"/>
      <c r="AG2" s="1"/>
      <c r="AH2" s="1"/>
      <c r="AI2" s="1"/>
      <c r="AJ2" s="70" t="str">
        <f t="shared" ref="AJ2:AJ24" si="0">IF(N2="Final","NA",IF(S2="","NA",S2-H2))</f>
        <v>NA</v>
      </c>
      <c r="AK2" s="71">
        <f t="shared" ref="AK2:AK24" si="1">IF(N2="initial",IF(AA2="converted to Final MIR",Y2-H2,U2-H2),Y2-H2)</f>
        <v>-43891.568055555559</v>
      </c>
      <c r="AL2" s="71">
        <f t="shared" ref="AL2:AL33" si="2">IF(N2="initial",IF(AA2="converted to Final MIR",Z2-H2,V2-H2),Z2-H2)</f>
        <v>0.45486111110949423</v>
      </c>
      <c r="AM2" s="71">
        <f t="shared" ref="AM2:AM33" si="3">IF(N2="Final",Z2-H2,IF(AB2="MIR Distributed",Z2-H2,"Pending"))</f>
        <v>0.45486111110949423</v>
      </c>
      <c r="AN2" s="71" t="e">
        <f>IF(AL2&gt;=#REF!,"NO","Yes")</f>
        <v>#REF!</v>
      </c>
      <c r="AO2" s="72" t="e">
        <f>IF(AM2="Pending","pending",IF(AM2&gt;=#REF!,"No", "Yes"))</f>
        <v>#REF!</v>
      </c>
      <c r="AP2" s="73">
        <f t="shared" ref="AP2:AP24" ca="1" si="4">NOW()</f>
        <v>44161.737907060182</v>
      </c>
      <c r="AQ2" s="74" t="str">
        <f t="shared" ref="AQ2:AQ24" si="5">IF(AB2="Final Awaited", AP2-H2, IF(AB2="Sent for Approval", AP2-H2, "Non Pending"))</f>
        <v>Non Pending</v>
      </c>
    </row>
    <row r="3" spans="1:44" s="4" customFormat="1" x14ac:dyDescent="0.25">
      <c r="A3" s="1">
        <v>2</v>
      </c>
      <c r="B3" s="1" t="s">
        <v>45</v>
      </c>
      <c r="C3" s="8">
        <v>43892.273611111108</v>
      </c>
      <c r="D3" s="8">
        <v>43892.28402777778</v>
      </c>
      <c r="E3" s="1">
        <v>223180220</v>
      </c>
      <c r="F3" s="1" t="s">
        <v>401</v>
      </c>
      <c r="G3" s="1" t="s">
        <v>42</v>
      </c>
      <c r="H3" s="8">
        <v>43892.302777777775</v>
      </c>
      <c r="I3" s="1" t="s">
        <v>402</v>
      </c>
      <c r="J3" s="1" t="s">
        <v>403</v>
      </c>
      <c r="K3" s="1" t="s">
        <v>38</v>
      </c>
      <c r="L3" s="1" t="s">
        <v>404</v>
      </c>
      <c r="M3" s="1">
        <v>10</v>
      </c>
      <c r="N3" s="1" t="s">
        <v>39</v>
      </c>
      <c r="O3" s="1" t="s">
        <v>70</v>
      </c>
      <c r="P3" s="75" t="s">
        <v>106</v>
      </c>
      <c r="Q3" s="8">
        <v>43892.792361111111</v>
      </c>
      <c r="R3" s="8"/>
      <c r="S3" s="8"/>
      <c r="T3" s="8"/>
      <c r="U3" s="8"/>
      <c r="V3" s="8"/>
      <c r="W3" s="8"/>
      <c r="X3" s="8">
        <v>43892.792361111111</v>
      </c>
      <c r="Y3" s="8">
        <v>43893.180555555555</v>
      </c>
      <c r="Z3" s="8">
        <v>43893.236111111109</v>
      </c>
      <c r="AA3" s="1" t="s">
        <v>40</v>
      </c>
      <c r="AB3" s="1" t="s">
        <v>49</v>
      </c>
      <c r="AC3" s="1"/>
      <c r="AD3" s="1"/>
      <c r="AE3" s="76"/>
      <c r="AF3" s="1"/>
      <c r="AG3" s="1"/>
      <c r="AH3" s="1"/>
      <c r="AI3" s="1"/>
      <c r="AJ3" s="70" t="str">
        <f t="shared" si="0"/>
        <v>NA</v>
      </c>
      <c r="AK3" s="71">
        <f t="shared" si="1"/>
        <v>0.87777777777955635</v>
      </c>
      <c r="AL3" s="71">
        <f t="shared" si="2"/>
        <v>0.93333333333430346</v>
      </c>
      <c r="AM3" s="71">
        <f t="shared" si="3"/>
        <v>0.93333333333430346</v>
      </c>
      <c r="AN3" s="71" t="e">
        <f>IF(AL3&gt;=#REF!,"NO","Yes")</f>
        <v>#REF!</v>
      </c>
      <c r="AO3" s="72" t="e">
        <f>IF(AM3="Pending","pending",IF(AM3&gt;=#REF!,"No", "Yes"))</f>
        <v>#REF!</v>
      </c>
      <c r="AP3" s="73">
        <f t="shared" ca="1" si="4"/>
        <v>44161.737907060182</v>
      </c>
      <c r="AQ3" s="74" t="str">
        <f t="shared" si="5"/>
        <v>Non Pending</v>
      </c>
    </row>
    <row r="4" spans="1:44" s="4" customFormat="1" ht="25" x14ac:dyDescent="0.35">
      <c r="A4" s="1">
        <v>3</v>
      </c>
      <c r="B4" s="1" t="s">
        <v>45</v>
      </c>
      <c r="C4" s="8">
        <v>43893.121527777781</v>
      </c>
      <c r="D4" s="8">
        <v>43892.381944444445</v>
      </c>
      <c r="E4" s="1">
        <v>223240845</v>
      </c>
      <c r="F4" s="1" t="s">
        <v>66</v>
      </c>
      <c r="G4" s="1" t="s">
        <v>67</v>
      </c>
      <c r="H4" s="8">
        <v>43893.556944444441</v>
      </c>
      <c r="I4" s="1" t="s">
        <v>407</v>
      </c>
      <c r="J4" s="1" t="s">
        <v>405</v>
      </c>
      <c r="K4" s="1" t="s">
        <v>406</v>
      </c>
      <c r="L4" s="1" t="s">
        <v>226</v>
      </c>
      <c r="M4" s="1">
        <v>10</v>
      </c>
      <c r="N4" s="1" t="s">
        <v>74</v>
      </c>
      <c r="O4" s="1" t="s">
        <v>70</v>
      </c>
      <c r="P4" s="75" t="s">
        <v>149</v>
      </c>
      <c r="Q4" s="8">
        <v>43893.625</v>
      </c>
      <c r="R4" s="8">
        <v>43893.625</v>
      </c>
      <c r="S4" s="8"/>
      <c r="T4" s="8"/>
      <c r="U4" s="8"/>
      <c r="V4" s="8">
        <v>43896.533333333333</v>
      </c>
      <c r="W4" s="8"/>
      <c r="X4" s="8"/>
      <c r="Y4" s="8"/>
      <c r="Z4" s="8"/>
      <c r="AA4" s="1" t="s">
        <v>183</v>
      </c>
      <c r="AB4" s="1" t="s">
        <v>76</v>
      </c>
      <c r="AC4" s="1"/>
      <c r="AD4" s="88">
        <v>150623</v>
      </c>
      <c r="AE4" s="76"/>
      <c r="AF4" s="1"/>
      <c r="AG4" s="1"/>
      <c r="AH4" s="1"/>
      <c r="AI4" s="1"/>
      <c r="AJ4" s="70" t="str">
        <f t="shared" si="0"/>
        <v>NA</v>
      </c>
      <c r="AK4" s="71">
        <f t="shared" si="1"/>
        <v>-43893.556944444441</v>
      </c>
      <c r="AL4" s="71">
        <f t="shared" si="2"/>
        <v>2.976388888891961</v>
      </c>
      <c r="AM4" s="71" t="str">
        <f t="shared" si="3"/>
        <v>Pending</v>
      </c>
      <c r="AN4" s="71" t="e">
        <f>IF(AL4&gt;=#REF!,"NO","Yes")</f>
        <v>#REF!</v>
      </c>
      <c r="AO4" s="72" t="str">
        <f>IF(AM4="Pending","pending",IF(AM4&gt;=#REF!,"No", "Yes"))</f>
        <v>pending</v>
      </c>
      <c r="AP4" s="73">
        <f t="shared" ca="1" si="4"/>
        <v>44161.737907060182</v>
      </c>
      <c r="AQ4" s="74">
        <f t="shared" ca="1" si="5"/>
        <v>268.18096261574101</v>
      </c>
    </row>
    <row r="5" spans="1:44" s="4" customFormat="1" x14ac:dyDescent="0.25">
      <c r="A5" s="1">
        <v>4</v>
      </c>
      <c r="B5" s="1" t="s">
        <v>45</v>
      </c>
      <c r="C5" s="8">
        <v>43893.467361111114</v>
      </c>
      <c r="D5" s="8">
        <v>43893.556944444441</v>
      </c>
      <c r="E5" s="1">
        <v>223255239</v>
      </c>
      <c r="F5" s="1" t="s">
        <v>111</v>
      </c>
      <c r="G5" s="1" t="s">
        <v>42</v>
      </c>
      <c r="H5" s="8">
        <v>43893.593055555553</v>
      </c>
      <c r="I5" s="1" t="s">
        <v>408</v>
      </c>
      <c r="J5" s="1" t="s">
        <v>37</v>
      </c>
      <c r="K5" s="1" t="s">
        <v>38</v>
      </c>
      <c r="L5" s="1" t="s">
        <v>409</v>
      </c>
      <c r="M5" s="1">
        <f>WEEKNUM(H5)</f>
        <v>10</v>
      </c>
      <c r="N5" s="1" t="s">
        <v>39</v>
      </c>
      <c r="O5" s="1" t="s">
        <v>70</v>
      </c>
      <c r="P5" s="75" t="s">
        <v>125</v>
      </c>
      <c r="Q5" s="8">
        <v>43893.6875</v>
      </c>
      <c r="R5" s="8"/>
      <c r="S5" s="8"/>
      <c r="T5" s="8"/>
      <c r="U5" s="8"/>
      <c r="V5" s="8"/>
      <c r="W5" s="8"/>
      <c r="X5" s="8">
        <v>43893.697222222225</v>
      </c>
      <c r="Y5" s="8"/>
      <c r="Z5" s="8">
        <v>43894.285416666666</v>
      </c>
      <c r="AA5" s="1" t="s">
        <v>40</v>
      </c>
      <c r="AB5" s="1" t="s">
        <v>49</v>
      </c>
      <c r="AC5" s="1"/>
      <c r="AD5" s="1"/>
      <c r="AE5" s="76"/>
      <c r="AF5" s="1"/>
      <c r="AG5" s="1"/>
      <c r="AH5" s="1"/>
      <c r="AI5" s="1"/>
      <c r="AJ5" s="70" t="str">
        <f t="shared" si="0"/>
        <v>NA</v>
      </c>
      <c r="AK5" s="71">
        <f t="shared" si="1"/>
        <v>-43893.593055555553</v>
      </c>
      <c r="AL5" s="71">
        <f t="shared" si="2"/>
        <v>0.69236111111240461</v>
      </c>
      <c r="AM5" s="71">
        <f t="shared" si="3"/>
        <v>0.69236111111240461</v>
      </c>
      <c r="AN5" s="71" t="e">
        <f>IF(AL5&gt;=#REF!,"NO","Yes")</f>
        <v>#REF!</v>
      </c>
      <c r="AO5" s="72" t="e">
        <f>IF(AM5="Pending","pending",IF(AM5&gt;=#REF!,"No", "Yes"))</f>
        <v>#REF!</v>
      </c>
      <c r="AP5" s="73">
        <f t="shared" ca="1" si="4"/>
        <v>44161.737907060182</v>
      </c>
      <c r="AQ5" s="74" t="str">
        <f t="shared" si="5"/>
        <v>Non Pending</v>
      </c>
    </row>
    <row r="6" spans="1:44" s="4" customFormat="1" x14ac:dyDescent="0.25">
      <c r="A6" s="1">
        <v>5</v>
      </c>
      <c r="B6" s="1" t="s">
        <v>45</v>
      </c>
      <c r="C6" s="8">
        <v>43893.693749999999</v>
      </c>
      <c r="D6" s="8">
        <v>43893.725694444445</v>
      </c>
      <c r="E6" s="1">
        <v>223272017</v>
      </c>
      <c r="F6" s="1" t="s">
        <v>60</v>
      </c>
      <c r="G6" s="1" t="s">
        <v>41</v>
      </c>
      <c r="H6" s="8">
        <v>43893.791666666664</v>
      </c>
      <c r="I6" s="1" t="s">
        <v>410</v>
      </c>
      <c r="J6" s="1" t="s">
        <v>37</v>
      </c>
      <c r="K6" s="1" t="s">
        <v>38</v>
      </c>
      <c r="L6" s="1" t="s">
        <v>411</v>
      </c>
      <c r="M6" s="1">
        <f>WEEKNUM(H6)</f>
        <v>10</v>
      </c>
      <c r="N6" s="1" t="s">
        <v>39</v>
      </c>
      <c r="O6" s="1" t="s">
        <v>70</v>
      </c>
      <c r="P6" s="75" t="s">
        <v>53</v>
      </c>
      <c r="Q6" s="8">
        <v>43893.791666666664</v>
      </c>
      <c r="R6" s="8"/>
      <c r="S6" s="8"/>
      <c r="T6" s="8"/>
      <c r="U6" s="8"/>
      <c r="V6" s="8"/>
      <c r="W6" s="8"/>
      <c r="X6" s="8">
        <v>43893.791666666664</v>
      </c>
      <c r="Y6" s="8">
        <v>43894.604166666664</v>
      </c>
      <c r="Z6" s="8">
        <v>43894.606944444444</v>
      </c>
      <c r="AA6" s="1" t="s">
        <v>40</v>
      </c>
      <c r="AB6" s="1" t="s">
        <v>49</v>
      </c>
      <c r="AC6" s="1"/>
      <c r="AD6" s="1"/>
      <c r="AE6" s="76"/>
      <c r="AF6" s="1"/>
      <c r="AG6" s="1"/>
      <c r="AH6" s="1"/>
      <c r="AI6" s="1"/>
      <c r="AJ6" s="70" t="str">
        <f t="shared" si="0"/>
        <v>NA</v>
      </c>
      <c r="AK6" s="71">
        <f t="shared" si="1"/>
        <v>0.8125</v>
      </c>
      <c r="AL6" s="71">
        <f t="shared" si="2"/>
        <v>0.81527777777955635</v>
      </c>
      <c r="AM6" s="71">
        <f t="shared" si="3"/>
        <v>0.81527777777955635</v>
      </c>
      <c r="AN6" s="71" t="e">
        <f>IF(AL6&gt;=#REF!,"NO","Yes")</f>
        <v>#REF!</v>
      </c>
      <c r="AO6" s="72" t="e">
        <f>IF(AM6="Pending","pending",IF(AM6&gt;=#REF!,"No", "Yes"))</f>
        <v>#REF!</v>
      </c>
      <c r="AP6" s="73">
        <f t="shared" ca="1" si="4"/>
        <v>44161.737907060182</v>
      </c>
      <c r="AQ6" s="74" t="str">
        <f t="shared" si="5"/>
        <v>Non Pending</v>
      </c>
    </row>
    <row r="7" spans="1:44" s="4" customFormat="1" x14ac:dyDescent="0.25">
      <c r="A7" s="1">
        <v>6</v>
      </c>
      <c r="B7" s="1" t="s">
        <v>45</v>
      </c>
      <c r="C7" s="8">
        <v>43893.814583333333</v>
      </c>
      <c r="D7" s="8">
        <v>43893.849305555559</v>
      </c>
      <c r="E7" s="1">
        <v>223362860</v>
      </c>
      <c r="F7" s="4" t="s">
        <v>111</v>
      </c>
      <c r="G7" s="4" t="s">
        <v>42</v>
      </c>
      <c r="H7" s="8">
        <v>43893.895833333336</v>
      </c>
      <c r="I7" s="4" t="s">
        <v>427</v>
      </c>
      <c r="J7" s="4" t="s">
        <v>37</v>
      </c>
      <c r="K7" s="4" t="s">
        <v>38</v>
      </c>
      <c r="L7" s="1" t="s">
        <v>428</v>
      </c>
      <c r="M7" s="4">
        <f>WEEKNUM(H7)</f>
        <v>10</v>
      </c>
      <c r="N7" s="1" t="s">
        <v>39</v>
      </c>
      <c r="O7" s="4" t="s">
        <v>70</v>
      </c>
      <c r="P7" s="4" t="s">
        <v>82</v>
      </c>
      <c r="Q7" s="8">
        <v>43893.934027777781</v>
      </c>
      <c r="R7" s="5"/>
      <c r="S7" s="5"/>
      <c r="T7" s="5"/>
      <c r="U7" s="5"/>
      <c r="V7" s="5"/>
      <c r="W7" s="5"/>
      <c r="X7" s="8">
        <v>43893.934027777781</v>
      </c>
      <c r="Y7" s="5"/>
      <c r="Z7" s="8">
        <v>43894.475694444445</v>
      </c>
      <c r="AA7" s="4" t="s">
        <v>40</v>
      </c>
      <c r="AB7" s="4" t="s">
        <v>49</v>
      </c>
      <c r="AJ7" s="70" t="str">
        <f t="shared" si="0"/>
        <v>NA</v>
      </c>
      <c r="AK7" s="71">
        <f t="shared" si="1"/>
        <v>-43893.895833333336</v>
      </c>
      <c r="AL7" s="71">
        <f t="shared" si="2"/>
        <v>0.57986111110949423</v>
      </c>
      <c r="AM7" s="71">
        <f t="shared" si="3"/>
        <v>0.57986111110949423</v>
      </c>
      <c r="AN7" s="71" t="e">
        <f>IF(AL7&gt;=#REF!,"NO","Yes")</f>
        <v>#REF!</v>
      </c>
      <c r="AO7" s="72" t="e">
        <f>IF(AM7="Pending","pending",IF(AM7&gt;=#REF!,"No", "Yes"))</f>
        <v>#REF!</v>
      </c>
      <c r="AP7" s="73">
        <f t="shared" ca="1" si="4"/>
        <v>44161.737907060182</v>
      </c>
      <c r="AQ7" s="74" t="str">
        <f t="shared" si="5"/>
        <v>Non Pending</v>
      </c>
    </row>
    <row r="8" spans="1:44" s="4" customFormat="1" ht="25" x14ac:dyDescent="0.25">
      <c r="A8" s="1">
        <v>7</v>
      </c>
      <c r="B8" s="1" t="s">
        <v>45</v>
      </c>
      <c r="C8" s="8">
        <v>43894.024305555555</v>
      </c>
      <c r="D8" s="8">
        <v>43894.17083333333</v>
      </c>
      <c r="E8" s="1">
        <v>223302198</v>
      </c>
      <c r="F8" s="1" t="s">
        <v>174</v>
      </c>
      <c r="G8" s="1" t="s">
        <v>67</v>
      </c>
      <c r="H8" s="8">
        <v>43894.290277777778</v>
      </c>
      <c r="I8" s="1" t="s">
        <v>414</v>
      </c>
      <c r="J8" s="1"/>
      <c r="K8" s="1"/>
      <c r="L8" s="1" t="s">
        <v>104</v>
      </c>
      <c r="M8" s="1">
        <v>10</v>
      </c>
      <c r="N8" s="1" t="s">
        <v>74</v>
      </c>
      <c r="O8" s="1" t="s">
        <v>70</v>
      </c>
      <c r="P8" s="1" t="s">
        <v>106</v>
      </c>
      <c r="Q8" s="8">
        <v>43894.384722222225</v>
      </c>
      <c r="R8" s="8">
        <v>43894.384722222225</v>
      </c>
      <c r="S8" s="8"/>
      <c r="T8" s="8"/>
      <c r="U8" s="8"/>
      <c r="V8" s="8">
        <v>43895.573611111111</v>
      </c>
      <c r="W8" s="8"/>
      <c r="X8" s="8"/>
      <c r="Y8" s="8"/>
      <c r="Z8" s="8"/>
      <c r="AA8" s="1" t="s">
        <v>183</v>
      </c>
      <c r="AB8" s="1" t="s">
        <v>76</v>
      </c>
      <c r="AC8" s="1"/>
      <c r="AD8" s="1">
        <v>150516</v>
      </c>
      <c r="AE8" s="8"/>
      <c r="AF8" s="1"/>
      <c r="AG8" s="1"/>
      <c r="AH8" s="1"/>
      <c r="AI8" s="1"/>
      <c r="AJ8" s="70" t="str">
        <f t="shared" si="0"/>
        <v>NA</v>
      </c>
      <c r="AK8" s="71">
        <f t="shared" si="1"/>
        <v>-43894.290277777778</v>
      </c>
      <c r="AL8" s="71">
        <f t="shared" si="2"/>
        <v>1.2833333333328483</v>
      </c>
      <c r="AM8" s="71" t="str">
        <f t="shared" si="3"/>
        <v>Pending</v>
      </c>
      <c r="AN8" s="71" t="e">
        <f>IF(AL8&gt;=#REF!,"NO","Yes")</f>
        <v>#REF!</v>
      </c>
      <c r="AO8" s="72" t="str">
        <f>IF(AM8="Pending","pending",IF(AM8&gt;=#REF!,"No", "Yes"))</f>
        <v>pending</v>
      </c>
      <c r="AP8" s="73">
        <f t="shared" ca="1" si="4"/>
        <v>44161.737907060182</v>
      </c>
      <c r="AQ8" s="74">
        <f t="shared" ca="1" si="5"/>
        <v>267.4476292824038</v>
      </c>
    </row>
    <row r="9" spans="1:44" s="1" customFormat="1" ht="25" x14ac:dyDescent="0.25">
      <c r="A9" s="1">
        <v>8</v>
      </c>
      <c r="B9" s="1" t="s">
        <v>45</v>
      </c>
      <c r="C9" s="8">
        <v>43894.451388888891</v>
      </c>
      <c r="D9" s="8">
        <v>43894.45208333333</v>
      </c>
      <c r="E9" s="1">
        <v>223332601</v>
      </c>
      <c r="F9" s="4" t="s">
        <v>51</v>
      </c>
      <c r="G9" s="4" t="s">
        <v>42</v>
      </c>
      <c r="H9" s="8">
        <v>43894.513888888891</v>
      </c>
      <c r="I9" s="4" t="s">
        <v>431</v>
      </c>
      <c r="J9" s="4" t="s">
        <v>38</v>
      </c>
      <c r="K9" s="4" t="s">
        <v>37</v>
      </c>
      <c r="L9" s="1" t="s">
        <v>432</v>
      </c>
      <c r="M9" s="4">
        <f>WEEKNUM(H9)</f>
        <v>10</v>
      </c>
      <c r="N9" s="1" t="s">
        <v>39</v>
      </c>
      <c r="O9" s="4" t="s">
        <v>70</v>
      </c>
      <c r="P9" s="4" t="s">
        <v>153</v>
      </c>
      <c r="Q9" s="8">
        <v>43894.763888888891</v>
      </c>
      <c r="R9" s="5"/>
      <c r="S9" s="5"/>
      <c r="T9" s="5"/>
      <c r="U9" s="5"/>
      <c r="V9" s="5"/>
      <c r="W9" s="5"/>
      <c r="X9" s="8">
        <v>43894.763888888891</v>
      </c>
      <c r="Y9" s="5"/>
      <c r="Z9" s="8">
        <v>43895.509722222225</v>
      </c>
      <c r="AA9" s="4" t="s">
        <v>40</v>
      </c>
      <c r="AB9" s="4" t="s">
        <v>49</v>
      </c>
      <c r="AC9" s="4"/>
      <c r="AD9" s="4"/>
      <c r="AE9" s="4"/>
      <c r="AF9" s="4"/>
      <c r="AG9" s="4"/>
      <c r="AH9" s="4"/>
      <c r="AI9" s="4"/>
      <c r="AJ9" s="70" t="str">
        <f t="shared" si="0"/>
        <v>NA</v>
      </c>
      <c r="AK9" s="71">
        <f t="shared" si="1"/>
        <v>-43894.513888888891</v>
      </c>
      <c r="AL9" s="71">
        <f t="shared" si="2"/>
        <v>0.99583333333430346</v>
      </c>
      <c r="AM9" s="71">
        <f t="shared" si="3"/>
        <v>0.99583333333430346</v>
      </c>
      <c r="AN9" s="71" t="e">
        <f>IF(AL9&gt;=#REF!,"NO","Yes")</f>
        <v>#REF!</v>
      </c>
      <c r="AO9" s="72" t="e">
        <f>IF(AM9="Pending","pending",IF(AM9&gt;=#REF!,"No", "Yes"))</f>
        <v>#REF!</v>
      </c>
      <c r="AP9" s="73">
        <f t="shared" ca="1" si="4"/>
        <v>44161.737907060182</v>
      </c>
      <c r="AQ9" s="74" t="str">
        <f t="shared" si="5"/>
        <v>Non Pending</v>
      </c>
      <c r="AR9" s="4"/>
    </row>
    <row r="10" spans="1:44" s="1" customFormat="1" x14ac:dyDescent="0.25">
      <c r="A10" s="1">
        <v>9</v>
      </c>
      <c r="B10" s="1" t="s">
        <v>45</v>
      </c>
      <c r="C10" s="8">
        <v>43894.480555555558</v>
      </c>
      <c r="D10" s="8">
        <v>43894.543055555558</v>
      </c>
      <c r="E10" s="1">
        <v>223334534</v>
      </c>
      <c r="F10" s="1" t="s">
        <v>50</v>
      </c>
      <c r="G10" s="1" t="s">
        <v>41</v>
      </c>
      <c r="H10" s="8">
        <v>43894.590277777781</v>
      </c>
      <c r="I10" s="1" t="s">
        <v>412</v>
      </c>
      <c r="J10" s="1" t="s">
        <v>37</v>
      </c>
      <c r="K10" s="1" t="s">
        <v>38</v>
      </c>
      <c r="L10" s="1" t="s">
        <v>413</v>
      </c>
      <c r="M10" s="1">
        <v>10</v>
      </c>
      <c r="N10" s="1" t="s">
        <v>39</v>
      </c>
      <c r="O10" s="1" t="s">
        <v>70</v>
      </c>
      <c r="P10" s="75" t="s">
        <v>219</v>
      </c>
      <c r="Q10" s="8">
        <v>43894.708333333336</v>
      </c>
      <c r="R10" s="8"/>
      <c r="S10" s="8"/>
      <c r="T10" s="8"/>
      <c r="U10" s="8"/>
      <c r="V10" s="8"/>
      <c r="W10" s="8"/>
      <c r="X10" s="8">
        <v>43894.719444444447</v>
      </c>
      <c r="Y10" s="8">
        <v>43895.222222222219</v>
      </c>
      <c r="Z10" s="8">
        <v>43895.241666666669</v>
      </c>
      <c r="AA10" s="1" t="s">
        <v>40</v>
      </c>
      <c r="AB10" s="1" t="s">
        <v>49</v>
      </c>
      <c r="AE10" s="76"/>
      <c r="AJ10" s="70" t="str">
        <f t="shared" si="0"/>
        <v>NA</v>
      </c>
      <c r="AK10" s="71">
        <f t="shared" si="1"/>
        <v>0.63194444443797693</v>
      </c>
      <c r="AL10" s="71">
        <f t="shared" si="2"/>
        <v>0.65138888888759539</v>
      </c>
      <c r="AM10" s="71">
        <f t="shared" si="3"/>
        <v>0.65138888888759539</v>
      </c>
      <c r="AN10" s="71" t="e">
        <f>IF(AL10&gt;=#REF!,"NO","Yes")</f>
        <v>#REF!</v>
      </c>
      <c r="AO10" s="72" t="e">
        <f>IF(AM10="Pending","pending",IF(AM10&gt;=#REF!,"No", "Yes"))</f>
        <v>#REF!</v>
      </c>
      <c r="AP10" s="73">
        <f t="shared" ca="1" si="4"/>
        <v>44161.737907060182</v>
      </c>
      <c r="AQ10" s="74" t="str">
        <f t="shared" si="5"/>
        <v>Non Pending</v>
      </c>
      <c r="AR10" s="4"/>
    </row>
    <row r="11" spans="1:44" s="68" customFormat="1" ht="62.5" x14ac:dyDescent="0.35">
      <c r="A11" s="1">
        <v>10</v>
      </c>
      <c r="B11" s="1" t="s">
        <v>45</v>
      </c>
      <c r="C11" s="8">
        <v>43895.686111111114</v>
      </c>
      <c r="D11" s="8">
        <v>43896.001388888886</v>
      </c>
      <c r="E11" s="1">
        <v>223423454</v>
      </c>
      <c r="F11" s="1" t="s">
        <v>111</v>
      </c>
      <c r="G11" s="1" t="s">
        <v>42</v>
      </c>
      <c r="H11" s="8">
        <v>43896.024305555555</v>
      </c>
      <c r="I11" s="1" t="s">
        <v>415</v>
      </c>
      <c r="J11" s="1" t="s">
        <v>37</v>
      </c>
      <c r="K11" s="1" t="s">
        <v>38</v>
      </c>
      <c r="L11" s="1" t="s">
        <v>416</v>
      </c>
      <c r="M11" s="1">
        <v>10</v>
      </c>
      <c r="N11" s="1" t="s">
        <v>39</v>
      </c>
      <c r="O11" s="1" t="s">
        <v>70</v>
      </c>
      <c r="P11" s="1" t="s">
        <v>219</v>
      </c>
      <c r="Q11" s="8">
        <v>43896.218055555553</v>
      </c>
      <c r="R11" s="69"/>
      <c r="S11" s="8"/>
      <c r="T11" s="8"/>
      <c r="U11" s="8"/>
      <c r="V11" s="8"/>
      <c r="W11" s="8"/>
      <c r="X11" s="8">
        <v>43896.228472222225</v>
      </c>
      <c r="Y11" s="8"/>
      <c r="Z11" s="8">
        <v>43896.74722222222</v>
      </c>
      <c r="AA11" s="1" t="s">
        <v>40</v>
      </c>
      <c r="AB11" s="1" t="s">
        <v>49</v>
      </c>
      <c r="AC11" s="1"/>
      <c r="AD11" s="1"/>
      <c r="AE11" s="1"/>
      <c r="AF11" s="1"/>
      <c r="AG11" s="1"/>
      <c r="AH11" s="1"/>
      <c r="AI11" s="1"/>
      <c r="AJ11" s="70" t="str">
        <f t="shared" si="0"/>
        <v>NA</v>
      </c>
      <c r="AK11" s="71">
        <f t="shared" si="1"/>
        <v>-43896.024305555555</v>
      </c>
      <c r="AL11" s="71">
        <f t="shared" si="2"/>
        <v>0.72291666666569654</v>
      </c>
      <c r="AM11" s="71">
        <f t="shared" si="3"/>
        <v>0.72291666666569654</v>
      </c>
      <c r="AN11" s="71" t="e">
        <f>IF(AL11&gt;=#REF!,"NO","Yes")</f>
        <v>#REF!</v>
      </c>
      <c r="AO11" s="72" t="e">
        <f>IF(AM11="Pending","pending",IF(AM11&gt;=#REF!,"No", "Yes"))</f>
        <v>#REF!</v>
      </c>
      <c r="AP11" s="73">
        <f t="shared" ca="1" si="4"/>
        <v>44161.737907060182</v>
      </c>
      <c r="AQ11" s="74" t="str">
        <f t="shared" si="5"/>
        <v>Non Pending</v>
      </c>
      <c r="AR11" s="1"/>
    </row>
    <row r="12" spans="1:44" s="87" customFormat="1" x14ac:dyDescent="0.25">
      <c r="A12" s="1">
        <v>11</v>
      </c>
      <c r="B12" s="1" t="s">
        <v>45</v>
      </c>
      <c r="C12" s="8">
        <v>43897.425000000003</v>
      </c>
      <c r="D12" s="8">
        <v>43897.462500000001</v>
      </c>
      <c r="E12" s="1">
        <v>223552760</v>
      </c>
      <c r="F12" s="4" t="s">
        <v>51</v>
      </c>
      <c r="G12" s="4" t="s">
        <v>42</v>
      </c>
      <c r="H12" s="8">
        <v>43897.486805555556</v>
      </c>
      <c r="I12" s="4" t="s">
        <v>433</v>
      </c>
      <c r="J12" s="4" t="s">
        <v>38</v>
      </c>
      <c r="K12" s="4" t="s">
        <v>37</v>
      </c>
      <c r="L12" s="1" t="s">
        <v>434</v>
      </c>
      <c r="M12" s="4">
        <f>WEEKNUM(H12)</f>
        <v>10</v>
      </c>
      <c r="N12" s="1" t="s">
        <v>39</v>
      </c>
      <c r="O12" s="4" t="s">
        <v>70</v>
      </c>
      <c r="P12" s="4" t="s">
        <v>153</v>
      </c>
      <c r="Q12" s="8">
        <v>43897.65347222222</v>
      </c>
      <c r="R12" s="5"/>
      <c r="S12" s="5"/>
      <c r="T12" s="5"/>
      <c r="U12" s="5"/>
      <c r="V12" s="5"/>
      <c r="W12" s="5"/>
      <c r="X12" s="8">
        <v>43897.65347222222</v>
      </c>
      <c r="Y12" s="5"/>
      <c r="Z12" s="8">
        <v>43899.127083333333</v>
      </c>
      <c r="AA12" s="4" t="s">
        <v>40</v>
      </c>
      <c r="AB12" s="4" t="s">
        <v>49</v>
      </c>
      <c r="AC12" s="4"/>
      <c r="AD12" s="4"/>
      <c r="AE12" s="4"/>
      <c r="AF12" s="4"/>
      <c r="AG12" s="4"/>
      <c r="AH12" s="4"/>
      <c r="AI12" s="4"/>
      <c r="AJ12" s="70" t="str">
        <f t="shared" si="0"/>
        <v>NA</v>
      </c>
      <c r="AK12" s="71">
        <f t="shared" si="1"/>
        <v>-43897.486805555556</v>
      </c>
      <c r="AL12" s="71">
        <f t="shared" si="2"/>
        <v>1.640277777776646</v>
      </c>
      <c r="AM12" s="71">
        <f t="shared" si="3"/>
        <v>1.640277777776646</v>
      </c>
      <c r="AN12" s="71" t="e">
        <f>IF(AL12&gt;=#REF!,"NO","Yes")</f>
        <v>#REF!</v>
      </c>
      <c r="AO12" s="72" t="e">
        <f>IF(AM12="Pending","pending",IF(AM12&gt;=#REF!,"No", "Yes"))</f>
        <v>#REF!</v>
      </c>
      <c r="AP12" s="73">
        <f t="shared" ca="1" si="4"/>
        <v>44161.737907060182</v>
      </c>
      <c r="AQ12" s="74" t="str">
        <f t="shared" si="5"/>
        <v>Non Pending</v>
      </c>
      <c r="AR12" s="4"/>
    </row>
    <row r="13" spans="1:44" s="4" customFormat="1" ht="25" x14ac:dyDescent="0.25">
      <c r="A13" s="1">
        <v>12</v>
      </c>
      <c r="B13" s="1" t="s">
        <v>45</v>
      </c>
      <c r="C13" s="8">
        <v>43897.582638888889</v>
      </c>
      <c r="D13" s="8">
        <v>43897.618750000001</v>
      </c>
      <c r="E13" s="1">
        <v>223563895</v>
      </c>
      <c r="F13" s="1" t="s">
        <v>62</v>
      </c>
      <c r="G13" s="1" t="s">
        <v>42</v>
      </c>
      <c r="H13" s="8">
        <v>43897.677083333336</v>
      </c>
      <c r="I13" s="1" t="s">
        <v>417</v>
      </c>
      <c r="J13" s="1" t="s">
        <v>37</v>
      </c>
      <c r="K13" s="1" t="s">
        <v>38</v>
      </c>
      <c r="L13" s="1" t="s">
        <v>418</v>
      </c>
      <c r="M13" s="1">
        <f>WEEKNUM(H13)</f>
        <v>10</v>
      </c>
      <c r="N13" s="1" t="s">
        <v>74</v>
      </c>
      <c r="O13" s="1" t="s">
        <v>70</v>
      </c>
      <c r="P13" s="1" t="s">
        <v>93</v>
      </c>
      <c r="Q13" s="8">
        <v>43897.880555555559</v>
      </c>
      <c r="R13" s="8">
        <v>43897.880555555559</v>
      </c>
      <c r="S13" s="8"/>
      <c r="T13" s="8"/>
      <c r="U13" s="8"/>
      <c r="V13" s="8">
        <v>43898.881944444445</v>
      </c>
      <c r="W13" s="8"/>
      <c r="X13" s="8"/>
      <c r="Y13" s="8"/>
      <c r="Z13" s="8"/>
      <c r="AA13" s="1" t="s">
        <v>183</v>
      </c>
      <c r="AB13" s="1" t="s">
        <v>76</v>
      </c>
      <c r="AC13" s="1"/>
      <c r="AD13" s="1">
        <v>150517</v>
      </c>
      <c r="AE13" s="1"/>
      <c r="AF13" s="1"/>
      <c r="AG13" s="1"/>
      <c r="AH13" s="1"/>
      <c r="AI13" s="1"/>
      <c r="AJ13" s="70" t="str">
        <f t="shared" si="0"/>
        <v>NA</v>
      </c>
      <c r="AK13" s="71">
        <f t="shared" si="1"/>
        <v>-43897.677083333336</v>
      </c>
      <c r="AL13" s="71">
        <f t="shared" si="2"/>
        <v>1.2048611111094942</v>
      </c>
      <c r="AM13" s="71" t="str">
        <f t="shared" si="3"/>
        <v>Pending</v>
      </c>
      <c r="AN13" s="71" t="e">
        <f>IF(AL13&gt;=#REF!,"NO","Yes")</f>
        <v>#REF!</v>
      </c>
      <c r="AO13" s="72" t="str">
        <f>IF(AM13="Pending","pending",IF(AM13&gt;=#REF!,"No", "Yes"))</f>
        <v>pending</v>
      </c>
      <c r="AP13" s="73">
        <f t="shared" ca="1" si="4"/>
        <v>44161.737907060182</v>
      </c>
      <c r="AQ13" s="74">
        <f t="shared" ca="1" si="5"/>
        <v>264.06082372684614</v>
      </c>
      <c r="AR13" s="1"/>
    </row>
    <row r="14" spans="1:44" s="4" customFormat="1" ht="25" x14ac:dyDescent="0.25">
      <c r="A14" s="1">
        <v>13</v>
      </c>
      <c r="B14" s="1" t="s">
        <v>45</v>
      </c>
      <c r="C14" s="8">
        <v>43897.480555555558</v>
      </c>
      <c r="D14" s="8">
        <v>43897.65902777778</v>
      </c>
      <c r="E14" s="1">
        <v>223556012</v>
      </c>
      <c r="F14" s="1" t="s">
        <v>332</v>
      </c>
      <c r="G14" s="1" t="s">
        <v>333</v>
      </c>
      <c r="H14" s="8">
        <v>43897.729166666664</v>
      </c>
      <c r="I14" s="1" t="s">
        <v>419</v>
      </c>
      <c r="J14" s="1" t="s">
        <v>37</v>
      </c>
      <c r="K14" s="1" t="s">
        <v>38</v>
      </c>
      <c r="L14" s="1" t="s">
        <v>420</v>
      </c>
      <c r="M14" s="1">
        <f>WEEKNUM(H14)</f>
        <v>10</v>
      </c>
      <c r="N14" s="1" t="s">
        <v>39</v>
      </c>
      <c r="O14" s="1" t="s">
        <v>70</v>
      </c>
      <c r="P14" s="1" t="s">
        <v>93</v>
      </c>
      <c r="Q14" s="8">
        <v>43897.765277777777</v>
      </c>
      <c r="R14" s="8"/>
      <c r="S14" s="8"/>
      <c r="T14" s="8"/>
      <c r="U14" s="8"/>
      <c r="V14" s="8"/>
      <c r="W14" s="8"/>
      <c r="X14" s="8">
        <v>43897.765277777777</v>
      </c>
      <c r="Y14" s="8">
        <v>43897.870138888888</v>
      </c>
      <c r="Z14" s="8">
        <v>43897.913888888892</v>
      </c>
      <c r="AA14" s="1" t="s">
        <v>40</v>
      </c>
      <c r="AB14" s="1" t="s">
        <v>49</v>
      </c>
      <c r="AC14" s="1"/>
      <c r="AD14" s="1"/>
      <c r="AE14" s="1"/>
      <c r="AF14" s="1"/>
      <c r="AG14" s="1"/>
      <c r="AH14" s="1"/>
      <c r="AI14" s="1"/>
      <c r="AJ14" s="70" t="str">
        <f t="shared" si="0"/>
        <v>NA</v>
      </c>
      <c r="AK14" s="71">
        <f t="shared" si="1"/>
        <v>0.14097222222335404</v>
      </c>
      <c r="AL14" s="71">
        <f t="shared" si="2"/>
        <v>0.18472222222771961</v>
      </c>
      <c r="AM14" s="71">
        <f t="shared" si="3"/>
        <v>0.18472222222771961</v>
      </c>
      <c r="AN14" s="71" t="e">
        <f>IF(AL14&gt;=#REF!,"NO","Yes")</f>
        <v>#REF!</v>
      </c>
      <c r="AO14" s="72" t="e">
        <f>IF(AM14="Pending","pending",IF(AM14&gt;=#REF!,"No", "Yes"))</f>
        <v>#REF!</v>
      </c>
      <c r="AP14" s="73">
        <f t="shared" ca="1" si="4"/>
        <v>44161.737907060182</v>
      </c>
      <c r="AQ14" s="74" t="str">
        <f t="shared" si="5"/>
        <v>Non Pending</v>
      </c>
      <c r="AR14" s="68"/>
    </row>
    <row r="15" spans="1:44" s="4" customFormat="1" x14ac:dyDescent="0.25">
      <c r="A15" s="1">
        <v>14</v>
      </c>
      <c r="B15" s="1" t="s">
        <v>45</v>
      </c>
      <c r="C15" s="8">
        <v>43897.604166666664</v>
      </c>
      <c r="D15" s="8">
        <v>43897.740972222222</v>
      </c>
      <c r="E15" s="1">
        <v>223562598</v>
      </c>
      <c r="F15" s="1" t="s">
        <v>174</v>
      </c>
      <c r="G15" s="1" t="s">
        <v>41</v>
      </c>
      <c r="H15" s="8">
        <v>43897.836805555555</v>
      </c>
      <c r="I15" s="1" t="s">
        <v>421</v>
      </c>
      <c r="J15" s="1" t="s">
        <v>117</v>
      </c>
      <c r="K15" s="1" t="s">
        <v>38</v>
      </c>
      <c r="L15" s="1" t="s">
        <v>422</v>
      </c>
      <c r="M15" s="1">
        <f>WEEKNUM(H15)</f>
        <v>10</v>
      </c>
      <c r="N15" s="1" t="s">
        <v>39</v>
      </c>
      <c r="O15" s="1" t="s">
        <v>70</v>
      </c>
      <c r="P15" s="75" t="s">
        <v>53</v>
      </c>
      <c r="Q15" s="8">
        <v>43897.895833333336</v>
      </c>
      <c r="R15" s="8"/>
      <c r="S15" s="8"/>
      <c r="T15" s="8"/>
      <c r="U15" s="8"/>
      <c r="V15" s="8"/>
      <c r="W15" s="8"/>
      <c r="X15" s="8">
        <v>43897.90625</v>
      </c>
      <c r="Y15" s="8"/>
      <c r="Z15" s="8">
        <v>43898.319444444445</v>
      </c>
      <c r="AA15" s="1" t="s">
        <v>40</v>
      </c>
      <c r="AB15" s="1" t="s">
        <v>49</v>
      </c>
      <c r="AC15" s="1"/>
      <c r="AD15" s="1"/>
      <c r="AE15" s="1"/>
      <c r="AF15" s="1"/>
      <c r="AG15" s="1"/>
      <c r="AH15" s="1"/>
      <c r="AI15" s="1"/>
      <c r="AJ15" s="70" t="str">
        <f t="shared" si="0"/>
        <v>NA</v>
      </c>
      <c r="AK15" s="71">
        <f t="shared" si="1"/>
        <v>-43897.836805555555</v>
      </c>
      <c r="AL15" s="71">
        <f t="shared" si="2"/>
        <v>0.48263888889050577</v>
      </c>
      <c r="AM15" s="71">
        <f t="shared" si="3"/>
        <v>0.48263888889050577</v>
      </c>
      <c r="AN15" s="71" t="e">
        <f>IF(AL15&gt;=#REF!,"NO","Yes")</f>
        <v>#REF!</v>
      </c>
      <c r="AO15" s="72" t="e">
        <f>IF(AM15="Pending","pending",IF(AM15&gt;=#REF!,"No", "Yes"))</f>
        <v>#REF!</v>
      </c>
      <c r="AP15" s="73">
        <f t="shared" ca="1" si="4"/>
        <v>44161.737907060182</v>
      </c>
      <c r="AQ15" s="74" t="str">
        <f t="shared" si="5"/>
        <v>Non Pending</v>
      </c>
      <c r="AR15" s="87"/>
    </row>
    <row r="16" spans="1:44" s="4" customFormat="1" x14ac:dyDescent="0.25">
      <c r="A16" s="1">
        <v>15</v>
      </c>
      <c r="B16" s="1" t="s">
        <v>45</v>
      </c>
      <c r="C16" s="8">
        <v>43898.369444444441</v>
      </c>
      <c r="D16" s="8">
        <v>43898.49722222222</v>
      </c>
      <c r="E16" s="1">
        <v>223596461</v>
      </c>
      <c r="F16" s="4" t="s">
        <v>102</v>
      </c>
      <c r="G16" s="4" t="s">
        <v>42</v>
      </c>
      <c r="H16" s="8">
        <v>43898.529166666667</v>
      </c>
      <c r="I16" s="4" t="s">
        <v>423</v>
      </c>
      <c r="J16" s="4" t="s">
        <v>37</v>
      </c>
      <c r="K16" s="4" t="s">
        <v>38</v>
      </c>
      <c r="L16" s="1" t="s">
        <v>424</v>
      </c>
      <c r="M16" s="4">
        <v>10</v>
      </c>
      <c r="N16" s="1" t="s">
        <v>39</v>
      </c>
      <c r="O16" s="4" t="s">
        <v>70</v>
      </c>
      <c r="P16" s="4" t="s">
        <v>219</v>
      </c>
      <c r="Q16" s="8">
        <v>43898.555555555555</v>
      </c>
      <c r="R16" s="5"/>
      <c r="S16" s="5"/>
      <c r="T16" s="5"/>
      <c r="U16" s="5"/>
      <c r="V16" s="5"/>
      <c r="W16" s="5"/>
      <c r="X16" s="8">
        <v>43898.55972222222</v>
      </c>
      <c r="Y16" s="5"/>
      <c r="Z16" s="8">
        <v>43899.132638888892</v>
      </c>
      <c r="AA16" s="4" t="s">
        <v>40</v>
      </c>
      <c r="AB16" s="4" t="s">
        <v>49</v>
      </c>
      <c r="AJ16" s="70" t="str">
        <f t="shared" si="0"/>
        <v>NA</v>
      </c>
      <c r="AK16" s="71">
        <f t="shared" si="1"/>
        <v>-43898.529166666667</v>
      </c>
      <c r="AL16" s="71">
        <f t="shared" si="2"/>
        <v>0.60347222222480923</v>
      </c>
      <c r="AM16" s="71">
        <f t="shared" si="3"/>
        <v>0.60347222222480923</v>
      </c>
      <c r="AN16" s="71" t="e">
        <f>IF(AL16&gt;=#REF!,"NO","Yes")</f>
        <v>#REF!</v>
      </c>
      <c r="AO16" s="72" t="e">
        <f>IF(AM16="Pending","pending",IF(AM16&gt;=#REF!,"No", "Yes"))</f>
        <v>#REF!</v>
      </c>
      <c r="AP16" s="73">
        <f t="shared" ca="1" si="4"/>
        <v>44161.737907060182</v>
      </c>
      <c r="AQ16" s="74" t="str">
        <f t="shared" si="5"/>
        <v>Non Pending</v>
      </c>
    </row>
    <row r="17" spans="1:44" s="4" customFormat="1" x14ac:dyDescent="0.25">
      <c r="A17" s="1">
        <v>16</v>
      </c>
      <c r="B17" s="1" t="s">
        <v>45</v>
      </c>
      <c r="C17" s="8">
        <v>43899.048611111109</v>
      </c>
      <c r="D17" s="8">
        <v>43899.123611111114</v>
      </c>
      <c r="E17" s="1">
        <v>223636447</v>
      </c>
      <c r="F17" s="4" t="s">
        <v>62</v>
      </c>
      <c r="G17" s="4" t="s">
        <v>42</v>
      </c>
      <c r="H17" s="8">
        <v>43899.105555555558</v>
      </c>
      <c r="I17" s="4" t="s">
        <v>425</v>
      </c>
      <c r="J17" s="4" t="s">
        <v>37</v>
      </c>
      <c r="K17" s="4" t="s">
        <v>38</v>
      </c>
      <c r="L17" s="1" t="s">
        <v>426</v>
      </c>
      <c r="M17" s="4">
        <v>11</v>
      </c>
      <c r="N17" s="1" t="s">
        <v>39</v>
      </c>
      <c r="O17" s="4" t="s">
        <v>70</v>
      </c>
      <c r="P17" s="4" t="s">
        <v>125</v>
      </c>
      <c r="Q17" s="8">
        <v>43899.208333333336</v>
      </c>
      <c r="R17" s="5"/>
      <c r="S17" s="5"/>
      <c r="T17" s="5"/>
      <c r="U17" s="5"/>
      <c r="V17" s="5"/>
      <c r="W17" s="5"/>
      <c r="X17" s="8">
        <v>43899.232638888891</v>
      </c>
      <c r="Y17" s="5"/>
      <c r="Z17" s="8">
        <v>43899.767361111109</v>
      </c>
      <c r="AA17" s="4" t="s">
        <v>40</v>
      </c>
      <c r="AB17" s="4" t="s">
        <v>49</v>
      </c>
      <c r="AJ17" s="70" t="str">
        <f t="shared" si="0"/>
        <v>NA</v>
      </c>
      <c r="AK17" s="71">
        <f t="shared" si="1"/>
        <v>-43899.105555555558</v>
      </c>
      <c r="AL17" s="71">
        <f t="shared" si="2"/>
        <v>0.66180555555183673</v>
      </c>
      <c r="AM17" s="71">
        <f t="shared" si="3"/>
        <v>0.66180555555183673</v>
      </c>
      <c r="AN17" s="71" t="e">
        <f>IF(AL17&gt;=#REF!,"NO","Yes")</f>
        <v>#REF!</v>
      </c>
      <c r="AO17" s="72" t="e">
        <f>IF(AM17="Pending","pending",IF(AM17&gt;=#REF!,"No", "Yes"))</f>
        <v>#REF!</v>
      </c>
      <c r="AP17" s="73">
        <f t="shared" ca="1" si="4"/>
        <v>44161.737907060182</v>
      </c>
      <c r="AQ17" s="74" t="str">
        <f t="shared" si="5"/>
        <v>Non Pending</v>
      </c>
    </row>
    <row r="18" spans="1:44" s="4" customFormat="1" ht="37.5" x14ac:dyDescent="0.25">
      <c r="A18" s="1">
        <v>17</v>
      </c>
      <c r="B18" s="1" t="s">
        <v>45</v>
      </c>
      <c r="C18" s="8">
        <v>43900.518750000003</v>
      </c>
      <c r="D18" s="8">
        <v>43900.538194444445</v>
      </c>
      <c r="E18" s="1">
        <v>223711435</v>
      </c>
      <c r="F18" s="4" t="s">
        <v>51</v>
      </c>
      <c r="G18" s="4" t="s">
        <v>42</v>
      </c>
      <c r="H18" s="8">
        <v>43900.604166666664</v>
      </c>
      <c r="I18" s="4" t="s">
        <v>429</v>
      </c>
      <c r="J18" s="4" t="s">
        <v>37</v>
      </c>
      <c r="K18" s="4" t="s">
        <v>38</v>
      </c>
      <c r="L18" s="1" t="s">
        <v>430</v>
      </c>
      <c r="M18" s="4">
        <v>11</v>
      </c>
      <c r="N18" s="1" t="s">
        <v>39</v>
      </c>
      <c r="O18" s="4" t="s">
        <v>70</v>
      </c>
      <c r="P18" s="4" t="s">
        <v>53</v>
      </c>
      <c r="Q18" s="8">
        <v>43900.604166666664</v>
      </c>
      <c r="R18" s="5"/>
      <c r="S18" s="5"/>
      <c r="T18" s="5"/>
      <c r="U18" s="5"/>
      <c r="V18" s="5"/>
      <c r="W18" s="5"/>
      <c r="X18" s="8">
        <v>43900.612500000003</v>
      </c>
      <c r="Y18" s="5"/>
      <c r="Z18" s="8">
        <v>43901.179861111108</v>
      </c>
      <c r="AA18" s="4" t="s">
        <v>40</v>
      </c>
      <c r="AB18" s="4" t="s">
        <v>49</v>
      </c>
      <c r="AJ18" s="70" t="str">
        <f t="shared" si="0"/>
        <v>NA</v>
      </c>
      <c r="AK18" s="71">
        <f t="shared" si="1"/>
        <v>-43900.604166666664</v>
      </c>
      <c r="AL18" s="71">
        <f t="shared" si="2"/>
        <v>0.57569444444379769</v>
      </c>
      <c r="AM18" s="71">
        <f t="shared" si="3"/>
        <v>0.57569444444379769</v>
      </c>
      <c r="AN18" s="71" t="e">
        <f>IF(AL18&gt;=#REF!,"NO","Yes")</f>
        <v>#REF!</v>
      </c>
      <c r="AO18" s="72" t="e">
        <f>IF(AM18="Pending","pending",IF(AM18&gt;=#REF!,"No", "Yes"))</f>
        <v>#REF!</v>
      </c>
      <c r="AP18" s="73">
        <f t="shared" ca="1" si="4"/>
        <v>44161.737907060182</v>
      </c>
      <c r="AQ18" s="74" t="str">
        <f t="shared" si="5"/>
        <v>Non Pending</v>
      </c>
    </row>
    <row r="19" spans="1:44" s="87" customFormat="1" x14ac:dyDescent="0.25">
      <c r="A19" s="1">
        <v>18</v>
      </c>
      <c r="B19" s="1" t="s">
        <v>45</v>
      </c>
      <c r="C19" s="8">
        <v>43901.619444444441</v>
      </c>
      <c r="D19" s="8">
        <v>43901.62777777778</v>
      </c>
      <c r="E19" s="1">
        <v>222326915</v>
      </c>
      <c r="F19" s="1" t="s">
        <v>60</v>
      </c>
      <c r="G19" s="1" t="s">
        <v>41</v>
      </c>
      <c r="H19" s="8">
        <v>43901.656944444447</v>
      </c>
      <c r="I19" s="1" t="s">
        <v>437</v>
      </c>
      <c r="J19" s="1" t="s">
        <v>37</v>
      </c>
      <c r="K19" s="1" t="s">
        <v>38</v>
      </c>
      <c r="L19" s="1" t="s">
        <v>438</v>
      </c>
      <c r="M19" s="4">
        <v>11</v>
      </c>
      <c r="N19" s="1" t="s">
        <v>39</v>
      </c>
      <c r="O19" s="1" t="s">
        <v>70</v>
      </c>
      <c r="P19" s="1" t="s">
        <v>346</v>
      </c>
      <c r="Q19" s="8">
        <v>43901.934027777781</v>
      </c>
      <c r="R19" s="8"/>
      <c r="S19" s="8"/>
      <c r="T19" s="8"/>
      <c r="U19" s="8"/>
      <c r="V19" s="8"/>
      <c r="W19" s="8"/>
      <c r="X19" s="8">
        <v>43901.934027777781</v>
      </c>
      <c r="Y19" s="8"/>
      <c r="Z19" s="8">
        <v>43902.457638888889</v>
      </c>
      <c r="AA19" s="1" t="s">
        <v>40</v>
      </c>
      <c r="AB19" s="1" t="s">
        <v>49</v>
      </c>
      <c r="AC19" s="1"/>
      <c r="AD19" s="1"/>
      <c r="AE19" s="1"/>
      <c r="AF19" s="1"/>
      <c r="AG19" s="1"/>
      <c r="AH19" s="1"/>
      <c r="AI19" s="1"/>
      <c r="AJ19" s="70" t="str">
        <f t="shared" si="0"/>
        <v>NA</v>
      </c>
      <c r="AK19" s="71">
        <f t="shared" si="1"/>
        <v>-43901.656944444447</v>
      </c>
      <c r="AL19" s="71">
        <f t="shared" si="2"/>
        <v>0.8006944444423425</v>
      </c>
      <c r="AM19" s="71">
        <f t="shared" si="3"/>
        <v>0.8006944444423425</v>
      </c>
      <c r="AN19" s="71" t="e">
        <f>IF(AL19&gt;=#REF!,"NO","Yes")</f>
        <v>#REF!</v>
      </c>
      <c r="AO19" s="72" t="e">
        <f>IF(AM19="Pending","pending",IF(AM19&gt;=#REF!,"No", "Yes"))</f>
        <v>#REF!</v>
      </c>
      <c r="AP19" s="73">
        <f t="shared" ca="1" si="4"/>
        <v>44161.737907060182</v>
      </c>
      <c r="AQ19" s="74" t="str">
        <f t="shared" si="5"/>
        <v>Non Pending</v>
      </c>
      <c r="AR19" s="1"/>
    </row>
    <row r="20" spans="1:44" s="4" customFormat="1" x14ac:dyDescent="0.25">
      <c r="A20" s="1">
        <v>19</v>
      </c>
      <c r="B20" s="1" t="s">
        <v>45</v>
      </c>
      <c r="C20" s="8">
        <v>43901.609722222223</v>
      </c>
      <c r="D20" s="8">
        <v>43901.647916666669</v>
      </c>
      <c r="E20" s="1">
        <v>222326915</v>
      </c>
      <c r="F20" s="1" t="s">
        <v>62</v>
      </c>
      <c r="G20" s="1" t="s">
        <v>42</v>
      </c>
      <c r="H20" s="8">
        <v>43901.669444444444</v>
      </c>
      <c r="I20" s="1" t="s">
        <v>439</v>
      </c>
      <c r="J20" s="1" t="s">
        <v>37</v>
      </c>
      <c r="K20" s="1" t="s">
        <v>38</v>
      </c>
      <c r="L20" s="1" t="s">
        <v>440</v>
      </c>
      <c r="M20" s="4">
        <v>11</v>
      </c>
      <c r="N20" s="1" t="s">
        <v>39</v>
      </c>
      <c r="O20" s="1" t="s">
        <v>70</v>
      </c>
      <c r="P20" s="1" t="s">
        <v>127</v>
      </c>
      <c r="Q20" s="8">
        <v>43901.763888888891</v>
      </c>
      <c r="R20" s="8"/>
      <c r="S20" s="8"/>
      <c r="T20" s="8"/>
      <c r="U20" s="8"/>
      <c r="V20" s="8"/>
      <c r="W20" s="8"/>
      <c r="X20" s="8">
        <v>43901.763888888891</v>
      </c>
      <c r="Y20" s="8"/>
      <c r="Z20" s="8">
        <v>43902.457638888889</v>
      </c>
      <c r="AA20" s="1" t="s">
        <v>40</v>
      </c>
      <c r="AB20" s="1" t="s">
        <v>49</v>
      </c>
      <c r="AC20" s="1"/>
      <c r="AD20" s="1"/>
      <c r="AE20" s="1"/>
      <c r="AF20" s="1"/>
      <c r="AG20" s="1"/>
      <c r="AH20" s="1"/>
      <c r="AI20" s="1"/>
      <c r="AJ20" s="70" t="str">
        <f t="shared" si="0"/>
        <v>NA</v>
      </c>
      <c r="AK20" s="71">
        <f t="shared" si="1"/>
        <v>-43901.669444444444</v>
      </c>
      <c r="AL20" s="71">
        <f t="shared" si="2"/>
        <v>0.78819444444525288</v>
      </c>
      <c r="AM20" s="71">
        <f t="shared" si="3"/>
        <v>0.78819444444525288</v>
      </c>
      <c r="AN20" s="71" t="e">
        <f>IF(AL20&gt;=#REF!,"NO","Yes")</f>
        <v>#REF!</v>
      </c>
      <c r="AO20" s="72" t="e">
        <f>IF(AM20="Pending","pending",IF(AM20&gt;=#REF!,"No", "Yes"))</f>
        <v>#REF!</v>
      </c>
      <c r="AP20" s="73">
        <f t="shared" ca="1" si="4"/>
        <v>44161.737907060182</v>
      </c>
      <c r="AQ20" s="74" t="str">
        <f t="shared" si="5"/>
        <v>Non Pending</v>
      </c>
      <c r="AR20" s="1"/>
    </row>
    <row r="21" spans="1:44" s="4" customFormat="1" x14ac:dyDescent="0.25">
      <c r="A21" s="1">
        <v>20</v>
      </c>
      <c r="B21" s="1" t="s">
        <v>45</v>
      </c>
      <c r="C21" s="8">
        <v>43903.609722222223</v>
      </c>
      <c r="D21" s="8">
        <v>43903.647916666669</v>
      </c>
      <c r="E21" s="1">
        <v>223914522</v>
      </c>
      <c r="F21" s="1" t="s">
        <v>62</v>
      </c>
      <c r="G21" s="1" t="s">
        <v>42</v>
      </c>
      <c r="H21" s="8">
        <v>43903.669444444444</v>
      </c>
      <c r="I21" s="1" t="s">
        <v>439</v>
      </c>
      <c r="J21" s="1" t="s">
        <v>37</v>
      </c>
      <c r="K21" s="1" t="s">
        <v>38</v>
      </c>
      <c r="L21" s="1" t="s">
        <v>440</v>
      </c>
      <c r="M21" s="4">
        <f>WEEKNUM(H21)</f>
        <v>11</v>
      </c>
      <c r="N21" s="1" t="s">
        <v>39</v>
      </c>
      <c r="O21" s="1" t="s">
        <v>70</v>
      </c>
      <c r="P21" s="1" t="s">
        <v>127</v>
      </c>
      <c r="Q21" s="8">
        <v>43903.979166666664</v>
      </c>
      <c r="R21" s="8"/>
      <c r="S21" s="8"/>
      <c r="T21" s="8"/>
      <c r="U21" s="8"/>
      <c r="V21" s="8"/>
      <c r="W21" s="8"/>
      <c r="X21" s="8">
        <v>43903.996527777781</v>
      </c>
      <c r="Y21" s="8"/>
      <c r="Z21" s="8">
        <v>43904.871527777781</v>
      </c>
      <c r="AA21" s="1" t="s">
        <v>40</v>
      </c>
      <c r="AB21" s="1" t="s">
        <v>49</v>
      </c>
      <c r="AC21" s="1"/>
      <c r="AD21" s="1"/>
      <c r="AE21" s="1"/>
      <c r="AF21" s="1"/>
      <c r="AG21" s="1"/>
      <c r="AH21" s="1"/>
      <c r="AI21" s="1"/>
      <c r="AJ21" s="70" t="str">
        <f t="shared" si="0"/>
        <v>NA</v>
      </c>
      <c r="AK21" s="71">
        <f t="shared" si="1"/>
        <v>-43903.669444444444</v>
      </c>
      <c r="AL21" s="71">
        <f t="shared" si="2"/>
        <v>1.2020833333372138</v>
      </c>
      <c r="AM21" s="71">
        <f t="shared" si="3"/>
        <v>1.2020833333372138</v>
      </c>
      <c r="AN21" s="71" t="e">
        <f>IF(AL21&gt;=#REF!,"NO","Yes")</f>
        <v>#REF!</v>
      </c>
      <c r="AO21" s="72" t="e">
        <f>IF(AM21="Pending","pending",IF(AM21&gt;=#REF!,"No", "Yes"))</f>
        <v>#REF!</v>
      </c>
      <c r="AP21" s="73">
        <f t="shared" ca="1" si="4"/>
        <v>44161.737907060182</v>
      </c>
      <c r="AQ21" s="74" t="str">
        <f t="shared" si="5"/>
        <v>Non Pending</v>
      </c>
      <c r="AR21" s="1"/>
    </row>
    <row r="22" spans="1:44" s="4" customFormat="1" ht="25" x14ac:dyDescent="0.25">
      <c r="A22" s="1">
        <v>21</v>
      </c>
      <c r="B22" s="1" t="s">
        <v>45</v>
      </c>
      <c r="C22" s="8">
        <v>43903.9</v>
      </c>
      <c r="D22" s="8">
        <v>43903.969444444447</v>
      </c>
      <c r="E22" s="1">
        <v>223946403</v>
      </c>
      <c r="F22" s="1" t="s">
        <v>111</v>
      </c>
      <c r="G22" s="1" t="s">
        <v>42</v>
      </c>
      <c r="H22" s="8">
        <v>43904.094444444447</v>
      </c>
      <c r="I22" s="1" t="s">
        <v>435</v>
      </c>
      <c r="J22" s="1" t="s">
        <v>436</v>
      </c>
      <c r="K22" s="1" t="s">
        <v>180</v>
      </c>
      <c r="L22" s="1" t="s">
        <v>73</v>
      </c>
      <c r="M22" s="4">
        <v>11</v>
      </c>
      <c r="N22" s="1" t="s">
        <v>74</v>
      </c>
      <c r="O22" s="1" t="s">
        <v>70</v>
      </c>
      <c r="P22" s="1" t="s">
        <v>85</v>
      </c>
      <c r="Q22" s="8">
        <v>43904.107638888891</v>
      </c>
      <c r="R22" s="8">
        <v>43904.107638888891</v>
      </c>
      <c r="S22" s="8"/>
      <c r="T22" s="8"/>
      <c r="U22" s="8"/>
      <c r="V22" s="8">
        <v>43907.793055555558</v>
      </c>
      <c r="W22" s="8"/>
      <c r="X22" s="8"/>
      <c r="Y22" s="8"/>
      <c r="Z22" s="8"/>
      <c r="AA22" s="1" t="s">
        <v>183</v>
      </c>
      <c r="AB22" s="1" t="s">
        <v>76</v>
      </c>
      <c r="AC22" s="1"/>
      <c r="AD22" s="1">
        <v>150518</v>
      </c>
      <c r="AE22" s="1"/>
      <c r="AF22" s="1"/>
      <c r="AG22" s="1"/>
      <c r="AH22" s="1"/>
      <c r="AI22" s="1"/>
      <c r="AJ22" s="70" t="str">
        <f t="shared" si="0"/>
        <v>NA</v>
      </c>
      <c r="AK22" s="71">
        <f t="shared" si="1"/>
        <v>-43904.094444444447</v>
      </c>
      <c r="AL22" s="71">
        <f t="shared" si="2"/>
        <v>3.6986111111109494</v>
      </c>
      <c r="AM22" s="71" t="str">
        <f t="shared" si="3"/>
        <v>Pending</v>
      </c>
      <c r="AN22" s="71" t="e">
        <f>IF(AL22&gt;=#REF!,"NO","Yes")</f>
        <v>#REF!</v>
      </c>
      <c r="AO22" s="72" t="str">
        <f>IF(AM22="Pending","pending",IF(AM22&gt;=#REF!,"No", "Yes"))</f>
        <v>pending</v>
      </c>
      <c r="AP22" s="73">
        <f t="shared" ca="1" si="4"/>
        <v>44161.737907060182</v>
      </c>
      <c r="AQ22" s="74">
        <f t="shared" ca="1" si="5"/>
        <v>257.64346261573519</v>
      </c>
      <c r="AR22" s="1"/>
    </row>
    <row r="23" spans="1:44" s="4" customFormat="1" ht="25" x14ac:dyDescent="0.25">
      <c r="A23" s="1">
        <v>22</v>
      </c>
      <c r="B23" s="1" t="s">
        <v>45</v>
      </c>
      <c r="C23" s="8">
        <v>43907.260416666664</v>
      </c>
      <c r="D23" s="8">
        <v>43907.364583333336</v>
      </c>
      <c r="E23" s="1">
        <v>224196381</v>
      </c>
      <c r="F23" s="1" t="s">
        <v>62</v>
      </c>
      <c r="G23" s="1" t="s">
        <v>42</v>
      </c>
      <c r="H23" s="8">
        <v>43907.512499999997</v>
      </c>
      <c r="I23" s="1" t="s">
        <v>441</v>
      </c>
      <c r="J23" s="1" t="s">
        <v>114</v>
      </c>
      <c r="K23" s="1" t="s">
        <v>442</v>
      </c>
      <c r="L23" s="1" t="s">
        <v>104</v>
      </c>
      <c r="M23" s="4">
        <v>11</v>
      </c>
      <c r="N23" s="1" t="s">
        <v>74</v>
      </c>
      <c r="O23" s="1" t="s">
        <v>70</v>
      </c>
      <c r="P23" s="1" t="s">
        <v>106</v>
      </c>
      <c r="Q23" s="8">
        <v>43907.572916666664</v>
      </c>
      <c r="R23" s="8">
        <v>43907.572916666664</v>
      </c>
      <c r="S23" s="8">
        <v>43907.579861111109</v>
      </c>
      <c r="T23" s="8">
        <v>43907.579861111109</v>
      </c>
      <c r="U23" s="8">
        <v>43907.581944444442</v>
      </c>
      <c r="V23" s="8">
        <v>43907.595833333333</v>
      </c>
      <c r="W23" s="8"/>
      <c r="X23" s="8"/>
      <c r="Y23" s="8"/>
      <c r="Z23" s="8"/>
      <c r="AA23" s="1" t="s">
        <v>183</v>
      </c>
      <c r="AB23" s="1"/>
      <c r="AC23" s="1"/>
      <c r="AD23" s="1" t="s">
        <v>443</v>
      </c>
      <c r="AE23" s="1"/>
      <c r="AF23" s="1"/>
      <c r="AG23" s="1"/>
      <c r="AH23" s="1"/>
      <c r="AI23" s="1"/>
      <c r="AJ23" s="70">
        <f t="shared" si="0"/>
        <v>6.7361111112404615E-2</v>
      </c>
      <c r="AK23" s="71">
        <f t="shared" si="1"/>
        <v>6.9444444445252884E-2</v>
      </c>
      <c r="AL23" s="71">
        <f t="shared" si="2"/>
        <v>8.3333333335758653E-2</v>
      </c>
      <c r="AM23" s="71" t="str">
        <f t="shared" si="3"/>
        <v>Pending</v>
      </c>
      <c r="AN23" s="71" t="e">
        <f>IF(AL23&gt;=#REF!,"NO","Yes")</f>
        <v>#REF!</v>
      </c>
      <c r="AO23" s="72" t="str">
        <f>IF(AM23="Pending","pending",IF(AM23&gt;=#REF!,"No", "Yes"))</f>
        <v>pending</v>
      </c>
      <c r="AP23" s="73">
        <f t="shared" ca="1" si="4"/>
        <v>44161.737907060182</v>
      </c>
      <c r="AQ23" s="74" t="str">
        <f t="shared" si="5"/>
        <v>Non Pending</v>
      </c>
      <c r="AR23" s="1"/>
    </row>
    <row r="24" spans="1:44" s="4" customFormat="1" ht="25" x14ac:dyDescent="0.25">
      <c r="A24" s="1">
        <v>23</v>
      </c>
      <c r="B24" s="1" t="s">
        <v>45</v>
      </c>
      <c r="C24" s="8">
        <v>43907.443749999999</v>
      </c>
      <c r="D24" s="8">
        <v>43907.590277777781</v>
      </c>
      <c r="E24" s="1">
        <v>219075699</v>
      </c>
      <c r="F24" s="1" t="s">
        <v>62</v>
      </c>
      <c r="G24" s="1" t="s">
        <v>42</v>
      </c>
      <c r="H24" s="8">
        <v>43907.625</v>
      </c>
      <c r="I24" s="4" t="s">
        <v>457</v>
      </c>
      <c r="J24" s="1" t="s">
        <v>37</v>
      </c>
      <c r="K24" s="1" t="s">
        <v>38</v>
      </c>
      <c r="L24" s="89" t="s">
        <v>458</v>
      </c>
      <c r="M24" s="4">
        <f>WEEKNUM(H24)</f>
        <v>12</v>
      </c>
      <c r="N24" s="1" t="s">
        <v>39</v>
      </c>
      <c r="O24" s="1" t="s">
        <v>70</v>
      </c>
      <c r="P24" s="4" t="s">
        <v>346</v>
      </c>
      <c r="Q24" s="8">
        <v>43907.770833333336</v>
      </c>
      <c r="R24" s="5"/>
      <c r="S24" s="5"/>
      <c r="T24" s="5"/>
      <c r="U24" s="5"/>
      <c r="V24" s="5"/>
      <c r="W24" s="5"/>
      <c r="X24" s="8">
        <v>43907.785416666666</v>
      </c>
      <c r="Y24" s="5"/>
      <c r="Z24" s="8">
        <v>43908.345833333333</v>
      </c>
      <c r="AA24" s="1" t="s">
        <v>40</v>
      </c>
      <c r="AB24" s="1" t="s">
        <v>450</v>
      </c>
      <c r="AJ24" s="70" t="str">
        <f t="shared" si="0"/>
        <v>NA</v>
      </c>
      <c r="AK24" s="71">
        <f t="shared" si="1"/>
        <v>-43907.625</v>
      </c>
      <c r="AL24" s="71">
        <f t="shared" si="2"/>
        <v>0.72083333333284827</v>
      </c>
      <c r="AM24" s="71">
        <f t="shared" si="3"/>
        <v>0.72083333333284827</v>
      </c>
      <c r="AN24" s="71" t="e">
        <f>IF(AL24&gt;=#REF!,"NO","Yes")</f>
        <v>#REF!</v>
      </c>
      <c r="AO24" s="72" t="e">
        <f>IF(AM24="Pending","pending",IF(AM24&gt;=#REF!,"No", "Yes"))</f>
        <v>#REF!</v>
      </c>
      <c r="AP24" s="73">
        <f t="shared" ca="1" si="4"/>
        <v>44161.737907060182</v>
      </c>
      <c r="AQ24" s="74" t="str">
        <f t="shared" si="5"/>
        <v>Non Pending</v>
      </c>
    </row>
    <row r="25" spans="1:44" s="4" customFormat="1" x14ac:dyDescent="0.25">
      <c r="A25" s="1">
        <v>24</v>
      </c>
      <c r="B25" s="1" t="s">
        <v>45</v>
      </c>
      <c r="C25" s="8">
        <v>43909.611805555556</v>
      </c>
      <c r="D25" s="8">
        <v>43909.623611111114</v>
      </c>
      <c r="E25" s="1">
        <v>224378178</v>
      </c>
      <c r="F25" s="1" t="s">
        <v>60</v>
      </c>
      <c r="G25" s="1" t="s">
        <v>41</v>
      </c>
      <c r="H25" s="8">
        <v>43909.072916666664</v>
      </c>
      <c r="I25" s="1" t="s">
        <v>446</v>
      </c>
      <c r="J25" s="1" t="s">
        <v>37</v>
      </c>
      <c r="K25" s="1" t="s">
        <v>38</v>
      </c>
      <c r="L25" s="1" t="s">
        <v>447</v>
      </c>
      <c r="M25" s="4">
        <v>11</v>
      </c>
      <c r="N25" s="1" t="s">
        <v>39</v>
      </c>
      <c r="O25" s="1" t="s">
        <v>70</v>
      </c>
      <c r="P25" s="1" t="s">
        <v>65</v>
      </c>
      <c r="Q25" s="8">
        <v>43910.034722222219</v>
      </c>
      <c r="R25" s="8"/>
      <c r="S25" s="8"/>
      <c r="T25" s="8"/>
      <c r="U25" s="8"/>
      <c r="V25" s="8"/>
      <c r="W25" s="8"/>
      <c r="X25" s="8">
        <v>43910.034722222219</v>
      </c>
      <c r="Y25" s="8"/>
      <c r="Z25" s="8">
        <v>43910.609027777777</v>
      </c>
      <c r="AA25" s="1" t="s">
        <v>40</v>
      </c>
      <c r="AB25" s="1" t="s">
        <v>49</v>
      </c>
      <c r="AC25" s="1"/>
      <c r="AD25" s="1"/>
      <c r="AE25" s="1"/>
      <c r="AF25" s="1"/>
      <c r="AG25" s="1"/>
      <c r="AH25" s="1"/>
      <c r="AI25" s="1"/>
      <c r="AJ25" s="70"/>
      <c r="AK25" s="71"/>
      <c r="AL25" s="71">
        <f t="shared" si="2"/>
        <v>1.5361111111124046</v>
      </c>
      <c r="AM25" s="71">
        <f t="shared" si="3"/>
        <v>1.5361111111124046</v>
      </c>
      <c r="AN25" s="71"/>
      <c r="AO25" s="72"/>
      <c r="AP25" s="73"/>
      <c r="AQ25" s="74"/>
      <c r="AR25" s="1"/>
    </row>
    <row r="26" spans="1:44" s="4" customFormat="1" x14ac:dyDescent="0.25">
      <c r="A26" s="1">
        <v>25</v>
      </c>
      <c r="B26" s="1" t="s">
        <v>45</v>
      </c>
      <c r="C26" s="8">
        <v>43909.738194444442</v>
      </c>
      <c r="D26" s="8">
        <v>43909.772916666669</v>
      </c>
      <c r="E26" s="1">
        <v>224396242</v>
      </c>
      <c r="F26" s="1" t="s">
        <v>62</v>
      </c>
      <c r="G26" s="1" t="s">
        <v>42</v>
      </c>
      <c r="H26" s="8">
        <v>43909.816666666666</v>
      </c>
      <c r="I26" s="1" t="s">
        <v>444</v>
      </c>
      <c r="J26" s="1" t="s">
        <v>37</v>
      </c>
      <c r="K26" s="1" t="s">
        <v>38</v>
      </c>
      <c r="L26" s="1" t="s">
        <v>445</v>
      </c>
      <c r="M26" s="4">
        <v>11</v>
      </c>
      <c r="N26" s="1" t="s">
        <v>39</v>
      </c>
      <c r="O26" s="1" t="s">
        <v>70</v>
      </c>
      <c r="P26" s="1" t="s">
        <v>85</v>
      </c>
      <c r="Q26" s="8">
        <v>43909.881249999999</v>
      </c>
      <c r="R26" s="8"/>
      <c r="S26" s="8"/>
      <c r="T26" s="8"/>
      <c r="U26" s="8"/>
      <c r="V26" s="8"/>
      <c r="W26" s="8"/>
      <c r="X26" s="8">
        <v>43909.881249999999</v>
      </c>
      <c r="Y26" s="8"/>
      <c r="Z26" s="8">
        <v>43910.592361111114</v>
      </c>
      <c r="AA26" s="1" t="s">
        <v>40</v>
      </c>
      <c r="AB26" s="1" t="s">
        <v>49</v>
      </c>
      <c r="AC26" s="1"/>
      <c r="AD26" s="1"/>
      <c r="AE26" s="1"/>
      <c r="AF26" s="1"/>
      <c r="AG26" s="1"/>
      <c r="AH26" s="1"/>
      <c r="AI26" s="1"/>
      <c r="AJ26" s="70" t="str">
        <f t="shared" ref="AJ26:AJ35" si="6">IF(N26="Final","NA",IF(S26="","NA",S26-H26))</f>
        <v>NA</v>
      </c>
      <c r="AK26" s="71">
        <f t="shared" ref="AK26:AK35" si="7">IF(N26="initial",IF(AA26="converted to Final MIR",Y26-H26,U26-H26),Y26-H26)</f>
        <v>-43909.816666666666</v>
      </c>
      <c r="AL26" s="71">
        <f t="shared" si="2"/>
        <v>0.77569444444816327</v>
      </c>
      <c r="AM26" s="71">
        <f t="shared" si="3"/>
        <v>0.77569444444816327</v>
      </c>
      <c r="AN26" s="71" t="e">
        <f>IF(AL26&gt;=#REF!,"NO","Yes")</f>
        <v>#REF!</v>
      </c>
      <c r="AO26" s="72" t="e">
        <f>IF(AM26="Pending","pending",IF(AM26&gt;=#REF!,"No", "Yes"))</f>
        <v>#REF!</v>
      </c>
      <c r="AP26" s="73">
        <f t="shared" ref="AP26:AP35" ca="1" si="8">NOW()</f>
        <v>44161.737907060182</v>
      </c>
      <c r="AQ26" s="74" t="str">
        <f t="shared" ref="AQ26:AQ35" si="9">IF(AB26="Final Awaited", AP26-H26, IF(AB26="Sent for Approval", AP26-H26, "Non Pending"))</f>
        <v>Non Pending</v>
      </c>
      <c r="AR26" s="1"/>
    </row>
    <row r="27" spans="1:44" s="4" customFormat="1" x14ac:dyDescent="0.25">
      <c r="A27" s="1">
        <v>26</v>
      </c>
      <c r="B27" s="1" t="s">
        <v>45</v>
      </c>
      <c r="C27" s="8">
        <v>43910.466666666667</v>
      </c>
      <c r="D27" s="8">
        <v>43910.539583333331</v>
      </c>
      <c r="E27" s="1">
        <v>224537009</v>
      </c>
      <c r="F27" s="1" t="s">
        <v>60</v>
      </c>
      <c r="G27" s="1" t="s">
        <v>41</v>
      </c>
      <c r="H27" s="8">
        <v>43910.570833333331</v>
      </c>
      <c r="I27" s="1" t="s">
        <v>91</v>
      </c>
      <c r="J27" s="1" t="s">
        <v>37</v>
      </c>
      <c r="K27" s="1" t="s">
        <v>38</v>
      </c>
      <c r="L27" s="1" t="s">
        <v>454</v>
      </c>
      <c r="M27" s="4">
        <v>11</v>
      </c>
      <c r="N27" s="1" t="s">
        <v>39</v>
      </c>
      <c r="O27" s="1" t="s">
        <v>70</v>
      </c>
      <c r="P27" s="1" t="s">
        <v>149</v>
      </c>
      <c r="Q27" s="8">
        <v>43911.618055555555</v>
      </c>
      <c r="R27" s="8"/>
      <c r="S27" s="8"/>
      <c r="T27" s="8"/>
      <c r="U27" s="8"/>
      <c r="V27" s="8"/>
      <c r="W27" s="8"/>
      <c r="X27" s="8">
        <v>43911.62222222222</v>
      </c>
      <c r="Y27" s="8"/>
      <c r="Z27" s="8">
        <v>43912.066666666666</v>
      </c>
      <c r="AA27" s="1" t="s">
        <v>40</v>
      </c>
      <c r="AB27" s="1" t="s">
        <v>49</v>
      </c>
      <c r="AC27" s="1"/>
      <c r="AD27" s="1"/>
      <c r="AE27" s="1"/>
      <c r="AF27" s="1"/>
      <c r="AG27" s="1"/>
      <c r="AH27" s="1"/>
      <c r="AI27" s="1"/>
      <c r="AJ27" s="70" t="str">
        <f t="shared" si="6"/>
        <v>NA</v>
      </c>
      <c r="AK27" s="71">
        <f t="shared" si="7"/>
        <v>-43910.570833333331</v>
      </c>
      <c r="AL27" s="71">
        <f t="shared" si="2"/>
        <v>1.4958333333343035</v>
      </c>
      <c r="AM27" s="71">
        <f t="shared" si="3"/>
        <v>1.4958333333343035</v>
      </c>
      <c r="AN27" s="71" t="e">
        <f>IF(AL27&gt;=#REF!,"NO","Yes")</f>
        <v>#REF!</v>
      </c>
      <c r="AO27" s="72" t="e">
        <f>IF(AM27="Pending","pending",IF(AM27&gt;=#REF!,"No", "Yes"))</f>
        <v>#REF!</v>
      </c>
      <c r="AP27" s="73">
        <f t="shared" ca="1" si="8"/>
        <v>44161.737907060182</v>
      </c>
      <c r="AQ27" s="74" t="str">
        <f t="shared" si="9"/>
        <v>Non Pending</v>
      </c>
      <c r="AR27" s="1"/>
    </row>
    <row r="28" spans="1:44" s="4" customFormat="1" x14ac:dyDescent="0.25">
      <c r="A28" s="1">
        <v>27</v>
      </c>
      <c r="B28" s="1" t="s">
        <v>45</v>
      </c>
      <c r="C28" s="8">
        <v>43910.588194444441</v>
      </c>
      <c r="D28" s="8">
        <v>43910.728472222225</v>
      </c>
      <c r="E28" s="1">
        <v>224462779</v>
      </c>
      <c r="F28" s="1" t="s">
        <v>60</v>
      </c>
      <c r="G28" s="1" t="s">
        <v>41</v>
      </c>
      <c r="H28" s="8">
        <v>43910.763888888891</v>
      </c>
      <c r="I28" s="1" t="s">
        <v>448</v>
      </c>
      <c r="J28" s="1" t="s">
        <v>37</v>
      </c>
      <c r="K28" s="1" t="s">
        <v>38</v>
      </c>
      <c r="L28" s="1" t="s">
        <v>449</v>
      </c>
      <c r="M28" s="4">
        <v>11</v>
      </c>
      <c r="N28" s="1" t="s">
        <v>39</v>
      </c>
      <c r="O28" s="1" t="s">
        <v>70</v>
      </c>
      <c r="P28" s="1" t="s">
        <v>85</v>
      </c>
      <c r="Q28" s="8">
        <v>43910.763888888891</v>
      </c>
      <c r="R28" s="8"/>
      <c r="S28" s="8"/>
      <c r="T28" s="8"/>
      <c r="U28" s="8"/>
      <c r="V28" s="8"/>
      <c r="W28" s="8"/>
      <c r="X28" s="8">
        <v>43910.76666666667</v>
      </c>
      <c r="Y28" s="8"/>
      <c r="Z28" s="8">
        <v>43911.269444444442</v>
      </c>
      <c r="AA28" s="1" t="s">
        <v>40</v>
      </c>
      <c r="AB28" s="1" t="s">
        <v>49</v>
      </c>
      <c r="AC28" s="1"/>
      <c r="AD28" s="1"/>
      <c r="AE28" s="1"/>
      <c r="AF28" s="1"/>
      <c r="AG28" s="1"/>
      <c r="AH28" s="1"/>
      <c r="AI28" s="1"/>
      <c r="AJ28" s="70" t="str">
        <f t="shared" si="6"/>
        <v>NA</v>
      </c>
      <c r="AK28" s="71">
        <f t="shared" si="7"/>
        <v>-43910.763888888891</v>
      </c>
      <c r="AL28" s="71">
        <f t="shared" si="2"/>
        <v>0.50555555555183673</v>
      </c>
      <c r="AM28" s="71">
        <f t="shared" si="3"/>
        <v>0.50555555555183673</v>
      </c>
      <c r="AN28" s="71" t="e">
        <f>IF(AL28&gt;=#REF!,"NO","Yes")</f>
        <v>#REF!</v>
      </c>
      <c r="AO28" s="72" t="e">
        <f>IF(AM28="Pending","pending",IF(AM28&gt;=#REF!,"No", "Yes"))</f>
        <v>#REF!</v>
      </c>
      <c r="AP28" s="73">
        <f t="shared" ca="1" si="8"/>
        <v>44161.737907060182</v>
      </c>
      <c r="AQ28" s="74" t="str">
        <f t="shared" si="9"/>
        <v>Non Pending</v>
      </c>
      <c r="AR28" s="1"/>
    </row>
    <row r="29" spans="1:44" s="4" customFormat="1" x14ac:dyDescent="0.25">
      <c r="A29" s="1">
        <v>28</v>
      </c>
      <c r="B29" s="1" t="s">
        <v>45</v>
      </c>
      <c r="C29" s="8">
        <v>43910.751388888886</v>
      </c>
      <c r="D29" s="8">
        <v>43910.758333333331</v>
      </c>
      <c r="E29" s="1">
        <v>224184921</v>
      </c>
      <c r="F29" s="1" t="s">
        <v>50</v>
      </c>
      <c r="G29" s="1" t="s">
        <v>41</v>
      </c>
      <c r="H29" s="8">
        <v>43910.81527777778</v>
      </c>
      <c r="I29" s="1" t="s">
        <v>451</v>
      </c>
      <c r="J29" s="1" t="s">
        <v>37</v>
      </c>
      <c r="K29" s="1" t="s">
        <v>38</v>
      </c>
      <c r="L29" s="1" t="s">
        <v>452</v>
      </c>
      <c r="M29" s="4">
        <v>11</v>
      </c>
      <c r="N29" s="1" t="s">
        <v>39</v>
      </c>
      <c r="O29" s="1" t="s">
        <v>70</v>
      </c>
      <c r="P29" s="1" t="s">
        <v>219</v>
      </c>
      <c r="Q29" s="8">
        <v>43910.902777777781</v>
      </c>
      <c r="R29" s="8"/>
      <c r="S29" s="8"/>
      <c r="T29" s="8"/>
      <c r="U29" s="8"/>
      <c r="V29" s="8"/>
      <c r="W29" s="8"/>
      <c r="X29" s="8">
        <v>43910.914583333331</v>
      </c>
      <c r="Y29" s="8"/>
      <c r="Z29" s="8">
        <v>43911.42083333333</v>
      </c>
      <c r="AA29" s="1" t="s">
        <v>40</v>
      </c>
      <c r="AB29" s="1" t="s">
        <v>49</v>
      </c>
      <c r="AC29" s="1"/>
      <c r="AD29" s="1"/>
      <c r="AE29" s="1"/>
      <c r="AF29" s="1"/>
      <c r="AG29" s="1"/>
      <c r="AH29" s="1"/>
      <c r="AI29" s="1"/>
      <c r="AJ29" s="70" t="str">
        <f t="shared" si="6"/>
        <v>NA</v>
      </c>
      <c r="AK29" s="71">
        <f t="shared" si="7"/>
        <v>-43910.81527777778</v>
      </c>
      <c r="AL29" s="71">
        <f t="shared" si="2"/>
        <v>0.60555555555038154</v>
      </c>
      <c r="AM29" s="71">
        <f t="shared" si="3"/>
        <v>0.60555555555038154</v>
      </c>
      <c r="AN29" s="71" t="e">
        <f>IF(AL29&gt;=#REF!,"NO","Yes")</f>
        <v>#REF!</v>
      </c>
      <c r="AO29" s="72" t="e">
        <f>IF(AM29="Pending","pending",IF(AM29&gt;=#REF!,"No", "Yes"))</f>
        <v>#REF!</v>
      </c>
      <c r="AP29" s="73">
        <f t="shared" ca="1" si="8"/>
        <v>44161.737907060182</v>
      </c>
      <c r="AQ29" s="74" t="str">
        <f t="shared" si="9"/>
        <v>Non Pending</v>
      </c>
      <c r="AR29" s="1"/>
    </row>
    <row r="30" spans="1:44" s="4" customFormat="1" ht="25" x14ac:dyDescent="0.25">
      <c r="A30" s="1">
        <v>29</v>
      </c>
      <c r="B30" s="1" t="s">
        <v>45</v>
      </c>
      <c r="C30" s="8">
        <v>43910.944444444445</v>
      </c>
      <c r="D30" s="8">
        <v>43911.00277777778</v>
      </c>
      <c r="E30" s="1">
        <v>224503992</v>
      </c>
      <c r="F30" s="1" t="s">
        <v>66</v>
      </c>
      <c r="G30" s="1" t="s">
        <v>67</v>
      </c>
      <c r="H30" s="8">
        <v>43911.25</v>
      </c>
      <c r="I30" s="1" t="s">
        <v>453</v>
      </c>
      <c r="J30" s="1" t="s">
        <v>143</v>
      </c>
      <c r="K30" s="1" t="s">
        <v>46</v>
      </c>
      <c r="L30" s="1" t="s">
        <v>104</v>
      </c>
      <c r="M30" s="4">
        <v>11</v>
      </c>
      <c r="N30" s="1" t="s">
        <v>74</v>
      </c>
      <c r="O30" s="1" t="s">
        <v>70</v>
      </c>
      <c r="P30" s="1" t="s">
        <v>53</v>
      </c>
      <c r="Q30" s="8">
        <v>43911.25</v>
      </c>
      <c r="R30" s="8">
        <v>43911.253472222219</v>
      </c>
      <c r="S30" s="8">
        <v>43913.753472222219</v>
      </c>
      <c r="T30" s="8"/>
      <c r="U30" s="8">
        <v>43913.901388888888</v>
      </c>
      <c r="V30" s="8">
        <v>43913.916666666664</v>
      </c>
      <c r="W30" s="8"/>
      <c r="X30" s="8"/>
      <c r="Y30" s="8"/>
      <c r="Z30" s="8"/>
      <c r="AA30" s="1" t="s">
        <v>183</v>
      </c>
      <c r="AB30" s="1"/>
      <c r="AC30" s="1"/>
      <c r="AD30" s="1">
        <v>150626</v>
      </c>
      <c r="AE30" s="1"/>
      <c r="AF30" s="1"/>
      <c r="AG30" s="1"/>
      <c r="AH30" s="1"/>
      <c r="AI30" s="1"/>
      <c r="AJ30" s="70">
        <f t="shared" si="6"/>
        <v>2.5034722222189885</v>
      </c>
      <c r="AK30" s="71">
        <f t="shared" si="7"/>
        <v>2.6513888888875954</v>
      </c>
      <c r="AL30" s="71">
        <f t="shared" si="2"/>
        <v>2.6666666666642413</v>
      </c>
      <c r="AM30" s="71" t="str">
        <f t="shared" si="3"/>
        <v>Pending</v>
      </c>
      <c r="AN30" s="71" t="e">
        <f>IF(AL30&gt;=#REF!,"NO","Yes")</f>
        <v>#REF!</v>
      </c>
      <c r="AO30" s="72" t="str">
        <f>IF(AM30="Pending","pending",IF(AM30&gt;=#REF!,"No", "Yes"))</f>
        <v>pending</v>
      </c>
      <c r="AP30" s="73">
        <f t="shared" ca="1" si="8"/>
        <v>44161.737907060182</v>
      </c>
      <c r="AQ30" s="74" t="str">
        <f t="shared" si="9"/>
        <v>Non Pending</v>
      </c>
      <c r="AR30" s="1"/>
    </row>
    <row r="31" spans="1:44" s="4" customFormat="1" ht="25" x14ac:dyDescent="0.25">
      <c r="A31" s="1">
        <v>30</v>
      </c>
      <c r="B31" s="1" t="s">
        <v>45</v>
      </c>
      <c r="C31" s="8">
        <v>43911.51458333333</v>
      </c>
      <c r="D31" s="8">
        <v>43911.526388888888</v>
      </c>
      <c r="E31" s="1">
        <v>224541930</v>
      </c>
      <c r="F31" s="1" t="s">
        <v>62</v>
      </c>
      <c r="G31" s="1" t="s">
        <v>42</v>
      </c>
      <c r="H31" s="8">
        <v>43911.563888888886</v>
      </c>
      <c r="I31" s="1" t="s">
        <v>455</v>
      </c>
      <c r="J31" s="1" t="s">
        <v>37</v>
      </c>
      <c r="K31" s="1" t="s">
        <v>38</v>
      </c>
      <c r="L31" s="1" t="s">
        <v>456</v>
      </c>
      <c r="M31" s="4">
        <f>WEEKNUM(H31)</f>
        <v>12</v>
      </c>
      <c r="N31" s="1" t="s">
        <v>39</v>
      </c>
      <c r="O31" s="1" t="s">
        <v>70</v>
      </c>
      <c r="P31" s="1" t="s">
        <v>127</v>
      </c>
      <c r="Q31" s="8">
        <v>43911.618055555555</v>
      </c>
      <c r="R31" s="8"/>
      <c r="S31" s="8"/>
      <c r="T31" s="8"/>
      <c r="U31" s="8"/>
      <c r="V31" s="8"/>
      <c r="W31" s="8"/>
      <c r="X31" s="8"/>
      <c r="Y31" s="8"/>
      <c r="Z31" s="8">
        <v>43912.052777777775</v>
      </c>
      <c r="AA31" s="1" t="s">
        <v>40</v>
      </c>
      <c r="AB31" s="1" t="s">
        <v>450</v>
      </c>
      <c r="AC31" s="1"/>
      <c r="AD31" s="1"/>
      <c r="AE31" s="1"/>
      <c r="AF31" s="1"/>
      <c r="AG31" s="1"/>
      <c r="AH31" s="1"/>
      <c r="AI31" s="1"/>
      <c r="AJ31" s="70" t="str">
        <f t="shared" si="6"/>
        <v>NA</v>
      </c>
      <c r="AK31" s="71">
        <f t="shared" si="7"/>
        <v>-43911.563888888886</v>
      </c>
      <c r="AL31" s="71">
        <f t="shared" si="2"/>
        <v>0.48888888888905058</v>
      </c>
      <c r="AM31" s="71">
        <f t="shared" si="3"/>
        <v>0.48888888888905058</v>
      </c>
      <c r="AN31" s="71" t="e">
        <f>IF(AL31&gt;=#REF!,"NO","Yes")</f>
        <v>#REF!</v>
      </c>
      <c r="AO31" s="72" t="e">
        <f>IF(AM31="Pending","pending",IF(AM31&gt;=#REF!,"No", "Yes"))</f>
        <v>#REF!</v>
      </c>
      <c r="AP31" s="73">
        <f t="shared" ca="1" si="8"/>
        <v>44161.737907060182</v>
      </c>
      <c r="AQ31" s="74" t="str">
        <f t="shared" si="9"/>
        <v>Non Pending</v>
      </c>
      <c r="AR31" s="1"/>
    </row>
    <row r="32" spans="1:44" s="4" customFormat="1" x14ac:dyDescent="0.25">
      <c r="A32" s="1">
        <v>31</v>
      </c>
      <c r="B32" s="1" t="s">
        <v>45</v>
      </c>
      <c r="C32" s="8">
        <v>43915.191666666666</v>
      </c>
      <c r="D32" s="8">
        <v>43915.210416666669</v>
      </c>
      <c r="E32" s="1">
        <v>224805788</v>
      </c>
      <c r="F32" s="4" t="s">
        <v>141</v>
      </c>
      <c r="G32" s="4" t="s">
        <v>67</v>
      </c>
      <c r="H32" s="8">
        <v>43915.363888888889</v>
      </c>
      <c r="I32" s="4" t="s">
        <v>459</v>
      </c>
      <c r="J32" s="1" t="s">
        <v>37</v>
      </c>
      <c r="K32" s="1" t="s">
        <v>38</v>
      </c>
      <c r="L32" s="4" t="s">
        <v>460</v>
      </c>
      <c r="M32" s="4">
        <v>13</v>
      </c>
      <c r="N32" s="1" t="s">
        <v>39</v>
      </c>
      <c r="O32" s="1" t="s">
        <v>70</v>
      </c>
      <c r="P32" s="4" t="s">
        <v>75</v>
      </c>
      <c r="Q32" s="8">
        <v>43915.291666666664</v>
      </c>
      <c r="R32" s="5"/>
      <c r="S32" s="5"/>
      <c r="T32" s="5"/>
      <c r="U32" s="5"/>
      <c r="V32" s="5"/>
      <c r="W32" s="5"/>
      <c r="X32" s="8">
        <v>43915.291666666664</v>
      </c>
      <c r="Y32" s="5"/>
      <c r="Z32" s="5">
        <v>43915.879166666666</v>
      </c>
      <c r="AA32" s="1" t="s">
        <v>40</v>
      </c>
      <c r="AB32" s="1" t="s">
        <v>49</v>
      </c>
      <c r="AJ32" s="70" t="str">
        <f t="shared" si="6"/>
        <v>NA</v>
      </c>
      <c r="AK32" s="71">
        <f t="shared" si="7"/>
        <v>-43915.363888888889</v>
      </c>
      <c r="AL32" s="71">
        <f t="shared" si="2"/>
        <v>0.51527777777664596</v>
      </c>
      <c r="AM32" s="71">
        <f t="shared" si="3"/>
        <v>0.51527777777664596</v>
      </c>
      <c r="AN32" s="71" t="e">
        <f>IF(AL32&gt;=#REF!,"NO","Yes")</f>
        <v>#REF!</v>
      </c>
      <c r="AO32" s="72" t="e">
        <f>IF(AM32="Pending","pending",IF(AM32&gt;=#REF!,"No", "Yes"))</f>
        <v>#REF!</v>
      </c>
      <c r="AP32" s="73">
        <f t="shared" ca="1" si="8"/>
        <v>44161.737907060182</v>
      </c>
      <c r="AQ32" s="74" t="str">
        <f t="shared" si="9"/>
        <v>Non Pending</v>
      </c>
    </row>
    <row r="33" spans="1:43" s="4" customFormat="1" ht="25" x14ac:dyDescent="0.25">
      <c r="A33" s="1">
        <v>32</v>
      </c>
      <c r="B33" s="1" t="s">
        <v>45</v>
      </c>
      <c r="C33" s="8">
        <v>43917.96875</v>
      </c>
      <c r="D33" s="8">
        <v>43918.024305555555</v>
      </c>
      <c r="E33" s="1">
        <v>225018735</v>
      </c>
      <c r="F33" s="1" t="s">
        <v>141</v>
      </c>
      <c r="G33" s="1" t="s">
        <v>67</v>
      </c>
      <c r="H33" s="8">
        <v>43918.070138888892</v>
      </c>
      <c r="I33" s="1" t="s">
        <v>461</v>
      </c>
      <c r="J33" s="90" t="s">
        <v>110</v>
      </c>
      <c r="K33" s="1" t="s">
        <v>46</v>
      </c>
      <c r="L33" s="1" t="s">
        <v>104</v>
      </c>
      <c r="M33" s="1">
        <v>13</v>
      </c>
      <c r="N33" s="90" t="s">
        <v>74</v>
      </c>
      <c r="O33" s="1" t="s">
        <v>56</v>
      </c>
      <c r="P33" s="1" t="s">
        <v>132</v>
      </c>
      <c r="Q33" s="8">
        <v>43918.208333333336</v>
      </c>
      <c r="R33" s="8">
        <v>43918.21597222222</v>
      </c>
      <c r="S33" s="8"/>
      <c r="T33" s="8"/>
      <c r="U33" s="8"/>
      <c r="V33" s="8">
        <v>43918.583333333336</v>
      </c>
      <c r="W33" s="8"/>
      <c r="X33" s="8"/>
      <c r="Y33" s="8"/>
      <c r="Z33" s="8"/>
      <c r="AA33" s="90" t="s">
        <v>183</v>
      </c>
      <c r="AB33" s="1" t="s">
        <v>76</v>
      </c>
      <c r="AC33" s="1"/>
      <c r="AD33" s="1" t="s">
        <v>462</v>
      </c>
      <c r="AE33" s="1"/>
      <c r="AF33" s="1"/>
      <c r="AG33" s="1"/>
      <c r="AH33" s="1"/>
      <c r="AI33" s="1"/>
      <c r="AJ33" s="70" t="str">
        <f t="shared" si="6"/>
        <v>NA</v>
      </c>
      <c r="AK33" s="71">
        <f t="shared" si="7"/>
        <v>-43918.070138888892</v>
      </c>
      <c r="AL33" s="71">
        <f t="shared" si="2"/>
        <v>0.51319444444379769</v>
      </c>
      <c r="AM33" s="71" t="str">
        <f t="shared" si="3"/>
        <v>Pending</v>
      </c>
      <c r="AN33" s="71" t="e">
        <f>IF(AL33&gt;=#REF!,"NO","Yes")</f>
        <v>#REF!</v>
      </c>
      <c r="AO33" s="72" t="str">
        <f>IF(AM33="Pending","pending",IF(AM33&gt;=#REF!,"No", "Yes"))</f>
        <v>pending</v>
      </c>
      <c r="AP33" s="73">
        <f t="shared" ca="1" si="8"/>
        <v>44161.737907060182</v>
      </c>
      <c r="AQ33" s="74">
        <f t="shared" ca="1" si="9"/>
        <v>243.66776817128994</v>
      </c>
    </row>
    <row r="34" spans="1:43" s="4" customFormat="1" ht="25" x14ac:dyDescent="0.25">
      <c r="A34" s="1">
        <v>33</v>
      </c>
      <c r="B34" s="1" t="s">
        <v>45</v>
      </c>
      <c r="C34" s="8">
        <v>43919.36041666667</v>
      </c>
      <c r="D34" s="8">
        <v>43919.416666666664</v>
      </c>
      <c r="E34" s="1">
        <v>225112687</v>
      </c>
      <c r="F34" s="1" t="s">
        <v>115</v>
      </c>
      <c r="G34" s="1" t="s">
        <v>67</v>
      </c>
      <c r="H34" s="8">
        <v>43919.46875</v>
      </c>
      <c r="I34" s="1" t="s">
        <v>463</v>
      </c>
      <c r="J34" s="90" t="s">
        <v>299</v>
      </c>
      <c r="K34" s="1" t="s">
        <v>192</v>
      </c>
      <c r="L34" s="91" t="s">
        <v>464</v>
      </c>
      <c r="M34" s="1">
        <f>WEEKNUM(H34)</f>
        <v>14</v>
      </c>
      <c r="N34" s="90" t="s">
        <v>74</v>
      </c>
      <c r="O34" s="1" t="s">
        <v>70</v>
      </c>
      <c r="P34" s="1" t="s">
        <v>93</v>
      </c>
      <c r="Q34" s="8">
        <v>43919.240277777775</v>
      </c>
      <c r="R34" s="8">
        <v>43919.240277777775</v>
      </c>
      <c r="S34" s="8">
        <v>43920.809027777781</v>
      </c>
      <c r="T34" s="8"/>
      <c r="U34" s="8">
        <v>43921.46875</v>
      </c>
      <c r="V34" s="8">
        <v>43921.444444444445</v>
      </c>
      <c r="W34" s="8"/>
      <c r="X34" s="8"/>
      <c r="Y34" s="8"/>
      <c r="Z34" s="8"/>
      <c r="AA34" s="1" t="s">
        <v>183</v>
      </c>
      <c r="AB34" s="1" t="s">
        <v>76</v>
      </c>
      <c r="AC34" s="1"/>
      <c r="AD34" s="1" t="s">
        <v>465</v>
      </c>
      <c r="AE34" s="1"/>
      <c r="AF34" s="1"/>
      <c r="AG34" s="1"/>
      <c r="AH34" s="1"/>
      <c r="AI34" s="1"/>
      <c r="AJ34" s="70">
        <f t="shared" ref="AJ34" si="10">IF(N34="Final","NA",IF(S34="","NA",S34-H34))</f>
        <v>1.3402777777810115</v>
      </c>
      <c r="AK34" s="71">
        <f t="shared" ref="AK34" si="11">IF(N34="initial",IF(AA34="converted to Final MIR",Y34-H34,U34-H34),Y34-H34)</f>
        <v>2</v>
      </c>
      <c r="AL34" s="71">
        <f t="shared" ref="AL34" si="12">IF(N34="initial",IF(AA34="converted to Final MIR",Z34-H34,V34-H34),Z34-H34)</f>
        <v>1.9756944444452529</v>
      </c>
      <c r="AM34" s="71" t="str">
        <f t="shared" ref="AM34" si="13">IF(N34="Final",Z34-H34,IF(AB34="MIR Distributed",Z34-H34,"Pending"))</f>
        <v>Pending</v>
      </c>
      <c r="AN34" s="71" t="e">
        <f>IF(AL34&gt;=#REF!,"NO","Yes")</f>
        <v>#REF!</v>
      </c>
      <c r="AO34" s="72" t="str">
        <f>IF(AM34="Pending","pending",IF(AM34&gt;=#REF!,"No", "Yes"))</f>
        <v>pending</v>
      </c>
      <c r="AP34" s="73">
        <f t="shared" ca="1" si="8"/>
        <v>44161.737907060182</v>
      </c>
      <c r="AQ34" s="74">
        <f t="shared" ref="AQ34" ca="1" si="14">IF(AB34="Final Awaited", AP34-H34, IF(AB34="Sent for Approval", AP34-H34, "Non Pending"))</f>
        <v>242.2691570601819</v>
      </c>
    </row>
    <row r="35" spans="1:43" s="4" customFormat="1" x14ac:dyDescent="0.25">
      <c r="A35" s="4">
        <v>34</v>
      </c>
      <c r="B35" s="1" t="s">
        <v>45</v>
      </c>
      <c r="C35" s="8">
        <v>43920.836805555555</v>
      </c>
      <c r="D35" s="8">
        <v>43920.878472222219</v>
      </c>
      <c r="E35" s="92">
        <v>225209923</v>
      </c>
      <c r="F35" s="4" t="s">
        <v>51</v>
      </c>
      <c r="G35" s="4" t="s">
        <v>42</v>
      </c>
      <c r="H35" s="8">
        <v>43920.901388888888</v>
      </c>
      <c r="I35" s="93" t="s">
        <v>466</v>
      </c>
      <c r="J35" s="4" t="s">
        <v>110</v>
      </c>
      <c r="K35" s="4" t="s">
        <v>46</v>
      </c>
      <c r="L35" s="93" t="s">
        <v>467</v>
      </c>
      <c r="M35" s="4">
        <v>14</v>
      </c>
      <c r="N35" s="7" t="s">
        <v>468</v>
      </c>
      <c r="O35" s="1" t="s">
        <v>70</v>
      </c>
      <c r="P35" s="4" t="s">
        <v>106</v>
      </c>
      <c r="Q35" s="8">
        <v>43921.347222222219</v>
      </c>
      <c r="R35" s="8">
        <v>43921.356944444444</v>
      </c>
      <c r="S35" s="8">
        <v>43921.5625</v>
      </c>
      <c r="T35" s="5"/>
      <c r="U35" s="8"/>
      <c r="V35" s="8"/>
      <c r="W35" s="5"/>
      <c r="X35" s="8">
        <v>43921.944444444445</v>
      </c>
      <c r="Y35" s="5"/>
      <c r="Z35" s="8">
        <v>43922.071527777778</v>
      </c>
      <c r="AA35" s="1" t="s">
        <v>40</v>
      </c>
      <c r="AB35" s="1" t="s">
        <v>49</v>
      </c>
      <c r="AJ35" s="70" t="str">
        <f t="shared" si="6"/>
        <v>NA</v>
      </c>
      <c r="AK35" s="71">
        <f t="shared" si="7"/>
        <v>-43920.901388888888</v>
      </c>
      <c r="AL35" s="71">
        <f t="shared" ref="AL35" si="15">IF(N35="initial",IF(AA35="converted to Final MIR",Z35-H35,V35-H35),Z35-H35)</f>
        <v>1.1701388888905058</v>
      </c>
      <c r="AM35" s="71">
        <f t="shared" ref="AM35" si="16">IF(N35="Final",Z35-H35,IF(AB35="MIR Distributed",Z35-H35,"Pending"))</f>
        <v>1.1701388888905058</v>
      </c>
      <c r="AN35" s="71" t="e">
        <f>IF(AL35&gt;=#REF!,"NO","Yes")</f>
        <v>#REF!</v>
      </c>
      <c r="AO35" s="72" t="e">
        <f>IF(AM35="Pending","pending",IF(AM35&gt;=#REF!,"No", "Yes"))</f>
        <v>#REF!</v>
      </c>
      <c r="AP35" s="73">
        <f t="shared" ca="1" si="8"/>
        <v>44161.737907060182</v>
      </c>
      <c r="AQ35" s="74" t="str">
        <f t="shared" si="9"/>
        <v>Non Pending</v>
      </c>
    </row>
    <row r="36" spans="1:43" ht="14.5" x14ac:dyDescent="0.35">
      <c r="B36" s="112" t="s">
        <v>45</v>
      </c>
      <c r="C36" s="113">
        <v>43894.451388888891</v>
      </c>
      <c r="D36" s="113">
        <v>43894.45208333333</v>
      </c>
      <c r="E36" s="114" t="s">
        <v>540</v>
      </c>
      <c r="F36" s="115" t="s">
        <v>51</v>
      </c>
      <c r="G36" s="115" t="s">
        <v>42</v>
      </c>
      <c r="H36" s="113">
        <v>43894.513888888891</v>
      </c>
      <c r="I36" s="116" t="s">
        <v>431</v>
      </c>
      <c r="J36" s="115" t="s">
        <v>38</v>
      </c>
      <c r="K36" s="115" t="s">
        <v>37</v>
      </c>
      <c r="L36" s="117" t="s">
        <v>432</v>
      </c>
      <c r="M36" s="112">
        <f t="shared" ref="M36:M39" si="17">WEEKNUM(H36)</f>
        <v>10</v>
      </c>
      <c r="N36" s="115" t="s">
        <v>39</v>
      </c>
      <c r="O36" s="115" t="s">
        <v>56</v>
      </c>
      <c r="P36" s="115" t="s">
        <v>153</v>
      </c>
      <c r="Q36" s="113" t="s">
        <v>541</v>
      </c>
      <c r="R36" s="118"/>
      <c r="S36" s="118"/>
      <c r="T36" s="118"/>
      <c r="U36" s="118"/>
      <c r="V36" s="118"/>
      <c r="W36" s="118"/>
      <c r="X36" s="113" t="s">
        <v>542</v>
      </c>
    </row>
    <row r="37" spans="1:43" ht="14.5" x14ac:dyDescent="0.35">
      <c r="B37" s="106" t="s">
        <v>45</v>
      </c>
      <c r="C37" s="107">
        <v>43897.425000000003</v>
      </c>
      <c r="D37" s="107">
        <v>43897.462500000001</v>
      </c>
      <c r="E37" s="108">
        <v>223552760</v>
      </c>
      <c r="F37" s="106" t="s">
        <v>51</v>
      </c>
      <c r="G37" s="106" t="s">
        <v>42</v>
      </c>
      <c r="H37" s="107">
        <v>43897.486805555556</v>
      </c>
      <c r="I37" s="109" t="s">
        <v>433</v>
      </c>
      <c r="J37" s="106" t="s">
        <v>38</v>
      </c>
      <c r="K37" s="106" t="s">
        <v>37</v>
      </c>
      <c r="L37" s="110" t="s">
        <v>434</v>
      </c>
      <c r="M37" s="106">
        <f t="shared" si="17"/>
        <v>10</v>
      </c>
      <c r="N37" s="106" t="s">
        <v>39</v>
      </c>
      <c r="O37" s="106" t="s">
        <v>56</v>
      </c>
      <c r="P37" s="106" t="s">
        <v>153</v>
      </c>
      <c r="Q37" s="107">
        <v>43897.65347222222</v>
      </c>
      <c r="R37" s="111"/>
      <c r="S37" s="111"/>
      <c r="T37" s="111"/>
      <c r="U37" s="111"/>
      <c r="V37" s="111"/>
      <c r="W37" s="111"/>
      <c r="X37" s="107">
        <v>43897.65625</v>
      </c>
    </row>
    <row r="38" spans="1:43" ht="14.5" x14ac:dyDescent="0.35">
      <c r="A38" s="2">
        <v>34</v>
      </c>
      <c r="B38" s="112" t="s">
        <v>45</v>
      </c>
      <c r="C38" s="113">
        <v>43894.451388888891</v>
      </c>
      <c r="D38" s="113">
        <v>43894.45208333333</v>
      </c>
      <c r="E38" s="114" t="s">
        <v>540</v>
      </c>
      <c r="F38" s="115" t="s">
        <v>51</v>
      </c>
      <c r="G38" s="115" t="s">
        <v>42</v>
      </c>
      <c r="H38" s="113">
        <v>43894.513888888891</v>
      </c>
      <c r="I38" s="116" t="s">
        <v>431</v>
      </c>
      <c r="J38" s="115" t="s">
        <v>38</v>
      </c>
      <c r="K38" s="115" t="s">
        <v>37</v>
      </c>
      <c r="L38" s="117" t="s">
        <v>432</v>
      </c>
      <c r="M38" s="112">
        <f t="shared" si="17"/>
        <v>10</v>
      </c>
      <c r="N38" s="115" t="s">
        <v>39</v>
      </c>
      <c r="O38" s="115" t="s">
        <v>56</v>
      </c>
      <c r="P38" s="115" t="s">
        <v>153</v>
      </c>
      <c r="Q38" s="113" t="s">
        <v>541</v>
      </c>
      <c r="R38" s="118"/>
      <c r="S38" s="118"/>
      <c r="T38" s="118"/>
      <c r="U38" s="118"/>
      <c r="V38" s="118"/>
      <c r="W38" s="118"/>
      <c r="X38" s="113" t="s">
        <v>542</v>
      </c>
    </row>
    <row r="39" spans="1:43" ht="14.5" x14ac:dyDescent="0.35">
      <c r="A39" s="2">
        <v>35</v>
      </c>
      <c r="B39" s="106" t="s">
        <v>45</v>
      </c>
      <c r="C39" s="107">
        <v>43897.425000000003</v>
      </c>
      <c r="D39" s="107">
        <v>43897.462500000001</v>
      </c>
      <c r="E39" s="108">
        <v>223552760</v>
      </c>
      <c r="F39" s="106" t="s">
        <v>51</v>
      </c>
      <c r="G39" s="106" t="s">
        <v>42</v>
      </c>
      <c r="H39" s="107">
        <v>43897.486805555556</v>
      </c>
      <c r="I39" s="109" t="s">
        <v>433</v>
      </c>
      <c r="J39" s="106" t="s">
        <v>38</v>
      </c>
      <c r="K39" s="106" t="s">
        <v>37</v>
      </c>
      <c r="L39" s="110" t="s">
        <v>434</v>
      </c>
      <c r="M39" s="106">
        <f t="shared" si="17"/>
        <v>10</v>
      </c>
      <c r="N39" s="106" t="s">
        <v>39</v>
      </c>
      <c r="O39" s="106" t="s">
        <v>56</v>
      </c>
      <c r="P39" s="106" t="s">
        <v>153</v>
      </c>
      <c r="Q39" s="107">
        <v>43897.65347222222</v>
      </c>
      <c r="R39" s="111"/>
      <c r="S39" s="111"/>
      <c r="T39" s="111"/>
      <c r="U39" s="111"/>
      <c r="V39" s="111"/>
      <c r="W39" s="111"/>
      <c r="X39" s="107">
        <v>43897.65625</v>
      </c>
    </row>
  </sheetData>
  <autoFilter ref="A1:AR1" xr:uid="{A8D833FC-5CD4-4190-9722-A224EE4CE874}"/>
  <phoneticPr fontId="47" type="noConversion"/>
  <conditionalFormatting sqref="AN1:AN20 AN31:AN35">
    <cfRule type="cellIs" dxfId="406" priority="214" operator="equal">
      <formula>"NO"</formula>
    </cfRule>
  </conditionalFormatting>
  <conditionalFormatting sqref="AO1:AO20 AO31:AO35">
    <cfRule type="cellIs" dxfId="405" priority="211" operator="equal">
      <formula>"pending"</formula>
    </cfRule>
    <cfRule type="cellIs" priority="212" operator="equal">
      <formula>"pending"</formula>
    </cfRule>
    <cfRule type="cellIs" dxfId="404" priority="213" operator="equal">
      <formula>"NO"</formula>
    </cfRule>
  </conditionalFormatting>
  <conditionalFormatting sqref="AP1:AQ1">
    <cfRule type="cellIs" dxfId="403" priority="208" operator="equal">
      <formula>"pending"</formula>
    </cfRule>
    <cfRule type="cellIs" priority="209" operator="equal">
      <formula>"pending"</formula>
    </cfRule>
    <cfRule type="cellIs" dxfId="402" priority="210" operator="equal">
      <formula>"NO"</formula>
    </cfRule>
  </conditionalFormatting>
  <conditionalFormatting sqref="G1:AQ1 A1:E1">
    <cfRule type="duplicateValues" dxfId="401" priority="207"/>
  </conditionalFormatting>
  <conditionalFormatting sqref="AL2:AL35">
    <cfRule type="cellIs" dxfId="400" priority="202" operator="greaterThan">
      <formula>2</formula>
    </cfRule>
  </conditionalFormatting>
  <conditionalFormatting sqref="AM2:AM35">
    <cfRule type="cellIs" dxfId="399" priority="201" operator="greaterThan">
      <formula>7</formula>
    </cfRule>
  </conditionalFormatting>
  <conditionalFormatting sqref="E1">
    <cfRule type="duplicateValues" dxfId="398" priority="215"/>
  </conditionalFormatting>
  <conditionalFormatting sqref="E20">
    <cfRule type="duplicateValues" dxfId="397" priority="117"/>
  </conditionalFormatting>
  <conditionalFormatting sqref="E20">
    <cfRule type="duplicateValues" dxfId="396" priority="118"/>
  </conditionalFormatting>
  <conditionalFormatting sqref="E20">
    <cfRule type="duplicateValues" dxfId="395" priority="119"/>
  </conditionalFormatting>
  <conditionalFormatting sqref="E20">
    <cfRule type="duplicateValues" dxfId="394" priority="120"/>
  </conditionalFormatting>
  <conditionalFormatting sqref="E20">
    <cfRule type="duplicateValues" dxfId="393" priority="121"/>
  </conditionalFormatting>
  <conditionalFormatting sqref="E20">
    <cfRule type="duplicateValues" dxfId="392" priority="122"/>
  </conditionalFormatting>
  <conditionalFormatting sqref="E20">
    <cfRule type="duplicateValues" dxfId="391" priority="123"/>
  </conditionalFormatting>
  <conditionalFormatting sqref="E20">
    <cfRule type="duplicateValues" dxfId="390" priority="124"/>
  </conditionalFormatting>
  <conditionalFormatting sqref="E20">
    <cfRule type="duplicateValues" dxfId="389" priority="125"/>
  </conditionalFormatting>
  <conditionalFormatting sqref="E20">
    <cfRule type="duplicateValues" dxfId="388" priority="126"/>
  </conditionalFormatting>
  <conditionalFormatting sqref="E20">
    <cfRule type="duplicateValues" dxfId="387" priority="127"/>
  </conditionalFormatting>
  <conditionalFormatting sqref="E20">
    <cfRule type="duplicateValues" dxfId="386" priority="128"/>
  </conditionalFormatting>
  <conditionalFormatting sqref="E20">
    <cfRule type="duplicateValues" dxfId="385" priority="129"/>
  </conditionalFormatting>
  <conditionalFormatting sqref="E20">
    <cfRule type="duplicateValues" dxfId="384" priority="130"/>
  </conditionalFormatting>
  <conditionalFormatting sqref="AN21:AN30">
    <cfRule type="cellIs" dxfId="383" priority="69" operator="equal">
      <formula>"NO"</formula>
    </cfRule>
  </conditionalFormatting>
  <conditionalFormatting sqref="AO21:AO30">
    <cfRule type="cellIs" dxfId="382" priority="66" operator="equal">
      <formula>"pending"</formula>
    </cfRule>
    <cfRule type="cellIs" priority="67" operator="equal">
      <formula>"pending"</formula>
    </cfRule>
    <cfRule type="cellIs" dxfId="381" priority="68" operator="equal">
      <formula>"NO"</formula>
    </cfRule>
  </conditionalFormatting>
  <conditionalFormatting sqref="E21:E29">
    <cfRule type="duplicateValues" dxfId="380" priority="50"/>
  </conditionalFormatting>
  <conditionalFormatting sqref="E21:E29">
    <cfRule type="duplicateValues" dxfId="379" priority="51"/>
  </conditionalFormatting>
  <conditionalFormatting sqref="E21:E29">
    <cfRule type="duplicateValues" dxfId="378" priority="52"/>
  </conditionalFormatting>
  <conditionalFormatting sqref="E21:E29">
    <cfRule type="duplicateValues" dxfId="377" priority="53"/>
  </conditionalFormatting>
  <conditionalFormatting sqref="E21:E29">
    <cfRule type="duplicateValues" dxfId="376" priority="54"/>
  </conditionalFormatting>
  <conditionalFormatting sqref="E21:E29">
    <cfRule type="duplicateValues" dxfId="375" priority="55"/>
  </conditionalFormatting>
  <conditionalFormatting sqref="E21:E29">
    <cfRule type="duplicateValues" dxfId="374" priority="56"/>
  </conditionalFormatting>
  <conditionalFormatting sqref="E21:E29">
    <cfRule type="duplicateValues" dxfId="373" priority="57"/>
  </conditionalFormatting>
  <conditionalFormatting sqref="E21:E29">
    <cfRule type="duplicateValues" dxfId="372" priority="58"/>
  </conditionalFormatting>
  <conditionalFormatting sqref="E21:E29">
    <cfRule type="duplicateValues" dxfId="371" priority="59"/>
  </conditionalFormatting>
  <conditionalFormatting sqref="E21:E29">
    <cfRule type="duplicateValues" dxfId="370" priority="60"/>
  </conditionalFormatting>
  <conditionalFormatting sqref="E21:E29">
    <cfRule type="duplicateValues" dxfId="369" priority="61"/>
  </conditionalFormatting>
  <conditionalFormatting sqref="E21:E29">
    <cfRule type="duplicateValues" dxfId="368" priority="62"/>
  </conditionalFormatting>
  <conditionalFormatting sqref="E21:E29">
    <cfRule type="duplicateValues" dxfId="367" priority="63"/>
  </conditionalFormatting>
  <conditionalFormatting sqref="E30">
    <cfRule type="duplicateValues" dxfId="366" priority="30"/>
  </conditionalFormatting>
  <conditionalFormatting sqref="E30">
    <cfRule type="duplicateValues" dxfId="365" priority="31"/>
  </conditionalFormatting>
  <conditionalFormatting sqref="E30">
    <cfRule type="duplicateValues" dxfId="364" priority="32"/>
  </conditionalFormatting>
  <conditionalFormatting sqref="E30">
    <cfRule type="duplicateValues" dxfId="363" priority="33"/>
  </conditionalFormatting>
  <conditionalFormatting sqref="E30">
    <cfRule type="duplicateValues" dxfId="362" priority="34"/>
  </conditionalFormatting>
  <conditionalFormatting sqref="E30">
    <cfRule type="duplicateValues" dxfId="361" priority="35"/>
  </conditionalFormatting>
  <conditionalFormatting sqref="E30">
    <cfRule type="duplicateValues" dxfId="360" priority="36"/>
  </conditionalFormatting>
  <conditionalFormatting sqref="E30">
    <cfRule type="duplicateValues" dxfId="359" priority="37"/>
  </conditionalFormatting>
  <conditionalFormatting sqref="E30">
    <cfRule type="duplicateValues" dxfId="358" priority="38"/>
  </conditionalFormatting>
  <conditionalFormatting sqref="E30">
    <cfRule type="duplicateValues" dxfId="357" priority="39"/>
  </conditionalFormatting>
  <conditionalFormatting sqref="E30">
    <cfRule type="duplicateValues" dxfId="356" priority="40"/>
  </conditionalFormatting>
  <conditionalFormatting sqref="E30">
    <cfRule type="duplicateValues" dxfId="355" priority="41"/>
  </conditionalFormatting>
  <conditionalFormatting sqref="E30">
    <cfRule type="duplicateValues" dxfId="354" priority="42"/>
  </conditionalFormatting>
  <conditionalFormatting sqref="E30">
    <cfRule type="duplicateValues" dxfId="353" priority="43"/>
  </conditionalFormatting>
  <conditionalFormatting sqref="E32">
    <cfRule type="duplicateValues" dxfId="352" priority="15"/>
  </conditionalFormatting>
  <conditionalFormatting sqref="E32">
    <cfRule type="duplicateValues" dxfId="351" priority="16"/>
  </conditionalFormatting>
  <conditionalFormatting sqref="E32">
    <cfRule type="duplicateValues" dxfId="350" priority="17"/>
  </conditionalFormatting>
  <conditionalFormatting sqref="E32">
    <cfRule type="duplicateValues" dxfId="349" priority="18"/>
  </conditionalFormatting>
  <conditionalFormatting sqref="E32">
    <cfRule type="duplicateValues" dxfId="348" priority="19"/>
  </conditionalFormatting>
  <conditionalFormatting sqref="E32">
    <cfRule type="duplicateValues" dxfId="347" priority="20"/>
  </conditionalFormatting>
  <conditionalFormatting sqref="E32">
    <cfRule type="duplicateValues" dxfId="346" priority="21"/>
  </conditionalFormatting>
  <conditionalFormatting sqref="E32">
    <cfRule type="duplicateValues" dxfId="345" priority="22"/>
  </conditionalFormatting>
  <conditionalFormatting sqref="E32">
    <cfRule type="duplicateValues" dxfId="344" priority="23"/>
  </conditionalFormatting>
  <conditionalFormatting sqref="E32">
    <cfRule type="duplicateValues" dxfId="343" priority="24"/>
  </conditionalFormatting>
  <conditionalFormatting sqref="E32">
    <cfRule type="duplicateValues" dxfId="342" priority="25"/>
  </conditionalFormatting>
  <conditionalFormatting sqref="E32">
    <cfRule type="duplicateValues" dxfId="341" priority="26"/>
  </conditionalFormatting>
  <conditionalFormatting sqref="E32">
    <cfRule type="duplicateValues" dxfId="340" priority="27"/>
  </conditionalFormatting>
  <conditionalFormatting sqref="E32">
    <cfRule type="duplicateValues" dxfId="339" priority="28"/>
  </conditionalFormatting>
  <conditionalFormatting sqref="E31">
    <cfRule type="duplicateValues" dxfId="338" priority="1"/>
  </conditionalFormatting>
  <conditionalFormatting sqref="E31">
    <cfRule type="duplicateValues" dxfId="337" priority="2"/>
  </conditionalFormatting>
  <conditionalFormatting sqref="E31">
    <cfRule type="duplicateValues" dxfId="336" priority="3"/>
  </conditionalFormatting>
  <conditionalFormatting sqref="E31">
    <cfRule type="duplicateValues" dxfId="335" priority="4"/>
  </conditionalFormatting>
  <conditionalFormatting sqref="E31">
    <cfRule type="duplicateValues" dxfId="334" priority="5"/>
  </conditionalFormatting>
  <conditionalFormatting sqref="E31">
    <cfRule type="duplicateValues" dxfId="333" priority="6"/>
  </conditionalFormatting>
  <conditionalFormatting sqref="E31">
    <cfRule type="duplicateValues" dxfId="332" priority="7"/>
  </conditionalFormatting>
  <conditionalFormatting sqref="E31">
    <cfRule type="duplicateValues" dxfId="331" priority="8"/>
  </conditionalFormatting>
  <conditionalFormatting sqref="E31">
    <cfRule type="duplicateValues" dxfId="330" priority="9"/>
  </conditionalFormatting>
  <conditionalFormatting sqref="E31">
    <cfRule type="duplicateValues" dxfId="329" priority="10"/>
  </conditionalFormatting>
  <conditionalFormatting sqref="E31">
    <cfRule type="duplicateValues" dxfId="328" priority="11"/>
  </conditionalFormatting>
  <conditionalFormatting sqref="E31">
    <cfRule type="duplicateValues" dxfId="327" priority="12"/>
  </conditionalFormatting>
  <conditionalFormatting sqref="E31">
    <cfRule type="duplicateValues" dxfId="326" priority="13"/>
  </conditionalFormatting>
  <conditionalFormatting sqref="E31">
    <cfRule type="duplicateValues" dxfId="325" priority="1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6BEE-A06D-453A-AB80-B0CAC2F57121}">
  <dimension ref="A1:BB36"/>
  <sheetViews>
    <sheetView topLeftCell="AE1" zoomScale="90" zoomScaleNormal="90" workbookViewId="0">
      <pane ySplit="1" topLeftCell="A2" activePane="bottomLeft" state="frozen"/>
      <selection activeCell="D1" sqref="D1"/>
      <selection pane="bottomLeft" activeCell="AC1" sqref="A1:XFD1"/>
    </sheetView>
  </sheetViews>
  <sheetFormatPr defaultColWidth="20.1796875" defaultRowHeight="11.5" x14ac:dyDescent="0.35"/>
  <cols>
    <col min="1" max="1" width="11" style="119" bestFit="1" customWidth="1"/>
    <col min="2" max="2" width="12.1796875" style="119" bestFit="1" customWidth="1"/>
    <col min="3" max="3" width="15.54296875" style="119" customWidth="1"/>
    <col min="4" max="4" width="15.54296875" style="119" bestFit="1" customWidth="1"/>
    <col min="5" max="5" width="12.81640625" style="119" customWidth="1"/>
    <col min="6" max="6" width="10.54296875" style="119" customWidth="1"/>
    <col min="7" max="7" width="10.1796875" style="119" customWidth="1"/>
    <col min="8" max="8" width="19.1796875" style="119" customWidth="1"/>
    <col min="9" max="9" width="23.54296875" style="119" bestFit="1" customWidth="1"/>
    <col min="10" max="10" width="14.1796875" style="119" bestFit="1" customWidth="1"/>
    <col min="11" max="11" width="13.453125" style="119" bestFit="1" customWidth="1"/>
    <col min="12" max="12" width="34.54296875" style="119" customWidth="1"/>
    <col min="13" max="13" width="6.1796875" style="119" bestFit="1" customWidth="1"/>
    <col min="14" max="14" width="11.81640625" style="119" bestFit="1" customWidth="1"/>
    <col min="15" max="15" width="6.81640625" style="119" bestFit="1" customWidth="1"/>
    <col min="16" max="16" width="19.54296875" style="119" bestFit="1" customWidth="1"/>
    <col min="17" max="18" width="20.1796875" style="119" bestFit="1" customWidth="1"/>
    <col min="19" max="19" width="18.1796875" style="119" bestFit="1" customWidth="1"/>
    <col min="20" max="20" width="16.81640625" style="119" bestFit="1" customWidth="1"/>
    <col min="21" max="21" width="19.1796875" style="119" bestFit="1" customWidth="1"/>
    <col min="22" max="22" width="16.54296875" style="119" bestFit="1" customWidth="1"/>
    <col min="23" max="23" width="16.81640625" style="119" bestFit="1" customWidth="1"/>
    <col min="24" max="24" width="18.54296875" style="119" bestFit="1" customWidth="1"/>
    <col min="25" max="25" width="19.1796875" style="119" bestFit="1" customWidth="1"/>
    <col min="26" max="26" width="15.81640625" style="119" bestFit="1" customWidth="1"/>
    <col min="27" max="27" width="17.81640625" style="119" bestFit="1" customWidth="1"/>
    <col min="28" max="28" width="17.1796875" style="119" bestFit="1" customWidth="1"/>
    <col min="29" max="29" width="19.81640625" style="119" bestFit="1" customWidth="1"/>
    <col min="30" max="30" width="17.453125" style="119" bestFit="1" customWidth="1"/>
    <col min="31" max="31" width="15.1796875" style="119" bestFit="1" customWidth="1"/>
    <col min="32" max="32" width="7" style="119" bestFit="1" customWidth="1"/>
    <col min="33" max="33" width="14.1796875" style="119" bestFit="1" customWidth="1"/>
    <col min="34" max="34" width="9.81640625" style="119" bestFit="1" customWidth="1"/>
    <col min="35" max="35" width="7" style="119" bestFit="1" customWidth="1"/>
    <col min="36" max="36" width="7.81640625" style="119" bestFit="1" customWidth="1"/>
    <col min="37" max="37" width="15.81640625" style="119" bestFit="1" customWidth="1"/>
    <col min="38" max="38" width="13" style="119" bestFit="1" customWidth="1"/>
    <col min="39" max="39" width="10.81640625" style="119" bestFit="1" customWidth="1"/>
    <col min="40" max="40" width="20.453125" style="119" bestFit="1" customWidth="1"/>
    <col min="41" max="41" width="20.1796875" style="119" bestFit="1" customWidth="1"/>
    <col min="42" max="42" width="15.54296875" style="119" bestFit="1" customWidth="1"/>
    <col min="43" max="43" width="11.453125" style="119" bestFit="1" customWidth="1"/>
    <col min="44" max="16384" width="20.1796875" style="119"/>
  </cols>
  <sheetData>
    <row r="1" spans="1:44" ht="34.5" x14ac:dyDescent="0.35">
      <c r="A1" s="101" t="s">
        <v>54</v>
      </c>
      <c r="B1" s="101" t="s">
        <v>0</v>
      </c>
      <c r="C1" s="102" t="s">
        <v>57</v>
      </c>
      <c r="D1" s="102" t="s">
        <v>58</v>
      </c>
      <c r="E1" s="103" t="s">
        <v>55</v>
      </c>
      <c r="F1" s="101" t="s">
        <v>1</v>
      </c>
      <c r="G1" s="101" t="s">
        <v>59</v>
      </c>
      <c r="H1" s="102" t="s">
        <v>2</v>
      </c>
      <c r="I1" s="101" t="s">
        <v>3</v>
      </c>
      <c r="J1" s="101" t="s">
        <v>4</v>
      </c>
      <c r="K1" s="101" t="s">
        <v>5</v>
      </c>
      <c r="L1" s="101" t="s">
        <v>6</v>
      </c>
      <c r="M1" s="101" t="s">
        <v>7</v>
      </c>
      <c r="N1" s="101" t="s">
        <v>8</v>
      </c>
      <c r="O1" s="101" t="s">
        <v>9</v>
      </c>
      <c r="P1" s="101" t="s">
        <v>10</v>
      </c>
      <c r="Q1" s="102" t="s">
        <v>11</v>
      </c>
      <c r="R1" s="102" t="s">
        <v>12</v>
      </c>
      <c r="S1" s="102" t="s">
        <v>13</v>
      </c>
      <c r="T1" s="102" t="s">
        <v>14</v>
      </c>
      <c r="U1" s="102" t="s">
        <v>15</v>
      </c>
      <c r="V1" s="102" t="s">
        <v>16</v>
      </c>
      <c r="W1" s="102" t="s">
        <v>17</v>
      </c>
      <c r="X1" s="102" t="s">
        <v>18</v>
      </c>
      <c r="Y1" s="102" t="s">
        <v>19</v>
      </c>
      <c r="Z1" s="102" t="s">
        <v>20</v>
      </c>
      <c r="AA1" s="101" t="s">
        <v>21</v>
      </c>
      <c r="AB1" s="101" t="s">
        <v>22</v>
      </c>
      <c r="AC1" s="101" t="s">
        <v>23</v>
      </c>
      <c r="AD1" s="101" t="s">
        <v>24</v>
      </c>
      <c r="AE1" s="102" t="s">
        <v>25</v>
      </c>
      <c r="AF1" s="101" t="s">
        <v>26</v>
      </c>
      <c r="AG1" s="101" t="s">
        <v>27</v>
      </c>
      <c r="AH1" s="101" t="s">
        <v>28</v>
      </c>
      <c r="AI1" s="104" t="s">
        <v>29</v>
      </c>
      <c r="AJ1" s="104" t="s">
        <v>30</v>
      </c>
      <c r="AK1" s="104" t="s">
        <v>31</v>
      </c>
      <c r="AL1" s="101" t="s">
        <v>32</v>
      </c>
      <c r="AM1" s="101" t="s">
        <v>33</v>
      </c>
      <c r="AN1" s="101" t="s">
        <v>34</v>
      </c>
      <c r="AO1" s="105" t="s">
        <v>35</v>
      </c>
      <c r="AP1" s="105" t="s">
        <v>48</v>
      </c>
      <c r="AQ1" s="105" t="s">
        <v>47</v>
      </c>
    </row>
    <row r="2" spans="1:44" s="94" customFormat="1" x14ac:dyDescent="0.25">
      <c r="A2" s="15">
        <v>1</v>
      </c>
      <c r="B2" s="15" t="s">
        <v>469</v>
      </c>
      <c r="C2" s="17">
        <v>43922.416666666664</v>
      </c>
      <c r="D2" s="17">
        <v>43922.462500000001</v>
      </c>
      <c r="E2" s="15">
        <v>225316518</v>
      </c>
      <c r="F2" s="15" t="s">
        <v>66</v>
      </c>
      <c r="G2" s="15" t="s">
        <v>67</v>
      </c>
      <c r="H2" s="17">
        <v>43922.529166666667</v>
      </c>
      <c r="I2" s="15" t="s">
        <v>470</v>
      </c>
      <c r="J2" s="15" t="s">
        <v>299</v>
      </c>
      <c r="K2" s="15" t="s">
        <v>192</v>
      </c>
      <c r="L2" s="15" t="s">
        <v>471</v>
      </c>
      <c r="M2" s="15">
        <v>14</v>
      </c>
      <c r="N2" s="15" t="s">
        <v>39</v>
      </c>
      <c r="O2" s="15" t="s">
        <v>70</v>
      </c>
      <c r="P2" s="15" t="s">
        <v>82</v>
      </c>
      <c r="Q2" s="17">
        <v>43922.635416666664</v>
      </c>
      <c r="R2" s="17"/>
      <c r="S2" s="17"/>
      <c r="T2" s="17"/>
      <c r="U2" s="17"/>
      <c r="V2" s="17"/>
      <c r="W2" s="17"/>
      <c r="X2" s="17">
        <v>43922.635416666664</v>
      </c>
      <c r="Y2" s="17">
        <v>43922.693749999999</v>
      </c>
      <c r="Z2" s="17">
        <v>43923.423611111109</v>
      </c>
      <c r="AA2" s="15" t="s">
        <v>40</v>
      </c>
      <c r="AB2" s="15" t="s">
        <v>49</v>
      </c>
      <c r="AC2" s="15"/>
      <c r="AD2" s="15"/>
      <c r="AE2" s="17"/>
      <c r="AF2" s="15"/>
      <c r="AG2" s="15"/>
      <c r="AH2" s="15"/>
      <c r="AI2" s="15"/>
      <c r="AJ2" s="18" t="str">
        <f t="shared" ref="AJ2:AJ29" si="0">IF(N2="Final","NA",IF(S2="","NA",S2-H2))</f>
        <v>NA</v>
      </c>
      <c r="AK2" s="19">
        <f t="shared" ref="AK2:AK29" si="1">IF(N2="initial",IF(AA2="converted to Final MIR",Y2-H2,U2-H2),Y2-H2)</f>
        <v>0.16458333333139308</v>
      </c>
      <c r="AL2" s="19">
        <f t="shared" ref="AL2:AL29" si="2">IF(N2="initial",IF(AA2="converted to Final MIR",Z2-H2,V2-H2),Z2-H2)</f>
        <v>0.8944444444423425</v>
      </c>
      <c r="AM2" s="19">
        <f t="shared" ref="AM2:AM29" si="3">IF(N2="Final",Z2-H2,IF(AB2="MIR Distributed",Z2-H2,"Pending"))</f>
        <v>0.8944444444423425</v>
      </c>
      <c r="AN2" s="19" t="e">
        <f>IF(AL2&gt;=#REF!,"NO","Yes")</f>
        <v>#REF!</v>
      </c>
      <c r="AO2" s="20" t="e">
        <f>IF(AM2="Pending","pending",IF(AM2&gt;=#REF!,"No", "Yes"))</f>
        <v>#REF!</v>
      </c>
      <c r="AP2" s="21">
        <f t="shared" ref="AP2:AP29" ca="1" si="4">NOW()</f>
        <v>44161.737907060182</v>
      </c>
      <c r="AQ2" s="22" t="str">
        <f t="shared" ref="AQ2:AQ29" si="5">IF(AB2="Final Awaited", AP2-H2, IF(AB2="Sent for Approval", AP2-H2, "Non Pending"))</f>
        <v>Non Pending</v>
      </c>
      <c r="AR2" s="98"/>
    </row>
    <row r="3" spans="1:44" s="95" customFormat="1" x14ac:dyDescent="0.25">
      <c r="A3" s="15">
        <v>2</v>
      </c>
      <c r="B3" s="15" t="s">
        <v>469</v>
      </c>
      <c r="C3" s="17">
        <v>43922.73541666667</v>
      </c>
      <c r="D3" s="17">
        <v>43922.760416666664</v>
      </c>
      <c r="E3" s="15">
        <v>225341121</v>
      </c>
      <c r="F3" s="15" t="s">
        <v>115</v>
      </c>
      <c r="G3" s="15" t="s">
        <v>67</v>
      </c>
      <c r="H3" s="17">
        <v>43922.813194444447</v>
      </c>
      <c r="I3" s="15" t="s">
        <v>472</v>
      </c>
      <c r="J3" s="15" t="s">
        <v>110</v>
      </c>
      <c r="K3" s="15" t="s">
        <v>46</v>
      </c>
      <c r="L3" s="15" t="s">
        <v>104</v>
      </c>
      <c r="M3" s="15">
        <v>14</v>
      </c>
      <c r="N3" s="15" t="s">
        <v>74</v>
      </c>
      <c r="O3" s="15" t="s">
        <v>70</v>
      </c>
      <c r="P3" s="15" t="s">
        <v>106</v>
      </c>
      <c r="Q3" s="17">
        <v>43922.979166666664</v>
      </c>
      <c r="R3" s="17">
        <v>43922.979166666664</v>
      </c>
      <c r="S3" s="15"/>
      <c r="T3" s="15"/>
      <c r="U3" s="15"/>
      <c r="V3" s="17">
        <v>43924.625694444447</v>
      </c>
      <c r="W3" s="15"/>
      <c r="X3" s="15"/>
      <c r="Y3" s="15"/>
      <c r="Z3" s="17"/>
      <c r="AA3" s="15" t="s">
        <v>183</v>
      </c>
      <c r="AB3" s="15" t="s">
        <v>76</v>
      </c>
      <c r="AC3" s="15"/>
      <c r="AD3" s="15" t="s">
        <v>486</v>
      </c>
      <c r="AE3" s="15"/>
      <c r="AF3" s="15"/>
      <c r="AG3" s="15"/>
      <c r="AH3" s="15"/>
      <c r="AI3" s="15"/>
      <c r="AJ3" s="18" t="str">
        <f t="shared" si="0"/>
        <v>NA</v>
      </c>
      <c r="AK3" s="19">
        <f t="shared" si="1"/>
        <v>-43922.813194444447</v>
      </c>
      <c r="AL3" s="19">
        <f t="shared" si="2"/>
        <v>1.8125</v>
      </c>
      <c r="AM3" s="19" t="str">
        <f t="shared" si="3"/>
        <v>Pending</v>
      </c>
      <c r="AN3" s="19" t="e">
        <f>IF(AL3&gt;=#REF!,"NO","Yes")</f>
        <v>#REF!</v>
      </c>
      <c r="AO3" s="20" t="str">
        <f>IF(AM3="Pending","pending",IF(AM3&gt;=#REF!,"No", "Yes"))</f>
        <v>pending</v>
      </c>
      <c r="AP3" s="21">
        <f t="shared" ca="1" si="4"/>
        <v>44161.737907060182</v>
      </c>
      <c r="AQ3" s="22">
        <f t="shared" ca="1" si="5"/>
        <v>238.92471261573519</v>
      </c>
      <c r="AR3" s="99"/>
    </row>
    <row r="4" spans="1:44" s="95" customFormat="1" ht="23" x14ac:dyDescent="0.25">
      <c r="A4" s="15">
        <v>3</v>
      </c>
      <c r="B4" s="15" t="s">
        <v>469</v>
      </c>
      <c r="C4" s="17">
        <v>43924.390277777777</v>
      </c>
      <c r="D4" s="17">
        <v>43924.523611111108</v>
      </c>
      <c r="E4" s="15">
        <v>225451103</v>
      </c>
      <c r="F4" s="15" t="s">
        <v>51</v>
      </c>
      <c r="G4" s="15" t="s">
        <v>42</v>
      </c>
      <c r="H4" s="17">
        <v>43924.589583333334</v>
      </c>
      <c r="I4" s="15" t="s">
        <v>473</v>
      </c>
      <c r="J4" s="15" t="s">
        <v>37</v>
      </c>
      <c r="K4" s="15" t="s">
        <v>38</v>
      </c>
      <c r="L4" s="15" t="s">
        <v>475</v>
      </c>
      <c r="M4" s="15">
        <v>14</v>
      </c>
      <c r="N4" s="15" t="s">
        <v>39</v>
      </c>
      <c r="O4" s="15" t="s">
        <v>70</v>
      </c>
      <c r="P4" s="15" t="s">
        <v>118</v>
      </c>
      <c r="Q4" s="17">
        <v>43925.041666666664</v>
      </c>
      <c r="R4" s="15"/>
      <c r="S4" s="15"/>
      <c r="T4" s="15"/>
      <c r="U4" s="15"/>
      <c r="V4" s="17"/>
      <c r="W4" s="15"/>
      <c r="X4" s="15"/>
      <c r="Y4" s="15"/>
      <c r="Z4" s="17">
        <v>43925.486805555556</v>
      </c>
      <c r="AA4" s="15" t="s">
        <v>40</v>
      </c>
      <c r="AB4" s="15" t="s">
        <v>49</v>
      </c>
      <c r="AC4" s="15"/>
      <c r="AD4" s="15"/>
      <c r="AE4" s="15"/>
      <c r="AF4" s="15"/>
      <c r="AG4" s="15"/>
      <c r="AH4" s="15"/>
      <c r="AI4" s="15"/>
      <c r="AJ4" s="18" t="str">
        <f t="shared" si="0"/>
        <v>NA</v>
      </c>
      <c r="AK4" s="19">
        <f t="shared" si="1"/>
        <v>-43924.589583333334</v>
      </c>
      <c r="AL4" s="19">
        <f t="shared" si="2"/>
        <v>0.89722222222189885</v>
      </c>
      <c r="AM4" s="19">
        <f t="shared" si="3"/>
        <v>0.89722222222189885</v>
      </c>
      <c r="AN4" s="19" t="e">
        <f>IF(AL4&gt;=#REF!,"NO","Yes")</f>
        <v>#REF!</v>
      </c>
      <c r="AO4" s="20" t="e">
        <f>IF(AM4="Pending","pending",IF(AM4&gt;=#REF!,"No", "Yes"))</f>
        <v>#REF!</v>
      </c>
      <c r="AP4" s="21">
        <f t="shared" ca="1" si="4"/>
        <v>44161.737907060182</v>
      </c>
      <c r="AQ4" s="22" t="str">
        <f t="shared" si="5"/>
        <v>Non Pending</v>
      </c>
      <c r="AR4" s="99"/>
    </row>
    <row r="5" spans="1:44" s="94" customFormat="1" ht="23" x14ac:dyDescent="0.25">
      <c r="A5" s="15">
        <v>4</v>
      </c>
      <c r="B5" s="15" t="s">
        <v>469</v>
      </c>
      <c r="C5" s="17">
        <v>43924.520138888889</v>
      </c>
      <c r="D5" s="17">
        <v>43924.583333333336</v>
      </c>
      <c r="E5" s="15">
        <v>225460072</v>
      </c>
      <c r="F5" s="15" t="s">
        <v>102</v>
      </c>
      <c r="G5" s="15" t="s">
        <v>42</v>
      </c>
      <c r="H5" s="17">
        <v>43924.642361111109</v>
      </c>
      <c r="I5" s="15" t="s">
        <v>476</v>
      </c>
      <c r="J5" s="15" t="s">
        <v>37</v>
      </c>
      <c r="K5" s="15" t="s">
        <v>38</v>
      </c>
      <c r="L5" s="15" t="s">
        <v>477</v>
      </c>
      <c r="M5" s="15">
        <v>14</v>
      </c>
      <c r="N5" s="15" t="s">
        <v>74</v>
      </c>
      <c r="O5" s="15" t="s">
        <v>70</v>
      </c>
      <c r="P5" s="15" t="s">
        <v>118</v>
      </c>
      <c r="Q5" s="17">
        <v>43925.041666666664</v>
      </c>
      <c r="R5" s="15"/>
      <c r="S5" s="15"/>
      <c r="T5" s="17">
        <v>43925.042361111111</v>
      </c>
      <c r="U5" s="15"/>
      <c r="V5" s="17">
        <v>43927.589583333334</v>
      </c>
      <c r="W5" s="15"/>
      <c r="X5" s="15"/>
      <c r="Y5" s="15"/>
      <c r="Z5" s="17"/>
      <c r="AA5" s="15" t="s">
        <v>183</v>
      </c>
      <c r="AB5" s="15" t="s">
        <v>76</v>
      </c>
      <c r="AC5" s="15"/>
      <c r="AD5" s="15" t="s">
        <v>488</v>
      </c>
      <c r="AE5" s="15"/>
      <c r="AF5" s="15"/>
      <c r="AG5" s="15"/>
      <c r="AH5" s="15"/>
      <c r="AI5" s="15"/>
      <c r="AJ5" s="18" t="str">
        <f t="shared" si="0"/>
        <v>NA</v>
      </c>
      <c r="AK5" s="19">
        <f t="shared" si="1"/>
        <v>-43924.642361111109</v>
      </c>
      <c r="AL5" s="19">
        <f t="shared" si="2"/>
        <v>2.9472222222248092</v>
      </c>
      <c r="AM5" s="19" t="str">
        <f t="shared" si="3"/>
        <v>Pending</v>
      </c>
      <c r="AN5" s="19" t="e">
        <f>IF(AL5&gt;=#REF!,"NO","Yes")</f>
        <v>#REF!</v>
      </c>
      <c r="AO5" s="20" t="str">
        <f>IF(AM5="Pending","pending",IF(AM5&gt;=#REF!,"No", "Yes"))</f>
        <v>pending</v>
      </c>
      <c r="AP5" s="21">
        <f t="shared" ca="1" si="4"/>
        <v>44161.737907060182</v>
      </c>
      <c r="AQ5" s="22">
        <f t="shared" ca="1" si="5"/>
        <v>237.0955459490724</v>
      </c>
      <c r="AR5" s="98"/>
    </row>
    <row r="6" spans="1:44" s="95" customFormat="1" ht="23" x14ac:dyDescent="0.25">
      <c r="A6" s="15">
        <v>5</v>
      </c>
      <c r="B6" s="15" t="s">
        <v>469</v>
      </c>
      <c r="C6" s="17">
        <v>43925.283333333333</v>
      </c>
      <c r="D6" s="17">
        <v>43925.4</v>
      </c>
      <c r="E6" s="15">
        <v>225516129</v>
      </c>
      <c r="F6" s="15" t="s">
        <v>51</v>
      </c>
      <c r="G6" s="15" t="s">
        <v>42</v>
      </c>
      <c r="H6" s="17">
        <v>43925.455555555556</v>
      </c>
      <c r="I6" s="15" t="s">
        <v>473</v>
      </c>
      <c r="J6" s="15" t="s">
        <v>37</v>
      </c>
      <c r="K6" s="15" t="s">
        <v>38</v>
      </c>
      <c r="L6" s="15" t="s">
        <v>474</v>
      </c>
      <c r="M6" s="15">
        <v>14</v>
      </c>
      <c r="N6" s="15" t="s">
        <v>39</v>
      </c>
      <c r="O6" s="15" t="s">
        <v>70</v>
      </c>
      <c r="P6" s="15" t="s">
        <v>106</v>
      </c>
      <c r="Q6" s="17">
        <v>43925.897916666669</v>
      </c>
      <c r="R6" s="15"/>
      <c r="S6" s="15"/>
      <c r="T6" s="15"/>
      <c r="U6" s="15"/>
      <c r="V6" s="17"/>
      <c r="W6" s="15"/>
      <c r="X6" s="17">
        <v>43925.897916666669</v>
      </c>
      <c r="Y6" s="15"/>
      <c r="Z6" s="17">
        <v>43926.590277777781</v>
      </c>
      <c r="AA6" s="15" t="s">
        <v>40</v>
      </c>
      <c r="AB6" s="15" t="s">
        <v>49</v>
      </c>
      <c r="AC6" s="15"/>
      <c r="AD6" s="15"/>
      <c r="AE6" s="15"/>
      <c r="AF6" s="15"/>
      <c r="AG6" s="15"/>
      <c r="AH6" s="15"/>
      <c r="AI6" s="15"/>
      <c r="AJ6" s="18" t="str">
        <f t="shared" si="0"/>
        <v>NA</v>
      </c>
      <c r="AK6" s="19">
        <f t="shared" si="1"/>
        <v>-43925.455555555556</v>
      </c>
      <c r="AL6" s="19">
        <f t="shared" si="2"/>
        <v>1.1347222222248092</v>
      </c>
      <c r="AM6" s="19">
        <f t="shared" si="3"/>
        <v>1.1347222222248092</v>
      </c>
      <c r="AN6" s="19" t="e">
        <f>IF(AL6&gt;=#REF!,"NO","Yes")</f>
        <v>#REF!</v>
      </c>
      <c r="AO6" s="20" t="e">
        <f>IF(AM6="Pending","pending",IF(AM6&gt;=#REF!,"No", "Yes"))</f>
        <v>#REF!</v>
      </c>
      <c r="AP6" s="21">
        <f t="shared" ca="1" si="4"/>
        <v>44161.737907060182</v>
      </c>
      <c r="AQ6" s="22" t="str">
        <f t="shared" si="5"/>
        <v>Non Pending</v>
      </c>
      <c r="AR6" s="99"/>
    </row>
    <row r="7" spans="1:44" s="94" customFormat="1" ht="34.5" x14ac:dyDescent="0.25">
      <c r="A7" s="15">
        <v>6</v>
      </c>
      <c r="B7" s="15" t="s">
        <v>469</v>
      </c>
      <c r="C7" s="17">
        <v>43925.631944444445</v>
      </c>
      <c r="D7" s="17">
        <v>43925.763888888891</v>
      </c>
      <c r="E7" s="15">
        <v>225540398</v>
      </c>
      <c r="F7" s="15" t="s">
        <v>62</v>
      </c>
      <c r="G7" s="15" t="s">
        <v>42</v>
      </c>
      <c r="H7" s="17">
        <v>43925.794444444444</v>
      </c>
      <c r="I7" s="15" t="s">
        <v>103</v>
      </c>
      <c r="J7" s="15" t="s">
        <v>37</v>
      </c>
      <c r="K7" s="15" t="s">
        <v>38</v>
      </c>
      <c r="L7" s="15" t="s">
        <v>478</v>
      </c>
      <c r="M7" s="15">
        <v>14</v>
      </c>
      <c r="N7" s="15" t="s">
        <v>39</v>
      </c>
      <c r="O7" s="15" t="s">
        <v>70</v>
      </c>
      <c r="P7" s="15" t="s">
        <v>132</v>
      </c>
      <c r="Q7" s="17">
        <v>43926.006944444445</v>
      </c>
      <c r="R7" s="15"/>
      <c r="S7" s="15"/>
      <c r="T7" s="17"/>
      <c r="U7" s="15"/>
      <c r="V7" s="17"/>
      <c r="W7" s="15"/>
      <c r="X7" s="17">
        <v>43926.013194444444</v>
      </c>
      <c r="Y7" s="15"/>
      <c r="Z7" s="17">
        <v>43926.604861111111</v>
      </c>
      <c r="AA7" s="15" t="s">
        <v>40</v>
      </c>
      <c r="AB7" s="15" t="s">
        <v>49</v>
      </c>
      <c r="AC7" s="15"/>
      <c r="AD7" s="15"/>
      <c r="AE7" s="15"/>
      <c r="AF7" s="15"/>
      <c r="AG7" s="15"/>
      <c r="AH7" s="15"/>
      <c r="AI7" s="15"/>
      <c r="AJ7" s="18" t="str">
        <f t="shared" si="0"/>
        <v>NA</v>
      </c>
      <c r="AK7" s="19">
        <f t="shared" si="1"/>
        <v>-43925.794444444444</v>
      </c>
      <c r="AL7" s="19">
        <f t="shared" si="2"/>
        <v>0.81041666666715173</v>
      </c>
      <c r="AM7" s="19">
        <f t="shared" si="3"/>
        <v>0.81041666666715173</v>
      </c>
      <c r="AN7" s="19" t="e">
        <f>IF(AL7&gt;=#REF!,"NO","Yes")</f>
        <v>#REF!</v>
      </c>
      <c r="AO7" s="20" t="e">
        <f>IF(AM7="Pending","pending",IF(AM7&gt;=#REF!,"No", "Yes"))</f>
        <v>#REF!</v>
      </c>
      <c r="AP7" s="21">
        <f t="shared" ca="1" si="4"/>
        <v>44161.737907060182</v>
      </c>
      <c r="AQ7" s="22" t="str">
        <f t="shared" si="5"/>
        <v>Non Pending</v>
      </c>
      <c r="AR7" s="98"/>
    </row>
    <row r="8" spans="1:44" s="94" customFormat="1" ht="23" x14ac:dyDescent="0.25">
      <c r="A8" s="15">
        <v>7</v>
      </c>
      <c r="B8" s="15" t="s">
        <v>469</v>
      </c>
      <c r="C8" s="17">
        <v>43925.935416666667</v>
      </c>
      <c r="D8" s="17">
        <v>43925.9375</v>
      </c>
      <c r="E8" s="15">
        <v>225562333</v>
      </c>
      <c r="F8" s="15" t="s">
        <v>225</v>
      </c>
      <c r="G8" s="15" t="s">
        <v>67</v>
      </c>
      <c r="H8" s="17">
        <v>43926.197916666664</v>
      </c>
      <c r="I8" s="15" t="s">
        <v>482</v>
      </c>
      <c r="J8" s="15" t="s">
        <v>44</v>
      </c>
      <c r="K8" s="15" t="s">
        <v>46</v>
      </c>
      <c r="L8" s="15" t="s">
        <v>104</v>
      </c>
      <c r="M8" s="15">
        <v>14</v>
      </c>
      <c r="N8" s="15" t="s">
        <v>74</v>
      </c>
      <c r="O8" s="15" t="s">
        <v>70</v>
      </c>
      <c r="P8" s="15" t="s">
        <v>153</v>
      </c>
      <c r="Q8" s="17">
        <v>43926.447916666664</v>
      </c>
      <c r="R8" s="15"/>
      <c r="S8" s="15"/>
      <c r="T8" s="17"/>
      <c r="U8" s="15"/>
      <c r="V8" s="17">
        <v>43929.003472222219</v>
      </c>
      <c r="W8" s="15"/>
      <c r="X8" s="15"/>
      <c r="Y8" s="15"/>
      <c r="Z8" s="15"/>
      <c r="AA8" s="15" t="s">
        <v>183</v>
      </c>
      <c r="AB8" s="15" t="s">
        <v>76</v>
      </c>
      <c r="AC8" s="15"/>
      <c r="AD8" s="15" t="s">
        <v>487</v>
      </c>
      <c r="AE8" s="15"/>
      <c r="AF8" s="15"/>
      <c r="AG8" s="15"/>
      <c r="AH8" s="15"/>
      <c r="AI8" s="15"/>
      <c r="AJ8" s="18" t="str">
        <f t="shared" si="0"/>
        <v>NA</v>
      </c>
      <c r="AK8" s="19">
        <f t="shared" si="1"/>
        <v>-43926.197916666664</v>
      </c>
      <c r="AL8" s="19">
        <f t="shared" si="2"/>
        <v>2.8055555555547471</v>
      </c>
      <c r="AM8" s="19" t="str">
        <f t="shared" si="3"/>
        <v>Pending</v>
      </c>
      <c r="AN8" s="19" t="e">
        <f>IF(AL8&gt;=#REF!,"NO","Yes")</f>
        <v>#REF!</v>
      </c>
      <c r="AO8" s="20" t="str">
        <f>IF(AM8="Pending","pending",IF(AM8&gt;=#REF!,"No", "Yes"))</f>
        <v>pending</v>
      </c>
      <c r="AP8" s="21">
        <f t="shared" ca="1" si="4"/>
        <v>44161.737907060182</v>
      </c>
      <c r="AQ8" s="22">
        <f t="shared" ca="1" si="5"/>
        <v>235.53999039351766</v>
      </c>
      <c r="AR8" s="98"/>
    </row>
    <row r="9" spans="1:44" s="94" customFormat="1" ht="46" x14ac:dyDescent="0.25">
      <c r="A9" s="15">
        <v>8</v>
      </c>
      <c r="B9" s="15" t="s">
        <v>469</v>
      </c>
      <c r="C9" s="17">
        <v>43927.381944444445</v>
      </c>
      <c r="D9" s="17">
        <v>43927.423611111109</v>
      </c>
      <c r="E9" s="15">
        <v>225653484</v>
      </c>
      <c r="F9" s="15" t="s">
        <v>480</v>
      </c>
      <c r="G9" s="15" t="s">
        <v>333</v>
      </c>
      <c r="H9" s="17">
        <v>43927.447916666664</v>
      </c>
      <c r="I9" s="15" t="s">
        <v>481</v>
      </c>
      <c r="J9" s="15" t="s">
        <v>44</v>
      </c>
      <c r="K9" s="15" t="s">
        <v>46</v>
      </c>
      <c r="L9" s="15" t="s">
        <v>104</v>
      </c>
      <c r="M9" s="15">
        <v>15</v>
      </c>
      <c r="N9" s="15" t="s">
        <v>74</v>
      </c>
      <c r="O9" s="15" t="s">
        <v>70</v>
      </c>
      <c r="P9" s="15" t="s">
        <v>118</v>
      </c>
      <c r="Q9" s="17">
        <v>43927.458333333336</v>
      </c>
      <c r="R9" s="15"/>
      <c r="S9" s="15"/>
      <c r="T9" s="17"/>
      <c r="U9" s="15"/>
      <c r="V9" s="17">
        <v>43927.583333333336</v>
      </c>
      <c r="W9" s="15"/>
      <c r="X9" s="15"/>
      <c r="Y9" s="15"/>
      <c r="Z9" s="15"/>
      <c r="AA9" s="15" t="s">
        <v>183</v>
      </c>
      <c r="AB9" s="15" t="s">
        <v>76</v>
      </c>
      <c r="AC9" s="15"/>
      <c r="AD9" s="15" t="s">
        <v>489</v>
      </c>
      <c r="AE9" s="15"/>
      <c r="AF9" s="15"/>
      <c r="AG9" s="15"/>
      <c r="AH9" s="15"/>
      <c r="AI9" s="15"/>
      <c r="AJ9" s="18" t="str">
        <f t="shared" si="0"/>
        <v>NA</v>
      </c>
      <c r="AK9" s="19">
        <f t="shared" si="1"/>
        <v>-43927.447916666664</v>
      </c>
      <c r="AL9" s="19">
        <f t="shared" si="2"/>
        <v>0.13541666667151731</v>
      </c>
      <c r="AM9" s="19" t="str">
        <f t="shared" si="3"/>
        <v>Pending</v>
      </c>
      <c r="AN9" s="19" t="e">
        <f>IF(AL9&gt;=#REF!,"NO","Yes")</f>
        <v>#REF!</v>
      </c>
      <c r="AO9" s="20" t="str">
        <f>IF(AM9="Pending","pending",IF(AM9&gt;=#REF!,"No", "Yes"))</f>
        <v>pending</v>
      </c>
      <c r="AP9" s="21">
        <f t="shared" ca="1" si="4"/>
        <v>44161.737907060182</v>
      </c>
      <c r="AQ9" s="22">
        <f t="shared" ca="1" si="5"/>
        <v>234.28999039351766</v>
      </c>
      <c r="AR9" s="98"/>
    </row>
    <row r="10" spans="1:44" s="94" customFormat="1" ht="23" x14ac:dyDescent="0.25">
      <c r="A10" s="15">
        <v>9</v>
      </c>
      <c r="B10" s="15" t="s">
        <v>469</v>
      </c>
      <c r="C10" s="17">
        <v>43927.706250000003</v>
      </c>
      <c r="D10" s="17">
        <v>43927.768750000003</v>
      </c>
      <c r="E10" s="15">
        <v>225679915</v>
      </c>
      <c r="F10" s="15" t="s">
        <v>51</v>
      </c>
      <c r="G10" s="15" t="s">
        <v>42</v>
      </c>
      <c r="H10" s="17">
        <v>43927.895833333336</v>
      </c>
      <c r="I10" s="15" t="s">
        <v>473</v>
      </c>
      <c r="J10" s="15" t="s">
        <v>37</v>
      </c>
      <c r="K10" s="15" t="s">
        <v>38</v>
      </c>
      <c r="L10" s="15" t="s">
        <v>479</v>
      </c>
      <c r="M10" s="15">
        <v>15</v>
      </c>
      <c r="N10" s="15" t="s">
        <v>39</v>
      </c>
      <c r="O10" s="15" t="s">
        <v>70</v>
      </c>
      <c r="P10" s="15" t="s">
        <v>132</v>
      </c>
      <c r="Q10" s="17">
        <v>43927.979166666664</v>
      </c>
      <c r="R10" s="15"/>
      <c r="S10" s="15"/>
      <c r="T10" s="17"/>
      <c r="U10" s="15"/>
      <c r="V10" s="17"/>
      <c r="W10" s="15"/>
      <c r="X10" s="17">
        <v>43927.980555555558</v>
      </c>
      <c r="Y10" s="15"/>
      <c r="Z10" s="17">
        <v>43928.473611111112</v>
      </c>
      <c r="AA10" s="15" t="s">
        <v>40</v>
      </c>
      <c r="AB10" s="15" t="s">
        <v>49</v>
      </c>
      <c r="AC10" s="15"/>
      <c r="AD10" s="15"/>
      <c r="AE10" s="15"/>
      <c r="AF10" s="15"/>
      <c r="AG10" s="15"/>
      <c r="AH10" s="15"/>
      <c r="AI10" s="15"/>
      <c r="AJ10" s="18" t="str">
        <f t="shared" si="0"/>
        <v>NA</v>
      </c>
      <c r="AK10" s="19">
        <f t="shared" si="1"/>
        <v>-43927.895833333336</v>
      </c>
      <c r="AL10" s="19">
        <f t="shared" si="2"/>
        <v>0.57777777777664596</v>
      </c>
      <c r="AM10" s="19">
        <f t="shared" si="3"/>
        <v>0.57777777777664596</v>
      </c>
      <c r="AN10" s="19" t="e">
        <f>IF(AL10&gt;=#REF!,"NO","Yes")</f>
        <v>#REF!</v>
      </c>
      <c r="AO10" s="20" t="e">
        <f>IF(AM10="Pending","pending",IF(AM10&gt;=#REF!,"No", "Yes"))</f>
        <v>#REF!</v>
      </c>
      <c r="AP10" s="21">
        <f t="shared" ca="1" si="4"/>
        <v>44161.737907060182</v>
      </c>
      <c r="AQ10" s="22" t="str">
        <f t="shared" si="5"/>
        <v>Non Pending</v>
      </c>
      <c r="AR10" s="98"/>
    </row>
    <row r="11" spans="1:44" s="94" customFormat="1" ht="23" x14ac:dyDescent="0.25">
      <c r="A11" s="15">
        <v>10</v>
      </c>
      <c r="B11" s="15" t="s">
        <v>469</v>
      </c>
      <c r="C11" s="17">
        <v>43931.606944444444</v>
      </c>
      <c r="D11" s="17">
        <v>43931.607638888891</v>
      </c>
      <c r="E11" s="15">
        <v>225975779</v>
      </c>
      <c r="F11" s="15" t="s">
        <v>62</v>
      </c>
      <c r="G11" s="15" t="s">
        <v>42</v>
      </c>
      <c r="H11" s="17">
        <v>43931.638888888891</v>
      </c>
      <c r="I11" s="15" t="s">
        <v>483</v>
      </c>
      <c r="J11" s="15" t="s">
        <v>37</v>
      </c>
      <c r="K11" s="15" t="s">
        <v>38</v>
      </c>
      <c r="L11" s="15" t="s">
        <v>484</v>
      </c>
      <c r="M11" s="15">
        <v>15</v>
      </c>
      <c r="N11" s="15" t="s">
        <v>39</v>
      </c>
      <c r="O11" s="15" t="s">
        <v>70</v>
      </c>
      <c r="P11" s="15" t="s">
        <v>485</v>
      </c>
      <c r="Q11" s="17">
        <v>43931.930555555555</v>
      </c>
      <c r="R11" s="15"/>
      <c r="S11" s="15"/>
      <c r="T11" s="17"/>
      <c r="U11" s="15"/>
      <c r="V11" s="17"/>
      <c r="W11" s="15"/>
      <c r="X11" s="17">
        <v>43931.959722222222</v>
      </c>
      <c r="Y11" s="15"/>
      <c r="Z11" s="17">
        <v>43932.486805555556</v>
      </c>
      <c r="AA11" s="15" t="s">
        <v>40</v>
      </c>
      <c r="AB11" s="15" t="s">
        <v>49</v>
      </c>
      <c r="AC11" s="15"/>
      <c r="AD11" s="15"/>
      <c r="AE11" s="15"/>
      <c r="AF11" s="15"/>
      <c r="AG11" s="15"/>
      <c r="AH11" s="15"/>
      <c r="AI11" s="15"/>
      <c r="AJ11" s="18" t="str">
        <f t="shared" si="0"/>
        <v>NA</v>
      </c>
      <c r="AK11" s="19">
        <f t="shared" si="1"/>
        <v>-43931.638888888891</v>
      </c>
      <c r="AL11" s="19">
        <f t="shared" si="2"/>
        <v>0.84791666666569654</v>
      </c>
      <c r="AM11" s="19">
        <f t="shared" si="3"/>
        <v>0.84791666666569654</v>
      </c>
      <c r="AN11" s="19" t="e">
        <f>IF(AL11&gt;=#REF!,"NO","Yes")</f>
        <v>#REF!</v>
      </c>
      <c r="AO11" s="20" t="e">
        <f>IF(AM11="Pending","pending",IF(AM11&gt;=#REF!,"No", "Yes"))</f>
        <v>#REF!</v>
      </c>
      <c r="AP11" s="21">
        <f t="shared" ca="1" si="4"/>
        <v>44161.737907060182</v>
      </c>
      <c r="AQ11" s="22" t="str">
        <f t="shared" si="5"/>
        <v>Non Pending</v>
      </c>
      <c r="AR11" s="98"/>
    </row>
    <row r="12" spans="1:44" s="94" customFormat="1" ht="23" x14ac:dyDescent="0.25">
      <c r="A12" s="15">
        <v>11</v>
      </c>
      <c r="B12" s="15" t="s">
        <v>469</v>
      </c>
      <c r="C12" s="17">
        <v>43934.606944444444</v>
      </c>
      <c r="D12" s="17">
        <v>43934.836111111108</v>
      </c>
      <c r="E12" s="15">
        <v>226191724</v>
      </c>
      <c r="F12" s="15" t="s">
        <v>60</v>
      </c>
      <c r="G12" s="15" t="s">
        <v>41</v>
      </c>
      <c r="H12" s="17">
        <v>43934.851388888892</v>
      </c>
      <c r="I12" s="15" t="s">
        <v>490</v>
      </c>
      <c r="J12" s="15" t="s">
        <v>37</v>
      </c>
      <c r="K12" s="15" t="s">
        <v>38</v>
      </c>
      <c r="L12" s="15" t="s">
        <v>491</v>
      </c>
      <c r="M12" s="15">
        <v>16</v>
      </c>
      <c r="N12" s="15" t="s">
        <v>39</v>
      </c>
      <c r="O12" s="15" t="s">
        <v>70</v>
      </c>
      <c r="P12" s="15" t="s">
        <v>53</v>
      </c>
      <c r="Q12" s="17">
        <v>43934.857638888891</v>
      </c>
      <c r="R12" s="15"/>
      <c r="S12" s="15"/>
      <c r="T12" s="15"/>
      <c r="U12" s="15"/>
      <c r="V12" s="17"/>
      <c r="W12" s="15"/>
      <c r="X12" s="17">
        <v>43934.859027777777</v>
      </c>
      <c r="Y12" s="15"/>
      <c r="Z12" s="17">
        <v>43935.388194444444</v>
      </c>
      <c r="AA12" s="15" t="s">
        <v>40</v>
      </c>
      <c r="AB12" s="15" t="s">
        <v>49</v>
      </c>
      <c r="AC12" s="15"/>
      <c r="AD12" s="15"/>
      <c r="AE12" s="15"/>
      <c r="AF12" s="15"/>
      <c r="AG12" s="15"/>
      <c r="AH12" s="15"/>
      <c r="AI12" s="15"/>
      <c r="AJ12" s="18" t="str">
        <f t="shared" si="0"/>
        <v>NA</v>
      </c>
      <c r="AK12" s="19">
        <f t="shared" si="1"/>
        <v>-43934.851388888892</v>
      </c>
      <c r="AL12" s="19">
        <f t="shared" si="2"/>
        <v>0.53680555555183673</v>
      </c>
      <c r="AM12" s="19">
        <f t="shared" si="3"/>
        <v>0.53680555555183673</v>
      </c>
      <c r="AN12" s="19" t="e">
        <f>IF(AL12&gt;=#REF!,"NO","Yes")</f>
        <v>#REF!</v>
      </c>
      <c r="AO12" s="20" t="e">
        <f>IF(AM12="Pending","pending",IF(AM12&gt;=#REF!,"No", "Yes"))</f>
        <v>#REF!</v>
      </c>
      <c r="AP12" s="21">
        <f t="shared" ca="1" si="4"/>
        <v>44161.737907060182</v>
      </c>
      <c r="AQ12" s="22" t="str">
        <f t="shared" si="5"/>
        <v>Non Pending</v>
      </c>
      <c r="AR12" s="98"/>
    </row>
    <row r="13" spans="1:44" s="94" customFormat="1" ht="23" x14ac:dyDescent="0.25">
      <c r="A13" s="15">
        <v>12</v>
      </c>
      <c r="B13" s="15" t="s">
        <v>469</v>
      </c>
      <c r="C13" s="37">
        <v>43936.684027777781</v>
      </c>
      <c r="D13" s="37">
        <v>43936.701388888891</v>
      </c>
      <c r="E13" s="15">
        <v>226334192</v>
      </c>
      <c r="F13" s="15" t="s">
        <v>394</v>
      </c>
      <c r="G13" s="15" t="s">
        <v>333</v>
      </c>
      <c r="H13" s="37">
        <v>43936.815972222219</v>
      </c>
      <c r="I13" s="15" t="s">
        <v>509</v>
      </c>
      <c r="J13" s="15" t="s">
        <v>110</v>
      </c>
      <c r="K13" s="15" t="s">
        <v>46</v>
      </c>
      <c r="L13" s="15" t="s">
        <v>104</v>
      </c>
      <c r="M13" s="15">
        <v>16</v>
      </c>
      <c r="N13" s="15" t="s">
        <v>74</v>
      </c>
      <c r="O13" s="15" t="s">
        <v>70</v>
      </c>
      <c r="P13" s="15" t="s">
        <v>118</v>
      </c>
      <c r="Q13" s="37">
        <v>43936.333333333336</v>
      </c>
      <c r="R13" s="37">
        <v>43936.333333333336</v>
      </c>
      <c r="S13" s="15"/>
      <c r="T13" s="15"/>
      <c r="U13" s="15"/>
      <c r="V13" s="17">
        <v>43937.807638888888</v>
      </c>
      <c r="W13" s="15"/>
      <c r="X13" s="15"/>
      <c r="Y13" s="15"/>
      <c r="Z13" s="15"/>
      <c r="AA13" s="15" t="s">
        <v>183</v>
      </c>
      <c r="AB13" s="15" t="s">
        <v>76</v>
      </c>
      <c r="AC13" s="15"/>
      <c r="AD13" s="15"/>
      <c r="AE13" s="15"/>
      <c r="AF13" s="15"/>
      <c r="AG13" s="15"/>
      <c r="AH13" s="15"/>
      <c r="AI13" s="15"/>
      <c r="AJ13" s="18" t="str">
        <f t="shared" si="0"/>
        <v>NA</v>
      </c>
      <c r="AK13" s="19">
        <f t="shared" si="1"/>
        <v>-43936.815972222219</v>
      </c>
      <c r="AL13" s="19">
        <f t="shared" si="2"/>
        <v>0.99166666666860692</v>
      </c>
      <c r="AM13" s="19" t="str">
        <f t="shared" si="3"/>
        <v>Pending</v>
      </c>
      <c r="AN13" s="19" t="e">
        <f>IF(AL13&gt;=#REF!,"NO","Yes")</f>
        <v>#REF!</v>
      </c>
      <c r="AO13" s="20" t="str">
        <f>IF(AM13="Pending","pending",IF(AM13&gt;=#REF!,"No", "Yes"))</f>
        <v>pending</v>
      </c>
      <c r="AP13" s="21">
        <f t="shared" ca="1" si="4"/>
        <v>44161.737907060182</v>
      </c>
      <c r="AQ13" s="22">
        <f t="shared" ca="1" si="5"/>
        <v>224.92193483796291</v>
      </c>
      <c r="AR13" s="98"/>
    </row>
    <row r="14" spans="1:44" s="94" customFormat="1" ht="46" x14ac:dyDescent="0.25">
      <c r="A14" s="15">
        <v>13</v>
      </c>
      <c r="B14" s="15" t="s">
        <v>469</v>
      </c>
      <c r="C14" s="17">
        <v>43937.020833333336</v>
      </c>
      <c r="D14" s="17">
        <v>43937.1875</v>
      </c>
      <c r="E14" s="15">
        <v>226363780</v>
      </c>
      <c r="F14" s="15" t="s">
        <v>50</v>
      </c>
      <c r="G14" s="15" t="s">
        <v>41</v>
      </c>
      <c r="H14" s="17">
        <v>43937.322916666664</v>
      </c>
      <c r="I14" s="15" t="s">
        <v>492</v>
      </c>
      <c r="J14" s="15" t="s">
        <v>493</v>
      </c>
      <c r="K14" s="15" t="s">
        <v>494</v>
      </c>
      <c r="L14" s="15" t="s">
        <v>495</v>
      </c>
      <c r="M14" s="15">
        <v>16</v>
      </c>
      <c r="N14" s="15" t="s">
        <v>74</v>
      </c>
      <c r="O14" s="15" t="s">
        <v>70</v>
      </c>
      <c r="P14" s="15" t="s">
        <v>132</v>
      </c>
      <c r="Q14" s="17">
        <v>43937.364583333336</v>
      </c>
      <c r="R14" s="17">
        <v>43937.369444444441</v>
      </c>
      <c r="S14" s="15"/>
      <c r="T14" s="15"/>
      <c r="U14" s="15"/>
      <c r="V14" s="17">
        <v>43938.918055555558</v>
      </c>
      <c r="W14" s="15"/>
      <c r="X14" s="17"/>
      <c r="Y14" s="15"/>
      <c r="Z14" s="17">
        <v>43935.388194444444</v>
      </c>
      <c r="AA14" s="15" t="s">
        <v>183</v>
      </c>
      <c r="AB14" s="15" t="s">
        <v>76</v>
      </c>
      <c r="AC14" s="15"/>
      <c r="AD14" s="15" t="s">
        <v>501</v>
      </c>
      <c r="AE14" s="15"/>
      <c r="AF14" s="15"/>
      <c r="AG14" s="15"/>
      <c r="AH14" s="15"/>
      <c r="AI14" s="15"/>
      <c r="AJ14" s="18" t="str">
        <f t="shared" si="0"/>
        <v>NA</v>
      </c>
      <c r="AK14" s="19">
        <f t="shared" si="1"/>
        <v>-43937.322916666664</v>
      </c>
      <c r="AL14" s="19">
        <f t="shared" si="2"/>
        <v>1.5951388888934162</v>
      </c>
      <c r="AM14" s="19" t="str">
        <f t="shared" si="3"/>
        <v>Pending</v>
      </c>
      <c r="AN14" s="19" t="e">
        <f>IF(AL14&gt;=#REF!,"NO","Yes")</f>
        <v>#REF!</v>
      </c>
      <c r="AO14" s="20" t="str">
        <f>IF(AM14="Pending","pending",IF(AM14&gt;=#REF!,"No", "Yes"))</f>
        <v>pending</v>
      </c>
      <c r="AP14" s="21">
        <f t="shared" ca="1" si="4"/>
        <v>44161.737907060182</v>
      </c>
      <c r="AQ14" s="22">
        <f t="shared" ca="1" si="5"/>
        <v>224.41499039351766</v>
      </c>
      <c r="AR14" s="98"/>
    </row>
    <row r="15" spans="1:44" s="66" customFormat="1" ht="23" x14ac:dyDescent="0.25">
      <c r="A15" s="15">
        <v>14</v>
      </c>
      <c r="B15" s="15" t="s">
        <v>469</v>
      </c>
      <c r="C15" s="17">
        <v>43937.697916666664</v>
      </c>
      <c r="D15" s="17">
        <v>43937.782638888886</v>
      </c>
      <c r="E15" s="15">
        <v>226405240</v>
      </c>
      <c r="F15" s="15" t="s">
        <v>394</v>
      </c>
      <c r="G15" s="15" t="s">
        <v>333</v>
      </c>
      <c r="H15" s="17">
        <v>43937.916666666664</v>
      </c>
      <c r="I15" s="15" t="s">
        <v>496</v>
      </c>
      <c r="J15" s="15" t="s">
        <v>497</v>
      </c>
      <c r="K15" s="15" t="s">
        <v>192</v>
      </c>
      <c r="L15" s="15" t="s">
        <v>104</v>
      </c>
      <c r="M15" s="15">
        <v>16</v>
      </c>
      <c r="N15" s="15" t="s">
        <v>74</v>
      </c>
      <c r="O15" s="15" t="s">
        <v>70</v>
      </c>
      <c r="P15" s="15" t="s">
        <v>53</v>
      </c>
      <c r="Q15" s="17">
        <v>43937.9375</v>
      </c>
      <c r="R15" s="17">
        <v>43937.95208333333</v>
      </c>
      <c r="S15" s="15"/>
      <c r="T15" s="15"/>
      <c r="U15" s="15"/>
      <c r="V15" s="17">
        <v>43938.615277777775</v>
      </c>
      <c r="W15" s="17">
        <v>43969.856249999997</v>
      </c>
      <c r="X15" s="15"/>
      <c r="Y15" s="17">
        <v>43969.856249999997</v>
      </c>
      <c r="Z15" s="37">
        <v>43969.879166666666</v>
      </c>
      <c r="AA15" s="15" t="s">
        <v>557</v>
      </c>
      <c r="AB15" s="15" t="s">
        <v>49</v>
      </c>
      <c r="AC15" s="15"/>
      <c r="AD15" s="15" t="s">
        <v>498</v>
      </c>
      <c r="AE15" s="15"/>
      <c r="AF15" s="15"/>
      <c r="AG15" s="15"/>
      <c r="AH15" s="15"/>
      <c r="AI15" s="15"/>
      <c r="AJ15" s="18" t="str">
        <f t="shared" si="0"/>
        <v>NA</v>
      </c>
      <c r="AK15" s="19">
        <f>IF(N15="initial",IF(AA15="converted to Final MIR",Z15-H15,U15-H15),Z15-H15)</f>
        <v>-43937.916666666664</v>
      </c>
      <c r="AL15" s="19">
        <f>IF(N15="initial",IF(AA15="converted to Final MIR",#REF!-H15,V15-H15),#REF!-H15)</f>
        <v>0.69861111111094942</v>
      </c>
      <c r="AM15" s="19" t="str">
        <f>IF(N15="Final",#REF!-H15,IF(AB15="MIR Distributed",#REF!-H15,"Pending"))</f>
        <v>Pending</v>
      </c>
      <c r="AN15" s="19" t="e">
        <f>IF(AL15&gt;=#REF!,"NO","Yes")</f>
        <v>#REF!</v>
      </c>
      <c r="AO15" s="20" t="str">
        <f>IF(AM15="Pending","pending",IF(AM15&gt;=#REF!,"No", "Yes"))</f>
        <v>pending</v>
      </c>
      <c r="AP15" s="21">
        <f t="shared" ca="1" si="4"/>
        <v>44161.737907060182</v>
      </c>
      <c r="AQ15" s="22" t="str">
        <f t="shared" si="5"/>
        <v>Non Pending</v>
      </c>
      <c r="AR15" s="100"/>
    </row>
    <row r="16" spans="1:44" s="66" customFormat="1" ht="23" x14ac:dyDescent="0.25">
      <c r="A16" s="15">
        <v>15</v>
      </c>
      <c r="B16" s="15" t="s">
        <v>469</v>
      </c>
      <c r="C16" s="37">
        <v>43938.349305555559</v>
      </c>
      <c r="D16" s="37">
        <v>43938.409722222219</v>
      </c>
      <c r="E16" s="15">
        <v>226449008</v>
      </c>
      <c r="F16" s="15" t="s">
        <v>62</v>
      </c>
      <c r="G16" s="15" t="s">
        <v>42</v>
      </c>
      <c r="H16" s="37">
        <v>43938.436111111114</v>
      </c>
      <c r="I16" s="15" t="s">
        <v>243</v>
      </c>
      <c r="J16" s="15" t="s">
        <v>37</v>
      </c>
      <c r="K16" s="15" t="s">
        <v>38</v>
      </c>
      <c r="L16" s="15" t="s">
        <v>510</v>
      </c>
      <c r="M16" s="15">
        <v>16</v>
      </c>
      <c r="N16" s="15" t="s">
        <v>39</v>
      </c>
      <c r="O16" s="15" t="s">
        <v>70</v>
      </c>
      <c r="P16" s="15" t="s">
        <v>153</v>
      </c>
      <c r="Q16" s="37">
        <v>43938.754166666666</v>
      </c>
      <c r="R16" s="15"/>
      <c r="S16" s="15"/>
      <c r="T16" s="15"/>
      <c r="U16" s="15"/>
      <c r="V16" s="17"/>
      <c r="W16" s="15"/>
      <c r="X16" s="15"/>
      <c r="Y16" s="15"/>
      <c r="Z16" s="17">
        <v>43939.318055555559</v>
      </c>
      <c r="AA16" s="15" t="s">
        <v>40</v>
      </c>
      <c r="AB16" s="15" t="s">
        <v>49</v>
      </c>
      <c r="AC16" s="15"/>
      <c r="AD16" s="15"/>
      <c r="AE16" s="15"/>
      <c r="AF16" s="15"/>
      <c r="AG16" s="15"/>
      <c r="AH16" s="15"/>
      <c r="AI16" s="15"/>
      <c r="AJ16" s="18" t="str">
        <f t="shared" si="0"/>
        <v>NA</v>
      </c>
      <c r="AK16" s="19">
        <f t="shared" si="1"/>
        <v>-43938.436111111114</v>
      </c>
      <c r="AL16" s="19">
        <f t="shared" si="2"/>
        <v>0.88194444444525288</v>
      </c>
      <c r="AM16" s="19">
        <f t="shared" si="3"/>
        <v>0.88194444444525288</v>
      </c>
      <c r="AN16" s="19" t="e">
        <f>IF(AL16&gt;=#REF!,"NO","Yes")</f>
        <v>#REF!</v>
      </c>
      <c r="AO16" s="20" t="e">
        <f>IF(AM16="Pending","pending",IF(AM16&gt;=#REF!,"No", "Yes"))</f>
        <v>#REF!</v>
      </c>
      <c r="AP16" s="21">
        <f t="shared" ca="1" si="4"/>
        <v>44161.737907060182</v>
      </c>
      <c r="AQ16" s="22" t="str">
        <f t="shared" si="5"/>
        <v>Non Pending</v>
      </c>
      <c r="AR16" s="100"/>
    </row>
    <row r="17" spans="1:54" s="66" customFormat="1" x14ac:dyDescent="0.25">
      <c r="A17" s="15">
        <v>16</v>
      </c>
      <c r="B17" s="15" t="s">
        <v>469</v>
      </c>
      <c r="C17" s="17">
        <v>43939.177083333336</v>
      </c>
      <c r="D17" s="17">
        <v>43939.225694444445</v>
      </c>
      <c r="E17" s="15">
        <v>226513723</v>
      </c>
      <c r="F17" s="15" t="s">
        <v>66</v>
      </c>
      <c r="G17" s="15" t="s">
        <v>67</v>
      </c>
      <c r="H17" s="17">
        <v>43939.301388888889</v>
      </c>
      <c r="I17" s="15" t="s">
        <v>499</v>
      </c>
      <c r="J17" s="15" t="s">
        <v>37</v>
      </c>
      <c r="K17" s="15" t="s">
        <v>38</v>
      </c>
      <c r="L17" s="15" t="s">
        <v>104</v>
      </c>
      <c r="M17" s="15">
        <v>16</v>
      </c>
      <c r="N17" s="15" t="s">
        <v>74</v>
      </c>
      <c r="O17" s="15" t="s">
        <v>70</v>
      </c>
      <c r="P17" s="15" t="s">
        <v>132</v>
      </c>
      <c r="Q17" s="17">
        <v>43939.368055555555</v>
      </c>
      <c r="R17" s="17">
        <v>43939.370833333334</v>
      </c>
      <c r="S17" s="17">
        <v>43940.170138888891</v>
      </c>
      <c r="T17" s="17">
        <v>43940.431250000001</v>
      </c>
      <c r="U17" s="17">
        <v>43940.633333333331</v>
      </c>
      <c r="V17" s="17">
        <v>43940.840277777781</v>
      </c>
      <c r="W17" s="17">
        <v>43956.506944444445</v>
      </c>
      <c r="X17" s="15"/>
      <c r="Y17" s="17">
        <v>43956.515277777777</v>
      </c>
      <c r="Z17" s="17">
        <v>43956.583333333336</v>
      </c>
      <c r="AA17" s="15" t="s">
        <v>557</v>
      </c>
      <c r="AB17" s="15" t="s">
        <v>76</v>
      </c>
      <c r="AC17" s="15"/>
      <c r="AD17" s="15" t="s">
        <v>500</v>
      </c>
      <c r="AE17" s="15"/>
      <c r="AF17" s="15"/>
      <c r="AG17" s="15"/>
      <c r="AH17" s="15"/>
      <c r="AI17" s="15"/>
      <c r="AJ17" s="18">
        <f t="shared" si="0"/>
        <v>0.86875000000145519</v>
      </c>
      <c r="AK17" s="19">
        <f t="shared" si="1"/>
        <v>1.3319444444423425</v>
      </c>
      <c r="AL17" s="19">
        <f t="shared" si="2"/>
        <v>1.538888888891961</v>
      </c>
      <c r="AM17" s="19" t="str">
        <f t="shared" si="3"/>
        <v>Pending</v>
      </c>
      <c r="AN17" s="19" t="e">
        <f>IF(AL17&gt;=#REF!,"NO","Yes")</f>
        <v>#REF!</v>
      </c>
      <c r="AO17" s="20" t="str">
        <f>IF(AM17="Pending","pending",IF(AM17&gt;=#REF!,"No", "Yes"))</f>
        <v>pending</v>
      </c>
      <c r="AP17" s="21">
        <f t="shared" ca="1" si="4"/>
        <v>44161.737907060182</v>
      </c>
      <c r="AQ17" s="22">
        <f t="shared" ca="1" si="5"/>
        <v>222.43651817129285</v>
      </c>
      <c r="AR17" s="100"/>
    </row>
    <row r="18" spans="1:54" s="94" customFormat="1" x14ac:dyDescent="0.25">
      <c r="A18" s="15">
        <v>17</v>
      </c>
      <c r="B18" s="15" t="s">
        <v>469</v>
      </c>
      <c r="C18" s="17">
        <v>43939.305555555555</v>
      </c>
      <c r="D18" s="17">
        <v>43939.535416666666</v>
      </c>
      <c r="E18" s="15">
        <v>226532230</v>
      </c>
      <c r="F18" s="15" t="s">
        <v>502</v>
      </c>
      <c r="G18" s="15" t="s">
        <v>503</v>
      </c>
      <c r="H18" s="17">
        <v>43939.590277777781</v>
      </c>
      <c r="I18" s="15" t="s">
        <v>504</v>
      </c>
      <c r="J18" s="15" t="s">
        <v>505</v>
      </c>
      <c r="K18" s="15" t="s">
        <v>192</v>
      </c>
      <c r="L18" s="15" t="s">
        <v>104</v>
      </c>
      <c r="M18" s="15">
        <v>16</v>
      </c>
      <c r="N18" s="15" t="s">
        <v>74</v>
      </c>
      <c r="O18" s="15" t="s">
        <v>70</v>
      </c>
      <c r="P18" s="15" t="s">
        <v>93</v>
      </c>
      <c r="Q18" s="17">
        <v>43939.75</v>
      </c>
      <c r="R18" s="17">
        <v>43939.75</v>
      </c>
      <c r="S18" s="17">
        <v>43940.603472222225</v>
      </c>
      <c r="T18" s="15"/>
      <c r="U18" s="17">
        <v>43940.875</v>
      </c>
      <c r="V18" s="17">
        <v>43940.901388888888</v>
      </c>
      <c r="W18" s="15"/>
      <c r="X18" s="15"/>
      <c r="Y18" s="15"/>
      <c r="Z18" s="15"/>
      <c r="AA18" s="15" t="s">
        <v>183</v>
      </c>
      <c r="AB18" s="15" t="s">
        <v>76</v>
      </c>
      <c r="AC18" s="15"/>
      <c r="AD18" s="15" t="s">
        <v>506</v>
      </c>
      <c r="AE18" s="15"/>
      <c r="AF18" s="15"/>
      <c r="AG18" s="15"/>
      <c r="AH18" s="15"/>
      <c r="AI18" s="15"/>
      <c r="AJ18" s="18">
        <f t="shared" si="0"/>
        <v>1.0131944444437977</v>
      </c>
      <c r="AK18" s="19">
        <f t="shared" si="1"/>
        <v>1.2847222222189885</v>
      </c>
      <c r="AL18" s="19">
        <f t="shared" si="2"/>
        <v>1.3111111111065838</v>
      </c>
      <c r="AM18" s="19" t="str">
        <f t="shared" si="3"/>
        <v>Pending</v>
      </c>
      <c r="AN18" s="19" t="e">
        <f>IF(AL18&gt;=#REF!,"NO","Yes")</f>
        <v>#REF!</v>
      </c>
      <c r="AO18" s="20" t="str">
        <f>IF(AM18="Pending","pending",IF(AM18&gt;=#REF!,"No", "Yes"))</f>
        <v>pending</v>
      </c>
      <c r="AP18" s="21">
        <f t="shared" ca="1" si="4"/>
        <v>44161.737907060182</v>
      </c>
      <c r="AQ18" s="22">
        <f t="shared" ca="1" si="5"/>
        <v>222.14762928240089</v>
      </c>
      <c r="AR18" s="98"/>
    </row>
    <row r="19" spans="1:54" s="94" customFormat="1" ht="34.5" x14ac:dyDescent="0.25">
      <c r="A19" s="15">
        <v>18</v>
      </c>
      <c r="B19" s="15" t="s">
        <v>469</v>
      </c>
      <c r="C19" s="17">
        <v>43939.618055555555</v>
      </c>
      <c r="D19" s="17">
        <v>43939.645833333336</v>
      </c>
      <c r="E19" s="15">
        <v>226540569</v>
      </c>
      <c r="F19" s="15" t="s">
        <v>507</v>
      </c>
      <c r="G19" s="15" t="s">
        <v>333</v>
      </c>
      <c r="H19" s="17">
        <v>43939.704861111109</v>
      </c>
      <c r="I19" s="15" t="s">
        <v>508</v>
      </c>
      <c r="J19" s="15" t="s">
        <v>44</v>
      </c>
      <c r="K19" s="15" t="s">
        <v>46</v>
      </c>
      <c r="L19" s="15" t="s">
        <v>104</v>
      </c>
      <c r="M19" s="15">
        <v>16</v>
      </c>
      <c r="N19" s="15" t="s">
        <v>74</v>
      </c>
      <c r="O19" s="15" t="s">
        <v>70</v>
      </c>
      <c r="P19" s="15" t="s">
        <v>52</v>
      </c>
      <c r="Q19" s="17">
        <v>43939.916666666664</v>
      </c>
      <c r="R19" s="17">
        <v>43939.916666666664</v>
      </c>
      <c r="S19" s="17">
        <v>43940.59375</v>
      </c>
      <c r="T19" s="15"/>
      <c r="U19" s="17">
        <v>43940.847916666666</v>
      </c>
      <c r="V19" s="17">
        <v>43940.864583333336</v>
      </c>
      <c r="W19" s="15"/>
      <c r="X19" s="15"/>
      <c r="Y19" s="15"/>
      <c r="Z19" s="15"/>
      <c r="AA19" s="15" t="s">
        <v>183</v>
      </c>
      <c r="AB19" s="15" t="s">
        <v>76</v>
      </c>
      <c r="AC19" s="15"/>
      <c r="AD19" s="15"/>
      <c r="AE19" s="15"/>
      <c r="AF19" s="15"/>
      <c r="AG19" s="15"/>
      <c r="AH19" s="15"/>
      <c r="AI19" s="15"/>
      <c r="AJ19" s="18">
        <f t="shared" si="0"/>
        <v>0.88888888889050577</v>
      </c>
      <c r="AK19" s="19">
        <f t="shared" si="1"/>
        <v>1.1430555555562023</v>
      </c>
      <c r="AL19" s="19">
        <f t="shared" si="2"/>
        <v>1.1597222222262644</v>
      </c>
      <c r="AM19" s="19" t="str">
        <f t="shared" si="3"/>
        <v>Pending</v>
      </c>
      <c r="AN19" s="19" t="e">
        <f>IF(AL19&gt;=#REF!,"NO","Yes")</f>
        <v>#REF!</v>
      </c>
      <c r="AO19" s="20" t="str">
        <f>IF(AM19="Pending","pending",IF(AM19&gt;=#REF!,"No", "Yes"))</f>
        <v>pending</v>
      </c>
      <c r="AP19" s="21">
        <f t="shared" ca="1" si="4"/>
        <v>44161.737907060182</v>
      </c>
      <c r="AQ19" s="22">
        <f t="shared" ca="1" si="5"/>
        <v>222.0330459490724</v>
      </c>
      <c r="AR19" s="98"/>
    </row>
    <row r="20" spans="1:54" s="66" customFormat="1" x14ac:dyDescent="0.25">
      <c r="A20" s="15">
        <v>19</v>
      </c>
      <c r="B20" s="15" t="s">
        <v>469</v>
      </c>
      <c r="C20" s="17">
        <v>43941.524305555555</v>
      </c>
      <c r="D20" s="17">
        <v>43941.650694444441</v>
      </c>
      <c r="E20" s="15">
        <v>226657212</v>
      </c>
      <c r="F20" s="15" t="s">
        <v>60</v>
      </c>
      <c r="G20" s="15" t="s">
        <v>41</v>
      </c>
      <c r="H20" s="17">
        <v>43941.729861111111</v>
      </c>
      <c r="I20" s="15" t="s">
        <v>511</v>
      </c>
      <c r="J20" s="15" t="s">
        <v>37</v>
      </c>
      <c r="K20" s="15" t="s">
        <v>38</v>
      </c>
      <c r="L20" s="15" t="s">
        <v>512</v>
      </c>
      <c r="M20" s="15">
        <v>17</v>
      </c>
      <c r="N20" s="15" t="s">
        <v>39</v>
      </c>
      <c r="O20" s="15" t="s">
        <v>70</v>
      </c>
      <c r="P20" s="15" t="s">
        <v>106</v>
      </c>
      <c r="Q20" s="17">
        <v>43941.89166666667</v>
      </c>
      <c r="R20" s="15"/>
      <c r="S20" s="15"/>
      <c r="T20" s="15"/>
      <c r="U20" s="15"/>
      <c r="V20" s="15"/>
      <c r="W20" s="15"/>
      <c r="X20" s="17">
        <v>43941.89166666667</v>
      </c>
      <c r="Y20" s="15"/>
      <c r="Z20" s="17">
        <v>43942.912499999999</v>
      </c>
      <c r="AA20" s="15" t="s">
        <v>40</v>
      </c>
      <c r="AB20" s="15" t="s">
        <v>49</v>
      </c>
      <c r="AC20" s="15"/>
      <c r="AD20" s="15"/>
      <c r="AE20" s="15"/>
      <c r="AF20" s="15"/>
      <c r="AG20" s="15"/>
      <c r="AH20" s="15"/>
      <c r="AI20" s="15"/>
      <c r="AJ20" s="18" t="str">
        <f t="shared" si="0"/>
        <v>NA</v>
      </c>
      <c r="AK20" s="19">
        <f t="shared" si="1"/>
        <v>-43941.729861111111</v>
      </c>
      <c r="AL20" s="19">
        <f t="shared" si="2"/>
        <v>1.1826388888875954</v>
      </c>
      <c r="AM20" s="19">
        <f t="shared" si="3"/>
        <v>1.1826388888875954</v>
      </c>
      <c r="AN20" s="19" t="e">
        <f>IF(AL20&gt;=#REF!,"NO","Yes")</f>
        <v>#REF!</v>
      </c>
      <c r="AO20" s="20" t="e">
        <f>IF(AM20="Pending","pending",IF(AM20&gt;=#REF!,"No", "Yes"))</f>
        <v>#REF!</v>
      </c>
      <c r="AP20" s="21">
        <f t="shared" ca="1" si="4"/>
        <v>44161.737907060182</v>
      </c>
      <c r="AQ20" s="22" t="str">
        <f t="shared" si="5"/>
        <v>Non Pending</v>
      </c>
      <c r="AR20" s="100"/>
    </row>
    <row r="21" spans="1:54" s="66" customFormat="1" ht="23" x14ac:dyDescent="0.25">
      <c r="A21" s="15">
        <v>20</v>
      </c>
      <c r="B21" s="15" t="s">
        <v>469</v>
      </c>
      <c r="C21" s="17">
        <v>43942.732638888891</v>
      </c>
      <c r="D21" s="17">
        <v>43942.756249999999</v>
      </c>
      <c r="E21" s="15">
        <v>226740710</v>
      </c>
      <c r="F21" s="15" t="s">
        <v>62</v>
      </c>
      <c r="G21" s="15" t="s">
        <v>42</v>
      </c>
      <c r="H21" s="17">
        <v>43942.799305555556</v>
      </c>
      <c r="I21" s="15" t="s">
        <v>513</v>
      </c>
      <c r="J21" s="15" t="s">
        <v>37</v>
      </c>
      <c r="K21" s="15" t="s">
        <v>38</v>
      </c>
      <c r="L21" s="15" t="s">
        <v>514</v>
      </c>
      <c r="M21" s="15">
        <v>17</v>
      </c>
      <c r="N21" s="15" t="s">
        <v>39</v>
      </c>
      <c r="O21" s="15" t="s">
        <v>70</v>
      </c>
      <c r="P21" s="15" t="s">
        <v>65</v>
      </c>
      <c r="Q21" s="17">
        <v>43942.996527777781</v>
      </c>
      <c r="R21" s="17"/>
      <c r="S21" s="17"/>
      <c r="T21" s="17"/>
      <c r="U21" s="17"/>
      <c r="V21" s="17"/>
      <c r="W21" s="17"/>
      <c r="X21" s="17">
        <v>43942.996527777781</v>
      </c>
      <c r="Y21" s="17"/>
      <c r="Z21" s="17">
        <v>43943.521527777775</v>
      </c>
      <c r="AA21" s="15" t="s">
        <v>40</v>
      </c>
      <c r="AB21" s="15" t="s">
        <v>49</v>
      </c>
      <c r="AC21" s="15"/>
      <c r="AD21" s="15"/>
      <c r="AE21" s="15"/>
      <c r="AF21" s="15"/>
      <c r="AG21" s="15"/>
      <c r="AH21" s="15"/>
      <c r="AI21" s="15"/>
      <c r="AJ21" s="18" t="str">
        <f t="shared" si="0"/>
        <v>NA</v>
      </c>
      <c r="AK21" s="19">
        <f t="shared" si="1"/>
        <v>-43942.799305555556</v>
      </c>
      <c r="AL21" s="19">
        <f t="shared" si="2"/>
        <v>0.72222222221898846</v>
      </c>
      <c r="AM21" s="19">
        <f t="shared" si="3"/>
        <v>0.72222222221898846</v>
      </c>
      <c r="AN21" s="19" t="e">
        <f>IF(AL21&gt;=#REF!,"NO","Yes")</f>
        <v>#REF!</v>
      </c>
      <c r="AO21" s="20" t="e">
        <f>IF(AM21="Pending","pending",IF(AM21&gt;=#REF!,"No", "Yes"))</f>
        <v>#REF!</v>
      </c>
      <c r="AP21" s="21">
        <f t="shared" ca="1" si="4"/>
        <v>44161.737907060182</v>
      </c>
      <c r="AQ21" s="22" t="str">
        <f t="shared" si="5"/>
        <v>Non Pending</v>
      </c>
      <c r="AR21" s="100"/>
    </row>
    <row r="22" spans="1:54" s="66" customFormat="1" x14ac:dyDescent="0.25">
      <c r="A22" s="15">
        <v>21</v>
      </c>
      <c r="B22" s="15" t="s">
        <v>469</v>
      </c>
      <c r="C22" s="17">
        <v>43942.407638888886</v>
      </c>
      <c r="D22" s="17">
        <v>43942.727777777778</v>
      </c>
      <c r="E22" s="15">
        <v>226711714</v>
      </c>
      <c r="F22" s="15" t="s">
        <v>94</v>
      </c>
      <c r="G22" s="15" t="s">
        <v>41</v>
      </c>
      <c r="H22" s="17">
        <v>43942.920138888891</v>
      </c>
      <c r="I22" s="15" t="s">
        <v>535</v>
      </c>
      <c r="J22" s="15" t="s">
        <v>37</v>
      </c>
      <c r="K22" s="15" t="s">
        <v>38</v>
      </c>
      <c r="L22" s="15" t="s">
        <v>73</v>
      </c>
      <c r="M22" s="15">
        <v>17</v>
      </c>
      <c r="N22" s="15" t="s">
        <v>74</v>
      </c>
      <c r="O22" s="15" t="s">
        <v>70</v>
      </c>
      <c r="P22" s="15" t="s">
        <v>52</v>
      </c>
      <c r="Q22" s="17">
        <v>43943.152083333334</v>
      </c>
      <c r="R22" s="17">
        <v>43943.152083333334</v>
      </c>
      <c r="S22" s="17">
        <v>43943.436805555553</v>
      </c>
      <c r="T22" s="17">
        <v>43943.498611111114</v>
      </c>
      <c r="U22" s="17">
        <v>43943.873611111114</v>
      </c>
      <c r="V22" s="17">
        <v>43943.878472222219</v>
      </c>
      <c r="W22" s="15"/>
      <c r="X22" s="15"/>
      <c r="Y22" s="15"/>
      <c r="Z22" s="15"/>
      <c r="AA22" s="15" t="s">
        <v>518</v>
      </c>
      <c r="AB22" s="15" t="s">
        <v>49</v>
      </c>
      <c r="AC22" s="15"/>
      <c r="AD22" s="15"/>
      <c r="AE22" s="15"/>
      <c r="AF22" s="15"/>
      <c r="AG22" s="15"/>
      <c r="AH22" s="15"/>
      <c r="AI22" s="15"/>
      <c r="AJ22" s="18">
        <f t="shared" si="0"/>
        <v>0.51666666666278616</v>
      </c>
      <c r="AK22" s="19">
        <f t="shared" si="1"/>
        <v>0.95347222222335404</v>
      </c>
      <c r="AL22" s="19">
        <f t="shared" si="2"/>
        <v>0.95833333332848269</v>
      </c>
      <c r="AM22" s="19" t="str">
        <f t="shared" si="3"/>
        <v>Pending</v>
      </c>
      <c r="AN22" s="19" t="e">
        <f>IF(AL22&gt;=#REF!,"NO","Yes")</f>
        <v>#REF!</v>
      </c>
      <c r="AO22" s="20" t="str">
        <f>IF(AM22="Pending","pending",IF(AM22&gt;=#REF!,"No", "Yes"))</f>
        <v>pending</v>
      </c>
      <c r="AP22" s="21">
        <f t="shared" ca="1" si="4"/>
        <v>44161.737907060182</v>
      </c>
      <c r="AQ22" s="22" t="str">
        <f t="shared" si="5"/>
        <v>Non Pending</v>
      </c>
      <c r="AR22" s="100"/>
    </row>
    <row r="23" spans="1:54" s="66" customFormat="1" ht="23" x14ac:dyDescent="0.25">
      <c r="A23" s="15">
        <v>22</v>
      </c>
      <c r="B23" s="15" t="s">
        <v>469</v>
      </c>
      <c r="C23" s="17">
        <v>43943.579861111109</v>
      </c>
      <c r="D23" s="17">
        <v>43943.595833333333</v>
      </c>
      <c r="E23" s="15">
        <v>226778657</v>
      </c>
      <c r="F23" s="15" t="s">
        <v>62</v>
      </c>
      <c r="G23" s="15" t="s">
        <v>42</v>
      </c>
      <c r="H23" s="17">
        <v>43943.625</v>
      </c>
      <c r="I23" s="15" t="s">
        <v>515</v>
      </c>
      <c r="J23" s="15" t="s">
        <v>37</v>
      </c>
      <c r="K23" s="15" t="s">
        <v>38</v>
      </c>
      <c r="L23" s="15" t="s">
        <v>516</v>
      </c>
      <c r="M23" s="15">
        <v>17</v>
      </c>
      <c r="N23" s="15" t="s">
        <v>39</v>
      </c>
      <c r="O23" s="15" t="s">
        <v>70</v>
      </c>
      <c r="P23" s="15" t="s">
        <v>53</v>
      </c>
      <c r="Q23" s="17">
        <v>43943.666666666664</v>
      </c>
      <c r="R23" s="15"/>
      <c r="S23" s="15"/>
      <c r="T23" s="15"/>
      <c r="U23" s="15"/>
      <c r="V23" s="15"/>
      <c r="W23" s="15"/>
      <c r="X23" s="17">
        <v>43943.670138888891</v>
      </c>
      <c r="Y23" s="15"/>
      <c r="Z23" s="17">
        <v>43943.943055555559</v>
      </c>
      <c r="AA23" s="15" t="s">
        <v>40</v>
      </c>
      <c r="AB23" s="15" t="s">
        <v>49</v>
      </c>
      <c r="AC23" s="15"/>
      <c r="AD23" s="15"/>
      <c r="AE23" s="15"/>
      <c r="AF23" s="15"/>
      <c r="AG23" s="15"/>
      <c r="AH23" s="15"/>
      <c r="AI23" s="15"/>
      <c r="AJ23" s="18" t="str">
        <f t="shared" si="0"/>
        <v>NA</v>
      </c>
      <c r="AK23" s="19">
        <f t="shared" si="1"/>
        <v>-43943.625</v>
      </c>
      <c r="AL23" s="19">
        <f t="shared" si="2"/>
        <v>0.31805555555911269</v>
      </c>
      <c r="AM23" s="19">
        <f t="shared" si="3"/>
        <v>0.31805555555911269</v>
      </c>
      <c r="AN23" s="19" t="e">
        <f>IF(AL23&gt;=#REF!,"NO","Yes")</f>
        <v>#REF!</v>
      </c>
      <c r="AO23" s="20" t="e">
        <f>IF(AM23="Pending","pending",IF(AM23&gt;=#REF!,"No", "Yes"))</f>
        <v>#REF!</v>
      </c>
      <c r="AP23" s="21">
        <f t="shared" ca="1" si="4"/>
        <v>44161.737907060182</v>
      </c>
      <c r="AQ23" s="22" t="str">
        <f t="shared" si="5"/>
        <v>Non Pending</v>
      </c>
      <c r="AR23" s="100"/>
    </row>
    <row r="24" spans="1:54" s="96" customFormat="1" x14ac:dyDescent="0.25">
      <c r="A24" s="15">
        <v>23</v>
      </c>
      <c r="B24" s="15" t="s">
        <v>469</v>
      </c>
      <c r="C24" s="17">
        <v>43943.552777777775</v>
      </c>
      <c r="D24" s="17">
        <v>43943.620138888888</v>
      </c>
      <c r="E24" s="15">
        <v>226776059</v>
      </c>
      <c r="F24" s="15" t="s">
        <v>66</v>
      </c>
      <c r="G24" s="15" t="s">
        <v>67</v>
      </c>
      <c r="H24" s="17">
        <v>43943.680555555555</v>
      </c>
      <c r="I24" s="15" t="s">
        <v>517</v>
      </c>
      <c r="J24" s="15" t="s">
        <v>191</v>
      </c>
      <c r="K24" s="15" t="s">
        <v>192</v>
      </c>
      <c r="L24" s="15" t="s">
        <v>73</v>
      </c>
      <c r="M24" s="15">
        <v>17</v>
      </c>
      <c r="N24" s="15" t="s">
        <v>74</v>
      </c>
      <c r="O24" s="15" t="s">
        <v>70</v>
      </c>
      <c r="P24" s="15" t="s">
        <v>149</v>
      </c>
      <c r="Q24" s="17">
        <v>43943.875</v>
      </c>
      <c r="R24" s="17">
        <v>43943.876388888886</v>
      </c>
      <c r="S24" s="17">
        <v>43944.495138888888</v>
      </c>
      <c r="T24" s="15"/>
      <c r="U24" s="17">
        <v>43945.306250000001</v>
      </c>
      <c r="V24" s="17">
        <v>43945.506249999999</v>
      </c>
      <c r="W24" s="15"/>
      <c r="X24" s="17"/>
      <c r="Y24" s="15"/>
      <c r="Z24" s="15"/>
      <c r="AA24" s="15" t="s">
        <v>518</v>
      </c>
      <c r="AB24" s="15" t="s">
        <v>49</v>
      </c>
      <c r="AC24" s="15"/>
      <c r="AD24" s="15" t="s">
        <v>519</v>
      </c>
      <c r="AE24" s="15"/>
      <c r="AF24" s="15"/>
      <c r="AG24" s="15"/>
      <c r="AH24" s="15"/>
      <c r="AI24" s="15"/>
      <c r="AJ24" s="18">
        <f t="shared" si="0"/>
        <v>0.81458333333284827</v>
      </c>
      <c r="AK24" s="19">
        <f t="shared" si="1"/>
        <v>1.6256944444467081</v>
      </c>
      <c r="AL24" s="19">
        <f t="shared" si="2"/>
        <v>1.8256944444437977</v>
      </c>
      <c r="AM24" s="19" t="str">
        <f t="shared" si="3"/>
        <v>Pending</v>
      </c>
      <c r="AN24" s="19" t="e">
        <f>IF(AL24&gt;=#REF!,"NO","Yes")</f>
        <v>#REF!</v>
      </c>
      <c r="AO24" s="20" t="str">
        <f>IF(AM24="Pending","pending",IF(AM24&gt;=#REF!,"No", "Yes"))</f>
        <v>pending</v>
      </c>
      <c r="AP24" s="21">
        <f t="shared" ca="1" si="4"/>
        <v>44161.737907060182</v>
      </c>
      <c r="AQ24" s="22" t="str">
        <f t="shared" si="5"/>
        <v>Non Pending</v>
      </c>
      <c r="AR24" s="100"/>
      <c r="AS24" s="66"/>
      <c r="AT24" s="66"/>
      <c r="AU24" s="66"/>
      <c r="AV24" s="66"/>
      <c r="AW24" s="66"/>
      <c r="AX24" s="66"/>
      <c r="AY24" s="66"/>
      <c r="AZ24" s="66"/>
      <c r="BA24" s="66"/>
      <c r="BB24" s="66"/>
    </row>
    <row r="25" spans="1:54" ht="23" x14ac:dyDescent="0.25">
      <c r="A25" s="15">
        <v>24</v>
      </c>
      <c r="B25" s="15" t="s">
        <v>469</v>
      </c>
      <c r="C25" s="17">
        <v>43944.699305555558</v>
      </c>
      <c r="D25" s="17">
        <v>43944.724999999999</v>
      </c>
      <c r="E25" s="15">
        <v>226839752</v>
      </c>
      <c r="F25" s="15" t="s">
        <v>60</v>
      </c>
      <c r="G25" s="15" t="s">
        <v>41</v>
      </c>
      <c r="H25" s="17">
        <v>43944.751388888886</v>
      </c>
      <c r="I25" s="15" t="s">
        <v>520</v>
      </c>
      <c r="J25" s="15" t="s">
        <v>37</v>
      </c>
      <c r="K25" s="15" t="s">
        <v>38</v>
      </c>
      <c r="L25" s="15" t="s">
        <v>521</v>
      </c>
      <c r="M25" s="15">
        <v>17</v>
      </c>
      <c r="N25" s="15" t="s">
        <v>39</v>
      </c>
      <c r="O25" s="15" t="s">
        <v>70</v>
      </c>
      <c r="P25" s="15" t="s">
        <v>132</v>
      </c>
      <c r="Q25" s="17">
        <v>43944.798611111109</v>
      </c>
      <c r="R25" s="15"/>
      <c r="S25" s="15"/>
      <c r="T25" s="15"/>
      <c r="U25" s="15"/>
      <c r="V25" s="15"/>
      <c r="W25" s="15"/>
      <c r="X25" s="17">
        <v>43944.803472222222</v>
      </c>
      <c r="Y25" s="15"/>
      <c r="Z25" s="17">
        <v>43945.50277777778</v>
      </c>
      <c r="AA25" s="15" t="s">
        <v>40</v>
      </c>
      <c r="AB25" s="15" t="s">
        <v>49</v>
      </c>
      <c r="AC25" s="15"/>
      <c r="AD25" s="15"/>
      <c r="AE25" s="15"/>
      <c r="AF25" s="15"/>
      <c r="AG25" s="15"/>
      <c r="AH25" s="15"/>
      <c r="AI25" s="15"/>
      <c r="AJ25" s="18" t="str">
        <f t="shared" si="0"/>
        <v>NA</v>
      </c>
      <c r="AK25" s="19">
        <f t="shared" si="1"/>
        <v>-43944.751388888886</v>
      </c>
      <c r="AL25" s="19">
        <f t="shared" si="2"/>
        <v>0.75138888889341615</v>
      </c>
      <c r="AM25" s="19">
        <f t="shared" si="3"/>
        <v>0.75138888889341615</v>
      </c>
      <c r="AN25" s="19" t="e">
        <f>IF(AL25&gt;=#REF!,"NO","Yes")</f>
        <v>#REF!</v>
      </c>
      <c r="AO25" s="20" t="e">
        <f>IF(AM25="Pending","pending",IF(AM25&gt;=#REF!,"No", "Yes"))</f>
        <v>#REF!</v>
      </c>
      <c r="AP25" s="21">
        <f t="shared" ca="1" si="4"/>
        <v>44161.737907060182</v>
      </c>
      <c r="AQ25" s="22" t="str">
        <f t="shared" si="5"/>
        <v>Non Pending</v>
      </c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</row>
    <row r="26" spans="1:54" x14ac:dyDescent="0.35">
      <c r="A26" s="15">
        <v>25</v>
      </c>
      <c r="B26" s="15" t="s">
        <v>469</v>
      </c>
      <c r="C26" s="17">
        <v>43944.718055555553</v>
      </c>
      <c r="D26" s="17">
        <v>43944.71875</v>
      </c>
      <c r="E26" s="32">
        <v>226841188</v>
      </c>
      <c r="F26" s="15" t="s">
        <v>62</v>
      </c>
      <c r="G26" s="15" t="s">
        <v>42</v>
      </c>
      <c r="H26" s="17">
        <v>43944.775694444441</v>
      </c>
      <c r="I26" s="32" t="s">
        <v>528</v>
      </c>
      <c r="J26" s="15" t="s">
        <v>37</v>
      </c>
      <c r="K26" s="15" t="s">
        <v>38</v>
      </c>
      <c r="L26" s="32" t="s">
        <v>529</v>
      </c>
      <c r="M26" s="15">
        <v>17</v>
      </c>
      <c r="N26" s="15" t="s">
        <v>39</v>
      </c>
      <c r="O26" s="15" t="s">
        <v>70</v>
      </c>
      <c r="P26" s="15" t="s">
        <v>127</v>
      </c>
      <c r="Q26" s="17">
        <v>43944.9375</v>
      </c>
      <c r="R26" s="15"/>
      <c r="S26" s="15"/>
      <c r="T26" s="15"/>
      <c r="U26" s="15"/>
      <c r="V26" s="15"/>
      <c r="W26" s="15"/>
      <c r="X26" s="17">
        <v>43944.947916666664</v>
      </c>
      <c r="Y26" s="15"/>
      <c r="Z26" s="17">
        <v>43945.478472222225</v>
      </c>
      <c r="AA26" s="15" t="s">
        <v>40</v>
      </c>
      <c r="AB26" s="15" t="s">
        <v>49</v>
      </c>
      <c r="AC26" s="15"/>
      <c r="AD26" s="15"/>
      <c r="AE26" s="15"/>
      <c r="AF26" s="15"/>
      <c r="AG26" s="15"/>
      <c r="AH26" s="15"/>
      <c r="AI26" s="15"/>
      <c r="AJ26" s="18" t="str">
        <f t="shared" si="0"/>
        <v>NA</v>
      </c>
      <c r="AK26" s="19">
        <f t="shared" si="1"/>
        <v>-43944.775694444441</v>
      </c>
      <c r="AL26" s="19">
        <f t="shared" si="2"/>
        <v>0.70277777778392192</v>
      </c>
      <c r="AM26" s="19">
        <f t="shared" si="3"/>
        <v>0.70277777778392192</v>
      </c>
      <c r="AN26" s="19" t="e">
        <f>IF(AL26&gt;=#REF!,"NO","Yes")</f>
        <v>#REF!</v>
      </c>
      <c r="AO26" s="20" t="e">
        <f>IF(AM26="Pending","pending",IF(AM26&gt;=#REF!,"No", "Yes"))</f>
        <v>#REF!</v>
      </c>
      <c r="AP26" s="21">
        <f t="shared" ca="1" si="4"/>
        <v>44161.737907060182</v>
      </c>
      <c r="AQ26" s="22" t="str">
        <f t="shared" si="5"/>
        <v>Non Pending</v>
      </c>
    </row>
    <row r="27" spans="1:54" ht="46" x14ac:dyDescent="0.25">
      <c r="A27" s="15">
        <v>26</v>
      </c>
      <c r="B27" s="15" t="s">
        <v>469</v>
      </c>
      <c r="C27" s="17">
        <v>43944.845138888886</v>
      </c>
      <c r="D27" s="17">
        <v>43944.915277777778</v>
      </c>
      <c r="E27" s="15">
        <v>226849717</v>
      </c>
      <c r="F27" s="15" t="s">
        <v>62</v>
      </c>
      <c r="G27" s="15" t="s">
        <v>42</v>
      </c>
      <c r="H27" s="17">
        <v>43944.936111111114</v>
      </c>
      <c r="I27" s="15" t="s">
        <v>522</v>
      </c>
      <c r="J27" s="15" t="s">
        <v>37</v>
      </c>
      <c r="K27" s="15" t="s">
        <v>38</v>
      </c>
      <c r="L27" s="15" t="s">
        <v>523</v>
      </c>
      <c r="M27" s="15">
        <v>17</v>
      </c>
      <c r="N27" s="15" t="s">
        <v>39</v>
      </c>
      <c r="O27" s="15" t="s">
        <v>70</v>
      </c>
      <c r="P27" s="15" t="s">
        <v>149</v>
      </c>
      <c r="Q27" s="17">
        <v>43944.958333333336</v>
      </c>
      <c r="R27" s="15"/>
      <c r="S27" s="15"/>
      <c r="T27" s="15"/>
      <c r="U27" s="15"/>
      <c r="V27" s="15"/>
      <c r="W27" s="15"/>
      <c r="X27" s="17">
        <v>43944.968055555553</v>
      </c>
      <c r="Y27" s="15"/>
      <c r="Z27" s="17">
        <v>43945.477777777778</v>
      </c>
      <c r="AA27" s="15" t="s">
        <v>40</v>
      </c>
      <c r="AB27" s="15" t="s">
        <v>49</v>
      </c>
      <c r="AC27" s="15"/>
      <c r="AD27" s="15"/>
      <c r="AE27" s="15"/>
      <c r="AF27" s="15"/>
      <c r="AG27" s="15"/>
      <c r="AH27" s="15"/>
      <c r="AI27" s="15"/>
      <c r="AJ27" s="18" t="str">
        <f t="shared" si="0"/>
        <v>NA</v>
      </c>
      <c r="AK27" s="19">
        <f t="shared" si="1"/>
        <v>-43944.936111111114</v>
      </c>
      <c r="AL27" s="19">
        <f t="shared" si="2"/>
        <v>0.54166666666424135</v>
      </c>
      <c r="AM27" s="19">
        <f t="shared" si="3"/>
        <v>0.54166666666424135</v>
      </c>
      <c r="AN27" s="19" t="e">
        <f>IF(AL27&gt;=#REF!,"NO","Yes")</f>
        <v>#REF!</v>
      </c>
      <c r="AO27" s="20" t="e">
        <f>IF(AM27="Pending","pending",IF(AM27&gt;=#REF!,"No", "Yes"))</f>
        <v>#REF!</v>
      </c>
      <c r="AP27" s="21">
        <f t="shared" ca="1" si="4"/>
        <v>44161.737907060182</v>
      </c>
      <c r="AQ27" s="22" t="str">
        <f t="shared" si="5"/>
        <v>Non Pending</v>
      </c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</row>
    <row r="28" spans="1:54" x14ac:dyDescent="0.35">
      <c r="A28" s="15">
        <v>27</v>
      </c>
      <c r="B28" s="15" t="s">
        <v>469</v>
      </c>
      <c r="C28" s="17">
        <v>43945.502083333333</v>
      </c>
      <c r="D28" s="17">
        <v>43945.506249999999</v>
      </c>
      <c r="E28" s="32">
        <v>226887151</v>
      </c>
      <c r="F28" s="15" t="s">
        <v>111</v>
      </c>
      <c r="G28" s="15" t="s">
        <v>42</v>
      </c>
      <c r="H28" s="17">
        <v>43945.876388888886</v>
      </c>
      <c r="I28" s="32" t="s">
        <v>524</v>
      </c>
      <c r="J28" s="15" t="s">
        <v>37</v>
      </c>
      <c r="K28" s="15" t="s">
        <v>38</v>
      </c>
      <c r="L28" s="32" t="s">
        <v>525</v>
      </c>
      <c r="M28" s="15">
        <v>17</v>
      </c>
      <c r="N28" s="15" t="s">
        <v>39</v>
      </c>
      <c r="O28" s="15" t="s">
        <v>70</v>
      </c>
      <c r="P28" s="15" t="s">
        <v>65</v>
      </c>
      <c r="Q28" s="17">
        <v>43945.895833333336</v>
      </c>
      <c r="R28" s="15"/>
      <c r="S28" s="15"/>
      <c r="T28" s="15"/>
      <c r="U28" s="15"/>
      <c r="V28" s="15"/>
      <c r="W28" s="15"/>
      <c r="X28" s="17">
        <v>43945.895833333336</v>
      </c>
      <c r="Y28" s="15"/>
      <c r="Z28" s="17">
        <v>43946.509027777778</v>
      </c>
      <c r="AA28" s="15" t="s">
        <v>40</v>
      </c>
      <c r="AB28" s="15" t="s">
        <v>49</v>
      </c>
      <c r="AC28" s="15"/>
      <c r="AD28" s="15"/>
      <c r="AE28" s="15"/>
      <c r="AF28" s="15"/>
      <c r="AG28" s="15"/>
      <c r="AH28" s="15"/>
      <c r="AI28" s="15"/>
      <c r="AJ28" s="18" t="str">
        <f t="shared" si="0"/>
        <v>NA</v>
      </c>
      <c r="AK28" s="19">
        <f t="shared" si="1"/>
        <v>-43945.876388888886</v>
      </c>
      <c r="AL28" s="19">
        <f t="shared" si="2"/>
        <v>0.63263888889196096</v>
      </c>
      <c r="AM28" s="19">
        <f t="shared" si="3"/>
        <v>0.63263888889196096</v>
      </c>
      <c r="AN28" s="19" t="e">
        <f>IF(AL28&gt;=#REF!,"NO","Yes")</f>
        <v>#REF!</v>
      </c>
      <c r="AO28" s="20" t="e">
        <f>IF(AM28="Pending","pending",IF(AM28&gt;=#REF!,"No", "Yes"))</f>
        <v>#REF!</v>
      </c>
      <c r="AP28" s="21">
        <f t="shared" ca="1" si="4"/>
        <v>44161.737907060182</v>
      </c>
      <c r="AQ28" s="22" t="str">
        <f t="shared" si="5"/>
        <v>Non Pending</v>
      </c>
    </row>
    <row r="29" spans="1:54" x14ac:dyDescent="0.35">
      <c r="A29" s="15">
        <v>28</v>
      </c>
      <c r="B29" s="15" t="s">
        <v>469</v>
      </c>
      <c r="C29" s="17">
        <v>43946.400694444441</v>
      </c>
      <c r="D29" s="17">
        <v>43946.486805555556</v>
      </c>
      <c r="E29" s="32">
        <v>226964938</v>
      </c>
      <c r="F29" s="15" t="s">
        <v>60</v>
      </c>
      <c r="G29" s="15" t="s">
        <v>41</v>
      </c>
      <c r="H29" s="17">
        <v>43946.496527777781</v>
      </c>
      <c r="I29" s="32" t="s">
        <v>526</v>
      </c>
      <c r="J29" s="15" t="s">
        <v>37</v>
      </c>
      <c r="K29" s="15" t="s">
        <v>38</v>
      </c>
      <c r="L29" s="32" t="s">
        <v>527</v>
      </c>
      <c r="M29" s="15">
        <v>17</v>
      </c>
      <c r="N29" s="15" t="s">
        <v>39</v>
      </c>
      <c r="O29" s="15" t="s">
        <v>70</v>
      </c>
      <c r="P29" s="15" t="s">
        <v>65</v>
      </c>
      <c r="Q29" s="17">
        <v>43946.583333333336</v>
      </c>
      <c r="R29" s="15"/>
      <c r="S29" s="15"/>
      <c r="T29" s="15"/>
      <c r="U29" s="15"/>
      <c r="V29" s="15"/>
      <c r="W29" s="15"/>
      <c r="X29" s="17">
        <v>43946.597222222219</v>
      </c>
      <c r="Y29" s="15"/>
      <c r="Z29" s="17">
        <v>43947.588194444441</v>
      </c>
      <c r="AA29" s="15" t="s">
        <v>40</v>
      </c>
      <c r="AB29" s="15" t="s">
        <v>49</v>
      </c>
      <c r="AC29" s="15"/>
      <c r="AD29" s="15"/>
      <c r="AE29" s="15"/>
      <c r="AF29" s="15"/>
      <c r="AG29" s="15"/>
      <c r="AH29" s="15"/>
      <c r="AI29" s="15"/>
      <c r="AJ29" s="18" t="str">
        <f t="shared" si="0"/>
        <v>NA</v>
      </c>
      <c r="AK29" s="19">
        <f t="shared" si="1"/>
        <v>-43946.496527777781</v>
      </c>
      <c r="AL29" s="19">
        <f t="shared" si="2"/>
        <v>1.0916666666598758</v>
      </c>
      <c r="AM29" s="19">
        <f t="shared" si="3"/>
        <v>1.0916666666598758</v>
      </c>
      <c r="AN29" s="19" t="e">
        <f>IF(AL29&gt;=#REF!,"NO","Yes")</f>
        <v>#REF!</v>
      </c>
      <c r="AO29" s="20" t="e">
        <f>IF(AM29="Pending","pending",IF(AM29&gt;=#REF!,"No", "Yes"))</f>
        <v>#REF!</v>
      </c>
      <c r="AP29" s="21">
        <f t="shared" ca="1" si="4"/>
        <v>44161.737907060182</v>
      </c>
      <c r="AQ29" s="22" t="str">
        <f t="shared" si="5"/>
        <v>Non Pending</v>
      </c>
    </row>
    <row r="30" spans="1:54" ht="23" x14ac:dyDescent="0.35">
      <c r="A30" s="15">
        <v>29</v>
      </c>
      <c r="B30" s="15" t="s">
        <v>469</v>
      </c>
      <c r="C30" s="17">
        <v>43948.76458333333</v>
      </c>
      <c r="D30" s="17">
        <v>43948.920138888891</v>
      </c>
      <c r="E30" s="15">
        <v>227179598</v>
      </c>
      <c r="F30" s="15" t="s">
        <v>50</v>
      </c>
      <c r="G30" s="15" t="s">
        <v>41</v>
      </c>
      <c r="H30" s="17">
        <v>43948.925000000003</v>
      </c>
      <c r="I30" s="15" t="s">
        <v>530</v>
      </c>
      <c r="J30" s="15" t="s">
        <v>114</v>
      </c>
      <c r="K30" s="15" t="s">
        <v>442</v>
      </c>
      <c r="L30" s="15" t="s">
        <v>531</v>
      </c>
      <c r="M30" s="15">
        <v>18</v>
      </c>
      <c r="N30" s="15" t="s">
        <v>39</v>
      </c>
      <c r="O30" s="15" t="s">
        <v>70</v>
      </c>
      <c r="P30" s="15" t="s">
        <v>219</v>
      </c>
      <c r="Q30" s="17">
        <v>43949.416666666664</v>
      </c>
      <c r="R30" s="15"/>
      <c r="S30" s="15"/>
      <c r="T30" s="15"/>
      <c r="U30" s="15"/>
      <c r="V30" s="15"/>
      <c r="W30" s="15"/>
      <c r="X30" s="17">
        <v>43949.430555555555</v>
      </c>
      <c r="Y30" s="15"/>
      <c r="Z30" s="17">
        <v>43949.481944444444</v>
      </c>
      <c r="AA30" s="15" t="s">
        <v>40</v>
      </c>
      <c r="AB30" s="15" t="s">
        <v>49</v>
      </c>
      <c r="AC30" s="15"/>
      <c r="AD30" s="15"/>
      <c r="AE30" s="15"/>
      <c r="AF30" s="15"/>
      <c r="AG30" s="15"/>
      <c r="AH30" s="15"/>
      <c r="AI30" s="15"/>
      <c r="AJ30" s="18" t="str">
        <f t="shared" ref="AJ30:AJ33" si="6">IF(N30="Final","NA",IF(S30="","NA",S30-H30))</f>
        <v>NA</v>
      </c>
      <c r="AK30" s="19">
        <f t="shared" ref="AK30:AK33" si="7">IF(N30="initial",IF(AA30="converted to Final MIR",Y30-H30,U30-H30),Y30-H30)</f>
        <v>-43948.925000000003</v>
      </c>
      <c r="AL30" s="19">
        <f t="shared" ref="AL30:AL33" si="8">IF(N30="initial",IF(AA30="converted to Final MIR",Z30-H30,V30-H30),Z30-H30)</f>
        <v>0.55694444444088731</v>
      </c>
      <c r="AM30" s="19">
        <f t="shared" ref="AM30:AM33" si="9">IF(N30="Final",Z30-H30,IF(AB30="MIR Distributed",Z30-H30,"Pending"))</f>
        <v>0.55694444444088731</v>
      </c>
      <c r="AN30" s="19" t="e">
        <f>IF(AL30&gt;=#REF!,"NO","Yes")</f>
        <v>#REF!</v>
      </c>
      <c r="AO30" s="20" t="e">
        <f>IF(AM30="Pending","pending",IF(AM30&gt;=#REF!,"No", "Yes"))</f>
        <v>#REF!</v>
      </c>
      <c r="AP30" s="21">
        <f t="shared" ref="AP30:AP36" ca="1" si="10">NOW()</f>
        <v>44161.737907060182</v>
      </c>
      <c r="AQ30" s="22" t="str">
        <f t="shared" ref="AQ30:AQ33" si="11">IF(AB30="Final Awaited", AP30-H30, IF(AB30="Sent for Approval", AP30-H30, "Non Pending"))</f>
        <v>Non Pending</v>
      </c>
    </row>
    <row r="31" spans="1:54" ht="23" x14ac:dyDescent="0.35">
      <c r="A31" s="15">
        <v>30</v>
      </c>
      <c r="B31" s="15" t="s">
        <v>469</v>
      </c>
      <c r="C31" s="17">
        <v>43950.512499999997</v>
      </c>
      <c r="D31" s="17">
        <v>43950.572916666664</v>
      </c>
      <c r="E31" s="15">
        <v>227331865</v>
      </c>
      <c r="F31" s="15" t="s">
        <v>102</v>
      </c>
      <c r="G31" s="15" t="s">
        <v>42</v>
      </c>
      <c r="H31" s="17">
        <v>43950.587500000001</v>
      </c>
      <c r="I31" s="15" t="s">
        <v>532</v>
      </c>
      <c r="J31" s="15" t="s">
        <v>37</v>
      </c>
      <c r="K31" s="15" t="s">
        <v>38</v>
      </c>
      <c r="L31" s="15" t="s">
        <v>533</v>
      </c>
      <c r="M31" s="15">
        <v>18</v>
      </c>
      <c r="N31" s="15" t="s">
        <v>39</v>
      </c>
      <c r="O31" s="15" t="s">
        <v>70</v>
      </c>
      <c r="P31" s="15" t="s">
        <v>149</v>
      </c>
      <c r="Q31" s="17">
        <v>43949.621527777781</v>
      </c>
      <c r="R31" s="15"/>
      <c r="S31" s="15"/>
      <c r="T31" s="15"/>
      <c r="U31" s="15"/>
      <c r="V31" s="15"/>
      <c r="W31" s="15"/>
      <c r="X31" s="17">
        <v>43949.624305555553</v>
      </c>
      <c r="Y31" s="15"/>
      <c r="Z31" s="17">
        <v>43951.009722222225</v>
      </c>
      <c r="AA31" s="15" t="s">
        <v>40</v>
      </c>
      <c r="AB31" s="15" t="s">
        <v>49</v>
      </c>
      <c r="AC31" s="15"/>
      <c r="AD31" s="15"/>
      <c r="AE31" s="15"/>
      <c r="AF31" s="15"/>
      <c r="AG31" s="15"/>
      <c r="AH31" s="15"/>
      <c r="AI31" s="15"/>
      <c r="AJ31" s="18" t="str">
        <f t="shared" si="6"/>
        <v>NA</v>
      </c>
      <c r="AK31" s="19">
        <f t="shared" si="7"/>
        <v>-43950.587500000001</v>
      </c>
      <c r="AL31" s="19">
        <f t="shared" si="8"/>
        <v>0.42222222222335404</v>
      </c>
      <c r="AM31" s="19">
        <f t="shared" si="9"/>
        <v>0.42222222222335404</v>
      </c>
      <c r="AN31" s="19" t="e">
        <f>IF(AL31&gt;=#REF!,"NO","Yes")</f>
        <v>#REF!</v>
      </c>
      <c r="AO31" s="20" t="e">
        <f>IF(AM31="Pending","pending",IF(AM31&gt;=#REF!,"No", "Yes"))</f>
        <v>#REF!</v>
      </c>
      <c r="AP31" s="21">
        <f t="shared" ca="1" si="10"/>
        <v>44161.737907060182</v>
      </c>
      <c r="AQ31" s="22" t="str">
        <f t="shared" si="11"/>
        <v>Non Pending</v>
      </c>
    </row>
    <row r="32" spans="1:54" s="96" customFormat="1" x14ac:dyDescent="0.25">
      <c r="A32" s="15">
        <v>31</v>
      </c>
      <c r="B32" s="15" t="s">
        <v>469</v>
      </c>
      <c r="C32" s="17">
        <v>43950.643750000003</v>
      </c>
      <c r="D32" s="17">
        <v>43950.705555555556</v>
      </c>
      <c r="E32" s="32">
        <v>227344274</v>
      </c>
      <c r="F32" s="15" t="s">
        <v>60</v>
      </c>
      <c r="G32" s="15" t="s">
        <v>41</v>
      </c>
      <c r="H32" s="17">
        <v>43950.715277777781</v>
      </c>
      <c r="I32" s="32" t="s">
        <v>91</v>
      </c>
      <c r="J32" s="15" t="s">
        <v>37</v>
      </c>
      <c r="K32" s="15" t="s">
        <v>38</v>
      </c>
      <c r="L32" s="32" t="s">
        <v>534</v>
      </c>
      <c r="M32" s="15">
        <v>18</v>
      </c>
      <c r="N32" s="15" t="s">
        <v>39</v>
      </c>
      <c r="O32" s="15" t="s">
        <v>70</v>
      </c>
      <c r="P32" s="15" t="s">
        <v>219</v>
      </c>
      <c r="Q32" s="17">
        <v>43950.868055555555</v>
      </c>
      <c r="R32" s="15"/>
      <c r="S32" s="15"/>
      <c r="T32" s="15"/>
      <c r="U32" s="15"/>
      <c r="V32" s="15"/>
      <c r="W32" s="15"/>
      <c r="X32" s="17">
        <v>43950.874305555553</v>
      </c>
      <c r="Y32" s="15"/>
      <c r="Z32" s="17">
        <v>43951.420138888891</v>
      </c>
      <c r="AA32" s="15" t="s">
        <v>40</v>
      </c>
      <c r="AB32" s="15" t="s">
        <v>49</v>
      </c>
      <c r="AC32" s="15"/>
      <c r="AD32" s="15"/>
      <c r="AE32" s="15"/>
      <c r="AF32" s="15"/>
      <c r="AG32" s="15"/>
      <c r="AH32" s="15"/>
      <c r="AI32" s="15"/>
      <c r="AJ32" s="18" t="str">
        <f t="shared" si="6"/>
        <v>NA</v>
      </c>
      <c r="AK32" s="19">
        <f t="shared" si="7"/>
        <v>-43950.715277777781</v>
      </c>
      <c r="AL32" s="19">
        <f t="shared" si="8"/>
        <v>0.70486111110949423</v>
      </c>
      <c r="AM32" s="19">
        <f t="shared" si="9"/>
        <v>0.70486111110949423</v>
      </c>
      <c r="AN32" s="19" t="e">
        <f>IF(AL32&gt;=#REF!,"NO","Yes")</f>
        <v>#REF!</v>
      </c>
      <c r="AO32" s="20" t="e">
        <f>IF(AM32="Pending","pending",IF(AM32&gt;=#REF!,"No", "Yes"))</f>
        <v>#REF!</v>
      </c>
      <c r="AP32" s="21">
        <f t="shared" ca="1" si="10"/>
        <v>44161.737907060182</v>
      </c>
      <c r="AQ32" s="22" t="str">
        <f t="shared" si="11"/>
        <v>Non Pending</v>
      </c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</row>
    <row r="33" spans="1:54" s="96" customFormat="1" x14ac:dyDescent="0.25">
      <c r="A33" s="15">
        <v>32</v>
      </c>
      <c r="B33" s="15" t="s">
        <v>469</v>
      </c>
      <c r="C33" s="17">
        <v>43951.92291666667</v>
      </c>
      <c r="D33" s="17">
        <v>43951.974305555559</v>
      </c>
      <c r="E33" s="32">
        <v>227444160</v>
      </c>
      <c r="F33" s="15" t="s">
        <v>62</v>
      </c>
      <c r="G33" s="15" t="s">
        <v>42</v>
      </c>
      <c r="H33" s="17">
        <v>43951.979861111111</v>
      </c>
      <c r="I33" s="32" t="s">
        <v>536</v>
      </c>
      <c r="J33" s="15" t="s">
        <v>37</v>
      </c>
      <c r="K33" s="15" t="s">
        <v>38</v>
      </c>
      <c r="L33" s="32" t="s">
        <v>537</v>
      </c>
      <c r="M33" s="15">
        <v>18</v>
      </c>
      <c r="N33" s="15" t="s">
        <v>39</v>
      </c>
      <c r="O33" s="15" t="s">
        <v>70</v>
      </c>
      <c r="P33" s="15" t="s">
        <v>346</v>
      </c>
      <c r="Q33" s="17">
        <v>43952.352083333331</v>
      </c>
      <c r="R33" s="15"/>
      <c r="S33" s="15"/>
      <c r="T33" s="15"/>
      <c r="U33" s="15"/>
      <c r="W33" s="15"/>
      <c r="X33" s="17">
        <v>43952.352083333331</v>
      </c>
      <c r="Y33" s="15"/>
      <c r="Z33" s="17">
        <v>43953.246527777781</v>
      </c>
      <c r="AA33" s="15" t="s">
        <v>40</v>
      </c>
      <c r="AB33" s="15" t="s">
        <v>49</v>
      </c>
      <c r="AC33" s="15"/>
      <c r="AD33" s="15"/>
      <c r="AE33" s="15"/>
      <c r="AF33" s="15"/>
      <c r="AG33" s="15"/>
      <c r="AH33" s="15"/>
      <c r="AI33" s="15"/>
      <c r="AJ33" s="18" t="str">
        <f t="shared" si="6"/>
        <v>NA</v>
      </c>
      <c r="AK33" s="19">
        <f t="shared" si="7"/>
        <v>-43951.979861111111</v>
      </c>
      <c r="AL33" s="19">
        <f t="shared" si="8"/>
        <v>1.2666666666700621</v>
      </c>
      <c r="AM33" s="19">
        <f t="shared" si="9"/>
        <v>1.2666666666700621</v>
      </c>
      <c r="AN33" s="19" t="e">
        <f>IF(AL33&gt;=#REF!,"NO","Yes")</f>
        <v>#REF!</v>
      </c>
      <c r="AO33" s="20" t="e">
        <f>IF(AM33="Pending","pending",IF(AM33&gt;=#REF!,"No", "Yes"))</f>
        <v>#REF!</v>
      </c>
      <c r="AP33" s="21">
        <f t="shared" ca="1" si="10"/>
        <v>44161.737907060182</v>
      </c>
      <c r="AQ33" s="22" t="str">
        <f t="shared" si="11"/>
        <v>Non Pending</v>
      </c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</row>
    <row r="34" spans="1:54" x14ac:dyDescent="0.25">
      <c r="A34" s="15">
        <v>33</v>
      </c>
      <c r="B34" s="120" t="s">
        <v>469</v>
      </c>
      <c r="C34" s="17">
        <v>43948.745833333334</v>
      </c>
      <c r="D34" s="17">
        <v>43948.811805555553</v>
      </c>
      <c r="E34" s="121">
        <v>227177002</v>
      </c>
      <c r="F34" s="120" t="s">
        <v>50</v>
      </c>
      <c r="G34" s="120" t="s">
        <v>41</v>
      </c>
      <c r="H34" s="17">
        <v>43948.898611111108</v>
      </c>
      <c r="I34" s="121" t="s">
        <v>538</v>
      </c>
      <c r="J34" s="120" t="s">
        <v>38</v>
      </c>
      <c r="K34" s="120" t="s">
        <v>37</v>
      </c>
      <c r="L34" s="42" t="s">
        <v>539</v>
      </c>
      <c r="M34" s="120">
        <f t="shared" ref="M34" si="12">WEEKNUM(H34)</f>
        <v>18</v>
      </c>
      <c r="N34" s="120" t="s">
        <v>39</v>
      </c>
      <c r="O34" s="120" t="s">
        <v>70</v>
      </c>
      <c r="P34" s="120" t="s">
        <v>153</v>
      </c>
      <c r="Q34" s="17">
        <v>43948.989583333336</v>
      </c>
      <c r="R34" s="121"/>
      <c r="S34" s="121"/>
      <c r="T34" s="121"/>
      <c r="U34" s="121"/>
      <c r="V34" s="121"/>
      <c r="W34" s="121"/>
      <c r="X34" s="17">
        <v>43948.996527777781</v>
      </c>
      <c r="Y34" s="122"/>
      <c r="Z34" s="17">
        <v>43949.631944444445</v>
      </c>
      <c r="AA34" s="15" t="s">
        <v>40</v>
      </c>
      <c r="AB34" s="15" t="s">
        <v>49</v>
      </c>
      <c r="AC34" s="15"/>
      <c r="AD34" s="15"/>
      <c r="AE34" s="15"/>
      <c r="AF34" s="15"/>
      <c r="AG34" s="15"/>
      <c r="AH34" s="15"/>
      <c r="AJ34" s="18" t="str">
        <f t="shared" ref="AJ34:AJ36" si="13">IF(N34="Final","NA",IF(S34="","NA",S34-H34))</f>
        <v>NA</v>
      </c>
      <c r="AK34" s="19">
        <f t="shared" ref="AK34:AK36" si="14">IF(N34="initial",IF(AA34="converted to Final MIR",Y34-H34,U34-H34),Y34-H34)</f>
        <v>-43948.898611111108</v>
      </c>
      <c r="AL34" s="19">
        <f t="shared" ref="AL34:AL36" si="15">IF(N34="initial",IF(AA34="converted to Final MIR",Z34-H34,V34-H34),Z34-H34)</f>
        <v>0.73333333333721384</v>
      </c>
      <c r="AM34" s="19">
        <f t="shared" ref="AM34:AM36" si="16">IF(N34="Final",Z34-H34,IF(AB34="MIR Distributed",Z34-H34,"Pending"))</f>
        <v>0.73333333333721384</v>
      </c>
      <c r="AN34" s="19" t="e">
        <f>IF(AL34&gt;=#REF!,"NO","Yes")</f>
        <v>#REF!</v>
      </c>
      <c r="AO34" s="20" t="e">
        <f>IF(AM34="Pending","pending",IF(AM34&gt;=#REF!,"No", "Yes"))</f>
        <v>#REF!</v>
      </c>
      <c r="AP34" s="21">
        <f t="shared" ca="1" si="10"/>
        <v>44161.737907060182</v>
      </c>
      <c r="AQ34" s="22" t="str">
        <f t="shared" ref="AQ34:AQ36" si="17">IF(AB34="Final Awaited", AP34-H34, IF(AB34="Sent for Approval", AP34-H34, "Non Pending"))</f>
        <v>Non Pending</v>
      </c>
    </row>
    <row r="35" spans="1:54" s="96" customFormat="1" x14ac:dyDescent="0.25">
      <c r="A35" s="15">
        <v>34</v>
      </c>
      <c r="B35" s="15" t="s">
        <v>469</v>
      </c>
      <c r="C35" s="17">
        <v>43951.92291666667</v>
      </c>
      <c r="D35" s="17">
        <v>43951.974305555559</v>
      </c>
      <c r="E35" s="32">
        <v>227444160</v>
      </c>
      <c r="F35" s="15" t="s">
        <v>62</v>
      </c>
      <c r="G35" s="15" t="s">
        <v>42</v>
      </c>
      <c r="H35" s="17">
        <v>43952.972916666666</v>
      </c>
      <c r="I35" s="32" t="s">
        <v>536</v>
      </c>
      <c r="J35" s="15" t="s">
        <v>37</v>
      </c>
      <c r="K35" s="15" t="s">
        <v>38</v>
      </c>
      <c r="L35" s="32" t="s">
        <v>537</v>
      </c>
      <c r="M35" s="15">
        <v>18</v>
      </c>
      <c r="N35" s="15" t="s">
        <v>39</v>
      </c>
      <c r="O35" s="15" t="s">
        <v>70</v>
      </c>
      <c r="P35" s="15" t="s">
        <v>346</v>
      </c>
      <c r="Q35" s="17">
        <v>43952.352083333331</v>
      </c>
      <c r="R35" s="15"/>
      <c r="S35" s="15"/>
      <c r="T35" s="15"/>
      <c r="U35" s="15"/>
      <c r="V35" s="15"/>
      <c r="W35" s="15"/>
      <c r="X35" s="17">
        <v>43952.352083333331</v>
      </c>
      <c r="Y35" s="15"/>
      <c r="Z35" s="17">
        <v>43953.246527777781</v>
      </c>
      <c r="AA35" s="15" t="s">
        <v>40</v>
      </c>
      <c r="AB35" s="15" t="s">
        <v>49</v>
      </c>
      <c r="AC35" s="15"/>
      <c r="AD35" s="15"/>
      <c r="AE35" s="15"/>
      <c r="AF35" s="15"/>
      <c r="AG35" s="15"/>
      <c r="AH35" s="15"/>
      <c r="AI35" s="15"/>
      <c r="AJ35" s="18" t="str">
        <f t="shared" si="13"/>
        <v>NA</v>
      </c>
      <c r="AK35" s="19">
        <f t="shared" si="14"/>
        <v>-43952.972916666666</v>
      </c>
      <c r="AL35" s="19">
        <f t="shared" si="15"/>
        <v>0.273611111115315</v>
      </c>
      <c r="AM35" s="19">
        <f t="shared" si="16"/>
        <v>0.273611111115315</v>
      </c>
      <c r="AN35" s="19" t="e">
        <f>IF(AL35&gt;=#REF!,"NO","Yes")</f>
        <v>#REF!</v>
      </c>
      <c r="AO35" s="20" t="e">
        <f>IF(AM35="Pending","pending",IF(AM35&gt;=#REF!,"No", "Yes"))</f>
        <v>#REF!</v>
      </c>
      <c r="AP35" s="21">
        <f t="shared" ca="1" si="10"/>
        <v>44161.737907060182</v>
      </c>
      <c r="AQ35" s="22" t="str">
        <f t="shared" si="17"/>
        <v>Non Pending</v>
      </c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</row>
    <row r="36" spans="1:54" x14ac:dyDescent="0.25">
      <c r="A36" s="15">
        <v>35</v>
      </c>
      <c r="B36" s="15" t="s">
        <v>469</v>
      </c>
      <c r="C36" s="17">
        <v>43951.361111111109</v>
      </c>
      <c r="D36" s="17">
        <v>43951.505555555559</v>
      </c>
      <c r="E36" s="123">
        <v>227390002</v>
      </c>
      <c r="F36" s="15" t="s">
        <v>111</v>
      </c>
      <c r="G36" s="15" t="s">
        <v>42</v>
      </c>
      <c r="H36" s="17">
        <v>43951.523611111108</v>
      </c>
      <c r="I36" s="123" t="s">
        <v>543</v>
      </c>
      <c r="J36" s="15" t="s">
        <v>37</v>
      </c>
      <c r="K36" s="15" t="s">
        <v>38</v>
      </c>
      <c r="L36" s="32" t="s">
        <v>525</v>
      </c>
      <c r="M36" s="15">
        <v>18</v>
      </c>
      <c r="N36" s="15" t="s">
        <v>39</v>
      </c>
      <c r="O36" s="15" t="s">
        <v>70</v>
      </c>
      <c r="P36" s="15" t="s">
        <v>127</v>
      </c>
      <c r="Q36" s="17">
        <v>43951.696527777778</v>
      </c>
      <c r="R36" s="15"/>
      <c r="S36" s="15"/>
      <c r="T36" s="15"/>
      <c r="U36" s="15"/>
      <c r="V36" s="15"/>
      <c r="W36" s="15"/>
      <c r="X36" s="17">
        <v>43951.696527777778</v>
      </c>
      <c r="Y36" s="15"/>
      <c r="Z36" s="17">
        <v>43952.253472222219</v>
      </c>
      <c r="AA36" s="15" t="s">
        <v>40</v>
      </c>
      <c r="AB36" s="15" t="s">
        <v>49</v>
      </c>
      <c r="AC36" s="15"/>
      <c r="AD36" s="15"/>
      <c r="AE36" s="15"/>
      <c r="AF36" s="15"/>
      <c r="AG36" s="15"/>
      <c r="AH36" s="15"/>
      <c r="AJ36" s="18" t="str">
        <f t="shared" si="13"/>
        <v>NA</v>
      </c>
      <c r="AK36" s="19">
        <f t="shared" si="14"/>
        <v>-43951.523611111108</v>
      </c>
      <c r="AL36" s="19">
        <f t="shared" si="15"/>
        <v>0.72986111111094942</v>
      </c>
      <c r="AM36" s="19">
        <f t="shared" si="16"/>
        <v>0.72986111111094942</v>
      </c>
      <c r="AN36" s="19" t="e">
        <f>IF(AL36&gt;=#REF!,"NO","Yes")</f>
        <v>#REF!</v>
      </c>
      <c r="AO36" s="20" t="e">
        <f>IF(AM36="Pending","pending",IF(AM36&gt;=#REF!,"No", "Yes"))</f>
        <v>#REF!</v>
      </c>
      <c r="AP36" s="21">
        <f t="shared" ca="1" si="10"/>
        <v>44161.737907060182</v>
      </c>
      <c r="AQ36" s="22" t="str">
        <f t="shared" si="17"/>
        <v>Non Pending</v>
      </c>
    </row>
  </sheetData>
  <autoFilter ref="A1:BB1" xr:uid="{F1D98BB4-6519-4E55-9400-C2841DD68764}"/>
  <phoneticPr fontId="47" type="noConversion"/>
  <conditionalFormatting sqref="AN1 AN9:AN28 AN33 AN35">
    <cfRule type="cellIs" dxfId="324" priority="104" operator="equal">
      <formula>"NO"</formula>
    </cfRule>
  </conditionalFormatting>
  <conditionalFormatting sqref="AO1 AO9:AO28 AO33 AO35">
    <cfRule type="cellIs" dxfId="323" priority="101" operator="equal">
      <formula>"pending"</formula>
    </cfRule>
    <cfRule type="cellIs" priority="102" operator="equal">
      <formula>"pending"</formula>
    </cfRule>
    <cfRule type="cellIs" dxfId="322" priority="103" operator="equal">
      <formula>"NO"</formula>
    </cfRule>
  </conditionalFormatting>
  <conditionalFormatting sqref="AP1:AQ1">
    <cfRule type="cellIs" dxfId="321" priority="98" operator="equal">
      <formula>"pending"</formula>
    </cfRule>
    <cfRule type="cellIs" priority="99" operator="equal">
      <formula>"pending"</formula>
    </cfRule>
    <cfRule type="cellIs" dxfId="320" priority="100" operator="equal">
      <formula>"NO"</formula>
    </cfRule>
  </conditionalFormatting>
  <conditionalFormatting sqref="G1:AQ1 A1:E1">
    <cfRule type="duplicateValues" dxfId="319" priority="97"/>
  </conditionalFormatting>
  <conditionalFormatting sqref="AN2:AN8">
    <cfRule type="cellIs" dxfId="318" priority="96" operator="equal">
      <formula>"NO"</formula>
    </cfRule>
  </conditionalFormatting>
  <conditionalFormatting sqref="AO2:AO8">
    <cfRule type="cellIs" dxfId="317" priority="93" operator="equal">
      <formula>"pending"</formula>
    </cfRule>
    <cfRule type="cellIs" priority="94" operator="equal">
      <formula>"pending"</formula>
    </cfRule>
    <cfRule type="cellIs" dxfId="316" priority="95" operator="equal">
      <formula>"NO"</formula>
    </cfRule>
  </conditionalFormatting>
  <conditionalFormatting sqref="AL2:AL28 AL33 AL35">
    <cfRule type="cellIs" dxfId="315" priority="92" operator="greaterThan">
      <formula>2</formula>
    </cfRule>
  </conditionalFormatting>
  <conditionalFormatting sqref="AM2:AM28 AM33 AM35">
    <cfRule type="cellIs" dxfId="314" priority="91" operator="greaterThan">
      <formula>7</formula>
    </cfRule>
  </conditionalFormatting>
  <conditionalFormatting sqref="AN30 AN32 AN34 AN36">
    <cfRule type="cellIs" dxfId="313" priority="84" operator="equal">
      <formula>"NO"</formula>
    </cfRule>
  </conditionalFormatting>
  <conditionalFormatting sqref="AO30 AO32 AO34 AO36">
    <cfRule type="cellIs" dxfId="312" priority="81" operator="equal">
      <formula>"pending"</formula>
    </cfRule>
    <cfRule type="cellIs" priority="82" operator="equal">
      <formula>"pending"</formula>
    </cfRule>
    <cfRule type="cellIs" dxfId="311" priority="83" operator="equal">
      <formula>"NO"</formula>
    </cfRule>
  </conditionalFormatting>
  <conditionalFormatting sqref="AL30 AL32 AL34 AL36">
    <cfRule type="cellIs" dxfId="310" priority="80" operator="greaterThan">
      <formula>2</formula>
    </cfRule>
  </conditionalFormatting>
  <conditionalFormatting sqref="AM30 AM32 AM34 AM36">
    <cfRule type="cellIs" dxfId="309" priority="79" operator="greaterThan">
      <formula>7</formula>
    </cfRule>
  </conditionalFormatting>
  <conditionalFormatting sqref="E1">
    <cfRule type="duplicateValues" dxfId="308" priority="55779"/>
  </conditionalFormatting>
  <conditionalFormatting sqref="E21">
    <cfRule type="duplicateValues" dxfId="307" priority="5578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13F2-32B9-40D6-B859-8211273E0835}">
  <dimension ref="A1:AR77"/>
  <sheetViews>
    <sheetView topLeftCell="AE1" zoomScale="90" zoomScaleNormal="90" workbookViewId="0">
      <pane ySplit="1" topLeftCell="A2" activePane="bottomLeft" state="frozen"/>
      <selection activeCell="D1" sqref="D1"/>
      <selection pane="bottomLeft" activeCell="AE1" sqref="A1:XFD1"/>
    </sheetView>
  </sheetViews>
  <sheetFormatPr defaultColWidth="20.1796875" defaultRowHeight="12.5" x14ac:dyDescent="0.35"/>
  <cols>
    <col min="1" max="1" width="9.81640625" style="124" bestFit="1" customWidth="1"/>
    <col min="2" max="2" width="12.1796875" style="124" bestFit="1" customWidth="1"/>
    <col min="3" max="3" width="15.54296875" style="124" customWidth="1"/>
    <col min="4" max="4" width="15.81640625" style="124" bestFit="1" customWidth="1"/>
    <col min="5" max="5" width="12.81640625" style="124" customWidth="1"/>
    <col min="6" max="6" width="10.54296875" style="124" customWidth="1"/>
    <col min="7" max="7" width="10.1796875" style="124" customWidth="1"/>
    <col min="8" max="8" width="19.1796875" style="124" customWidth="1"/>
    <col min="9" max="9" width="23.54296875" style="124" bestFit="1" customWidth="1"/>
    <col min="10" max="10" width="14.1796875" style="124" bestFit="1" customWidth="1"/>
    <col min="11" max="11" width="13.453125" style="124" bestFit="1" customWidth="1"/>
    <col min="12" max="12" width="34.54296875" style="124" customWidth="1"/>
    <col min="13" max="13" width="6.453125" style="124" bestFit="1" customWidth="1"/>
    <col min="14" max="14" width="11.81640625" style="124" bestFit="1" customWidth="1"/>
    <col min="15" max="15" width="13.81640625" style="124" customWidth="1"/>
    <col min="16" max="16" width="23.81640625" style="124" customWidth="1"/>
    <col min="17" max="17" width="20.453125" style="124" bestFit="1" customWidth="1"/>
    <col min="18" max="18" width="20.453125" style="128" bestFit="1" customWidth="1"/>
    <col min="19" max="19" width="18.453125" style="124" bestFit="1" customWidth="1"/>
    <col min="20" max="20" width="17" style="124" bestFit="1" customWidth="1"/>
    <col min="21" max="21" width="19.453125" style="124" bestFit="1" customWidth="1"/>
    <col min="22" max="23" width="16.81640625" style="124" bestFit="1" customWidth="1"/>
    <col min="24" max="24" width="18.54296875" style="124" bestFit="1" customWidth="1"/>
    <col min="25" max="25" width="19.1796875" style="124" bestFit="1" customWidth="1"/>
    <col min="26" max="26" width="15.81640625" style="124" bestFit="1" customWidth="1"/>
    <col min="27" max="27" width="17.81640625" style="124" bestFit="1" customWidth="1"/>
    <col min="28" max="28" width="17.1796875" style="124" bestFit="1" customWidth="1"/>
    <col min="29" max="29" width="19.81640625" style="124" bestFit="1" customWidth="1"/>
    <col min="30" max="30" width="17.453125" style="124" bestFit="1" customWidth="1"/>
    <col min="31" max="31" width="15.1796875" style="124" bestFit="1" customWidth="1"/>
    <col min="32" max="32" width="7" style="124" bestFit="1" customWidth="1"/>
    <col min="33" max="33" width="14.1796875" style="124" bestFit="1" customWidth="1"/>
    <col min="34" max="34" width="9.81640625" style="124" bestFit="1" customWidth="1"/>
    <col min="35" max="35" width="7" style="124" bestFit="1" customWidth="1"/>
    <col min="36" max="36" width="11.54296875" style="124" bestFit="1" customWidth="1"/>
    <col min="37" max="37" width="17.1796875" style="124" customWidth="1"/>
    <col min="38" max="38" width="13.1796875" style="124" bestFit="1" customWidth="1"/>
    <col min="39" max="39" width="10.81640625" style="124" bestFit="1" customWidth="1"/>
    <col min="40" max="40" width="20.54296875" style="124" bestFit="1" customWidth="1"/>
    <col min="41" max="41" width="20.453125" style="124" bestFit="1" customWidth="1"/>
    <col min="42" max="42" width="15.54296875" style="124" bestFit="1" customWidth="1"/>
    <col min="43" max="43" width="11.54296875" style="124" bestFit="1" customWidth="1"/>
    <col min="44" max="16384" width="20.1796875" style="124"/>
  </cols>
  <sheetData>
    <row r="1" spans="1:44" ht="39" x14ac:dyDescent="0.35">
      <c r="A1" s="77" t="s">
        <v>54</v>
      </c>
      <c r="B1" s="77" t="s">
        <v>0</v>
      </c>
      <c r="C1" s="78" t="s">
        <v>57</v>
      </c>
      <c r="D1" s="78" t="s">
        <v>58</v>
      </c>
      <c r="E1" s="79" t="s">
        <v>55</v>
      </c>
      <c r="F1" s="77" t="s">
        <v>1</v>
      </c>
      <c r="G1" s="77" t="s">
        <v>59</v>
      </c>
      <c r="H1" s="78" t="s">
        <v>2</v>
      </c>
      <c r="I1" s="77" t="s">
        <v>3</v>
      </c>
      <c r="J1" s="77" t="s">
        <v>4</v>
      </c>
      <c r="K1" s="77" t="s">
        <v>5</v>
      </c>
      <c r="L1" s="77" t="s">
        <v>6</v>
      </c>
      <c r="M1" s="77" t="s">
        <v>7</v>
      </c>
      <c r="N1" s="77" t="s">
        <v>8</v>
      </c>
      <c r="O1" s="77" t="s">
        <v>9</v>
      </c>
      <c r="P1" s="77" t="s">
        <v>10</v>
      </c>
      <c r="Q1" s="78" t="s">
        <v>11</v>
      </c>
      <c r="R1" s="129" t="s">
        <v>12</v>
      </c>
      <c r="S1" s="78" t="s">
        <v>13</v>
      </c>
      <c r="T1" s="78" t="s">
        <v>14</v>
      </c>
      <c r="U1" s="78" t="s">
        <v>15</v>
      </c>
      <c r="V1" s="78" t="s">
        <v>16</v>
      </c>
      <c r="W1" s="78" t="s">
        <v>17</v>
      </c>
      <c r="X1" s="78" t="s">
        <v>18</v>
      </c>
      <c r="Y1" s="78" t="s">
        <v>19</v>
      </c>
      <c r="Z1" s="78" t="s">
        <v>20</v>
      </c>
      <c r="AA1" s="77" t="s">
        <v>21</v>
      </c>
      <c r="AB1" s="77" t="s">
        <v>22</v>
      </c>
      <c r="AC1" s="77" t="s">
        <v>23</v>
      </c>
      <c r="AD1" s="77" t="s">
        <v>24</v>
      </c>
      <c r="AE1" s="78" t="s">
        <v>25</v>
      </c>
      <c r="AF1" s="77" t="s">
        <v>26</v>
      </c>
      <c r="AG1" s="77" t="s">
        <v>27</v>
      </c>
      <c r="AH1" s="77" t="s">
        <v>28</v>
      </c>
      <c r="AI1" s="80" t="s">
        <v>29</v>
      </c>
      <c r="AJ1" s="80" t="s">
        <v>30</v>
      </c>
      <c r="AK1" s="80" t="s">
        <v>31</v>
      </c>
      <c r="AL1" s="77" t="s">
        <v>32</v>
      </c>
      <c r="AM1" s="77" t="s">
        <v>33</v>
      </c>
      <c r="AN1" s="77" t="s">
        <v>34</v>
      </c>
      <c r="AO1" s="81" t="s">
        <v>35</v>
      </c>
      <c r="AP1" s="81" t="s">
        <v>48</v>
      </c>
      <c r="AQ1" s="81" t="s">
        <v>47</v>
      </c>
    </row>
    <row r="2" spans="1:44" s="1" customFormat="1" x14ac:dyDescent="0.35">
      <c r="A2" s="1">
        <v>1</v>
      </c>
      <c r="B2" s="1" t="s">
        <v>544</v>
      </c>
      <c r="C2" s="8">
        <v>43952.548611111109</v>
      </c>
      <c r="D2" s="8">
        <v>43952.979166666664</v>
      </c>
      <c r="E2" s="1">
        <v>227489948</v>
      </c>
      <c r="F2" s="1" t="s">
        <v>546</v>
      </c>
      <c r="G2" s="1" t="s">
        <v>333</v>
      </c>
      <c r="H2" s="8">
        <v>43953.179166666669</v>
      </c>
      <c r="I2" s="1" t="s">
        <v>547</v>
      </c>
      <c r="J2" s="1" t="s">
        <v>37</v>
      </c>
      <c r="K2" s="1" t="s">
        <v>38</v>
      </c>
      <c r="L2" s="1" t="s">
        <v>548</v>
      </c>
      <c r="M2" s="1">
        <f>WEEKNUM(H2)</f>
        <v>18</v>
      </c>
      <c r="N2" s="1" t="s">
        <v>39</v>
      </c>
      <c r="O2" s="1" t="s">
        <v>70</v>
      </c>
      <c r="P2" s="1" t="s">
        <v>106</v>
      </c>
      <c r="Q2" s="8">
        <v>43953.276388888888</v>
      </c>
      <c r="R2" s="8"/>
      <c r="S2" s="8"/>
      <c r="T2" s="8"/>
      <c r="U2" s="8"/>
      <c r="V2" s="8"/>
      <c r="W2" s="8"/>
      <c r="X2" s="8">
        <v>43953.276388888888</v>
      </c>
      <c r="Y2" s="8">
        <v>43953.70416666667</v>
      </c>
      <c r="Z2" s="8">
        <v>43953.765277777777</v>
      </c>
      <c r="AA2" s="1" t="s">
        <v>40</v>
      </c>
      <c r="AB2" s="1" t="s">
        <v>98</v>
      </c>
      <c r="AJ2" s="70" t="str">
        <f t="shared" ref="AJ2:AJ33" si="0">IF(N2="Final","NA",IF(S2="","NA",S2-H2))</f>
        <v>NA</v>
      </c>
      <c r="AK2" s="71">
        <f t="shared" ref="AK2:AK33" si="1">IF(N2="initial",IF(AA2="converted to Final MIR",Y2-H2,U2-H2),Y2-H2)</f>
        <v>0.52500000000145519</v>
      </c>
      <c r="AL2" s="71">
        <f t="shared" ref="AL2:AL33" si="2">IF(N2="initial",IF(AA2="converted to Final MIR",Z2-H2,V2-H2),Z2-H2)</f>
        <v>0.58611111110803904</v>
      </c>
      <c r="AM2" s="71">
        <f t="shared" ref="AM2:AM33" si="3">IF(N2="Final",Z2-H2,IF(AB2="MIR Distributed",Z2-H2,"Pending"))</f>
        <v>0.58611111110803904</v>
      </c>
      <c r="AN2" s="71" t="e">
        <f>IF(AL2&gt;=#REF!,"NO","Yes")</f>
        <v>#REF!</v>
      </c>
      <c r="AO2" s="72" t="e">
        <f>IF(AM2="Pending","pending",IF(AM2&gt;=#REF!,"No", "Yes"))</f>
        <v>#REF!</v>
      </c>
      <c r="AP2" s="73">
        <f t="shared" ref="AP2:AP33" ca="1" si="4">NOW()</f>
        <v>44161.737907060182</v>
      </c>
      <c r="AQ2" s="74" t="str">
        <f t="shared" ref="AQ2:AQ33" si="5">IF(AB2="Final Awaited", AP2-H2, IF(AB2="Sent for Approval", AP2-H2, "Non Pending"))</f>
        <v>Non Pending</v>
      </c>
      <c r="AR2" s="125"/>
    </row>
    <row r="3" spans="1:44" s="1" customFormat="1" ht="25" x14ac:dyDescent="0.35">
      <c r="A3" s="1">
        <v>2</v>
      </c>
      <c r="B3" s="1" t="s">
        <v>544</v>
      </c>
      <c r="C3" s="8">
        <v>43953.510416666664</v>
      </c>
      <c r="D3" s="8">
        <v>43953.553472222222</v>
      </c>
      <c r="E3" s="1">
        <v>227557021</v>
      </c>
      <c r="F3" s="1" t="s">
        <v>60</v>
      </c>
      <c r="G3" s="1" t="s">
        <v>42</v>
      </c>
      <c r="H3" s="8">
        <v>43953.577777777777</v>
      </c>
      <c r="I3" s="1" t="s">
        <v>448</v>
      </c>
      <c r="J3" s="1" t="s">
        <v>37</v>
      </c>
      <c r="K3" s="1" t="s">
        <v>38</v>
      </c>
      <c r="L3" s="1" t="s">
        <v>545</v>
      </c>
      <c r="M3" s="1">
        <f t="shared" ref="M3:M66" si="6">WEEKNUM(H3)</f>
        <v>18</v>
      </c>
      <c r="N3" s="1" t="s">
        <v>39</v>
      </c>
      <c r="O3" s="1" t="s">
        <v>70</v>
      </c>
      <c r="P3" s="1" t="s">
        <v>127</v>
      </c>
      <c r="Q3" s="8">
        <v>43953.660416666666</v>
      </c>
      <c r="R3" s="8"/>
      <c r="S3" s="8"/>
      <c r="T3" s="8"/>
      <c r="U3" s="8"/>
      <c r="V3" s="8"/>
      <c r="W3" s="8"/>
      <c r="X3" s="8">
        <v>43953.660416666666</v>
      </c>
      <c r="Y3" s="8"/>
      <c r="Z3" s="8">
        <v>43954.154861111114</v>
      </c>
      <c r="AA3" s="1" t="s">
        <v>40</v>
      </c>
      <c r="AB3" s="1" t="s">
        <v>98</v>
      </c>
      <c r="AJ3" s="70" t="str">
        <f t="shared" si="0"/>
        <v>NA</v>
      </c>
      <c r="AK3" s="71">
        <f t="shared" si="1"/>
        <v>-43953.577777777777</v>
      </c>
      <c r="AL3" s="71">
        <f t="shared" si="2"/>
        <v>0.57708333333721384</v>
      </c>
      <c r="AM3" s="71">
        <f t="shared" si="3"/>
        <v>0.57708333333721384</v>
      </c>
      <c r="AN3" s="71" t="e">
        <f>IF(AL3&gt;=#REF!,"NO","Yes")</f>
        <v>#REF!</v>
      </c>
      <c r="AO3" s="72" t="e">
        <f>IF(AM3="Pending","pending",IF(AM3&gt;=#REF!,"No", "Yes"))</f>
        <v>#REF!</v>
      </c>
      <c r="AP3" s="73">
        <f t="shared" ca="1" si="4"/>
        <v>44161.737907060182</v>
      </c>
      <c r="AQ3" s="74" t="str">
        <f t="shared" si="5"/>
        <v>Non Pending</v>
      </c>
      <c r="AR3" s="125"/>
    </row>
    <row r="4" spans="1:44" s="1" customFormat="1" ht="25" x14ac:dyDescent="0.35">
      <c r="A4" s="1">
        <v>3</v>
      </c>
      <c r="B4" s="1" t="s">
        <v>544</v>
      </c>
      <c r="C4" s="8">
        <v>43954.761111111111</v>
      </c>
      <c r="D4" s="8">
        <v>43954.763888888891</v>
      </c>
      <c r="E4" s="1">
        <v>227635284</v>
      </c>
      <c r="F4" s="1" t="s">
        <v>66</v>
      </c>
      <c r="G4" s="1" t="s">
        <v>67</v>
      </c>
      <c r="H4" s="8">
        <v>43954.989583333336</v>
      </c>
      <c r="I4" s="1" t="s">
        <v>549</v>
      </c>
      <c r="J4" s="1" t="s">
        <v>550</v>
      </c>
      <c r="K4" s="1" t="s">
        <v>46</v>
      </c>
      <c r="L4" s="1" t="s">
        <v>551</v>
      </c>
      <c r="M4" s="1">
        <f t="shared" si="6"/>
        <v>19</v>
      </c>
      <c r="N4" s="1" t="s">
        <v>74</v>
      </c>
      <c r="O4" s="1" t="s">
        <v>70</v>
      </c>
      <c r="P4" s="1" t="s">
        <v>93</v>
      </c>
      <c r="Q4" s="8">
        <v>43955.063194444447</v>
      </c>
      <c r="R4" s="8">
        <v>43955.063194444447</v>
      </c>
      <c r="S4" s="8">
        <v>43956.40347222222</v>
      </c>
      <c r="T4" s="8"/>
      <c r="U4" s="8">
        <v>43956.475694444445</v>
      </c>
      <c r="V4" s="8">
        <v>43956.479166666664</v>
      </c>
      <c r="W4" s="8"/>
      <c r="X4" s="8"/>
      <c r="Y4" s="8">
        <v>43971.667361111111</v>
      </c>
      <c r="Z4" s="8">
        <v>43971.675000000003</v>
      </c>
      <c r="AA4" s="1" t="s">
        <v>183</v>
      </c>
      <c r="AB4" s="1" t="s">
        <v>76</v>
      </c>
      <c r="AJ4" s="70">
        <f t="shared" si="0"/>
        <v>1.413888888884685</v>
      </c>
      <c r="AK4" s="71">
        <f t="shared" si="1"/>
        <v>1.4861111111094942</v>
      </c>
      <c r="AL4" s="71">
        <f t="shared" si="2"/>
        <v>1.4895833333284827</v>
      </c>
      <c r="AM4" s="71" t="str">
        <f t="shared" si="3"/>
        <v>Pending</v>
      </c>
      <c r="AN4" s="71" t="e">
        <f>IF(AL4&gt;=#REF!,"NO","Yes")</f>
        <v>#REF!</v>
      </c>
      <c r="AO4" s="72" t="str">
        <f>IF(AM4="Pending","pending",IF(AM4&gt;=#REF!,"No", "Yes"))</f>
        <v>pending</v>
      </c>
      <c r="AP4" s="73">
        <f t="shared" ca="1" si="4"/>
        <v>44161.737907060182</v>
      </c>
      <c r="AQ4" s="74">
        <f t="shared" ca="1" si="5"/>
        <v>206.74832372684614</v>
      </c>
      <c r="AR4" s="125"/>
    </row>
    <row r="5" spans="1:44" s="1" customFormat="1" ht="25" x14ac:dyDescent="0.35">
      <c r="A5" s="1">
        <v>4</v>
      </c>
      <c r="B5" s="1" t="s">
        <v>544</v>
      </c>
      <c r="C5" s="8">
        <v>43955.660416666666</v>
      </c>
      <c r="D5" s="8">
        <v>43955.790972222225</v>
      </c>
      <c r="E5" s="1">
        <v>227697365</v>
      </c>
      <c r="F5" s="1" t="s">
        <v>60</v>
      </c>
      <c r="G5" s="1" t="s">
        <v>41</v>
      </c>
      <c r="H5" s="8">
        <v>43955.804861111108</v>
      </c>
      <c r="I5" s="1" t="s">
        <v>392</v>
      </c>
      <c r="J5" s="1" t="s">
        <v>37</v>
      </c>
      <c r="K5" s="1" t="s">
        <v>38</v>
      </c>
      <c r="L5" s="1" t="s">
        <v>561</v>
      </c>
      <c r="M5" s="1">
        <f t="shared" si="6"/>
        <v>19</v>
      </c>
      <c r="N5" s="1" t="s">
        <v>39</v>
      </c>
      <c r="O5" s="75" t="s">
        <v>70</v>
      </c>
      <c r="P5" s="1" t="s">
        <v>79</v>
      </c>
      <c r="Q5" s="8">
        <v>43560.958333333336</v>
      </c>
      <c r="R5" s="8"/>
      <c r="S5" s="8"/>
      <c r="T5" s="8"/>
      <c r="U5" s="8"/>
      <c r="V5" s="8"/>
      <c r="W5" s="8"/>
      <c r="X5" s="8" t="s">
        <v>562</v>
      </c>
      <c r="Y5" s="8"/>
      <c r="Z5" s="130">
        <v>43956.47152777778</v>
      </c>
      <c r="AA5" s="1" t="s">
        <v>40</v>
      </c>
      <c r="AB5" s="1" t="s">
        <v>98</v>
      </c>
      <c r="AJ5" s="70" t="str">
        <f t="shared" si="0"/>
        <v>NA</v>
      </c>
      <c r="AK5" s="71">
        <f t="shared" si="1"/>
        <v>-43955.804861111108</v>
      </c>
      <c r="AL5" s="71">
        <f t="shared" si="2"/>
        <v>0.66666666667151731</v>
      </c>
      <c r="AM5" s="71">
        <f t="shared" si="3"/>
        <v>0.66666666667151731</v>
      </c>
      <c r="AN5" s="71" t="e">
        <f>IF(AL5&gt;=#REF!,"NO","Yes")</f>
        <v>#REF!</v>
      </c>
      <c r="AO5" s="72" t="e">
        <f>IF(AM5="Pending","pending",IF(AM5&gt;=#REF!,"No", "Yes"))</f>
        <v>#REF!</v>
      </c>
      <c r="AP5" s="73">
        <f t="shared" ca="1" si="4"/>
        <v>44161.737907060182</v>
      </c>
      <c r="AQ5" s="74" t="str">
        <f t="shared" si="5"/>
        <v>Non Pending</v>
      </c>
      <c r="AR5" s="125"/>
    </row>
    <row r="6" spans="1:44" s="1" customFormat="1" ht="25" x14ac:dyDescent="0.35">
      <c r="A6" s="1">
        <v>5</v>
      </c>
      <c r="B6" s="1" t="s">
        <v>544</v>
      </c>
      <c r="C6" s="8">
        <v>43955.668055555558</v>
      </c>
      <c r="D6" s="8">
        <v>43955.67083333333</v>
      </c>
      <c r="E6" s="1">
        <v>227704275</v>
      </c>
      <c r="F6" s="75" t="s">
        <v>62</v>
      </c>
      <c r="G6" s="75" t="s">
        <v>42</v>
      </c>
      <c r="H6" s="8">
        <v>43955.84652777778</v>
      </c>
      <c r="I6" s="1" t="s">
        <v>558</v>
      </c>
      <c r="J6" s="75" t="s">
        <v>37</v>
      </c>
      <c r="K6" s="75" t="s">
        <v>38</v>
      </c>
      <c r="L6" s="1" t="s">
        <v>559</v>
      </c>
      <c r="M6" s="1">
        <f t="shared" si="6"/>
        <v>19</v>
      </c>
      <c r="N6" s="75" t="s">
        <v>39</v>
      </c>
      <c r="O6" s="1" t="s">
        <v>70</v>
      </c>
      <c r="P6" s="1" t="s">
        <v>82</v>
      </c>
      <c r="Q6" s="8">
        <v>43955.916666666664</v>
      </c>
      <c r="R6" s="8"/>
      <c r="S6" s="8"/>
      <c r="T6" s="8"/>
      <c r="U6" s="8"/>
      <c r="V6" s="8"/>
      <c r="W6" s="8"/>
      <c r="X6" s="8">
        <v>43955.918055555558</v>
      </c>
      <c r="Y6" s="8"/>
      <c r="Z6" s="8">
        <v>43956.420138888891</v>
      </c>
      <c r="AA6" s="1" t="s">
        <v>40</v>
      </c>
      <c r="AB6" s="1" t="s">
        <v>98</v>
      </c>
      <c r="AJ6" s="70" t="str">
        <f t="shared" si="0"/>
        <v>NA</v>
      </c>
      <c r="AK6" s="71">
        <f t="shared" si="1"/>
        <v>-43955.84652777778</v>
      </c>
      <c r="AL6" s="71">
        <f t="shared" si="2"/>
        <v>0.57361111111094942</v>
      </c>
      <c r="AM6" s="71">
        <f t="shared" si="3"/>
        <v>0.57361111111094942</v>
      </c>
      <c r="AN6" s="71" t="e">
        <f>IF(AL6&gt;=#REF!,"NO","Yes")</f>
        <v>#REF!</v>
      </c>
      <c r="AO6" s="72" t="e">
        <f>IF(AM6="Pending","pending",IF(AM6&gt;=#REF!,"No", "Yes"))</f>
        <v>#REF!</v>
      </c>
      <c r="AP6" s="73">
        <f t="shared" ca="1" si="4"/>
        <v>44161.737907060182</v>
      </c>
      <c r="AQ6" s="74" t="str">
        <f t="shared" si="5"/>
        <v>Non Pending</v>
      </c>
      <c r="AR6" s="125"/>
    </row>
    <row r="7" spans="1:44" s="1" customFormat="1" ht="37.5" x14ac:dyDescent="0.35">
      <c r="A7" s="1">
        <v>6</v>
      </c>
      <c r="B7" s="1" t="s">
        <v>544</v>
      </c>
      <c r="C7" s="8">
        <v>43955.574305555558</v>
      </c>
      <c r="D7" s="8">
        <v>43955.729166666664</v>
      </c>
      <c r="E7" s="1">
        <v>227689022</v>
      </c>
      <c r="F7" s="1" t="s">
        <v>62</v>
      </c>
      <c r="G7" s="1" t="s">
        <v>42</v>
      </c>
      <c r="H7" s="8">
        <v>43955.888194444444</v>
      </c>
      <c r="I7" s="1" t="s">
        <v>103</v>
      </c>
      <c r="J7" s="1" t="s">
        <v>37</v>
      </c>
      <c r="K7" s="1" t="s">
        <v>38</v>
      </c>
      <c r="L7" s="1" t="s">
        <v>552</v>
      </c>
      <c r="M7" s="1">
        <f t="shared" si="6"/>
        <v>19</v>
      </c>
      <c r="N7" s="1" t="s">
        <v>39</v>
      </c>
      <c r="O7" s="1" t="s">
        <v>70</v>
      </c>
      <c r="P7" s="1" t="s">
        <v>93</v>
      </c>
      <c r="Q7" s="8">
        <v>43955.977083333331</v>
      </c>
      <c r="R7" s="8"/>
      <c r="S7" s="8"/>
      <c r="T7" s="8"/>
      <c r="U7" s="8"/>
      <c r="V7" s="8"/>
      <c r="W7" s="8"/>
      <c r="X7" s="8">
        <v>43956.435416666667</v>
      </c>
      <c r="Y7" s="8"/>
      <c r="Z7" s="8">
        <v>43956.432638888888</v>
      </c>
      <c r="AA7" s="1" t="s">
        <v>40</v>
      </c>
      <c r="AB7" s="1" t="s">
        <v>98</v>
      </c>
      <c r="AJ7" s="70" t="str">
        <f t="shared" si="0"/>
        <v>NA</v>
      </c>
      <c r="AK7" s="71">
        <f t="shared" si="1"/>
        <v>-43955.888194444444</v>
      </c>
      <c r="AL7" s="71">
        <f t="shared" si="2"/>
        <v>0.54444444444379769</v>
      </c>
      <c r="AM7" s="71">
        <f t="shared" si="3"/>
        <v>0.54444444444379769</v>
      </c>
      <c r="AN7" s="71" t="e">
        <f>IF(AL7&gt;=#REF!,"NO","Yes")</f>
        <v>#REF!</v>
      </c>
      <c r="AO7" s="72" t="e">
        <f>IF(AM7="Pending","pending",IF(AM7&gt;=#REF!,"No", "Yes"))</f>
        <v>#REF!</v>
      </c>
      <c r="AP7" s="73">
        <f t="shared" ca="1" si="4"/>
        <v>44161.737907060182</v>
      </c>
      <c r="AQ7" s="74" t="str">
        <f t="shared" si="5"/>
        <v>Non Pending</v>
      </c>
      <c r="AR7" s="125"/>
    </row>
    <row r="8" spans="1:44" s="1" customFormat="1" ht="25" x14ac:dyDescent="0.35">
      <c r="A8" s="1">
        <v>7</v>
      </c>
      <c r="B8" s="1" t="s">
        <v>544</v>
      </c>
      <c r="C8" s="8">
        <v>43956.177083333336</v>
      </c>
      <c r="D8" s="8">
        <v>43956.194444444445</v>
      </c>
      <c r="E8" s="1">
        <v>227735277</v>
      </c>
      <c r="F8" s="1" t="s">
        <v>50</v>
      </c>
      <c r="G8" s="1" t="s">
        <v>41</v>
      </c>
      <c r="H8" s="8">
        <v>43956.29791666667</v>
      </c>
      <c r="I8" s="1" t="s">
        <v>553</v>
      </c>
      <c r="J8" s="1" t="s">
        <v>37</v>
      </c>
      <c r="K8" s="1" t="s">
        <v>38</v>
      </c>
      <c r="L8" s="1" t="s">
        <v>556</v>
      </c>
      <c r="M8" s="1">
        <f t="shared" si="6"/>
        <v>19</v>
      </c>
      <c r="N8" s="1" t="s">
        <v>39</v>
      </c>
      <c r="O8" s="1" t="s">
        <v>70</v>
      </c>
      <c r="P8" s="1" t="s">
        <v>65</v>
      </c>
      <c r="Q8" s="8">
        <v>43956.347222222219</v>
      </c>
      <c r="R8" s="8"/>
      <c r="S8" s="8"/>
      <c r="T8" s="8"/>
      <c r="U8" s="8"/>
      <c r="V8" s="8"/>
      <c r="W8" s="8"/>
      <c r="X8" s="8">
        <v>43956.349305555559</v>
      </c>
      <c r="Y8" s="8"/>
      <c r="Z8" s="8">
        <v>43956.863194444442</v>
      </c>
      <c r="AA8" s="1" t="s">
        <v>40</v>
      </c>
      <c r="AB8" s="1" t="s">
        <v>98</v>
      </c>
      <c r="AJ8" s="70" t="str">
        <f t="shared" si="0"/>
        <v>NA</v>
      </c>
      <c r="AK8" s="71">
        <f t="shared" si="1"/>
        <v>-43956.29791666667</v>
      </c>
      <c r="AL8" s="71">
        <f t="shared" si="2"/>
        <v>0.56527777777228039</v>
      </c>
      <c r="AM8" s="71">
        <f t="shared" si="3"/>
        <v>0.56527777777228039</v>
      </c>
      <c r="AN8" s="71" t="e">
        <f>IF(AL8&gt;=#REF!,"NO","Yes")</f>
        <v>#REF!</v>
      </c>
      <c r="AO8" s="72" t="e">
        <f>IF(AM8="Pending","pending",IF(AM8&gt;=#REF!,"No", "Yes"))</f>
        <v>#REF!</v>
      </c>
      <c r="AP8" s="73">
        <f t="shared" ca="1" si="4"/>
        <v>44161.737907060182</v>
      </c>
      <c r="AQ8" s="74" t="str">
        <f t="shared" si="5"/>
        <v>Non Pending</v>
      </c>
      <c r="AR8" s="125"/>
    </row>
    <row r="9" spans="1:44" s="1" customFormat="1" ht="25" x14ac:dyDescent="0.35">
      <c r="A9" s="1">
        <v>8</v>
      </c>
      <c r="B9" s="75" t="s">
        <v>544</v>
      </c>
      <c r="C9" s="8">
        <v>43956.509722222225</v>
      </c>
      <c r="D9" s="8">
        <v>43956.519444444442</v>
      </c>
      <c r="E9" s="1">
        <v>227760722</v>
      </c>
      <c r="F9" s="75" t="s">
        <v>62</v>
      </c>
      <c r="G9" s="75" t="s">
        <v>42</v>
      </c>
      <c r="H9" s="8">
        <v>43956.543055555558</v>
      </c>
      <c r="I9" s="75" t="s">
        <v>554</v>
      </c>
      <c r="J9" s="75" t="s">
        <v>37</v>
      </c>
      <c r="K9" s="75" t="s">
        <v>38</v>
      </c>
      <c r="L9" s="75" t="s">
        <v>555</v>
      </c>
      <c r="M9" s="1">
        <f t="shared" si="6"/>
        <v>19</v>
      </c>
      <c r="N9" s="75" t="s">
        <v>39</v>
      </c>
      <c r="O9" s="75" t="s">
        <v>70</v>
      </c>
      <c r="P9" s="75" t="s">
        <v>118</v>
      </c>
      <c r="Q9" s="8">
        <v>43956.5625</v>
      </c>
      <c r="R9" s="8"/>
      <c r="S9" s="8"/>
      <c r="T9" s="8"/>
      <c r="U9" s="8"/>
      <c r="V9" s="8"/>
      <c r="W9" s="8"/>
      <c r="X9" s="8">
        <v>43956.5625</v>
      </c>
      <c r="Y9" s="8"/>
      <c r="Z9" s="8">
        <v>43957.288888888892</v>
      </c>
      <c r="AA9" s="1" t="s">
        <v>40</v>
      </c>
      <c r="AB9" s="1" t="s">
        <v>98</v>
      </c>
      <c r="AJ9" s="70" t="str">
        <f t="shared" si="0"/>
        <v>NA</v>
      </c>
      <c r="AK9" s="71">
        <f t="shared" si="1"/>
        <v>-43956.543055555558</v>
      </c>
      <c r="AL9" s="71">
        <f t="shared" si="2"/>
        <v>0.74583333333430346</v>
      </c>
      <c r="AM9" s="71">
        <f t="shared" si="3"/>
        <v>0.74583333333430346</v>
      </c>
      <c r="AN9" s="71" t="e">
        <f>IF(AL9&gt;=#REF!,"NO","Yes")</f>
        <v>#REF!</v>
      </c>
      <c r="AO9" s="72" t="e">
        <f>IF(AM9="Pending","pending",IF(AM9&gt;=#REF!,"No", "Yes"))</f>
        <v>#REF!</v>
      </c>
      <c r="AP9" s="73">
        <f t="shared" ca="1" si="4"/>
        <v>44161.737907060182</v>
      </c>
      <c r="AQ9" s="74" t="str">
        <f t="shared" si="5"/>
        <v>Non Pending</v>
      </c>
      <c r="AR9" s="125"/>
    </row>
    <row r="10" spans="1:44" s="1" customFormat="1" ht="25" x14ac:dyDescent="0.35">
      <c r="A10" s="1">
        <v>9</v>
      </c>
      <c r="B10" s="75" t="s">
        <v>544</v>
      </c>
      <c r="C10" s="8">
        <v>43956.624305555553</v>
      </c>
      <c r="D10" s="8">
        <v>43956.655555555553</v>
      </c>
      <c r="E10" s="1">
        <v>227772377</v>
      </c>
      <c r="F10" s="75" t="s">
        <v>62</v>
      </c>
      <c r="G10" s="75" t="s">
        <v>42</v>
      </c>
      <c r="H10" s="8">
        <v>43956.668749999997</v>
      </c>
      <c r="I10" s="75" t="s">
        <v>554</v>
      </c>
      <c r="J10" s="75" t="s">
        <v>37</v>
      </c>
      <c r="K10" s="75" t="s">
        <v>38</v>
      </c>
      <c r="L10" s="1" t="s">
        <v>560</v>
      </c>
      <c r="M10" s="1">
        <f t="shared" si="6"/>
        <v>19</v>
      </c>
      <c r="N10" s="75" t="s">
        <v>39</v>
      </c>
      <c r="O10" s="75" t="s">
        <v>70</v>
      </c>
      <c r="P10" s="75" t="s">
        <v>219</v>
      </c>
      <c r="Q10" s="8">
        <v>43956.770833333336</v>
      </c>
      <c r="R10" s="8"/>
      <c r="S10" s="8"/>
      <c r="T10" s="8"/>
      <c r="U10" s="8"/>
      <c r="V10" s="8"/>
      <c r="W10" s="8"/>
      <c r="X10" s="8">
        <v>43956.824999999997</v>
      </c>
      <c r="Y10" s="8"/>
      <c r="Z10" s="8">
        <v>43957.352777777778</v>
      </c>
      <c r="AA10" s="1" t="s">
        <v>40</v>
      </c>
      <c r="AB10" s="1" t="s">
        <v>98</v>
      </c>
      <c r="AJ10" s="70" t="str">
        <f t="shared" si="0"/>
        <v>NA</v>
      </c>
      <c r="AK10" s="71">
        <f t="shared" si="1"/>
        <v>-43956.668749999997</v>
      </c>
      <c r="AL10" s="71">
        <f t="shared" si="2"/>
        <v>0.68402777778101154</v>
      </c>
      <c r="AM10" s="71">
        <f t="shared" si="3"/>
        <v>0.68402777778101154</v>
      </c>
      <c r="AN10" s="71" t="e">
        <f>IF(AL10&gt;=#REF!,"NO","Yes")</f>
        <v>#REF!</v>
      </c>
      <c r="AO10" s="72" t="e">
        <f>IF(AM10="Pending","pending",IF(AM10&gt;=#REF!,"No", "Yes"))</f>
        <v>#REF!</v>
      </c>
      <c r="AP10" s="73">
        <f t="shared" ca="1" si="4"/>
        <v>44161.737907060182</v>
      </c>
      <c r="AQ10" s="74" t="str">
        <f t="shared" si="5"/>
        <v>Non Pending</v>
      </c>
      <c r="AR10" s="125"/>
    </row>
    <row r="11" spans="1:44" s="1" customFormat="1" ht="25" x14ac:dyDescent="0.35">
      <c r="A11" s="1">
        <v>10</v>
      </c>
      <c r="B11" s="1" t="s">
        <v>544</v>
      </c>
      <c r="C11" s="8">
        <v>43956.165972222225</v>
      </c>
      <c r="D11" s="8">
        <v>43956.25</v>
      </c>
      <c r="E11" s="1">
        <v>227736515</v>
      </c>
      <c r="F11" s="1" t="s">
        <v>141</v>
      </c>
      <c r="G11" s="1" t="s">
        <v>67</v>
      </c>
      <c r="H11" s="8">
        <v>43956.822916666664</v>
      </c>
      <c r="I11" s="1" t="s">
        <v>563</v>
      </c>
      <c r="J11" s="1" t="s">
        <v>110</v>
      </c>
      <c r="K11" s="1" t="s">
        <v>46</v>
      </c>
      <c r="L11" s="1" t="s">
        <v>551</v>
      </c>
      <c r="M11" s="1">
        <f t="shared" si="6"/>
        <v>19</v>
      </c>
      <c r="N11" s="1" t="s">
        <v>74</v>
      </c>
      <c r="O11" s="1" t="s">
        <v>70</v>
      </c>
      <c r="P11" s="1" t="s">
        <v>106</v>
      </c>
      <c r="Q11" s="8">
        <v>43956.907638888886</v>
      </c>
      <c r="R11" s="8">
        <v>43956.907638888886</v>
      </c>
      <c r="S11" s="8">
        <v>43957.501388888886</v>
      </c>
      <c r="T11" s="8">
        <v>43956.907638888886</v>
      </c>
      <c r="U11" s="8">
        <v>43957.529166666667</v>
      </c>
      <c r="V11" s="8">
        <v>43957.536111111112</v>
      </c>
      <c r="W11" s="8"/>
      <c r="X11" s="8"/>
      <c r="Y11" s="8"/>
      <c r="AA11" s="1" t="s">
        <v>183</v>
      </c>
      <c r="AB11" s="1" t="s">
        <v>76</v>
      </c>
      <c r="AD11" s="131" t="s">
        <v>661</v>
      </c>
      <c r="AJ11" s="70">
        <f t="shared" si="0"/>
        <v>0.67847222222189885</v>
      </c>
      <c r="AK11" s="71">
        <f t="shared" si="1"/>
        <v>0.70625000000291038</v>
      </c>
      <c r="AL11" s="71">
        <f t="shared" si="2"/>
        <v>0.71319444444816327</v>
      </c>
      <c r="AM11" s="71" t="str">
        <f t="shared" si="3"/>
        <v>Pending</v>
      </c>
      <c r="AN11" s="71" t="e">
        <f>IF(AL11&gt;=#REF!,"NO","Yes")</f>
        <v>#REF!</v>
      </c>
      <c r="AO11" s="72" t="str">
        <f>IF(AM11="Pending","pending",IF(AM11&gt;=#REF!,"No", "Yes"))</f>
        <v>pending</v>
      </c>
      <c r="AP11" s="73">
        <f t="shared" ca="1" si="4"/>
        <v>44161.737907060182</v>
      </c>
      <c r="AQ11" s="74">
        <f t="shared" ca="1" si="5"/>
        <v>204.91499039351766</v>
      </c>
      <c r="AR11" s="125"/>
    </row>
    <row r="12" spans="1:44" s="1" customFormat="1" ht="25" x14ac:dyDescent="0.35">
      <c r="A12" s="1">
        <v>11</v>
      </c>
      <c r="B12" s="1" t="s">
        <v>544</v>
      </c>
      <c r="C12" s="8">
        <v>43957.058333333334</v>
      </c>
      <c r="D12" s="8">
        <v>43957.093055555553</v>
      </c>
      <c r="E12" s="1">
        <v>227813266</v>
      </c>
      <c r="F12" s="1" t="s">
        <v>62</v>
      </c>
      <c r="G12" s="1" t="s">
        <v>42</v>
      </c>
      <c r="H12" s="8">
        <v>43957.134027777778</v>
      </c>
      <c r="I12" s="1" t="s">
        <v>165</v>
      </c>
      <c r="J12" s="1" t="s">
        <v>37</v>
      </c>
      <c r="K12" s="1" t="s">
        <v>38</v>
      </c>
      <c r="L12" s="1" t="s">
        <v>564</v>
      </c>
      <c r="M12" s="1">
        <f t="shared" si="6"/>
        <v>19</v>
      </c>
      <c r="N12" s="1" t="s">
        <v>74</v>
      </c>
      <c r="O12" s="1" t="s">
        <v>70</v>
      </c>
      <c r="P12" s="1" t="s">
        <v>132</v>
      </c>
      <c r="Q12" s="8">
        <v>43957.527777777781</v>
      </c>
      <c r="R12" s="8">
        <v>43957.534722222219</v>
      </c>
      <c r="S12" s="8"/>
      <c r="T12" s="8"/>
      <c r="U12" s="8"/>
      <c r="V12" s="8">
        <v>43959.12222222222</v>
      </c>
      <c r="W12" s="8"/>
      <c r="X12" s="8"/>
      <c r="Y12" s="8"/>
      <c r="AA12" s="1" t="s">
        <v>183</v>
      </c>
      <c r="AB12" s="1" t="s">
        <v>76</v>
      </c>
      <c r="AD12" s="1" t="s">
        <v>565</v>
      </c>
      <c r="AE12" s="8">
        <v>43957.315972222219</v>
      </c>
      <c r="AJ12" s="70" t="str">
        <f t="shared" si="0"/>
        <v>NA</v>
      </c>
      <c r="AK12" s="71">
        <f t="shared" si="1"/>
        <v>-43957.134027777778</v>
      </c>
      <c r="AL12" s="71">
        <f t="shared" si="2"/>
        <v>1.9881944444423425</v>
      </c>
      <c r="AM12" s="71" t="str">
        <f t="shared" si="3"/>
        <v>Pending</v>
      </c>
      <c r="AN12" s="71" t="e">
        <f>IF(AL12&gt;=#REF!,"NO","Yes")</f>
        <v>#REF!</v>
      </c>
      <c r="AO12" s="72" t="str">
        <f>IF(AM12="Pending","pending",IF(AM12&gt;=#REF!,"No", "Yes"))</f>
        <v>pending</v>
      </c>
      <c r="AP12" s="73">
        <f t="shared" ca="1" si="4"/>
        <v>44161.737907060182</v>
      </c>
      <c r="AQ12" s="74">
        <f t="shared" ca="1" si="5"/>
        <v>204.6038792824038</v>
      </c>
      <c r="AR12" s="125"/>
    </row>
    <row r="13" spans="1:44" s="1" customFormat="1" x14ac:dyDescent="0.35">
      <c r="A13" s="1">
        <v>12</v>
      </c>
      <c r="B13" s="1" t="s">
        <v>544</v>
      </c>
      <c r="C13" s="8">
        <v>43957.490972222222</v>
      </c>
      <c r="D13" s="8">
        <v>43957.492361111108</v>
      </c>
      <c r="E13" s="1">
        <v>227846502</v>
      </c>
      <c r="F13" s="1" t="s">
        <v>62</v>
      </c>
      <c r="G13" s="1" t="s">
        <v>42</v>
      </c>
      <c r="H13" s="8">
        <v>43957.540277777778</v>
      </c>
      <c r="I13" s="1" t="s">
        <v>590</v>
      </c>
      <c r="J13" s="1" t="s">
        <v>37</v>
      </c>
      <c r="K13" s="1" t="s">
        <v>38</v>
      </c>
      <c r="L13" s="1" t="s">
        <v>104</v>
      </c>
      <c r="M13" s="1">
        <f t="shared" si="6"/>
        <v>19</v>
      </c>
      <c r="N13" s="1" t="s">
        <v>74</v>
      </c>
      <c r="O13" s="1" t="s">
        <v>70</v>
      </c>
      <c r="P13" s="1" t="s">
        <v>118</v>
      </c>
      <c r="Q13" s="8">
        <v>43957.71597222222</v>
      </c>
      <c r="R13" s="8"/>
      <c r="S13" s="8"/>
      <c r="T13" s="8">
        <v>43957.71597222222</v>
      </c>
      <c r="U13" s="8"/>
      <c r="V13" s="8">
        <v>43958.953472222223</v>
      </c>
      <c r="W13" s="8"/>
      <c r="X13" s="8"/>
      <c r="Y13" s="8"/>
      <c r="AA13" s="1" t="s">
        <v>183</v>
      </c>
      <c r="AB13" s="1" t="s">
        <v>76</v>
      </c>
      <c r="AJ13" s="70" t="str">
        <f t="shared" si="0"/>
        <v>NA</v>
      </c>
      <c r="AK13" s="71">
        <f t="shared" si="1"/>
        <v>-43957.540277777778</v>
      </c>
      <c r="AL13" s="71">
        <f t="shared" si="2"/>
        <v>1.4131944444452529</v>
      </c>
      <c r="AM13" s="71" t="str">
        <f t="shared" si="3"/>
        <v>Pending</v>
      </c>
      <c r="AN13" s="71" t="e">
        <f>IF(AL13&gt;=#REF!,"NO","Yes")</f>
        <v>#REF!</v>
      </c>
      <c r="AO13" s="72" t="str">
        <f>IF(AM13="Pending","pending",IF(AM13&gt;=#REF!,"No", "Yes"))</f>
        <v>pending</v>
      </c>
      <c r="AP13" s="73">
        <f t="shared" ca="1" si="4"/>
        <v>44161.737907060182</v>
      </c>
      <c r="AQ13" s="74">
        <f t="shared" ca="1" si="5"/>
        <v>204.1976292824038</v>
      </c>
      <c r="AR13" s="125"/>
    </row>
    <row r="14" spans="1:44" s="1" customFormat="1" ht="25" x14ac:dyDescent="0.35">
      <c r="A14" s="1">
        <v>13</v>
      </c>
      <c r="B14" s="1" t="s">
        <v>544</v>
      </c>
      <c r="C14" s="8">
        <v>43957.814583333333</v>
      </c>
      <c r="D14" s="8">
        <v>43957.819444444445</v>
      </c>
      <c r="E14" s="1">
        <v>227877254</v>
      </c>
      <c r="F14" s="1" t="s">
        <v>111</v>
      </c>
      <c r="G14" s="1" t="s">
        <v>67</v>
      </c>
      <c r="H14" s="8">
        <v>43957.898611111108</v>
      </c>
      <c r="I14" s="1" t="s">
        <v>569</v>
      </c>
      <c r="J14" s="1" t="s">
        <v>37</v>
      </c>
      <c r="K14" s="1" t="s">
        <v>38</v>
      </c>
      <c r="L14" s="1" t="s">
        <v>570</v>
      </c>
      <c r="M14" s="1">
        <f t="shared" si="6"/>
        <v>19</v>
      </c>
      <c r="N14" s="1" t="s">
        <v>39</v>
      </c>
      <c r="O14" s="1" t="s">
        <v>70</v>
      </c>
      <c r="P14" s="1" t="s">
        <v>79</v>
      </c>
      <c r="Q14" s="8">
        <v>43957.979166666664</v>
      </c>
      <c r="R14" s="8"/>
      <c r="S14" s="8"/>
      <c r="T14" s="8"/>
      <c r="U14" s="8"/>
      <c r="V14" s="8"/>
      <c r="W14" s="8"/>
      <c r="X14" s="8">
        <v>43957.989583333336</v>
      </c>
      <c r="Y14" s="8"/>
      <c r="Z14" s="130">
        <v>43958.464583333334</v>
      </c>
      <c r="AA14" s="1" t="s">
        <v>40</v>
      </c>
      <c r="AB14" s="1" t="s">
        <v>98</v>
      </c>
      <c r="AC14" s="90"/>
      <c r="AD14" s="90"/>
      <c r="AE14" s="90"/>
      <c r="AF14" s="90"/>
      <c r="AG14" s="90"/>
      <c r="AH14" s="90"/>
      <c r="AI14" s="90"/>
      <c r="AJ14" s="70" t="str">
        <f t="shared" si="0"/>
        <v>NA</v>
      </c>
      <c r="AK14" s="71">
        <f t="shared" si="1"/>
        <v>-43957.898611111108</v>
      </c>
      <c r="AL14" s="71">
        <f t="shared" si="2"/>
        <v>0.56597222222626442</v>
      </c>
      <c r="AM14" s="71">
        <f t="shared" si="3"/>
        <v>0.56597222222626442</v>
      </c>
      <c r="AN14" s="71" t="e">
        <f>IF(AL14&gt;=#REF!,"NO","Yes")</f>
        <v>#REF!</v>
      </c>
      <c r="AO14" s="72" t="e">
        <f>IF(AM14="Pending","pending",IF(AM14&gt;=#REF!,"No", "Yes"))</f>
        <v>#REF!</v>
      </c>
      <c r="AP14" s="73">
        <f t="shared" ca="1" si="4"/>
        <v>44161.737907060182</v>
      </c>
      <c r="AQ14" s="74" t="str">
        <f t="shared" si="5"/>
        <v>Non Pending</v>
      </c>
      <c r="AR14" s="125"/>
    </row>
    <row r="15" spans="1:44" s="1" customFormat="1" ht="25" x14ac:dyDescent="0.35">
      <c r="A15" s="1">
        <v>14</v>
      </c>
      <c r="B15" s="1" t="s">
        <v>544</v>
      </c>
      <c r="C15" s="8">
        <v>43958.222222222219</v>
      </c>
      <c r="D15" s="8">
        <v>43958.354166666664</v>
      </c>
      <c r="E15" s="1">
        <v>227911860</v>
      </c>
      <c r="F15" s="1" t="s">
        <v>66</v>
      </c>
      <c r="G15" s="1" t="s">
        <v>67</v>
      </c>
      <c r="H15" s="8">
        <v>43958.392361111109</v>
      </c>
      <c r="I15" s="1" t="s">
        <v>566</v>
      </c>
      <c r="J15" s="1" t="s">
        <v>37</v>
      </c>
      <c r="K15" s="1" t="s">
        <v>38</v>
      </c>
      <c r="L15" s="1" t="s">
        <v>567</v>
      </c>
      <c r="M15" s="1">
        <f t="shared" si="6"/>
        <v>19</v>
      </c>
      <c r="N15" s="1" t="s">
        <v>74</v>
      </c>
      <c r="O15" s="1" t="s">
        <v>70</v>
      </c>
      <c r="P15" s="1" t="s">
        <v>53</v>
      </c>
      <c r="Q15" s="8">
        <v>43958.461805555555</v>
      </c>
      <c r="R15" s="8">
        <v>43958.463888888888</v>
      </c>
      <c r="S15" s="8"/>
      <c r="T15" s="8"/>
      <c r="U15" s="8"/>
      <c r="V15" s="8">
        <v>43959.886111111111</v>
      </c>
      <c r="W15" s="8"/>
      <c r="X15" s="8"/>
      <c r="Y15" s="8"/>
      <c r="AA15" s="1" t="s">
        <v>183</v>
      </c>
      <c r="AB15" s="1" t="s">
        <v>76</v>
      </c>
      <c r="AD15" s="1" t="s">
        <v>568</v>
      </c>
      <c r="AE15" s="8">
        <v>43958.427083333336</v>
      </c>
      <c r="AJ15" s="70" t="str">
        <f t="shared" si="0"/>
        <v>NA</v>
      </c>
      <c r="AK15" s="71">
        <f t="shared" si="1"/>
        <v>-43958.392361111109</v>
      </c>
      <c r="AL15" s="71">
        <f t="shared" si="2"/>
        <v>1.4937500000014552</v>
      </c>
      <c r="AM15" s="71" t="str">
        <f t="shared" si="3"/>
        <v>Pending</v>
      </c>
      <c r="AN15" s="71" t="e">
        <f>IF(AL15&gt;=#REF!,"NO","Yes")</f>
        <v>#REF!</v>
      </c>
      <c r="AO15" s="72" t="str">
        <f>IF(AM15="Pending","pending",IF(AM15&gt;=#REF!,"No", "Yes"))</f>
        <v>pending</v>
      </c>
      <c r="AP15" s="73">
        <f t="shared" ca="1" si="4"/>
        <v>44161.737907060182</v>
      </c>
      <c r="AQ15" s="74">
        <f t="shared" ca="1" si="5"/>
        <v>203.3455459490724</v>
      </c>
      <c r="AR15" s="125"/>
    </row>
    <row r="16" spans="1:44" s="1" customFormat="1" ht="25" x14ac:dyDescent="0.35">
      <c r="A16" s="1">
        <v>15</v>
      </c>
      <c r="B16" s="1" t="s">
        <v>544</v>
      </c>
      <c r="C16" s="8">
        <v>43959.640972222223</v>
      </c>
      <c r="D16" s="8">
        <v>43959.663194444445</v>
      </c>
      <c r="E16" s="1">
        <v>228016316</v>
      </c>
      <c r="F16" s="1" t="s">
        <v>94</v>
      </c>
      <c r="G16" s="1" t="s">
        <v>41</v>
      </c>
      <c r="H16" s="8">
        <v>43959.740277777775</v>
      </c>
      <c r="I16" s="1" t="s">
        <v>575</v>
      </c>
      <c r="J16" s="1" t="s">
        <v>37</v>
      </c>
      <c r="K16" s="1" t="s">
        <v>38</v>
      </c>
      <c r="L16" s="1" t="s">
        <v>576</v>
      </c>
      <c r="M16" s="1">
        <f t="shared" si="6"/>
        <v>19</v>
      </c>
      <c r="N16" s="1" t="s">
        <v>39</v>
      </c>
      <c r="O16" s="1" t="s">
        <v>70</v>
      </c>
      <c r="P16" s="1" t="s">
        <v>65</v>
      </c>
      <c r="Q16" s="8">
        <v>43959.854166666664</v>
      </c>
      <c r="R16" s="8"/>
      <c r="S16" s="8"/>
      <c r="T16" s="8"/>
      <c r="U16" s="8"/>
      <c r="V16" s="8"/>
      <c r="W16" s="8"/>
      <c r="X16" s="8">
        <v>43959.857638888891</v>
      </c>
      <c r="Y16" s="8"/>
      <c r="Z16" s="8">
        <v>43959.974305555559</v>
      </c>
      <c r="AA16" s="1" t="s">
        <v>40</v>
      </c>
      <c r="AB16" s="1" t="s">
        <v>98</v>
      </c>
      <c r="AJ16" s="70" t="str">
        <f t="shared" si="0"/>
        <v>NA</v>
      </c>
      <c r="AK16" s="71">
        <f t="shared" si="1"/>
        <v>-43959.740277777775</v>
      </c>
      <c r="AL16" s="71">
        <f t="shared" si="2"/>
        <v>0.23402777778392192</v>
      </c>
      <c r="AM16" s="71">
        <f t="shared" si="3"/>
        <v>0.23402777778392192</v>
      </c>
      <c r="AN16" s="71" t="e">
        <f>IF(AL16&gt;=#REF!,"NO","Yes")</f>
        <v>#REF!</v>
      </c>
      <c r="AO16" s="72" t="e">
        <f>IF(AM16="Pending","pending",IF(AM16&gt;=#REF!,"No", "Yes"))</f>
        <v>#REF!</v>
      </c>
      <c r="AP16" s="73">
        <f t="shared" ca="1" si="4"/>
        <v>44161.737907060182</v>
      </c>
      <c r="AQ16" s="74" t="str">
        <f t="shared" si="5"/>
        <v>Non Pending</v>
      </c>
      <c r="AR16" s="125"/>
    </row>
    <row r="17" spans="1:44" s="1" customFormat="1" ht="25" x14ac:dyDescent="0.35">
      <c r="A17" s="1">
        <v>16</v>
      </c>
      <c r="B17" s="1" t="s">
        <v>544</v>
      </c>
      <c r="C17" s="8">
        <v>43959.759722222225</v>
      </c>
      <c r="D17" s="8">
        <v>43959.768750000003</v>
      </c>
      <c r="E17" s="1">
        <v>228023242</v>
      </c>
      <c r="F17" s="1" t="s">
        <v>60</v>
      </c>
      <c r="G17" s="1" t="s">
        <v>41</v>
      </c>
      <c r="H17" s="8">
        <v>43959.838888888888</v>
      </c>
      <c r="I17" s="1" t="s">
        <v>584</v>
      </c>
      <c r="J17" s="1" t="s">
        <v>37</v>
      </c>
      <c r="K17" s="1" t="s">
        <v>38</v>
      </c>
      <c r="L17" s="1" t="s">
        <v>585</v>
      </c>
      <c r="M17" s="1">
        <f t="shared" si="6"/>
        <v>19</v>
      </c>
      <c r="N17" s="1" t="s">
        <v>39</v>
      </c>
      <c r="O17" s="1" t="s">
        <v>70</v>
      </c>
      <c r="P17" s="1" t="s">
        <v>314</v>
      </c>
      <c r="Q17" s="8">
        <v>43959.993055555555</v>
      </c>
      <c r="R17" s="8"/>
      <c r="S17" s="8"/>
      <c r="T17" s="8"/>
      <c r="U17" s="8"/>
      <c r="V17" s="8"/>
      <c r="W17" s="8"/>
      <c r="X17" s="8">
        <v>43959.996527777781</v>
      </c>
      <c r="Y17" s="8"/>
      <c r="Z17" s="8">
        <v>43960.492361111108</v>
      </c>
      <c r="AA17" s="1" t="s">
        <v>40</v>
      </c>
      <c r="AB17" s="1" t="s">
        <v>98</v>
      </c>
      <c r="AJ17" s="70" t="str">
        <f t="shared" si="0"/>
        <v>NA</v>
      </c>
      <c r="AK17" s="71">
        <f t="shared" si="1"/>
        <v>-43959.838888888888</v>
      </c>
      <c r="AL17" s="71">
        <f t="shared" si="2"/>
        <v>0.65347222222044365</v>
      </c>
      <c r="AM17" s="71">
        <f t="shared" si="3"/>
        <v>0.65347222222044365</v>
      </c>
      <c r="AN17" s="71" t="e">
        <f>IF(AL17&gt;=#REF!,"NO","Yes")</f>
        <v>#REF!</v>
      </c>
      <c r="AO17" s="72" t="e">
        <f>IF(AM17="Pending","pending",IF(AM17&gt;=#REF!,"No", "Yes"))</f>
        <v>#REF!</v>
      </c>
      <c r="AP17" s="73">
        <f t="shared" ca="1" si="4"/>
        <v>44161.737907060182</v>
      </c>
      <c r="AQ17" s="74" t="str">
        <f t="shared" si="5"/>
        <v>Non Pending</v>
      </c>
      <c r="AR17" s="125"/>
    </row>
    <row r="18" spans="1:44" s="1" customFormat="1" ht="25" x14ac:dyDescent="0.35">
      <c r="A18" s="1">
        <v>17</v>
      </c>
      <c r="B18" s="1" t="s">
        <v>544</v>
      </c>
      <c r="C18" s="8">
        <v>43959.894444444442</v>
      </c>
      <c r="D18" s="8">
        <v>43959.934027777781</v>
      </c>
      <c r="E18" s="1">
        <v>228034739</v>
      </c>
      <c r="F18" s="1" t="s">
        <v>66</v>
      </c>
      <c r="G18" s="1" t="s">
        <v>67</v>
      </c>
      <c r="H18" s="8">
        <v>43959.956250000003</v>
      </c>
      <c r="I18" s="1" t="s">
        <v>571</v>
      </c>
      <c r="J18" s="1" t="s">
        <v>299</v>
      </c>
      <c r="K18" s="1" t="s">
        <v>572</v>
      </c>
      <c r="L18" s="1" t="s">
        <v>573</v>
      </c>
      <c r="M18" s="1">
        <f t="shared" si="6"/>
        <v>19</v>
      </c>
      <c r="N18" s="1" t="s">
        <v>39</v>
      </c>
      <c r="O18" s="1" t="s">
        <v>70</v>
      </c>
      <c r="P18" s="1" t="s">
        <v>132</v>
      </c>
      <c r="Q18" s="8">
        <v>43960.006944444445</v>
      </c>
      <c r="R18" s="8">
        <v>43960.011805555558</v>
      </c>
      <c r="S18" s="8"/>
      <c r="T18" s="8"/>
      <c r="U18" s="8"/>
      <c r="V18" s="8"/>
      <c r="W18" s="8"/>
      <c r="X18" s="8"/>
      <c r="Y18" s="8"/>
      <c r="Z18" s="8">
        <v>43960.968055555553</v>
      </c>
      <c r="AA18" s="1" t="s">
        <v>40</v>
      </c>
      <c r="AB18" s="1" t="s">
        <v>98</v>
      </c>
      <c r="AJ18" s="70" t="str">
        <f t="shared" si="0"/>
        <v>NA</v>
      </c>
      <c r="AK18" s="71">
        <f t="shared" si="1"/>
        <v>-43959.956250000003</v>
      </c>
      <c r="AL18" s="71">
        <f t="shared" si="2"/>
        <v>1.0118055555503815</v>
      </c>
      <c r="AM18" s="71">
        <f t="shared" si="3"/>
        <v>1.0118055555503815</v>
      </c>
      <c r="AN18" s="71" t="e">
        <f>IF(AL18&gt;=#REF!,"NO","Yes")</f>
        <v>#REF!</v>
      </c>
      <c r="AO18" s="72" t="e">
        <f>IF(AM18="Pending","pending",IF(AM18&gt;=#REF!,"No", "Yes"))</f>
        <v>#REF!</v>
      </c>
      <c r="AP18" s="73">
        <f t="shared" ca="1" si="4"/>
        <v>44161.737907060182</v>
      </c>
      <c r="AQ18" s="74" t="str">
        <f t="shared" si="5"/>
        <v>Non Pending</v>
      </c>
      <c r="AR18" s="125"/>
    </row>
    <row r="19" spans="1:44" s="1" customFormat="1" ht="25" x14ac:dyDescent="0.35">
      <c r="A19" s="1">
        <v>18</v>
      </c>
      <c r="B19" s="1" t="s">
        <v>544</v>
      </c>
      <c r="C19" s="8">
        <v>43960.647222222222</v>
      </c>
      <c r="D19" s="8">
        <v>43960.717361111114</v>
      </c>
      <c r="E19" s="1">
        <v>228085377</v>
      </c>
      <c r="F19" s="1" t="s">
        <v>60</v>
      </c>
      <c r="G19" s="1" t="s">
        <v>41</v>
      </c>
      <c r="H19" s="8">
        <v>43960.722222222219</v>
      </c>
      <c r="I19" s="1" t="s">
        <v>91</v>
      </c>
      <c r="J19" s="1" t="s">
        <v>37</v>
      </c>
      <c r="K19" s="1" t="s">
        <v>38</v>
      </c>
      <c r="L19" s="1" t="s">
        <v>574</v>
      </c>
      <c r="M19" s="1">
        <f t="shared" si="6"/>
        <v>19</v>
      </c>
      <c r="N19" s="1" t="s">
        <v>39</v>
      </c>
      <c r="O19" s="1" t="s">
        <v>70</v>
      </c>
      <c r="P19" s="1" t="s">
        <v>65</v>
      </c>
      <c r="Q19" s="8">
        <v>43961.013888888891</v>
      </c>
      <c r="R19" s="8"/>
      <c r="S19" s="8"/>
      <c r="T19" s="8"/>
      <c r="U19" s="8"/>
      <c r="V19" s="8"/>
      <c r="W19" s="8"/>
      <c r="X19" s="8">
        <v>43961.013888888891</v>
      </c>
      <c r="Y19" s="8"/>
      <c r="Z19" s="8">
        <v>43961.916666666664</v>
      </c>
      <c r="AA19" s="1" t="s">
        <v>40</v>
      </c>
      <c r="AB19" s="1" t="s">
        <v>98</v>
      </c>
      <c r="AJ19" s="70" t="str">
        <f t="shared" si="0"/>
        <v>NA</v>
      </c>
      <c r="AK19" s="71">
        <f t="shared" si="1"/>
        <v>-43960.722222222219</v>
      </c>
      <c r="AL19" s="71">
        <f t="shared" si="2"/>
        <v>1.1944444444452529</v>
      </c>
      <c r="AM19" s="71">
        <f t="shared" si="3"/>
        <v>1.1944444444452529</v>
      </c>
      <c r="AN19" s="71" t="e">
        <f>IF(AL19&gt;=#REF!,"NO","Yes")</f>
        <v>#REF!</v>
      </c>
      <c r="AO19" s="72" t="e">
        <f>IF(AM19="Pending","pending",IF(AM19&gt;=#REF!,"No", "Yes"))</f>
        <v>#REF!</v>
      </c>
      <c r="AP19" s="73">
        <f t="shared" ca="1" si="4"/>
        <v>44161.737907060182</v>
      </c>
      <c r="AQ19" s="74" t="str">
        <f t="shared" si="5"/>
        <v>Non Pending</v>
      </c>
      <c r="AR19" s="125"/>
    </row>
    <row r="20" spans="1:44" s="1" customFormat="1" ht="25" x14ac:dyDescent="0.35">
      <c r="A20" s="1">
        <v>19</v>
      </c>
      <c r="B20" s="1" t="s">
        <v>544</v>
      </c>
      <c r="C20" s="8">
        <v>43960.663194444445</v>
      </c>
      <c r="D20" s="8">
        <v>43960.71875</v>
      </c>
      <c r="E20" s="1">
        <v>228086296</v>
      </c>
      <c r="F20" s="1" t="s">
        <v>332</v>
      </c>
      <c r="G20" s="1" t="s">
        <v>333</v>
      </c>
      <c r="H20" s="8">
        <v>43960.816666666666</v>
      </c>
      <c r="I20" s="1" t="s">
        <v>579</v>
      </c>
      <c r="J20" s="1" t="s">
        <v>550</v>
      </c>
      <c r="K20" s="1" t="s">
        <v>46</v>
      </c>
      <c r="L20" s="1" t="s">
        <v>580</v>
      </c>
      <c r="M20" s="1">
        <f t="shared" si="6"/>
        <v>19</v>
      </c>
      <c r="N20" s="1" t="s">
        <v>39</v>
      </c>
      <c r="O20" s="1" t="s">
        <v>70</v>
      </c>
      <c r="P20" s="1" t="s">
        <v>106</v>
      </c>
      <c r="Q20" s="8">
        <v>43961.375694444447</v>
      </c>
      <c r="R20" s="8"/>
      <c r="S20" s="8"/>
      <c r="T20" s="8"/>
      <c r="U20" s="8"/>
      <c r="V20" s="8"/>
      <c r="W20" s="8"/>
      <c r="X20" s="8">
        <v>43961.375694444447</v>
      </c>
      <c r="Y20" s="8"/>
      <c r="Z20" s="8">
        <v>43962.679166666669</v>
      </c>
      <c r="AA20" s="1" t="s">
        <v>40</v>
      </c>
      <c r="AB20" s="1" t="s">
        <v>98</v>
      </c>
      <c r="AJ20" s="70" t="str">
        <f t="shared" si="0"/>
        <v>NA</v>
      </c>
      <c r="AK20" s="71">
        <f t="shared" si="1"/>
        <v>-43960.816666666666</v>
      </c>
      <c r="AL20" s="71">
        <f t="shared" si="2"/>
        <v>1.8625000000029104</v>
      </c>
      <c r="AM20" s="71">
        <f t="shared" si="3"/>
        <v>1.8625000000029104</v>
      </c>
      <c r="AN20" s="71" t="e">
        <f>IF(AL20&gt;=#REF!,"NO","Yes")</f>
        <v>#REF!</v>
      </c>
      <c r="AO20" s="72" t="e">
        <f>IF(AM20="Pending","pending",IF(AM20&gt;=#REF!,"No", "Yes"))</f>
        <v>#REF!</v>
      </c>
      <c r="AP20" s="73">
        <f t="shared" ca="1" si="4"/>
        <v>44161.737907060182</v>
      </c>
      <c r="AQ20" s="74" t="str">
        <f t="shared" si="5"/>
        <v>Non Pending</v>
      </c>
      <c r="AR20" s="125"/>
    </row>
    <row r="21" spans="1:44" s="1" customFormat="1" ht="50" x14ac:dyDescent="0.35">
      <c r="A21" s="1">
        <v>20</v>
      </c>
      <c r="B21" s="1" t="s">
        <v>544</v>
      </c>
      <c r="C21" s="8">
        <v>43960.76666666667</v>
      </c>
      <c r="D21" s="8">
        <v>43960.862500000003</v>
      </c>
      <c r="E21" s="1">
        <v>228097074</v>
      </c>
      <c r="F21" s="1" t="s">
        <v>50</v>
      </c>
      <c r="G21" s="1" t="s">
        <v>41</v>
      </c>
      <c r="H21" s="8">
        <v>43960.931944444441</v>
      </c>
      <c r="I21" s="1" t="s">
        <v>586</v>
      </c>
      <c r="J21" s="1" t="s">
        <v>37</v>
      </c>
      <c r="K21" s="1" t="s">
        <v>38</v>
      </c>
      <c r="L21" s="1" t="s">
        <v>588</v>
      </c>
      <c r="M21" s="1">
        <f t="shared" si="6"/>
        <v>19</v>
      </c>
      <c r="N21" s="1" t="s">
        <v>39</v>
      </c>
      <c r="O21" s="1" t="s">
        <v>70</v>
      </c>
      <c r="P21" s="1" t="s">
        <v>314</v>
      </c>
      <c r="Q21" s="8">
        <v>43961.284722222219</v>
      </c>
      <c r="R21" s="8"/>
      <c r="S21" s="8"/>
      <c r="T21" s="8"/>
      <c r="U21" s="8"/>
      <c r="V21" s="8"/>
      <c r="W21" s="8"/>
      <c r="X21" s="8">
        <v>43961.288194444445</v>
      </c>
      <c r="Y21" s="8"/>
      <c r="Z21" s="8">
        <v>43961.938888888886</v>
      </c>
      <c r="AA21" s="1" t="s">
        <v>40</v>
      </c>
      <c r="AB21" s="1" t="s">
        <v>98</v>
      </c>
      <c r="AJ21" s="70" t="str">
        <f t="shared" si="0"/>
        <v>NA</v>
      </c>
      <c r="AK21" s="71">
        <f t="shared" si="1"/>
        <v>-43960.931944444441</v>
      </c>
      <c r="AL21" s="71">
        <f t="shared" si="2"/>
        <v>1.0069444444452529</v>
      </c>
      <c r="AM21" s="71">
        <f t="shared" si="3"/>
        <v>1.0069444444452529</v>
      </c>
      <c r="AN21" s="71" t="e">
        <f>IF(AL21&gt;=#REF!,"NO","Yes")</f>
        <v>#REF!</v>
      </c>
      <c r="AO21" s="72" t="e">
        <f>IF(AM21="Pending","pending",IF(AM21&gt;=#REF!,"No", "Yes"))</f>
        <v>#REF!</v>
      </c>
      <c r="AP21" s="73">
        <f t="shared" ca="1" si="4"/>
        <v>44161.737907060182</v>
      </c>
      <c r="AQ21" s="74" t="str">
        <f t="shared" si="5"/>
        <v>Non Pending</v>
      </c>
      <c r="AR21" s="125"/>
    </row>
    <row r="22" spans="1:44" s="1" customFormat="1" ht="25" x14ac:dyDescent="0.35">
      <c r="A22" s="1">
        <v>21</v>
      </c>
      <c r="B22" s="1" t="s">
        <v>544</v>
      </c>
      <c r="C22" s="8">
        <v>43960.621527777781</v>
      </c>
      <c r="D22" s="8">
        <v>43961.044444444444</v>
      </c>
      <c r="E22" s="1">
        <v>228080881</v>
      </c>
      <c r="F22" s="1" t="s">
        <v>51</v>
      </c>
      <c r="G22" s="1" t="s">
        <v>42</v>
      </c>
      <c r="H22" s="8">
        <v>43961.291666666664</v>
      </c>
      <c r="I22" s="1" t="s">
        <v>577</v>
      </c>
      <c r="J22" s="1" t="s">
        <v>117</v>
      </c>
      <c r="K22" s="1" t="s">
        <v>38</v>
      </c>
      <c r="L22" s="1" t="s">
        <v>578</v>
      </c>
      <c r="M22" s="1">
        <f t="shared" si="6"/>
        <v>20</v>
      </c>
      <c r="N22" s="1" t="s">
        <v>39</v>
      </c>
      <c r="O22" s="1" t="s">
        <v>70</v>
      </c>
      <c r="P22" s="1" t="s">
        <v>132</v>
      </c>
      <c r="Q22" s="8">
        <v>43961.3125</v>
      </c>
      <c r="R22" s="8"/>
      <c r="S22" s="8"/>
      <c r="T22" s="8"/>
      <c r="U22" s="8"/>
      <c r="V22" s="8"/>
      <c r="W22" s="8"/>
      <c r="X22" s="8">
        <v>43961.319444444445</v>
      </c>
      <c r="Y22" s="8"/>
      <c r="Z22" s="130">
        <v>43961.938194444447</v>
      </c>
      <c r="AA22" s="1" t="s">
        <v>40</v>
      </c>
      <c r="AB22" s="1" t="s">
        <v>98</v>
      </c>
      <c r="AJ22" s="70" t="str">
        <f t="shared" si="0"/>
        <v>NA</v>
      </c>
      <c r="AK22" s="71">
        <f t="shared" si="1"/>
        <v>-43961.291666666664</v>
      </c>
      <c r="AL22" s="71">
        <f t="shared" si="2"/>
        <v>0.64652777778246673</v>
      </c>
      <c r="AM22" s="71">
        <f t="shared" si="3"/>
        <v>0.64652777778246673</v>
      </c>
      <c r="AN22" s="71" t="e">
        <f>IF(AL22&gt;=#REF!,"NO","Yes")</f>
        <v>#REF!</v>
      </c>
      <c r="AO22" s="72" t="e">
        <f>IF(AM22="Pending","pending",IF(AM22&gt;=#REF!,"No", "Yes"))</f>
        <v>#REF!</v>
      </c>
      <c r="AP22" s="73">
        <f t="shared" ca="1" si="4"/>
        <v>44161.737907060182</v>
      </c>
      <c r="AQ22" s="74" t="str">
        <f t="shared" si="5"/>
        <v>Non Pending</v>
      </c>
      <c r="AR22" s="125"/>
    </row>
    <row r="23" spans="1:44" s="1" customFormat="1" ht="25" x14ac:dyDescent="0.35">
      <c r="A23" s="1">
        <v>22</v>
      </c>
      <c r="B23" s="1" t="s">
        <v>544</v>
      </c>
      <c r="C23" s="8">
        <v>43961.599305555559</v>
      </c>
      <c r="D23" s="8">
        <v>43961.621527777781</v>
      </c>
      <c r="E23" s="1">
        <v>228147458</v>
      </c>
      <c r="F23" s="1" t="s">
        <v>51</v>
      </c>
      <c r="G23" s="1" t="s">
        <v>42</v>
      </c>
      <c r="H23" s="8">
        <v>43961.654861111114</v>
      </c>
      <c r="I23" s="1" t="s">
        <v>587</v>
      </c>
      <c r="J23" s="1" t="s">
        <v>37</v>
      </c>
      <c r="K23" s="1" t="s">
        <v>38</v>
      </c>
      <c r="L23" s="1" t="s">
        <v>589</v>
      </c>
      <c r="M23" s="1">
        <f t="shared" si="6"/>
        <v>20</v>
      </c>
      <c r="N23" s="1" t="s">
        <v>39</v>
      </c>
      <c r="O23" s="1" t="s">
        <v>70</v>
      </c>
      <c r="P23" s="1" t="s">
        <v>314</v>
      </c>
      <c r="Q23" s="8">
        <v>43962.364583333336</v>
      </c>
      <c r="R23" s="8"/>
      <c r="S23" s="8"/>
      <c r="T23" s="8"/>
      <c r="U23" s="8"/>
      <c r="V23" s="8"/>
      <c r="W23" s="8"/>
      <c r="X23" s="8">
        <v>43962.365972222222</v>
      </c>
      <c r="Y23" s="8"/>
      <c r="Z23" s="8">
        <v>43962.445138888892</v>
      </c>
      <c r="AA23" s="1" t="s">
        <v>40</v>
      </c>
      <c r="AB23" s="1" t="s">
        <v>98</v>
      </c>
      <c r="AJ23" s="70" t="str">
        <f t="shared" si="0"/>
        <v>NA</v>
      </c>
      <c r="AK23" s="71">
        <f t="shared" si="1"/>
        <v>-43961.654861111114</v>
      </c>
      <c r="AL23" s="71">
        <f t="shared" si="2"/>
        <v>0.79027777777810115</v>
      </c>
      <c r="AM23" s="71">
        <f t="shared" si="3"/>
        <v>0.79027777777810115</v>
      </c>
      <c r="AN23" s="71" t="e">
        <f>IF(AL23&gt;=#REF!,"NO","Yes")</f>
        <v>#REF!</v>
      </c>
      <c r="AO23" s="72" t="e">
        <f>IF(AM23="Pending","pending",IF(AM23&gt;=#REF!,"No", "Yes"))</f>
        <v>#REF!</v>
      </c>
      <c r="AP23" s="73">
        <f t="shared" ca="1" si="4"/>
        <v>44161.737907060182</v>
      </c>
      <c r="AQ23" s="74" t="str">
        <f t="shared" si="5"/>
        <v>Non Pending</v>
      </c>
      <c r="AR23" s="125"/>
    </row>
    <row r="24" spans="1:44" s="1" customFormat="1" ht="25" x14ac:dyDescent="0.35">
      <c r="A24" s="1">
        <v>23</v>
      </c>
      <c r="B24" s="1" t="s">
        <v>544</v>
      </c>
      <c r="C24" s="8">
        <v>43961.75277777778</v>
      </c>
      <c r="D24" s="8">
        <v>43961.82916666667</v>
      </c>
      <c r="E24" s="1">
        <v>228160403</v>
      </c>
      <c r="F24" s="1" t="s">
        <v>60</v>
      </c>
      <c r="G24" s="1" t="s">
        <v>41</v>
      </c>
      <c r="H24" s="8">
        <v>43961.796527777777</v>
      </c>
      <c r="I24" s="1" t="s">
        <v>582</v>
      </c>
      <c r="J24" s="1" t="s">
        <v>37</v>
      </c>
      <c r="K24" s="1" t="s">
        <v>38</v>
      </c>
      <c r="L24" s="1" t="s">
        <v>581</v>
      </c>
      <c r="M24" s="1">
        <f t="shared" si="6"/>
        <v>20</v>
      </c>
      <c r="N24" s="1" t="s">
        <v>39</v>
      </c>
      <c r="O24" s="1" t="s">
        <v>70</v>
      </c>
      <c r="P24" s="1" t="s">
        <v>65</v>
      </c>
      <c r="Q24" s="8">
        <v>43961.854166666664</v>
      </c>
      <c r="R24" s="8"/>
      <c r="S24" s="8"/>
      <c r="T24" s="8"/>
      <c r="U24" s="8"/>
      <c r="V24" s="8"/>
      <c r="W24" s="8"/>
      <c r="X24" s="8">
        <v>43961.857638888891</v>
      </c>
      <c r="Y24" s="8"/>
      <c r="Z24" s="8">
        <v>43962.415972222225</v>
      </c>
      <c r="AA24" s="1" t="s">
        <v>40</v>
      </c>
      <c r="AB24" s="1" t="s">
        <v>98</v>
      </c>
      <c r="AJ24" s="70" t="str">
        <f t="shared" si="0"/>
        <v>NA</v>
      </c>
      <c r="AK24" s="71">
        <f t="shared" si="1"/>
        <v>-43961.796527777777</v>
      </c>
      <c r="AL24" s="71">
        <f t="shared" si="2"/>
        <v>0.61944444444816327</v>
      </c>
      <c r="AM24" s="71">
        <f t="shared" si="3"/>
        <v>0.61944444444816327</v>
      </c>
      <c r="AN24" s="71" t="e">
        <f>IF(AL24&gt;=#REF!,"NO","Yes")</f>
        <v>#REF!</v>
      </c>
      <c r="AO24" s="72" t="e">
        <f>IF(AM24="Pending","pending",IF(AM24&gt;=#REF!,"No", "Yes"))</f>
        <v>#REF!</v>
      </c>
      <c r="AP24" s="73">
        <f t="shared" ca="1" si="4"/>
        <v>44161.737907060182</v>
      </c>
      <c r="AQ24" s="74" t="str">
        <f t="shared" si="5"/>
        <v>Non Pending</v>
      </c>
      <c r="AR24" s="125"/>
    </row>
    <row r="25" spans="1:44" s="1" customFormat="1" x14ac:dyDescent="0.35">
      <c r="A25" s="1">
        <v>24</v>
      </c>
      <c r="B25" s="1" t="s">
        <v>544</v>
      </c>
      <c r="C25" s="8">
        <v>43960.857638888891</v>
      </c>
      <c r="D25" s="8">
        <v>43961.184027777781</v>
      </c>
      <c r="E25" s="1">
        <v>228103750</v>
      </c>
      <c r="F25" s="1" t="s">
        <v>155</v>
      </c>
      <c r="G25" s="1" t="s">
        <v>41</v>
      </c>
      <c r="H25" s="8">
        <v>43961.908333333333</v>
      </c>
      <c r="I25" s="1" t="s">
        <v>252</v>
      </c>
      <c r="J25" s="1" t="s">
        <v>252</v>
      </c>
      <c r="K25" s="1" t="s">
        <v>207</v>
      </c>
      <c r="L25" s="1" t="s">
        <v>583</v>
      </c>
      <c r="M25" s="1">
        <f t="shared" si="6"/>
        <v>20</v>
      </c>
      <c r="N25" s="1" t="s">
        <v>74</v>
      </c>
      <c r="O25" s="1" t="s">
        <v>70</v>
      </c>
      <c r="P25" s="1" t="s">
        <v>65</v>
      </c>
      <c r="Q25" s="8">
        <v>43962.013888888891</v>
      </c>
      <c r="R25" s="8">
        <v>43962.017361111109</v>
      </c>
      <c r="S25" s="8"/>
      <c r="T25" s="8"/>
      <c r="U25" s="8"/>
      <c r="V25" s="8">
        <v>43962.518055555556</v>
      </c>
      <c r="W25" s="8"/>
      <c r="X25" s="8"/>
      <c r="Y25" s="8"/>
      <c r="Z25" s="8"/>
      <c r="AA25" s="1" t="s">
        <v>183</v>
      </c>
      <c r="AB25" s="1" t="s">
        <v>76</v>
      </c>
      <c r="AJ25" s="70" t="str">
        <f t="shared" si="0"/>
        <v>NA</v>
      </c>
      <c r="AK25" s="71">
        <f t="shared" si="1"/>
        <v>-43961.908333333333</v>
      </c>
      <c r="AL25" s="71">
        <f t="shared" si="2"/>
        <v>0.60972222222335404</v>
      </c>
      <c r="AM25" s="71" t="str">
        <f t="shared" si="3"/>
        <v>Pending</v>
      </c>
      <c r="AN25" s="71" t="e">
        <f>IF(AL25&gt;=#REF!,"NO","Yes")</f>
        <v>#REF!</v>
      </c>
      <c r="AO25" s="72" t="str">
        <f>IF(AM25="Pending","pending",IF(AM25&gt;=#REF!,"No", "Yes"))</f>
        <v>pending</v>
      </c>
      <c r="AP25" s="73">
        <f t="shared" ca="1" si="4"/>
        <v>44161.737907060182</v>
      </c>
      <c r="AQ25" s="74">
        <f t="shared" ca="1" si="5"/>
        <v>199.82957372684905</v>
      </c>
      <c r="AR25" s="125"/>
    </row>
    <row r="26" spans="1:44" s="1" customFormat="1" ht="62.5" x14ac:dyDescent="0.35">
      <c r="A26" s="1">
        <v>25</v>
      </c>
      <c r="B26" s="1" t="s">
        <v>544</v>
      </c>
      <c r="C26" s="8">
        <v>43962.140972222223</v>
      </c>
      <c r="D26" s="8">
        <v>43962.204861111109</v>
      </c>
      <c r="E26" s="1">
        <v>228192656</v>
      </c>
      <c r="F26" s="1" t="s">
        <v>60</v>
      </c>
      <c r="G26" s="1" t="s">
        <v>41</v>
      </c>
      <c r="H26" s="8">
        <v>43962.243750000001</v>
      </c>
      <c r="I26" s="1" t="s">
        <v>608</v>
      </c>
      <c r="J26" s="1" t="s">
        <v>38</v>
      </c>
      <c r="K26" s="1" t="s">
        <v>37</v>
      </c>
      <c r="L26" s="1" t="s">
        <v>609</v>
      </c>
      <c r="M26" s="1">
        <f t="shared" si="6"/>
        <v>20</v>
      </c>
      <c r="N26" s="1" t="s">
        <v>74</v>
      </c>
      <c r="O26" s="1" t="s">
        <v>70</v>
      </c>
      <c r="P26" s="1" t="s">
        <v>153</v>
      </c>
      <c r="Q26" s="8">
        <v>43962.45208333333</v>
      </c>
      <c r="R26" s="8">
        <v>43962.458333333336</v>
      </c>
      <c r="S26" s="8"/>
      <c r="T26" s="8"/>
      <c r="U26" s="8">
        <v>43962.572222222225</v>
      </c>
      <c r="V26" s="8">
        <v>43964.106249999997</v>
      </c>
      <c r="W26" s="8"/>
      <c r="X26" s="8"/>
      <c r="Y26" s="8"/>
      <c r="Z26" s="8"/>
      <c r="AA26" s="1" t="s">
        <v>183</v>
      </c>
      <c r="AB26" s="1" t="s">
        <v>76</v>
      </c>
      <c r="AJ26" s="70" t="str">
        <f t="shared" si="0"/>
        <v>NA</v>
      </c>
      <c r="AK26" s="71">
        <f t="shared" si="1"/>
        <v>0.32847222222335404</v>
      </c>
      <c r="AL26" s="71">
        <f t="shared" si="2"/>
        <v>1.8624999999956344</v>
      </c>
      <c r="AM26" s="71" t="str">
        <f t="shared" si="3"/>
        <v>Pending</v>
      </c>
      <c r="AN26" s="71" t="e">
        <f>IF(AL26&gt;=#REF!,"NO","Yes")</f>
        <v>#REF!</v>
      </c>
      <c r="AO26" s="72" t="str">
        <f>IF(AM26="Pending","pending",IF(AM26&gt;=#REF!,"No", "Yes"))</f>
        <v>pending</v>
      </c>
      <c r="AP26" s="73">
        <f t="shared" ca="1" si="4"/>
        <v>44161.737907060182</v>
      </c>
      <c r="AQ26" s="74">
        <f t="shared" ca="1" si="5"/>
        <v>199.49415706018044</v>
      </c>
      <c r="AR26" s="125"/>
    </row>
    <row r="27" spans="1:44" s="1" customFormat="1" ht="25" x14ac:dyDescent="0.35">
      <c r="A27" s="1">
        <v>26</v>
      </c>
      <c r="B27" s="1" t="s">
        <v>612</v>
      </c>
      <c r="C27" s="8">
        <v>43963.453472222223</v>
      </c>
      <c r="D27" s="8">
        <v>43963.023611111108</v>
      </c>
      <c r="E27" s="1">
        <v>228279197</v>
      </c>
      <c r="F27" s="1" t="s">
        <v>51</v>
      </c>
      <c r="G27" s="1" t="s">
        <v>42</v>
      </c>
      <c r="H27" s="8">
        <v>43963.54583333333</v>
      </c>
      <c r="I27" s="1" t="s">
        <v>610</v>
      </c>
      <c r="J27" s="1" t="s">
        <v>37</v>
      </c>
      <c r="K27" s="1" t="s">
        <v>38</v>
      </c>
      <c r="L27" s="1" t="s">
        <v>611</v>
      </c>
      <c r="M27" s="1">
        <f t="shared" si="6"/>
        <v>20</v>
      </c>
      <c r="N27" s="1" t="s">
        <v>39</v>
      </c>
      <c r="O27" s="1" t="s">
        <v>70</v>
      </c>
      <c r="P27" s="1" t="s">
        <v>79</v>
      </c>
      <c r="Q27" s="8">
        <v>43963.625</v>
      </c>
      <c r="R27" s="8"/>
      <c r="S27" s="8"/>
      <c r="T27" s="8"/>
      <c r="U27" s="8"/>
      <c r="V27" s="8"/>
      <c r="W27" s="8"/>
      <c r="X27" s="8"/>
      <c r="Y27" s="8"/>
      <c r="Z27" s="8">
        <v>43964.617361111108</v>
      </c>
      <c r="AA27" s="1" t="s">
        <v>40</v>
      </c>
      <c r="AB27" s="1" t="s">
        <v>98</v>
      </c>
      <c r="AJ27" s="70" t="str">
        <f t="shared" si="0"/>
        <v>NA</v>
      </c>
      <c r="AK27" s="71">
        <f t="shared" si="1"/>
        <v>-43963.54583333333</v>
      </c>
      <c r="AL27" s="71">
        <f t="shared" si="2"/>
        <v>1.0715277777781012</v>
      </c>
      <c r="AM27" s="71">
        <f t="shared" si="3"/>
        <v>1.0715277777781012</v>
      </c>
      <c r="AN27" s="71" t="e">
        <f>IF(AL27&gt;=#REF!,"NO","Yes")</f>
        <v>#REF!</v>
      </c>
      <c r="AO27" s="72" t="e">
        <f>IF(AM27="Pending","pending",IF(AM27&gt;=#REF!,"No", "Yes"))</f>
        <v>#REF!</v>
      </c>
      <c r="AP27" s="73">
        <f t="shared" ca="1" si="4"/>
        <v>44161.737907060182</v>
      </c>
      <c r="AQ27" s="74" t="str">
        <f t="shared" si="5"/>
        <v>Non Pending</v>
      </c>
      <c r="AR27" s="125"/>
    </row>
    <row r="28" spans="1:44" s="1" customFormat="1" ht="25" x14ac:dyDescent="0.35">
      <c r="A28" s="1">
        <v>27</v>
      </c>
      <c r="B28" s="1" t="s">
        <v>544</v>
      </c>
      <c r="C28" s="8">
        <v>43963.607638888891</v>
      </c>
      <c r="D28" s="8">
        <v>43963.668749999997</v>
      </c>
      <c r="E28" s="1">
        <v>228294035</v>
      </c>
      <c r="F28" s="1" t="s">
        <v>60</v>
      </c>
      <c r="G28" s="1" t="s">
        <v>41</v>
      </c>
      <c r="H28" s="8">
        <v>43963.706944444442</v>
      </c>
      <c r="I28" s="1" t="s">
        <v>582</v>
      </c>
      <c r="J28" s="1" t="s">
        <v>37</v>
      </c>
      <c r="K28" s="1" t="s">
        <v>38</v>
      </c>
      <c r="L28" s="1" t="s">
        <v>591</v>
      </c>
      <c r="M28" s="1">
        <f t="shared" si="6"/>
        <v>20</v>
      </c>
      <c r="N28" s="1" t="s">
        <v>39</v>
      </c>
      <c r="O28" s="1" t="s">
        <v>70</v>
      </c>
      <c r="P28" s="1" t="s">
        <v>132</v>
      </c>
      <c r="Q28" s="8">
        <v>43963.729166666664</v>
      </c>
      <c r="R28" s="8"/>
      <c r="S28" s="8"/>
      <c r="T28" s="8"/>
      <c r="U28" s="8"/>
      <c r="V28" s="8"/>
      <c r="W28" s="8"/>
      <c r="X28" s="8">
        <v>43963.734722222223</v>
      </c>
      <c r="Y28" s="8"/>
      <c r="Z28" s="8">
        <v>43964.161805555559</v>
      </c>
      <c r="AA28" s="1" t="s">
        <v>40</v>
      </c>
      <c r="AB28" s="1" t="s">
        <v>98</v>
      </c>
      <c r="AJ28" s="70" t="str">
        <f t="shared" si="0"/>
        <v>NA</v>
      </c>
      <c r="AK28" s="71">
        <f t="shared" si="1"/>
        <v>-43963.706944444442</v>
      </c>
      <c r="AL28" s="71">
        <f t="shared" si="2"/>
        <v>0.45486111111677019</v>
      </c>
      <c r="AM28" s="71">
        <f t="shared" si="3"/>
        <v>0.45486111111677019</v>
      </c>
      <c r="AN28" s="71" t="e">
        <f>IF(AL28&gt;=#REF!,"NO","Yes")</f>
        <v>#REF!</v>
      </c>
      <c r="AO28" s="72" t="e">
        <f>IF(AM28="Pending","pending",IF(AM28&gt;=#REF!,"No", "Yes"))</f>
        <v>#REF!</v>
      </c>
      <c r="AP28" s="73">
        <f t="shared" ca="1" si="4"/>
        <v>44161.737907060182</v>
      </c>
      <c r="AQ28" s="74" t="str">
        <f t="shared" si="5"/>
        <v>Non Pending</v>
      </c>
      <c r="AR28" s="125"/>
    </row>
    <row r="29" spans="1:44" s="1" customFormat="1" ht="25" x14ac:dyDescent="0.35">
      <c r="A29" s="1">
        <v>28</v>
      </c>
      <c r="B29" s="1" t="s">
        <v>544</v>
      </c>
      <c r="C29" s="8">
        <v>43966.022916666669</v>
      </c>
      <c r="D29" s="8">
        <v>43966.092361111114</v>
      </c>
      <c r="E29" s="1">
        <v>228473256</v>
      </c>
      <c r="F29" s="1" t="s">
        <v>332</v>
      </c>
      <c r="G29" s="1" t="s">
        <v>333</v>
      </c>
      <c r="H29" s="8">
        <v>43966.126388888886</v>
      </c>
      <c r="I29" s="1" t="s">
        <v>592</v>
      </c>
      <c r="J29" s="1" t="s">
        <v>37</v>
      </c>
      <c r="K29" s="1" t="s">
        <v>38</v>
      </c>
      <c r="L29" s="1" t="s">
        <v>593</v>
      </c>
      <c r="M29" s="1">
        <f t="shared" si="6"/>
        <v>20</v>
      </c>
      <c r="N29" s="1" t="s">
        <v>39</v>
      </c>
      <c r="O29" s="1" t="s">
        <v>70</v>
      </c>
      <c r="P29" s="1" t="s">
        <v>75</v>
      </c>
      <c r="Q29" s="8">
        <v>43966.208333333336</v>
      </c>
      <c r="R29" s="8"/>
      <c r="S29" s="8"/>
      <c r="T29" s="8"/>
      <c r="U29" s="8"/>
      <c r="V29" s="8"/>
      <c r="W29" s="8"/>
      <c r="X29" s="8">
        <v>43966.215277777781</v>
      </c>
      <c r="Y29" s="8"/>
      <c r="Z29" s="8">
        <v>43966.929166666669</v>
      </c>
      <c r="AA29" s="1" t="s">
        <v>40</v>
      </c>
      <c r="AB29" s="1" t="s">
        <v>98</v>
      </c>
      <c r="AJ29" s="70" t="str">
        <f t="shared" si="0"/>
        <v>NA</v>
      </c>
      <c r="AK29" s="71">
        <f t="shared" si="1"/>
        <v>-43966.126388888886</v>
      </c>
      <c r="AL29" s="71">
        <f t="shared" si="2"/>
        <v>0.80277777778246673</v>
      </c>
      <c r="AM29" s="71">
        <f t="shared" si="3"/>
        <v>0.80277777778246673</v>
      </c>
      <c r="AN29" s="71" t="e">
        <f>IF(AL29&gt;=#REF!,"NO","Yes")</f>
        <v>#REF!</v>
      </c>
      <c r="AO29" s="72" t="e">
        <f>IF(AM29="Pending","pending",IF(AM29&gt;=#REF!,"No", "Yes"))</f>
        <v>#REF!</v>
      </c>
      <c r="AP29" s="73">
        <f t="shared" ca="1" si="4"/>
        <v>44161.737907060182</v>
      </c>
      <c r="AQ29" s="74" t="str">
        <f t="shared" si="5"/>
        <v>Non Pending</v>
      </c>
      <c r="AR29" s="125"/>
    </row>
    <row r="30" spans="1:44" s="1" customFormat="1" ht="25" x14ac:dyDescent="0.35">
      <c r="A30" s="1">
        <v>29</v>
      </c>
      <c r="B30" s="1" t="s">
        <v>544</v>
      </c>
      <c r="C30" s="8">
        <v>43966.284722222219</v>
      </c>
      <c r="D30" s="8">
        <v>43966.306250000001</v>
      </c>
      <c r="E30" s="1">
        <v>228491326</v>
      </c>
      <c r="F30" s="1" t="s">
        <v>60</v>
      </c>
      <c r="G30" s="1" t="s">
        <v>41</v>
      </c>
      <c r="H30" s="8">
        <v>43966.406944444447</v>
      </c>
      <c r="I30" s="1" t="s">
        <v>594</v>
      </c>
      <c r="J30" s="1" t="s">
        <v>37</v>
      </c>
      <c r="K30" s="1" t="s">
        <v>38</v>
      </c>
      <c r="L30" s="1" t="s">
        <v>595</v>
      </c>
      <c r="M30" s="1">
        <f t="shared" si="6"/>
        <v>20</v>
      </c>
      <c r="N30" s="1" t="s">
        <v>39</v>
      </c>
      <c r="O30" s="1" t="s">
        <v>70</v>
      </c>
      <c r="P30" s="1" t="s">
        <v>314</v>
      </c>
      <c r="Q30" s="8">
        <v>43966.767361111109</v>
      </c>
      <c r="R30" s="8"/>
      <c r="S30" s="8"/>
      <c r="T30" s="8"/>
      <c r="U30" s="8"/>
      <c r="V30" s="8"/>
      <c r="W30" s="8"/>
      <c r="X30" s="8">
        <v>43966.770833333336</v>
      </c>
      <c r="Y30" s="8"/>
      <c r="Z30" s="8">
        <v>43967.270833333336</v>
      </c>
      <c r="AA30" s="1" t="s">
        <v>40</v>
      </c>
      <c r="AB30" s="1" t="s">
        <v>98</v>
      </c>
      <c r="AJ30" s="70" t="str">
        <f t="shared" si="0"/>
        <v>NA</v>
      </c>
      <c r="AK30" s="71">
        <f t="shared" si="1"/>
        <v>-43966.406944444447</v>
      </c>
      <c r="AL30" s="71">
        <f t="shared" si="2"/>
        <v>0.86388888888905058</v>
      </c>
      <c r="AM30" s="71">
        <f t="shared" si="3"/>
        <v>0.86388888888905058</v>
      </c>
      <c r="AN30" s="71" t="e">
        <f>IF(AL30&gt;=#REF!,"NO","Yes")</f>
        <v>#REF!</v>
      </c>
      <c r="AO30" s="72" t="e">
        <f>IF(AM30="Pending","pending",IF(AM30&gt;=#REF!,"No", "Yes"))</f>
        <v>#REF!</v>
      </c>
      <c r="AP30" s="73">
        <f t="shared" ca="1" si="4"/>
        <v>44161.737907060182</v>
      </c>
      <c r="AQ30" s="74" t="str">
        <f t="shared" si="5"/>
        <v>Non Pending</v>
      </c>
      <c r="AR30" s="125"/>
    </row>
    <row r="31" spans="1:44" s="1" customFormat="1" ht="25" x14ac:dyDescent="0.35">
      <c r="A31" s="1">
        <v>30</v>
      </c>
      <c r="B31" s="1" t="s">
        <v>544</v>
      </c>
      <c r="C31" s="8">
        <v>43966.674305555556</v>
      </c>
      <c r="D31" s="8">
        <v>43966.715277777781</v>
      </c>
      <c r="E31" s="1">
        <v>228522835</v>
      </c>
      <c r="F31" s="1" t="s">
        <v>111</v>
      </c>
      <c r="G31" s="1" t="s">
        <v>42</v>
      </c>
      <c r="H31" s="8">
        <v>43966.747916666667</v>
      </c>
      <c r="I31" s="1" t="s">
        <v>596</v>
      </c>
      <c r="J31" s="1" t="s">
        <v>37</v>
      </c>
      <c r="K31" s="1" t="s">
        <v>38</v>
      </c>
      <c r="L31" s="1" t="s">
        <v>597</v>
      </c>
      <c r="M31" s="1">
        <f t="shared" si="6"/>
        <v>20</v>
      </c>
      <c r="N31" s="1" t="s">
        <v>39</v>
      </c>
      <c r="O31" s="1" t="s">
        <v>70</v>
      </c>
      <c r="P31" s="1" t="s">
        <v>149</v>
      </c>
      <c r="Q31" s="8">
        <v>43966.947916666664</v>
      </c>
      <c r="R31" s="8"/>
      <c r="S31" s="8"/>
      <c r="T31" s="8"/>
      <c r="U31" s="8"/>
      <c r="V31" s="8"/>
      <c r="W31" s="8"/>
      <c r="X31" s="8">
        <v>43966.958333333336</v>
      </c>
      <c r="Y31" s="8"/>
      <c r="Z31" s="8">
        <v>43967.615277777775</v>
      </c>
      <c r="AA31" s="1" t="s">
        <v>40</v>
      </c>
      <c r="AB31" s="1" t="s">
        <v>98</v>
      </c>
      <c r="AJ31" s="70" t="str">
        <f t="shared" si="0"/>
        <v>NA</v>
      </c>
      <c r="AK31" s="71">
        <f t="shared" si="1"/>
        <v>-43966.747916666667</v>
      </c>
      <c r="AL31" s="71">
        <f t="shared" si="2"/>
        <v>0.86736111110803904</v>
      </c>
      <c r="AM31" s="71">
        <f t="shared" si="3"/>
        <v>0.86736111110803904</v>
      </c>
      <c r="AN31" s="71" t="e">
        <f>IF(AL31&gt;=#REF!,"NO","Yes")</f>
        <v>#REF!</v>
      </c>
      <c r="AO31" s="72" t="e">
        <f>IF(AM31="Pending","pending",IF(AM31&gt;=#REF!,"No", "Yes"))</f>
        <v>#REF!</v>
      </c>
      <c r="AP31" s="73">
        <f t="shared" ca="1" si="4"/>
        <v>44161.737907060182</v>
      </c>
      <c r="AQ31" s="74" t="str">
        <f t="shared" si="5"/>
        <v>Non Pending</v>
      </c>
      <c r="AR31" s="125"/>
    </row>
    <row r="32" spans="1:44" s="1" customFormat="1" ht="25" x14ac:dyDescent="0.35">
      <c r="A32" s="1">
        <v>31</v>
      </c>
      <c r="B32" s="1" t="s">
        <v>544</v>
      </c>
      <c r="C32" s="8">
        <v>43966.935416666667</v>
      </c>
      <c r="D32" s="8">
        <v>43966.972916666666</v>
      </c>
      <c r="E32" s="1">
        <v>228542032</v>
      </c>
      <c r="F32" s="1" t="s">
        <v>62</v>
      </c>
      <c r="G32" s="1" t="s">
        <v>42</v>
      </c>
      <c r="H32" s="8">
        <v>43967.051388888889</v>
      </c>
      <c r="I32" s="1" t="s">
        <v>598</v>
      </c>
      <c r="J32" s="1" t="s">
        <v>37</v>
      </c>
      <c r="K32" s="1" t="s">
        <v>38</v>
      </c>
      <c r="L32" s="1" t="s">
        <v>599</v>
      </c>
      <c r="M32" s="1">
        <f t="shared" si="6"/>
        <v>20</v>
      </c>
      <c r="N32" s="1" t="s">
        <v>39</v>
      </c>
      <c r="O32" s="1" t="s">
        <v>70</v>
      </c>
      <c r="P32" s="1" t="s">
        <v>82</v>
      </c>
      <c r="Q32" s="8">
        <v>43967.069444444445</v>
      </c>
      <c r="R32" s="8"/>
      <c r="S32" s="8"/>
      <c r="T32" s="8"/>
      <c r="U32" s="8"/>
      <c r="V32" s="8"/>
      <c r="W32" s="8"/>
      <c r="X32" s="8">
        <v>43967.069444444445</v>
      </c>
      <c r="Y32" s="8"/>
      <c r="Z32" s="8">
        <v>43967.615277777775</v>
      </c>
      <c r="AA32" s="1" t="s">
        <v>40</v>
      </c>
      <c r="AB32" s="1" t="s">
        <v>98</v>
      </c>
      <c r="AJ32" s="70" t="str">
        <f t="shared" si="0"/>
        <v>NA</v>
      </c>
      <c r="AK32" s="71">
        <f t="shared" si="1"/>
        <v>-43967.051388888889</v>
      </c>
      <c r="AL32" s="71">
        <f t="shared" si="2"/>
        <v>0.56388888888614019</v>
      </c>
      <c r="AM32" s="71">
        <f t="shared" si="3"/>
        <v>0.56388888888614019</v>
      </c>
      <c r="AN32" s="71" t="e">
        <f>IF(AL32&gt;=#REF!,"NO","Yes")</f>
        <v>#REF!</v>
      </c>
      <c r="AO32" s="72" t="e">
        <f>IF(AM32="Pending","pending",IF(AM32&gt;=#REF!,"No", "Yes"))</f>
        <v>#REF!</v>
      </c>
      <c r="AP32" s="73">
        <f t="shared" ca="1" si="4"/>
        <v>44161.737907060182</v>
      </c>
      <c r="AQ32" s="74" t="str">
        <f t="shared" si="5"/>
        <v>Non Pending</v>
      </c>
      <c r="AR32" s="125"/>
    </row>
    <row r="33" spans="1:44" s="1" customFormat="1" ht="25" x14ac:dyDescent="0.35">
      <c r="A33" s="1">
        <v>32</v>
      </c>
      <c r="B33" s="1" t="s">
        <v>544</v>
      </c>
      <c r="C33" s="8">
        <v>43967.118750000001</v>
      </c>
      <c r="D33" s="8">
        <v>43967.392361111109</v>
      </c>
      <c r="E33" s="1">
        <v>228556465</v>
      </c>
      <c r="F33" s="1" t="s">
        <v>111</v>
      </c>
      <c r="G33" s="1" t="s">
        <v>42</v>
      </c>
      <c r="H33" s="8">
        <v>43967.40902777778</v>
      </c>
      <c r="I33" s="1" t="s">
        <v>435</v>
      </c>
      <c r="J33" s="1" t="s">
        <v>405</v>
      </c>
      <c r="K33" s="1" t="s">
        <v>180</v>
      </c>
      <c r="L33" s="1" t="s">
        <v>602</v>
      </c>
      <c r="M33" s="1">
        <f t="shared" si="6"/>
        <v>20</v>
      </c>
      <c r="N33" s="1" t="s">
        <v>39</v>
      </c>
      <c r="O33" s="1" t="s">
        <v>70</v>
      </c>
      <c r="P33" s="1" t="s">
        <v>106</v>
      </c>
      <c r="Q33" s="8">
        <v>43967.838888888888</v>
      </c>
      <c r="R33" s="8"/>
      <c r="S33" s="8"/>
      <c r="T33" s="8"/>
      <c r="U33" s="8"/>
      <c r="V33" s="8"/>
      <c r="W33" s="8"/>
      <c r="X33" s="8">
        <v>43967.838888888888</v>
      </c>
      <c r="Y33" s="8"/>
      <c r="Z33" s="8">
        <v>43968.62222222222</v>
      </c>
      <c r="AA33" s="1" t="s">
        <v>40</v>
      </c>
      <c r="AB33" s="1" t="s">
        <v>98</v>
      </c>
      <c r="AJ33" s="70" t="str">
        <f t="shared" si="0"/>
        <v>NA</v>
      </c>
      <c r="AK33" s="71">
        <f t="shared" si="1"/>
        <v>-43967.40902777778</v>
      </c>
      <c r="AL33" s="71">
        <f t="shared" si="2"/>
        <v>1.2131944444408873</v>
      </c>
      <c r="AM33" s="71">
        <f t="shared" si="3"/>
        <v>1.2131944444408873</v>
      </c>
      <c r="AN33" s="71" t="e">
        <f>IF(AL33&gt;=#REF!,"NO","Yes")</f>
        <v>#REF!</v>
      </c>
      <c r="AO33" s="72" t="e">
        <f>IF(AM33="Pending","pending",IF(AM33&gt;=#REF!,"No", "Yes"))</f>
        <v>#REF!</v>
      </c>
      <c r="AP33" s="73">
        <f t="shared" ca="1" si="4"/>
        <v>44161.737907060182</v>
      </c>
      <c r="AQ33" s="74" t="str">
        <f t="shared" si="5"/>
        <v>Non Pending</v>
      </c>
      <c r="AR33" s="125"/>
    </row>
    <row r="34" spans="1:44" s="1" customFormat="1" ht="25" x14ac:dyDescent="0.35">
      <c r="A34" s="1">
        <v>33</v>
      </c>
      <c r="B34" s="1" t="s">
        <v>544</v>
      </c>
      <c r="C34" s="8">
        <v>43967.366666666669</v>
      </c>
      <c r="D34" s="8">
        <v>43967.420138888891</v>
      </c>
      <c r="E34" s="1">
        <v>228569170</v>
      </c>
      <c r="F34" s="1" t="s">
        <v>111</v>
      </c>
      <c r="G34" s="1" t="s">
        <v>41</v>
      </c>
      <c r="H34" s="8">
        <v>43967.503472222219</v>
      </c>
      <c r="I34" s="1" t="s">
        <v>600</v>
      </c>
      <c r="J34" s="1" t="s">
        <v>37</v>
      </c>
      <c r="K34" s="1" t="s">
        <v>38</v>
      </c>
      <c r="L34" s="1" t="s">
        <v>601</v>
      </c>
      <c r="M34" s="1">
        <f t="shared" si="6"/>
        <v>20</v>
      </c>
      <c r="N34" s="1" t="s">
        <v>39</v>
      </c>
      <c r="O34" s="1" t="s">
        <v>70</v>
      </c>
      <c r="P34" s="1" t="s">
        <v>65</v>
      </c>
      <c r="Q34" s="8">
        <v>43967.597222222219</v>
      </c>
      <c r="R34" s="8"/>
      <c r="S34" s="8"/>
      <c r="T34" s="8"/>
      <c r="U34" s="8"/>
      <c r="V34" s="8"/>
      <c r="W34" s="8"/>
      <c r="X34" s="8">
        <v>43967.604166666664</v>
      </c>
      <c r="Y34" s="8"/>
      <c r="Z34" s="8">
        <v>43968.594444444447</v>
      </c>
      <c r="AA34" s="1" t="s">
        <v>40</v>
      </c>
      <c r="AB34" s="1" t="s">
        <v>98</v>
      </c>
      <c r="AJ34" s="70" t="str">
        <f t="shared" ref="AJ34:AJ65" si="7">IF(N34="Final","NA",IF(S34="","NA",S34-H34))</f>
        <v>NA</v>
      </c>
      <c r="AK34" s="71">
        <f t="shared" ref="AK34:AK65" si="8">IF(N34="initial",IF(AA34="converted to Final MIR",Y34-H34,U34-H34),Y34-H34)</f>
        <v>-43967.503472222219</v>
      </c>
      <c r="AL34" s="71">
        <f t="shared" ref="AL34:AL65" si="9">IF(N34="initial",IF(AA34="converted to Final MIR",Z34-H34,V34-H34),Z34-H34)</f>
        <v>1.0909722222277196</v>
      </c>
      <c r="AM34" s="71">
        <f t="shared" ref="AM34:AM65" si="10">IF(N34="Final",Z34-H34,IF(AB34="MIR Distributed",Z34-H34,"Pending"))</f>
        <v>1.0909722222277196</v>
      </c>
      <c r="AN34" s="71" t="e">
        <f>IF(AL34&gt;=#REF!,"NO","Yes")</f>
        <v>#REF!</v>
      </c>
      <c r="AO34" s="72" t="e">
        <f>IF(AM34="Pending","pending",IF(AM34&gt;=#REF!,"No", "Yes"))</f>
        <v>#REF!</v>
      </c>
      <c r="AP34" s="73">
        <f t="shared" ref="AP34:AP65" ca="1" si="11">NOW()</f>
        <v>44161.737907060182</v>
      </c>
      <c r="AQ34" s="74" t="str">
        <f t="shared" ref="AQ34:AQ65" si="12">IF(AB34="Final Awaited", AP34-H34, IF(AB34="Sent for Approval", AP34-H34, "Non Pending"))</f>
        <v>Non Pending</v>
      </c>
      <c r="AR34" s="125"/>
    </row>
    <row r="35" spans="1:44" s="1" customFormat="1" x14ac:dyDescent="0.35">
      <c r="A35" s="1">
        <v>34</v>
      </c>
      <c r="B35" s="1" t="s">
        <v>544</v>
      </c>
      <c r="C35" s="8">
        <v>43967.620833333334</v>
      </c>
      <c r="D35" s="8">
        <v>43967.644444444442</v>
      </c>
      <c r="E35" s="1">
        <v>228586675</v>
      </c>
      <c r="F35" s="1" t="s">
        <v>66</v>
      </c>
      <c r="G35" s="1" t="s">
        <v>67</v>
      </c>
      <c r="H35" s="8">
        <v>43967.673611111109</v>
      </c>
      <c r="I35" s="1" t="s">
        <v>603</v>
      </c>
      <c r="J35" s="1" t="str">
        <f>$J$31</f>
        <v>BSC</v>
      </c>
      <c r="K35" s="1" t="s">
        <v>37</v>
      </c>
      <c r="L35" s="1" t="s">
        <v>604</v>
      </c>
      <c r="M35" s="1">
        <f t="shared" si="6"/>
        <v>20</v>
      </c>
      <c r="N35" s="1" t="s">
        <v>39</v>
      </c>
      <c r="O35" s="1" t="s">
        <v>70</v>
      </c>
      <c r="P35" s="1" t="s">
        <v>127</v>
      </c>
      <c r="Q35" s="8">
        <v>43967.951388888891</v>
      </c>
      <c r="R35" s="8"/>
      <c r="S35" s="8"/>
      <c r="T35" s="8"/>
      <c r="U35" s="8"/>
      <c r="V35" s="8"/>
      <c r="W35" s="8"/>
      <c r="X35" s="8">
        <v>43967.951388888891</v>
      </c>
      <c r="Y35" s="8"/>
      <c r="Z35" s="8">
        <v>43968.594444444447</v>
      </c>
      <c r="AA35" s="1" t="s">
        <v>40</v>
      </c>
      <c r="AB35" s="1" t="s">
        <v>98</v>
      </c>
      <c r="AJ35" s="70" t="str">
        <f t="shared" si="7"/>
        <v>NA</v>
      </c>
      <c r="AK35" s="71">
        <f t="shared" si="8"/>
        <v>-43967.673611111109</v>
      </c>
      <c r="AL35" s="71">
        <f t="shared" si="9"/>
        <v>0.92083333333721384</v>
      </c>
      <c r="AM35" s="71">
        <f t="shared" si="10"/>
        <v>0.92083333333721384</v>
      </c>
      <c r="AN35" s="71" t="e">
        <f>IF(AL35&gt;=#REF!,"NO","Yes")</f>
        <v>#REF!</v>
      </c>
      <c r="AO35" s="72" t="e">
        <f>IF(AM35="Pending","pending",IF(AM35&gt;=#REF!,"No", "Yes"))</f>
        <v>#REF!</v>
      </c>
      <c r="AP35" s="73">
        <f t="shared" ca="1" si="11"/>
        <v>44161.737907060182</v>
      </c>
      <c r="AQ35" s="74" t="str">
        <f t="shared" si="12"/>
        <v>Non Pending</v>
      </c>
      <c r="AR35" s="125"/>
    </row>
    <row r="36" spans="1:44" s="1" customFormat="1" ht="25" x14ac:dyDescent="0.35">
      <c r="A36" s="1">
        <v>35</v>
      </c>
      <c r="B36" s="1" t="s">
        <v>544</v>
      </c>
      <c r="C36" s="8">
        <v>43969.306944444441</v>
      </c>
      <c r="D36" s="8">
        <v>43969.306944444441</v>
      </c>
      <c r="E36" s="1">
        <v>228680969</v>
      </c>
      <c r="F36" s="1" t="s">
        <v>62</v>
      </c>
      <c r="G36" s="1" t="s">
        <v>42</v>
      </c>
      <c r="H36" s="8">
        <v>43969.366666666669</v>
      </c>
      <c r="I36" s="1" t="s">
        <v>605</v>
      </c>
      <c r="J36" s="1" t="str">
        <f>$J$31</f>
        <v>BSC</v>
      </c>
      <c r="K36" s="1" t="s">
        <v>38</v>
      </c>
      <c r="L36" s="1" t="s">
        <v>606</v>
      </c>
      <c r="M36" s="1">
        <f t="shared" si="6"/>
        <v>21</v>
      </c>
      <c r="N36" s="1" t="s">
        <v>39</v>
      </c>
      <c r="O36" s="1" t="s">
        <v>70</v>
      </c>
      <c r="P36" s="1" t="s">
        <v>132</v>
      </c>
      <c r="Q36" s="8">
        <v>43969.375</v>
      </c>
      <c r="R36" s="8"/>
      <c r="S36" s="8"/>
      <c r="T36" s="8"/>
      <c r="U36" s="8"/>
      <c r="V36" s="8"/>
      <c r="W36" s="8"/>
      <c r="X36" s="8">
        <v>43969.375694444447</v>
      </c>
      <c r="Y36" s="8"/>
      <c r="Z36" s="8">
        <v>43970.128472222219</v>
      </c>
      <c r="AA36" s="1" t="s">
        <v>40</v>
      </c>
      <c r="AB36" s="1" t="s">
        <v>98</v>
      </c>
      <c r="AJ36" s="70" t="str">
        <f t="shared" si="7"/>
        <v>NA</v>
      </c>
      <c r="AK36" s="71">
        <f t="shared" si="8"/>
        <v>-43969.366666666669</v>
      </c>
      <c r="AL36" s="71">
        <f t="shared" si="9"/>
        <v>0.76180555555038154</v>
      </c>
      <c r="AM36" s="71">
        <f t="shared" si="10"/>
        <v>0.76180555555038154</v>
      </c>
      <c r="AN36" s="71" t="e">
        <f>IF(AL36&gt;=#REF!,"NO","Yes")</f>
        <v>#REF!</v>
      </c>
      <c r="AO36" s="72" t="e">
        <f>IF(AM36="Pending","pending",IF(AM36&gt;=#REF!,"No", "Yes"))</f>
        <v>#REF!</v>
      </c>
      <c r="AP36" s="73">
        <f t="shared" ca="1" si="11"/>
        <v>44161.737907060182</v>
      </c>
      <c r="AQ36" s="74" t="str">
        <f t="shared" si="12"/>
        <v>Non Pending</v>
      </c>
      <c r="AR36" s="125"/>
    </row>
    <row r="37" spans="1:44" s="1" customFormat="1" x14ac:dyDescent="0.35">
      <c r="A37" s="1">
        <v>36</v>
      </c>
      <c r="B37" s="1" t="s">
        <v>544</v>
      </c>
      <c r="C37" s="8">
        <v>43969.570833333331</v>
      </c>
      <c r="D37" s="8">
        <v>43969.574305555558</v>
      </c>
      <c r="E37" s="1">
        <v>228698441</v>
      </c>
      <c r="F37" s="1" t="s">
        <v>62</v>
      </c>
      <c r="G37" s="1" t="s">
        <v>42</v>
      </c>
      <c r="H37" s="8">
        <v>43969.693055555559</v>
      </c>
      <c r="I37" s="1" t="s">
        <v>513</v>
      </c>
      <c r="J37" s="1" t="s">
        <v>37</v>
      </c>
      <c r="K37" s="1" t="s">
        <v>38</v>
      </c>
      <c r="L37" s="1" t="s">
        <v>583</v>
      </c>
      <c r="M37" s="1">
        <f t="shared" si="6"/>
        <v>21</v>
      </c>
      <c r="N37" s="1" t="s">
        <v>74</v>
      </c>
      <c r="O37" s="1" t="s">
        <v>70</v>
      </c>
      <c r="P37" s="1" t="s">
        <v>149</v>
      </c>
      <c r="Q37" s="8">
        <v>43969.694444444445</v>
      </c>
      <c r="R37" s="8">
        <v>43969.700694444444</v>
      </c>
      <c r="S37" s="8"/>
      <c r="T37" s="8"/>
      <c r="U37" s="8"/>
      <c r="V37" s="8">
        <v>43971.441666666666</v>
      </c>
      <c r="W37" s="8"/>
      <c r="X37" s="8"/>
      <c r="Y37" s="8"/>
      <c r="Z37" s="8"/>
      <c r="AA37" s="1" t="s">
        <v>183</v>
      </c>
      <c r="AB37" s="1" t="s">
        <v>76</v>
      </c>
      <c r="AD37" s="1" t="s">
        <v>607</v>
      </c>
      <c r="AJ37" s="70" t="str">
        <f t="shared" si="7"/>
        <v>NA</v>
      </c>
      <c r="AK37" s="71">
        <f t="shared" si="8"/>
        <v>-43969.693055555559</v>
      </c>
      <c r="AL37" s="71">
        <f t="shared" si="9"/>
        <v>1.7486111111065838</v>
      </c>
      <c r="AM37" s="71" t="str">
        <f t="shared" si="10"/>
        <v>Pending</v>
      </c>
      <c r="AN37" s="71" t="e">
        <f>IF(AL37&gt;=#REF!,"NO","Yes")</f>
        <v>#REF!</v>
      </c>
      <c r="AO37" s="72" t="str">
        <f>IF(AM37="Pending","pending",IF(AM37&gt;=#REF!,"No", "Yes"))</f>
        <v>pending</v>
      </c>
      <c r="AP37" s="73">
        <f t="shared" ca="1" si="11"/>
        <v>44161.737907060182</v>
      </c>
      <c r="AQ37" s="74">
        <f t="shared" ca="1" si="12"/>
        <v>192.04485150462278</v>
      </c>
      <c r="AR37" s="125"/>
    </row>
    <row r="38" spans="1:44" s="1" customFormat="1" ht="25" x14ac:dyDescent="0.35">
      <c r="A38" s="1">
        <v>37</v>
      </c>
      <c r="B38" s="1" t="s">
        <v>612</v>
      </c>
      <c r="C38" s="8">
        <v>43969.939583333333</v>
      </c>
      <c r="D38" s="8">
        <v>43970.302083333336</v>
      </c>
      <c r="E38" s="1">
        <v>228726541</v>
      </c>
      <c r="F38" s="1" t="s">
        <v>62</v>
      </c>
      <c r="G38" s="1" t="s">
        <v>42</v>
      </c>
      <c r="H38" s="8">
        <v>43970.3125</v>
      </c>
      <c r="I38" s="1" t="s">
        <v>613</v>
      </c>
      <c r="J38" s="1" t="s">
        <v>37</v>
      </c>
      <c r="K38" s="1" t="s">
        <v>38</v>
      </c>
      <c r="L38" s="1" t="s">
        <v>614</v>
      </c>
      <c r="M38" s="1">
        <f t="shared" si="6"/>
        <v>21</v>
      </c>
      <c r="N38" s="1" t="s">
        <v>39</v>
      </c>
      <c r="O38" s="1" t="s">
        <v>70</v>
      </c>
      <c r="P38" s="1" t="s">
        <v>219</v>
      </c>
      <c r="Q38" s="8">
        <v>43970.8125</v>
      </c>
      <c r="R38" s="8"/>
      <c r="S38" s="8"/>
      <c r="T38" s="8"/>
      <c r="U38" s="8"/>
      <c r="V38" s="8"/>
      <c r="W38" s="8"/>
      <c r="X38" s="8">
        <v>43970.84375</v>
      </c>
      <c r="Y38" s="8"/>
      <c r="Z38" s="8">
        <v>43971.480555555558</v>
      </c>
      <c r="AA38" s="1" t="s">
        <v>40</v>
      </c>
      <c r="AB38" s="1" t="s">
        <v>98</v>
      </c>
      <c r="AJ38" s="70" t="str">
        <f t="shared" si="7"/>
        <v>NA</v>
      </c>
      <c r="AK38" s="71">
        <f t="shared" si="8"/>
        <v>-43970.3125</v>
      </c>
      <c r="AL38" s="71">
        <f t="shared" si="9"/>
        <v>1.1680555555576575</v>
      </c>
      <c r="AM38" s="71">
        <f t="shared" si="10"/>
        <v>1.1680555555576575</v>
      </c>
      <c r="AN38" s="71" t="e">
        <f>IF(AL38&gt;=#REF!,"NO","Yes")</f>
        <v>#REF!</v>
      </c>
      <c r="AO38" s="72" t="e">
        <f>IF(AM38="Pending","pending",IF(AM38&gt;=#REF!,"No", "Yes"))</f>
        <v>#REF!</v>
      </c>
      <c r="AP38" s="73">
        <f t="shared" ca="1" si="11"/>
        <v>44161.737907060182</v>
      </c>
      <c r="AQ38" s="74" t="str">
        <f t="shared" si="12"/>
        <v>Non Pending</v>
      </c>
      <c r="AR38" s="125"/>
    </row>
    <row r="39" spans="1:44" s="1" customFormat="1" x14ac:dyDescent="0.35">
      <c r="A39" s="1">
        <v>38</v>
      </c>
      <c r="B39" s="1" t="s">
        <v>544</v>
      </c>
      <c r="C39" s="8">
        <v>43970.802777777775</v>
      </c>
      <c r="D39" s="8">
        <v>43970.804861111108</v>
      </c>
      <c r="E39" s="1">
        <v>228773601</v>
      </c>
      <c r="F39" s="1" t="s">
        <v>62</v>
      </c>
      <c r="G39" s="1" t="s">
        <v>42</v>
      </c>
      <c r="H39" s="8">
        <v>43970.90347222222</v>
      </c>
      <c r="I39" s="1" t="s">
        <v>590</v>
      </c>
      <c r="J39" s="1" t="s">
        <v>37</v>
      </c>
      <c r="K39" s="1" t="s">
        <v>38</v>
      </c>
      <c r="L39" s="1" t="s">
        <v>226</v>
      </c>
      <c r="M39" s="1">
        <f t="shared" si="6"/>
        <v>21</v>
      </c>
      <c r="N39" s="1" t="s">
        <v>74</v>
      </c>
      <c r="O39" s="1" t="s">
        <v>70</v>
      </c>
      <c r="P39" s="1" t="s">
        <v>644</v>
      </c>
      <c r="Q39" s="8">
        <v>43970.986805555556</v>
      </c>
      <c r="R39" s="8">
        <v>43970.986805555556</v>
      </c>
      <c r="S39" s="8">
        <v>43971.461805555555</v>
      </c>
      <c r="T39" s="8">
        <v>43971.631944444445</v>
      </c>
      <c r="U39" s="8">
        <v>43971.888888888891</v>
      </c>
      <c r="V39" s="8">
        <v>43972.334027777775</v>
      </c>
      <c r="W39" s="8"/>
      <c r="X39" s="8"/>
      <c r="Y39" s="8"/>
      <c r="AA39" s="1" t="s">
        <v>183</v>
      </c>
      <c r="AB39" s="1" t="s">
        <v>76</v>
      </c>
      <c r="AJ39" s="70">
        <f t="shared" si="7"/>
        <v>0.55833333333430346</v>
      </c>
      <c r="AK39" s="71">
        <f t="shared" si="8"/>
        <v>0.98541666667006211</v>
      </c>
      <c r="AL39" s="71">
        <f t="shared" si="9"/>
        <v>1.4305555555547471</v>
      </c>
      <c r="AM39" s="71" t="str">
        <f t="shared" si="10"/>
        <v>Pending</v>
      </c>
      <c r="AN39" s="71" t="e">
        <f>IF(AL39&gt;=#REF!,"NO","Yes")</f>
        <v>#REF!</v>
      </c>
      <c r="AO39" s="72" t="str">
        <f>IF(AM39="Pending","pending",IF(AM39&gt;=#REF!,"No", "Yes"))</f>
        <v>pending</v>
      </c>
      <c r="AP39" s="73">
        <f t="shared" ca="1" si="11"/>
        <v>44161.737907060182</v>
      </c>
      <c r="AQ39" s="74">
        <f t="shared" ca="1" si="12"/>
        <v>190.83443483796145</v>
      </c>
      <c r="AR39" s="125"/>
    </row>
    <row r="40" spans="1:44" s="1" customFormat="1" ht="25" x14ac:dyDescent="0.35">
      <c r="A40" s="1">
        <v>39</v>
      </c>
      <c r="B40" s="1" t="s">
        <v>544</v>
      </c>
      <c r="C40" s="8">
        <v>43971.554861111108</v>
      </c>
      <c r="D40" s="8">
        <v>43971.634027777778</v>
      </c>
      <c r="E40" s="1">
        <v>228816967</v>
      </c>
      <c r="F40" s="1" t="s">
        <v>174</v>
      </c>
      <c r="G40" s="1" t="s">
        <v>41</v>
      </c>
      <c r="H40" s="8">
        <v>43971.695833333331</v>
      </c>
      <c r="I40" s="1" t="s">
        <v>617</v>
      </c>
      <c r="J40" s="1" t="s">
        <v>37</v>
      </c>
      <c r="K40" s="1" t="s">
        <v>38</v>
      </c>
      <c r="L40" s="1" t="s">
        <v>618</v>
      </c>
      <c r="M40" s="1">
        <f t="shared" si="6"/>
        <v>21</v>
      </c>
      <c r="N40" s="1" t="s">
        <v>39</v>
      </c>
      <c r="O40" s="1" t="s">
        <v>70</v>
      </c>
      <c r="P40" s="1" t="s">
        <v>53</v>
      </c>
      <c r="Q40" s="8">
        <v>43971.996527777781</v>
      </c>
      <c r="R40" s="8"/>
      <c r="S40" s="8"/>
      <c r="T40" s="8"/>
      <c r="U40" s="8"/>
      <c r="V40" s="8"/>
      <c r="W40" s="8"/>
      <c r="X40" s="8">
        <v>43971.998611111114</v>
      </c>
      <c r="Y40" s="8"/>
      <c r="Z40" s="8">
        <v>43972.770833333336</v>
      </c>
      <c r="AA40" s="1" t="s">
        <v>40</v>
      </c>
      <c r="AB40" s="1" t="s">
        <v>98</v>
      </c>
      <c r="AJ40" s="70" t="str">
        <f t="shared" si="7"/>
        <v>NA</v>
      </c>
      <c r="AK40" s="71">
        <f t="shared" si="8"/>
        <v>-43971.695833333331</v>
      </c>
      <c r="AL40" s="71">
        <f t="shared" si="9"/>
        <v>1.0750000000043656</v>
      </c>
      <c r="AM40" s="71">
        <f t="shared" si="10"/>
        <v>1.0750000000043656</v>
      </c>
      <c r="AN40" s="71" t="e">
        <f>IF(AL40&gt;=#REF!,"NO","Yes")</f>
        <v>#REF!</v>
      </c>
      <c r="AO40" s="72" t="e">
        <f>IF(AM40="Pending","pending",IF(AM40&gt;=#REF!,"No", "Yes"))</f>
        <v>#REF!</v>
      </c>
      <c r="AP40" s="73">
        <f t="shared" ca="1" si="11"/>
        <v>44161.737907060182</v>
      </c>
      <c r="AQ40" s="74" t="str">
        <f t="shared" si="12"/>
        <v>Non Pending</v>
      </c>
      <c r="AR40" s="125"/>
    </row>
    <row r="41" spans="1:44" s="1" customFormat="1" ht="25" x14ac:dyDescent="0.35">
      <c r="A41" s="1">
        <v>40</v>
      </c>
      <c r="B41" s="1" t="s">
        <v>544</v>
      </c>
      <c r="C41" s="8">
        <v>43970.48541666667</v>
      </c>
      <c r="D41" s="8">
        <v>43970.681250000001</v>
      </c>
      <c r="E41" s="1">
        <v>228810060</v>
      </c>
      <c r="F41" s="1" t="s">
        <v>60</v>
      </c>
      <c r="G41" s="1" t="s">
        <v>41</v>
      </c>
      <c r="H41" s="8">
        <v>43971.711805555555</v>
      </c>
      <c r="I41" s="1" t="s">
        <v>615</v>
      </c>
      <c r="J41" s="1" t="s">
        <v>37</v>
      </c>
      <c r="K41" s="1" t="s">
        <v>38</v>
      </c>
      <c r="L41" s="1" t="s">
        <v>616</v>
      </c>
      <c r="M41" s="1">
        <f t="shared" si="6"/>
        <v>21</v>
      </c>
      <c r="N41" s="1" t="s">
        <v>39</v>
      </c>
      <c r="O41" s="1" t="s">
        <v>70</v>
      </c>
      <c r="P41" s="1" t="s">
        <v>75</v>
      </c>
      <c r="Q41" s="8">
        <v>43971.715277777781</v>
      </c>
      <c r="R41" s="8"/>
      <c r="S41" s="8"/>
      <c r="T41" s="8"/>
      <c r="U41" s="8"/>
      <c r="V41" s="8"/>
      <c r="W41" s="8"/>
      <c r="X41" s="8">
        <v>43971.722222222219</v>
      </c>
      <c r="Y41" s="8"/>
      <c r="Z41" s="8">
        <v>43972.32916666667</v>
      </c>
      <c r="AA41" s="1" t="s">
        <v>40</v>
      </c>
      <c r="AB41" s="1" t="s">
        <v>98</v>
      </c>
      <c r="AJ41" s="70" t="str">
        <f t="shared" si="7"/>
        <v>NA</v>
      </c>
      <c r="AK41" s="71">
        <f t="shared" si="8"/>
        <v>-43971.711805555555</v>
      </c>
      <c r="AL41" s="71">
        <f t="shared" si="9"/>
        <v>0.617361111115315</v>
      </c>
      <c r="AM41" s="71">
        <f t="shared" si="10"/>
        <v>0.617361111115315</v>
      </c>
      <c r="AN41" s="71" t="e">
        <f>IF(AL41&gt;=#REF!,"NO","Yes")</f>
        <v>#REF!</v>
      </c>
      <c r="AO41" s="72" t="e">
        <f>IF(AM41="Pending","pending",IF(AM41&gt;=#REF!,"No", "Yes"))</f>
        <v>#REF!</v>
      </c>
      <c r="AP41" s="73">
        <f t="shared" ca="1" si="11"/>
        <v>44161.737907060182</v>
      </c>
      <c r="AQ41" s="74" t="str">
        <f t="shared" si="12"/>
        <v>Non Pending</v>
      </c>
      <c r="AR41" s="125"/>
    </row>
    <row r="42" spans="1:44" s="1" customFormat="1" ht="25" x14ac:dyDescent="0.35">
      <c r="A42" s="1">
        <v>41</v>
      </c>
      <c r="B42" s="1" t="s">
        <v>544</v>
      </c>
      <c r="C42" s="8">
        <v>43971.443749999999</v>
      </c>
      <c r="D42" s="8">
        <v>43971.704861111109</v>
      </c>
      <c r="E42" s="1">
        <v>228807081</v>
      </c>
      <c r="F42" s="1" t="s">
        <v>60</v>
      </c>
      <c r="G42" s="1" t="s">
        <v>41</v>
      </c>
      <c r="H42" s="8">
        <v>43971.722222222219</v>
      </c>
      <c r="I42" s="1" t="s">
        <v>103</v>
      </c>
      <c r="J42" s="1" t="s">
        <v>37</v>
      </c>
      <c r="K42" s="1" t="s">
        <v>38</v>
      </c>
      <c r="L42" s="1" t="s">
        <v>625</v>
      </c>
      <c r="M42" s="1">
        <f t="shared" si="6"/>
        <v>21</v>
      </c>
      <c r="N42" s="1" t="s">
        <v>39</v>
      </c>
      <c r="O42" s="1" t="s">
        <v>70</v>
      </c>
      <c r="P42" s="1" t="s">
        <v>132</v>
      </c>
      <c r="Q42" s="8">
        <v>43971.916666666664</v>
      </c>
      <c r="R42" s="8"/>
      <c r="S42" s="8"/>
      <c r="T42" s="8"/>
      <c r="U42" s="8"/>
      <c r="V42" s="8"/>
      <c r="W42" s="8"/>
      <c r="X42" s="8">
        <v>43971.92291666667</v>
      </c>
      <c r="Y42" s="8"/>
      <c r="Z42" s="8">
        <v>43972.765277777777</v>
      </c>
      <c r="AA42" s="1" t="s">
        <v>40</v>
      </c>
      <c r="AB42" s="1" t="s">
        <v>98</v>
      </c>
      <c r="AJ42" s="70" t="str">
        <f t="shared" si="7"/>
        <v>NA</v>
      </c>
      <c r="AK42" s="71">
        <f t="shared" si="8"/>
        <v>-43971.722222222219</v>
      </c>
      <c r="AL42" s="71">
        <f t="shared" si="9"/>
        <v>1.0430555555576575</v>
      </c>
      <c r="AM42" s="71">
        <f t="shared" si="10"/>
        <v>1.0430555555576575</v>
      </c>
      <c r="AN42" s="71" t="e">
        <f>IF(AL42&gt;=#REF!,"NO","Yes")</f>
        <v>#REF!</v>
      </c>
      <c r="AO42" s="72" t="e">
        <f>IF(AM42="Pending","pending",IF(AM42&gt;=#REF!,"No", "Yes"))</f>
        <v>#REF!</v>
      </c>
      <c r="AP42" s="73">
        <f t="shared" ca="1" si="11"/>
        <v>44161.737907060182</v>
      </c>
      <c r="AQ42" s="74" t="str">
        <f t="shared" si="12"/>
        <v>Non Pending</v>
      </c>
      <c r="AR42" s="125"/>
    </row>
    <row r="43" spans="1:44" s="1" customFormat="1" ht="25" x14ac:dyDescent="0.35">
      <c r="A43" s="1">
        <v>42</v>
      </c>
      <c r="B43" s="1" t="s">
        <v>544</v>
      </c>
      <c r="C43" s="8">
        <v>43972.533333333333</v>
      </c>
      <c r="D43" s="8">
        <v>43972.636805555558</v>
      </c>
      <c r="E43" s="1">
        <v>228915511</v>
      </c>
      <c r="F43" s="1" t="s">
        <v>51</v>
      </c>
      <c r="G43" s="1" t="s">
        <v>42</v>
      </c>
      <c r="H43" s="8">
        <v>43972.685416666667</v>
      </c>
      <c r="I43" s="1" t="s">
        <v>652</v>
      </c>
      <c r="J43" s="1" t="s">
        <v>110</v>
      </c>
      <c r="K43" s="1" t="s">
        <v>46</v>
      </c>
      <c r="L43" s="1" t="s">
        <v>653</v>
      </c>
      <c r="M43" s="1">
        <f t="shared" si="6"/>
        <v>21</v>
      </c>
      <c r="N43" s="1" t="s">
        <v>39</v>
      </c>
      <c r="O43" s="1" t="s">
        <v>70</v>
      </c>
      <c r="P43" s="1" t="s">
        <v>118</v>
      </c>
      <c r="Q43" s="8">
        <v>43972.916666666664</v>
      </c>
      <c r="R43" s="8"/>
      <c r="S43" s="8"/>
      <c r="T43" s="8"/>
      <c r="U43" s="8"/>
      <c r="V43" s="8"/>
      <c r="W43" s="8"/>
      <c r="X43" s="8"/>
      <c r="Y43" s="8"/>
      <c r="Z43" s="130">
        <v>43974.604166666664</v>
      </c>
      <c r="AA43" s="1" t="s">
        <v>40</v>
      </c>
      <c r="AB43" s="1" t="s">
        <v>98</v>
      </c>
      <c r="AJ43" s="70" t="str">
        <f t="shared" si="7"/>
        <v>NA</v>
      </c>
      <c r="AK43" s="71">
        <f t="shared" si="8"/>
        <v>-43972.685416666667</v>
      </c>
      <c r="AL43" s="71">
        <f t="shared" si="9"/>
        <v>1.9187499999970896</v>
      </c>
      <c r="AM43" s="71">
        <f t="shared" si="10"/>
        <v>1.9187499999970896</v>
      </c>
      <c r="AN43" s="71" t="e">
        <f>IF(AL43&gt;=#REF!,"NO","Yes")</f>
        <v>#REF!</v>
      </c>
      <c r="AO43" s="72" t="e">
        <f>IF(AM43="Pending","pending",IF(AM43&gt;=#REF!,"No", "Yes"))</f>
        <v>#REF!</v>
      </c>
      <c r="AP43" s="73">
        <f t="shared" ca="1" si="11"/>
        <v>44161.737907060182</v>
      </c>
      <c r="AQ43" s="74" t="str">
        <f t="shared" si="12"/>
        <v>Non Pending</v>
      </c>
      <c r="AR43" s="125"/>
    </row>
    <row r="44" spans="1:44" s="1" customFormat="1" ht="25" x14ac:dyDescent="0.35">
      <c r="A44" s="1">
        <v>43</v>
      </c>
      <c r="B44" s="1" t="s">
        <v>544</v>
      </c>
      <c r="C44" s="8">
        <v>43972.050694444442</v>
      </c>
      <c r="D44" s="8">
        <v>43972.637499999997</v>
      </c>
      <c r="E44" s="1">
        <v>228867012</v>
      </c>
      <c r="F44" s="1" t="s">
        <v>102</v>
      </c>
      <c r="G44" s="1" t="s">
        <v>42</v>
      </c>
      <c r="H44" s="8">
        <v>43972.80972222222</v>
      </c>
      <c r="I44" s="1" t="s">
        <v>642</v>
      </c>
      <c r="J44" s="1" t="s">
        <v>37</v>
      </c>
      <c r="K44" s="1" t="s">
        <v>38</v>
      </c>
      <c r="L44" s="1" t="s">
        <v>643</v>
      </c>
      <c r="M44" s="1">
        <f t="shared" si="6"/>
        <v>21</v>
      </c>
      <c r="N44" s="1" t="s">
        <v>39</v>
      </c>
      <c r="O44" s="1" t="s">
        <v>70</v>
      </c>
      <c r="P44" s="1" t="s">
        <v>644</v>
      </c>
      <c r="Q44" s="8">
        <v>43975.458333333336</v>
      </c>
      <c r="R44" s="8"/>
      <c r="S44" s="8"/>
      <c r="T44" s="8"/>
      <c r="U44" s="8"/>
      <c r="V44" s="8"/>
      <c r="W44" s="8"/>
      <c r="X44" s="8">
        <v>43975.480555555558</v>
      </c>
      <c r="Y44" s="8"/>
      <c r="Z44" s="130">
        <v>43976.247916666667</v>
      </c>
      <c r="AA44" s="1" t="s">
        <v>40</v>
      </c>
      <c r="AB44" s="1" t="s">
        <v>98</v>
      </c>
      <c r="AJ44" s="70" t="str">
        <f t="shared" si="7"/>
        <v>NA</v>
      </c>
      <c r="AK44" s="71">
        <f t="shared" si="8"/>
        <v>-43972.80972222222</v>
      </c>
      <c r="AL44" s="71">
        <f t="shared" si="9"/>
        <v>3.4381944444467081</v>
      </c>
      <c r="AM44" s="71">
        <f t="shared" si="10"/>
        <v>3.4381944444467081</v>
      </c>
      <c r="AN44" s="71" t="e">
        <f>IF(AL44&gt;=#REF!,"NO","Yes")</f>
        <v>#REF!</v>
      </c>
      <c r="AO44" s="72" t="e">
        <f>IF(AM44="Pending","pending",IF(AM44&gt;=#REF!,"No", "Yes"))</f>
        <v>#REF!</v>
      </c>
      <c r="AP44" s="73">
        <f t="shared" ca="1" si="11"/>
        <v>44161.737907060182</v>
      </c>
      <c r="AQ44" s="74" t="str">
        <f t="shared" si="12"/>
        <v>Non Pending</v>
      </c>
      <c r="AR44" s="125"/>
    </row>
    <row r="45" spans="1:44" s="1" customFormat="1" x14ac:dyDescent="0.35">
      <c r="A45" s="1">
        <v>44</v>
      </c>
      <c r="B45" s="1" t="s">
        <v>544</v>
      </c>
      <c r="C45" s="8">
        <v>43971.743055555555</v>
      </c>
      <c r="D45" s="8">
        <v>43971.998611111114</v>
      </c>
      <c r="E45" s="1">
        <v>228831546</v>
      </c>
      <c r="F45" s="1" t="s">
        <v>174</v>
      </c>
      <c r="G45" s="1" t="s">
        <v>67</v>
      </c>
      <c r="H45" s="8">
        <v>43972.996527777781</v>
      </c>
      <c r="I45" s="1" t="s">
        <v>624</v>
      </c>
      <c r="J45" s="1" t="s">
        <v>110</v>
      </c>
      <c r="K45" s="1" t="s">
        <v>46</v>
      </c>
      <c r="L45" s="1" t="s">
        <v>583</v>
      </c>
      <c r="M45" s="1">
        <f t="shared" si="6"/>
        <v>21</v>
      </c>
      <c r="N45" s="1" t="s">
        <v>74</v>
      </c>
      <c r="O45" s="1" t="s">
        <v>70</v>
      </c>
      <c r="P45" s="1" t="s">
        <v>106</v>
      </c>
      <c r="Q45" s="8">
        <v>43973.379166666666</v>
      </c>
      <c r="R45" s="8">
        <v>43973.379166666666</v>
      </c>
      <c r="S45" s="8"/>
      <c r="T45" s="8"/>
      <c r="U45" s="8"/>
      <c r="V45" s="8">
        <v>43976.011805555558</v>
      </c>
      <c r="W45" s="8"/>
      <c r="X45" s="8"/>
      <c r="Y45" s="8"/>
      <c r="Z45" s="8"/>
      <c r="AA45" s="1" t="s">
        <v>183</v>
      </c>
      <c r="AB45" s="1" t="s">
        <v>76</v>
      </c>
      <c r="AD45" s="131" t="s">
        <v>662</v>
      </c>
      <c r="AJ45" s="70" t="str">
        <f t="shared" si="7"/>
        <v>NA</v>
      </c>
      <c r="AK45" s="71">
        <f t="shared" si="8"/>
        <v>-43972.996527777781</v>
      </c>
      <c r="AL45" s="71">
        <f t="shared" si="9"/>
        <v>3.015277777776646</v>
      </c>
      <c r="AM45" s="71" t="str">
        <f t="shared" si="10"/>
        <v>Pending</v>
      </c>
      <c r="AN45" s="71" t="e">
        <f>IF(AL45&gt;=#REF!,"NO","Yes")</f>
        <v>#REF!</v>
      </c>
      <c r="AO45" s="72" t="str">
        <f>IF(AM45="Pending","pending",IF(AM45&gt;=#REF!,"No", "Yes"))</f>
        <v>pending</v>
      </c>
      <c r="AP45" s="73">
        <f t="shared" ca="1" si="11"/>
        <v>44161.737907060182</v>
      </c>
      <c r="AQ45" s="74">
        <f t="shared" ca="1" si="12"/>
        <v>188.74137928240089</v>
      </c>
      <c r="AR45" s="125"/>
    </row>
    <row r="46" spans="1:44" s="1" customFormat="1" ht="25" x14ac:dyDescent="0.35">
      <c r="A46" s="1">
        <v>45</v>
      </c>
      <c r="B46" s="1" t="s">
        <v>544</v>
      </c>
      <c r="C46" s="8">
        <v>43973.803472222222</v>
      </c>
      <c r="D46" s="8">
        <v>43973.817361111112</v>
      </c>
      <c r="E46" s="1">
        <v>229030538</v>
      </c>
      <c r="F46" s="1" t="s">
        <v>102</v>
      </c>
      <c r="G46" s="1" t="s">
        <v>42</v>
      </c>
      <c r="H46" s="8">
        <v>43973.848611111112</v>
      </c>
      <c r="I46" s="1" t="s">
        <v>621</v>
      </c>
      <c r="J46" s="1" t="s">
        <v>117</v>
      </c>
      <c r="K46" s="1" t="s">
        <v>38</v>
      </c>
      <c r="L46" s="1" t="s">
        <v>622</v>
      </c>
      <c r="M46" s="1">
        <f t="shared" si="6"/>
        <v>21</v>
      </c>
      <c r="N46" s="1" t="s">
        <v>39</v>
      </c>
      <c r="O46" s="1" t="s">
        <v>70</v>
      </c>
      <c r="P46" s="1" t="s">
        <v>79</v>
      </c>
      <c r="Q46" s="8">
        <v>43973.984722222223</v>
      </c>
      <c r="R46" s="8"/>
      <c r="S46" s="8"/>
      <c r="T46" s="8"/>
      <c r="U46" s="8"/>
      <c r="V46" s="8"/>
      <c r="W46" s="8"/>
      <c r="X46" s="8">
        <v>43974.899305555555</v>
      </c>
      <c r="Y46" s="8"/>
      <c r="Z46" s="8">
        <v>43975.815972222219</v>
      </c>
      <c r="AA46" s="1" t="s">
        <v>40</v>
      </c>
      <c r="AB46" s="1" t="s">
        <v>98</v>
      </c>
      <c r="AJ46" s="70" t="str">
        <f t="shared" si="7"/>
        <v>NA</v>
      </c>
      <c r="AK46" s="71">
        <f t="shared" si="8"/>
        <v>-43973.848611111112</v>
      </c>
      <c r="AL46" s="71">
        <f t="shared" si="9"/>
        <v>1.9673611111065838</v>
      </c>
      <c r="AM46" s="71">
        <f t="shared" si="10"/>
        <v>1.9673611111065838</v>
      </c>
      <c r="AN46" s="71" t="e">
        <f>IF(AL46&gt;=#REF!,"NO","Yes")</f>
        <v>#REF!</v>
      </c>
      <c r="AO46" s="72" t="e">
        <f>IF(AM46="Pending","pending",IF(AM46&gt;=#REF!,"No", "Yes"))</f>
        <v>#REF!</v>
      </c>
      <c r="AP46" s="73">
        <f t="shared" ca="1" si="11"/>
        <v>44161.737907060182</v>
      </c>
      <c r="AQ46" s="74" t="str">
        <f t="shared" si="12"/>
        <v>Non Pending</v>
      </c>
      <c r="AR46" s="125"/>
    </row>
    <row r="47" spans="1:44" s="1" customFormat="1" ht="37.5" x14ac:dyDescent="0.35">
      <c r="A47" s="1">
        <v>46</v>
      </c>
      <c r="B47" s="1" t="s">
        <v>544</v>
      </c>
      <c r="C47" s="8">
        <v>43973.572916666664</v>
      </c>
      <c r="D47" s="8">
        <v>43973.635416666664</v>
      </c>
      <c r="E47" s="1">
        <v>229011640</v>
      </c>
      <c r="F47" s="1" t="s">
        <v>388</v>
      </c>
      <c r="G47" s="1" t="s">
        <v>42</v>
      </c>
      <c r="H47" s="8">
        <v>43973.895833333336</v>
      </c>
      <c r="I47" s="1" t="s">
        <v>619</v>
      </c>
      <c r="J47" s="1" t="s">
        <v>388</v>
      </c>
      <c r="K47" s="1" t="s">
        <v>46</v>
      </c>
      <c r="L47" s="1" t="s">
        <v>620</v>
      </c>
      <c r="M47" s="1">
        <f t="shared" si="6"/>
        <v>21</v>
      </c>
      <c r="N47" s="1" t="s">
        <v>39</v>
      </c>
      <c r="O47" s="1" t="s">
        <v>70</v>
      </c>
      <c r="P47" s="1" t="s">
        <v>93</v>
      </c>
      <c r="Q47" s="8">
        <v>43973.984722222223</v>
      </c>
      <c r="R47" s="8"/>
      <c r="S47" s="8"/>
      <c r="T47" s="8"/>
      <c r="U47" s="8"/>
      <c r="V47" s="8"/>
      <c r="W47" s="8"/>
      <c r="X47" s="8">
        <v>43973.984722222223</v>
      </c>
      <c r="Y47" s="8"/>
      <c r="Z47" s="8">
        <v>43975.282638888886</v>
      </c>
      <c r="AA47" s="1" t="s">
        <v>40</v>
      </c>
      <c r="AB47" s="1" t="s">
        <v>98</v>
      </c>
      <c r="AJ47" s="70" t="str">
        <f t="shared" si="7"/>
        <v>NA</v>
      </c>
      <c r="AK47" s="71">
        <f t="shared" si="8"/>
        <v>-43973.895833333336</v>
      </c>
      <c r="AL47" s="71">
        <f t="shared" si="9"/>
        <v>1.3868055555503815</v>
      </c>
      <c r="AM47" s="71">
        <f t="shared" si="10"/>
        <v>1.3868055555503815</v>
      </c>
      <c r="AN47" s="71" t="e">
        <f>IF(AL47&gt;=#REF!,"NO","Yes")</f>
        <v>#REF!</v>
      </c>
      <c r="AO47" s="72" t="e">
        <f>IF(AM47="Pending","pending",IF(AM47&gt;=#REF!,"No", "Yes"))</f>
        <v>#REF!</v>
      </c>
      <c r="AP47" s="73">
        <f t="shared" ca="1" si="11"/>
        <v>44161.737907060182</v>
      </c>
      <c r="AQ47" s="74" t="str">
        <f t="shared" si="12"/>
        <v>Non Pending</v>
      </c>
      <c r="AR47" s="125"/>
    </row>
    <row r="48" spans="1:44" s="1" customFormat="1" x14ac:dyDescent="0.35">
      <c r="A48" s="1">
        <v>47</v>
      </c>
      <c r="B48" s="1" t="s">
        <v>544</v>
      </c>
      <c r="C48" s="8">
        <v>43974.020138888889</v>
      </c>
      <c r="D48" s="8">
        <v>43974.041666666664</v>
      </c>
      <c r="E48" s="1">
        <v>229047035</v>
      </c>
      <c r="F48" s="1" t="s">
        <v>225</v>
      </c>
      <c r="G48" s="1" t="s">
        <v>67</v>
      </c>
      <c r="H48" s="8">
        <v>43974.261111111111</v>
      </c>
      <c r="I48" s="1" t="s">
        <v>623</v>
      </c>
      <c r="J48" s="1" t="s">
        <v>44</v>
      </c>
      <c r="K48" s="1" t="s">
        <v>46</v>
      </c>
      <c r="L48" s="1" t="s">
        <v>583</v>
      </c>
      <c r="M48" s="1">
        <f t="shared" si="6"/>
        <v>21</v>
      </c>
      <c r="N48" s="1" t="s">
        <v>74</v>
      </c>
      <c r="O48" s="1" t="s">
        <v>70</v>
      </c>
      <c r="P48" s="1" t="s">
        <v>52</v>
      </c>
      <c r="Q48" s="8">
        <v>43974.302083333336</v>
      </c>
      <c r="R48" s="8">
        <v>43974.302083333336</v>
      </c>
      <c r="S48" s="8">
        <v>43975.658333333333</v>
      </c>
      <c r="T48" s="8"/>
      <c r="U48" s="8"/>
      <c r="V48" s="8">
        <v>43975.916666666664</v>
      </c>
      <c r="W48" s="8">
        <v>43985.679861111108</v>
      </c>
      <c r="X48" s="8">
        <v>43985.679861111108</v>
      </c>
      <c r="Y48" s="8">
        <v>43986.036805555559</v>
      </c>
      <c r="Z48" s="8"/>
      <c r="AA48" s="1" t="s">
        <v>183</v>
      </c>
      <c r="AB48" s="1" t="s">
        <v>98</v>
      </c>
      <c r="AD48" s="1" t="s">
        <v>651</v>
      </c>
      <c r="AJ48" s="70">
        <f t="shared" si="7"/>
        <v>1.3972222222218988</v>
      </c>
      <c r="AK48" s="71">
        <f t="shared" si="8"/>
        <v>-43974.261111111111</v>
      </c>
      <c r="AL48" s="71">
        <f t="shared" si="9"/>
        <v>1.6555555555532919</v>
      </c>
      <c r="AM48" s="71" t="str">
        <f t="shared" si="10"/>
        <v>Pending</v>
      </c>
      <c r="AN48" s="71" t="e">
        <f>IF(AL48&gt;=#REF!,"NO","Yes")</f>
        <v>#REF!</v>
      </c>
      <c r="AO48" s="72" t="str">
        <f>IF(AM48="Pending","pending",IF(AM48&gt;=#REF!,"No", "Yes"))</f>
        <v>pending</v>
      </c>
      <c r="AP48" s="73">
        <f t="shared" ca="1" si="11"/>
        <v>44161.737907060182</v>
      </c>
      <c r="AQ48" s="74" t="str">
        <f t="shared" si="12"/>
        <v>Non Pending</v>
      </c>
      <c r="AR48" s="125"/>
    </row>
    <row r="49" spans="1:44" s="1" customFormat="1" ht="37.5" x14ac:dyDescent="0.35">
      <c r="A49" s="1">
        <v>48</v>
      </c>
      <c r="B49" s="1" t="s">
        <v>544</v>
      </c>
      <c r="C49" s="8">
        <v>43974.295138888891</v>
      </c>
      <c r="D49" s="8">
        <v>43974.345138888886</v>
      </c>
      <c r="E49" s="1">
        <v>229060415</v>
      </c>
      <c r="F49" s="1" t="s">
        <v>111</v>
      </c>
      <c r="G49" s="1" t="s">
        <v>42</v>
      </c>
      <c r="H49" s="8">
        <v>43974.429166666669</v>
      </c>
      <c r="I49" s="1" t="s">
        <v>632</v>
      </c>
      <c r="J49" s="1" t="s">
        <v>633</v>
      </c>
      <c r="K49" s="1" t="s">
        <v>113</v>
      </c>
      <c r="L49" s="1" t="s">
        <v>634</v>
      </c>
      <c r="M49" s="1">
        <f t="shared" si="6"/>
        <v>21</v>
      </c>
      <c r="N49" s="1" t="s">
        <v>74</v>
      </c>
      <c r="O49" s="1" t="s">
        <v>70</v>
      </c>
      <c r="P49" s="1" t="s">
        <v>125</v>
      </c>
      <c r="Q49" s="8">
        <v>43974.6875</v>
      </c>
      <c r="R49" s="8">
        <v>43974.6875</v>
      </c>
      <c r="S49" s="8">
        <v>43975.335416666669</v>
      </c>
      <c r="T49" s="8"/>
      <c r="U49" s="8">
        <v>43975.407638888886</v>
      </c>
      <c r="V49" s="8">
        <v>43975.408333333333</v>
      </c>
      <c r="W49" s="8"/>
      <c r="X49" s="8"/>
      <c r="Y49" s="8"/>
      <c r="Z49" s="8"/>
      <c r="AA49" s="1" t="s">
        <v>183</v>
      </c>
      <c r="AB49" s="1" t="s">
        <v>76</v>
      </c>
      <c r="AJ49" s="70">
        <f t="shared" si="7"/>
        <v>0.90625</v>
      </c>
      <c r="AK49" s="71">
        <f t="shared" si="8"/>
        <v>0.97847222221753327</v>
      </c>
      <c r="AL49" s="71">
        <f t="shared" si="9"/>
        <v>0.97916666666424135</v>
      </c>
      <c r="AM49" s="71" t="str">
        <f t="shared" si="10"/>
        <v>Pending</v>
      </c>
      <c r="AN49" s="71" t="e">
        <f>IF(AL49&gt;=#REF!,"NO","Yes")</f>
        <v>#REF!</v>
      </c>
      <c r="AO49" s="72" t="str">
        <f>IF(AM49="Pending","pending",IF(AM49&gt;=#REF!,"No", "Yes"))</f>
        <v>pending</v>
      </c>
      <c r="AP49" s="73">
        <f t="shared" ca="1" si="11"/>
        <v>44161.737907060182</v>
      </c>
      <c r="AQ49" s="74">
        <f t="shared" ca="1" si="12"/>
        <v>187.30874039351329</v>
      </c>
      <c r="AR49" s="125"/>
    </row>
    <row r="50" spans="1:44" s="1" customFormat="1" ht="25" x14ac:dyDescent="0.35">
      <c r="A50" s="1">
        <v>49</v>
      </c>
      <c r="B50" s="1" t="s">
        <v>544</v>
      </c>
      <c r="C50" s="8">
        <v>43971.666666666664</v>
      </c>
      <c r="D50" s="8">
        <v>43974.3125</v>
      </c>
      <c r="E50" s="1">
        <v>228827757</v>
      </c>
      <c r="F50" s="1" t="s">
        <v>102</v>
      </c>
      <c r="G50" s="1" t="s">
        <v>42</v>
      </c>
      <c r="H50" s="8">
        <v>43974.439583333333</v>
      </c>
      <c r="I50" s="1" t="s">
        <v>626</v>
      </c>
      <c r="J50" s="1" t="s">
        <v>37</v>
      </c>
      <c r="K50" s="1" t="s">
        <v>38</v>
      </c>
      <c r="L50" s="1" t="s">
        <v>627</v>
      </c>
      <c r="M50" s="1">
        <f t="shared" si="6"/>
        <v>21</v>
      </c>
      <c r="N50" s="1" t="s">
        <v>39</v>
      </c>
      <c r="O50" s="1" t="s">
        <v>70</v>
      </c>
      <c r="P50" s="1" t="s">
        <v>75</v>
      </c>
      <c r="Q50" s="8">
        <v>43974.522916666669</v>
      </c>
      <c r="R50" s="8"/>
      <c r="S50" s="8"/>
      <c r="T50" s="8"/>
      <c r="U50" s="8"/>
      <c r="V50" s="8"/>
      <c r="W50" s="8"/>
      <c r="X50" s="8">
        <v>43974.538194444445</v>
      </c>
      <c r="Y50" s="8"/>
      <c r="Z50" s="8">
        <v>43975.286805555559</v>
      </c>
      <c r="AA50" s="1" t="s">
        <v>40</v>
      </c>
      <c r="AB50" s="1" t="s">
        <v>98</v>
      </c>
      <c r="AJ50" s="70" t="str">
        <f t="shared" si="7"/>
        <v>NA</v>
      </c>
      <c r="AK50" s="71">
        <f t="shared" si="8"/>
        <v>-43974.439583333333</v>
      </c>
      <c r="AL50" s="71">
        <f t="shared" si="9"/>
        <v>0.84722222222626442</v>
      </c>
      <c r="AM50" s="71">
        <f t="shared" si="10"/>
        <v>0.84722222222626442</v>
      </c>
      <c r="AN50" s="71" t="e">
        <f>IF(AL50&gt;=#REF!,"NO","Yes")</f>
        <v>#REF!</v>
      </c>
      <c r="AO50" s="72" t="e">
        <f>IF(AM50="Pending","pending",IF(AM50&gt;=#REF!,"No", "Yes"))</f>
        <v>#REF!</v>
      </c>
      <c r="AP50" s="73">
        <f t="shared" ca="1" si="11"/>
        <v>44161.737907060182</v>
      </c>
      <c r="AQ50" s="74" t="str">
        <f t="shared" si="12"/>
        <v>Non Pending</v>
      </c>
      <c r="AR50" s="125"/>
    </row>
    <row r="51" spans="1:44" s="1" customFormat="1" ht="37.5" x14ac:dyDescent="0.35">
      <c r="A51" s="1">
        <v>50</v>
      </c>
      <c r="B51" s="1" t="s">
        <v>544</v>
      </c>
      <c r="C51" s="8">
        <v>43971.720138888886</v>
      </c>
      <c r="D51" s="8">
        <v>43974.312534722223</v>
      </c>
      <c r="E51" s="1">
        <v>228831816</v>
      </c>
      <c r="F51" s="1" t="s">
        <v>102</v>
      </c>
      <c r="G51" s="1" t="s">
        <v>42</v>
      </c>
      <c r="H51" s="8">
        <v>43974.541701388887</v>
      </c>
      <c r="I51" s="1" t="s">
        <v>645</v>
      </c>
      <c r="J51" s="1" t="s">
        <v>37</v>
      </c>
      <c r="K51" s="1" t="s">
        <v>38</v>
      </c>
      <c r="L51" s="1" t="s">
        <v>646</v>
      </c>
      <c r="M51" s="1">
        <f t="shared" si="6"/>
        <v>21</v>
      </c>
      <c r="N51" s="1" t="s">
        <v>39</v>
      </c>
      <c r="O51" s="1" t="s">
        <v>70</v>
      </c>
      <c r="P51" s="1" t="s">
        <v>644</v>
      </c>
      <c r="Q51" s="8">
        <v>43974.701388888891</v>
      </c>
      <c r="R51" s="8"/>
      <c r="S51" s="8"/>
      <c r="T51" s="8"/>
      <c r="U51" s="8"/>
      <c r="V51" s="8"/>
      <c r="W51" s="8"/>
      <c r="X51" s="8">
        <v>43974.701388888891</v>
      </c>
      <c r="Y51" s="8">
        <v>43974.277777777781</v>
      </c>
      <c r="Z51" s="130">
        <v>43975.28402777778</v>
      </c>
      <c r="AA51" s="1" t="s">
        <v>40</v>
      </c>
      <c r="AB51" s="1" t="s">
        <v>98</v>
      </c>
      <c r="AJ51" s="70" t="str">
        <f t="shared" si="7"/>
        <v>NA</v>
      </c>
      <c r="AK51" s="71">
        <f t="shared" si="8"/>
        <v>-0.26392361110629281</v>
      </c>
      <c r="AL51" s="71">
        <f t="shared" si="9"/>
        <v>0.742326388892252</v>
      </c>
      <c r="AM51" s="71">
        <f t="shared" si="10"/>
        <v>0.742326388892252</v>
      </c>
      <c r="AN51" s="71" t="e">
        <f>IF(AL51&gt;=#REF!,"NO","Yes")</f>
        <v>#REF!</v>
      </c>
      <c r="AO51" s="72" t="e">
        <f>IF(AM51="Pending","pending",IF(AM51&gt;=#REF!,"No", "Yes"))</f>
        <v>#REF!</v>
      </c>
      <c r="AP51" s="73">
        <f t="shared" ca="1" si="11"/>
        <v>44161.737907060182</v>
      </c>
      <c r="AQ51" s="74" t="str">
        <f t="shared" si="12"/>
        <v>Non Pending</v>
      </c>
      <c r="AR51" s="125"/>
    </row>
    <row r="52" spans="1:44" s="1" customFormat="1" ht="25" x14ac:dyDescent="0.35">
      <c r="A52" s="1">
        <v>51</v>
      </c>
      <c r="B52" s="1" t="s">
        <v>544</v>
      </c>
      <c r="C52" s="8">
        <v>43974.504166666666</v>
      </c>
      <c r="D52" s="8">
        <v>43974.57916666667</v>
      </c>
      <c r="E52" s="1">
        <v>229075814</v>
      </c>
      <c r="F52" s="1" t="s">
        <v>60</v>
      </c>
      <c r="G52" s="1" t="s">
        <v>41</v>
      </c>
      <c r="H52" s="8">
        <v>43974.593055555553</v>
      </c>
      <c r="I52" s="1" t="s">
        <v>628</v>
      </c>
      <c r="J52" s="1" t="s">
        <v>37</v>
      </c>
      <c r="K52" s="1" t="s">
        <v>38</v>
      </c>
      <c r="L52" s="1" t="s">
        <v>630</v>
      </c>
      <c r="M52" s="1">
        <f t="shared" si="6"/>
        <v>21</v>
      </c>
      <c r="N52" s="1" t="s">
        <v>39</v>
      </c>
      <c r="O52" s="1" t="s">
        <v>70</v>
      </c>
      <c r="P52" s="1" t="s">
        <v>53</v>
      </c>
      <c r="Q52" s="8">
        <v>43974.600694444445</v>
      </c>
      <c r="R52" s="8"/>
      <c r="S52" s="8"/>
      <c r="T52" s="8"/>
      <c r="U52" s="8"/>
      <c r="V52" s="8"/>
      <c r="W52" s="8"/>
      <c r="X52" s="8">
        <v>43974.604166666664</v>
      </c>
      <c r="Y52" s="8"/>
      <c r="Z52" s="8">
        <v>43975.301388888889</v>
      </c>
      <c r="AA52" s="1" t="s">
        <v>40</v>
      </c>
      <c r="AB52" s="1" t="s">
        <v>98</v>
      </c>
      <c r="AJ52" s="70" t="str">
        <f t="shared" si="7"/>
        <v>NA</v>
      </c>
      <c r="AK52" s="71">
        <f t="shared" si="8"/>
        <v>-43974.593055555553</v>
      </c>
      <c r="AL52" s="71">
        <f t="shared" si="9"/>
        <v>0.70833333333575865</v>
      </c>
      <c r="AM52" s="71">
        <f t="shared" si="10"/>
        <v>0.70833333333575865</v>
      </c>
      <c r="AN52" s="71" t="e">
        <f>IF(AL52&gt;=#REF!,"NO","Yes")</f>
        <v>#REF!</v>
      </c>
      <c r="AO52" s="72" t="e">
        <f>IF(AM52="Pending","pending",IF(AM52&gt;=#REF!,"No", "Yes"))</f>
        <v>#REF!</v>
      </c>
      <c r="AP52" s="73">
        <f t="shared" ca="1" si="11"/>
        <v>44161.737907060182</v>
      </c>
      <c r="AQ52" s="74" t="str">
        <f t="shared" si="12"/>
        <v>Non Pending</v>
      </c>
      <c r="AR52" s="125"/>
    </row>
    <row r="53" spans="1:44" s="1" customFormat="1" ht="37.5" x14ac:dyDescent="0.35">
      <c r="A53" s="1">
        <v>52</v>
      </c>
      <c r="B53" s="1" t="s">
        <v>544</v>
      </c>
      <c r="C53" s="8">
        <v>43974.393055555556</v>
      </c>
      <c r="D53" s="8">
        <v>43974.530555555553</v>
      </c>
      <c r="E53" s="1">
        <v>229068163</v>
      </c>
      <c r="F53" s="1" t="s">
        <v>102</v>
      </c>
      <c r="G53" s="1" t="s">
        <v>42</v>
      </c>
      <c r="H53" s="8">
        <v>43974.598611111112</v>
      </c>
      <c r="I53" s="1" t="s">
        <v>629</v>
      </c>
      <c r="J53" s="1" t="s">
        <v>37</v>
      </c>
      <c r="K53" s="1" t="s">
        <v>38</v>
      </c>
      <c r="L53" s="1" t="s">
        <v>631</v>
      </c>
      <c r="M53" s="1">
        <f t="shared" si="6"/>
        <v>21</v>
      </c>
      <c r="N53" s="1" t="s">
        <v>39</v>
      </c>
      <c r="O53" s="1" t="s">
        <v>70</v>
      </c>
      <c r="P53" s="1" t="s">
        <v>53</v>
      </c>
      <c r="Q53" s="8">
        <v>43974.621527777781</v>
      </c>
      <c r="R53" s="8"/>
      <c r="S53" s="8"/>
      <c r="T53" s="8"/>
      <c r="U53" s="8"/>
      <c r="V53" s="8"/>
      <c r="W53" s="8"/>
      <c r="X53" s="8">
        <v>43974.625</v>
      </c>
      <c r="Y53" s="8"/>
      <c r="Z53" s="8">
        <v>43975.289583333331</v>
      </c>
      <c r="AA53" s="1" t="s">
        <v>40</v>
      </c>
      <c r="AB53" s="1" t="s">
        <v>98</v>
      </c>
      <c r="AJ53" s="70" t="str">
        <f t="shared" si="7"/>
        <v>NA</v>
      </c>
      <c r="AK53" s="71">
        <f t="shared" si="8"/>
        <v>-43974.598611111112</v>
      </c>
      <c r="AL53" s="71">
        <f t="shared" si="9"/>
        <v>0.69097222221898846</v>
      </c>
      <c r="AM53" s="71">
        <f t="shared" si="10"/>
        <v>0.69097222221898846</v>
      </c>
      <c r="AN53" s="71" t="e">
        <f>IF(AL53&gt;=#REF!,"NO","Yes")</f>
        <v>#REF!</v>
      </c>
      <c r="AO53" s="72" t="e">
        <f>IF(AM53="Pending","pending",IF(AM53&gt;=#REF!,"No", "Yes"))</f>
        <v>#REF!</v>
      </c>
      <c r="AP53" s="73">
        <f t="shared" ca="1" si="11"/>
        <v>44161.737907060182</v>
      </c>
      <c r="AQ53" s="74" t="str">
        <f t="shared" si="12"/>
        <v>Non Pending</v>
      </c>
      <c r="AR53" s="125"/>
    </row>
    <row r="54" spans="1:44" s="1" customFormat="1" ht="50" x14ac:dyDescent="0.35">
      <c r="A54" s="1">
        <v>53</v>
      </c>
      <c r="B54" s="1" t="s">
        <v>544</v>
      </c>
      <c r="C54" s="8">
        <v>43974.702118055553</v>
      </c>
      <c r="D54" s="8">
        <v>43974.702118055553</v>
      </c>
      <c r="E54" s="1">
        <v>229098635</v>
      </c>
      <c r="F54" s="1" t="s">
        <v>62</v>
      </c>
      <c r="G54" s="1" t="s">
        <v>42</v>
      </c>
      <c r="H54" s="8">
        <v>43974.892361111109</v>
      </c>
      <c r="I54" s="1" t="s">
        <v>637</v>
      </c>
      <c r="J54" s="1" t="s">
        <v>37</v>
      </c>
      <c r="K54" s="1" t="s">
        <v>38</v>
      </c>
      <c r="L54" s="1" t="s">
        <v>638</v>
      </c>
      <c r="M54" s="1">
        <f t="shared" si="6"/>
        <v>21</v>
      </c>
      <c r="N54" s="1" t="s">
        <v>39</v>
      </c>
      <c r="O54" s="1" t="s">
        <v>70</v>
      </c>
      <c r="P54" s="1" t="s">
        <v>79</v>
      </c>
      <c r="Q54" s="8">
        <v>43975.045138888891</v>
      </c>
      <c r="R54" s="8"/>
      <c r="S54" s="8"/>
      <c r="T54" s="8"/>
      <c r="U54" s="8"/>
      <c r="V54" s="8"/>
      <c r="W54" s="8"/>
      <c r="X54" s="8">
        <v>43975.045138888891</v>
      </c>
      <c r="Y54" s="8">
        <v>43975.451388888891</v>
      </c>
      <c r="Z54" s="130">
        <v>43975.455555555556</v>
      </c>
      <c r="AA54" s="1" t="s">
        <v>40</v>
      </c>
      <c r="AB54" s="1" t="s">
        <v>98</v>
      </c>
      <c r="AJ54" s="70" t="str">
        <f t="shared" si="7"/>
        <v>NA</v>
      </c>
      <c r="AK54" s="71">
        <f t="shared" si="8"/>
        <v>0.55902777778101154</v>
      </c>
      <c r="AL54" s="71">
        <f t="shared" si="9"/>
        <v>0.56319444444670808</v>
      </c>
      <c r="AM54" s="71">
        <f t="shared" si="10"/>
        <v>0.56319444444670808</v>
      </c>
      <c r="AN54" s="71" t="e">
        <f>IF(AL54&gt;=#REF!,"NO","Yes")</f>
        <v>#REF!</v>
      </c>
      <c r="AO54" s="72" t="e">
        <f>IF(AM54="Pending","pending",IF(AM54&gt;=#REF!,"No", "Yes"))</f>
        <v>#REF!</v>
      </c>
      <c r="AP54" s="73">
        <f t="shared" ca="1" si="11"/>
        <v>44161.737907060182</v>
      </c>
      <c r="AQ54" s="74" t="str">
        <f t="shared" si="12"/>
        <v>Non Pending</v>
      </c>
      <c r="AR54" s="125"/>
    </row>
    <row r="55" spans="1:44" s="1" customFormat="1" ht="25" x14ac:dyDescent="0.35">
      <c r="A55" s="1">
        <v>54</v>
      </c>
      <c r="B55" s="1" t="s">
        <v>544</v>
      </c>
      <c r="C55" s="8">
        <v>43974.830555555556</v>
      </c>
      <c r="D55" s="8">
        <v>43974.885416666664</v>
      </c>
      <c r="E55" s="1">
        <v>229109805</v>
      </c>
      <c r="F55" s="1" t="s">
        <v>102</v>
      </c>
      <c r="G55" s="1" t="s">
        <v>42</v>
      </c>
      <c r="H55" s="8">
        <v>43974.90347222222</v>
      </c>
      <c r="I55" s="1" t="s">
        <v>635</v>
      </c>
      <c r="J55" s="1" t="s">
        <v>37</v>
      </c>
      <c r="K55" s="1" t="s">
        <v>38</v>
      </c>
      <c r="L55" s="1" t="s">
        <v>636</v>
      </c>
      <c r="M55" s="1">
        <f t="shared" si="6"/>
        <v>21</v>
      </c>
      <c r="N55" s="1" t="s">
        <v>39</v>
      </c>
      <c r="O55" s="1" t="s">
        <v>70</v>
      </c>
      <c r="P55" s="1" t="s">
        <v>82</v>
      </c>
      <c r="Q55" s="8">
        <v>43974.934027777781</v>
      </c>
      <c r="R55" s="8"/>
      <c r="S55" s="8"/>
      <c r="T55" s="8"/>
      <c r="U55" s="8"/>
      <c r="V55" s="8"/>
      <c r="W55" s="8"/>
      <c r="X55" s="8">
        <v>43974.934027777781</v>
      </c>
      <c r="Y55" s="8">
        <v>43975.361111111109</v>
      </c>
      <c r="Z55" s="130">
        <v>43975.365972222222</v>
      </c>
      <c r="AA55" s="1" t="s">
        <v>40</v>
      </c>
      <c r="AB55" s="1" t="s">
        <v>98</v>
      </c>
      <c r="AJ55" s="70" t="str">
        <f t="shared" si="7"/>
        <v>NA</v>
      </c>
      <c r="AK55" s="71">
        <f t="shared" si="8"/>
        <v>0.45763888888905058</v>
      </c>
      <c r="AL55" s="71">
        <f t="shared" si="9"/>
        <v>0.46250000000145519</v>
      </c>
      <c r="AM55" s="71">
        <f t="shared" si="10"/>
        <v>0.46250000000145519</v>
      </c>
      <c r="AN55" s="71" t="e">
        <f>IF(AL55&gt;=#REF!,"NO","Yes")</f>
        <v>#REF!</v>
      </c>
      <c r="AO55" s="72" t="e">
        <f>IF(AM55="Pending","pending",IF(AM55&gt;=#REF!,"No", "Yes"))</f>
        <v>#REF!</v>
      </c>
      <c r="AP55" s="73">
        <f t="shared" ca="1" si="11"/>
        <v>44161.737907060182</v>
      </c>
      <c r="AQ55" s="74" t="str">
        <f t="shared" si="12"/>
        <v>Non Pending</v>
      </c>
      <c r="AR55" s="125"/>
    </row>
    <row r="56" spans="1:44" s="1" customFormat="1" ht="25" x14ac:dyDescent="0.35">
      <c r="A56" s="1">
        <v>55</v>
      </c>
      <c r="B56" s="1" t="s">
        <v>544</v>
      </c>
      <c r="C56" s="8">
        <v>43975.013888888891</v>
      </c>
      <c r="D56" s="8">
        <v>43975.05</v>
      </c>
      <c r="E56" s="1">
        <v>229121760</v>
      </c>
      <c r="F56" s="1" t="s">
        <v>102</v>
      </c>
      <c r="G56" s="1" t="s">
        <v>42</v>
      </c>
      <c r="H56" s="8">
        <v>43975.09375</v>
      </c>
      <c r="I56" s="1" t="s">
        <v>639</v>
      </c>
      <c r="J56" s="1" t="s">
        <v>37</v>
      </c>
      <c r="K56" s="1" t="s">
        <v>38</v>
      </c>
      <c r="L56" s="1" t="s">
        <v>640</v>
      </c>
      <c r="M56" s="1">
        <f t="shared" si="6"/>
        <v>22</v>
      </c>
      <c r="N56" s="1" t="s">
        <v>39</v>
      </c>
      <c r="O56" s="1" t="s">
        <v>70</v>
      </c>
      <c r="P56" s="1" t="s">
        <v>65</v>
      </c>
      <c r="Q56" s="8">
        <v>43975.333333333336</v>
      </c>
      <c r="R56" s="8"/>
      <c r="S56" s="8"/>
      <c r="T56" s="8"/>
      <c r="U56" s="8"/>
      <c r="V56" s="8"/>
      <c r="W56" s="8"/>
      <c r="X56" s="8">
        <v>43975.333333333336</v>
      </c>
      <c r="Y56" s="8"/>
      <c r="Z56" s="8">
        <v>43975.833333333336</v>
      </c>
      <c r="AA56" s="1" t="s">
        <v>40</v>
      </c>
      <c r="AB56" s="1" t="s">
        <v>98</v>
      </c>
      <c r="AJ56" s="70" t="str">
        <f t="shared" si="7"/>
        <v>NA</v>
      </c>
      <c r="AK56" s="71">
        <f t="shared" si="8"/>
        <v>-43975.09375</v>
      </c>
      <c r="AL56" s="71">
        <f t="shared" si="9"/>
        <v>0.73958333333575865</v>
      </c>
      <c r="AM56" s="71">
        <f t="shared" si="10"/>
        <v>0.73958333333575865</v>
      </c>
      <c r="AN56" s="71" t="e">
        <f>IF(AL56&gt;=#REF!,"NO","Yes")</f>
        <v>#REF!</v>
      </c>
      <c r="AO56" s="72" t="e">
        <f>IF(AM56="Pending","pending",IF(AM56&gt;=#REF!,"No", "Yes"))</f>
        <v>#REF!</v>
      </c>
      <c r="AP56" s="73">
        <f t="shared" ca="1" si="11"/>
        <v>44161.737907060182</v>
      </c>
      <c r="AQ56" s="74" t="str">
        <f t="shared" si="12"/>
        <v>Non Pending</v>
      </c>
      <c r="AR56" s="125"/>
    </row>
    <row r="57" spans="1:44" s="1" customFormat="1" ht="25" x14ac:dyDescent="0.35">
      <c r="A57" s="1">
        <v>56</v>
      </c>
      <c r="B57" s="1" t="s">
        <v>544</v>
      </c>
      <c r="C57" s="8">
        <v>43975.197916666664</v>
      </c>
      <c r="D57" s="8">
        <v>43975.253472222219</v>
      </c>
      <c r="E57" s="1">
        <v>229131077</v>
      </c>
      <c r="F57" s="1" t="s">
        <v>102</v>
      </c>
      <c r="G57" s="1" t="s">
        <v>42</v>
      </c>
      <c r="H57" s="8">
        <v>43975.276388888888</v>
      </c>
      <c r="I57" s="1" t="s">
        <v>103</v>
      </c>
      <c r="J57" s="1" t="s">
        <v>37</v>
      </c>
      <c r="K57" s="1" t="s">
        <v>38</v>
      </c>
      <c r="L57" s="1" t="s">
        <v>641</v>
      </c>
      <c r="M57" s="1">
        <f t="shared" si="6"/>
        <v>22</v>
      </c>
      <c r="N57" s="1" t="s">
        <v>39</v>
      </c>
      <c r="O57" s="1" t="s">
        <v>70</v>
      </c>
      <c r="P57" s="1" t="s">
        <v>106</v>
      </c>
      <c r="Q57" s="8">
        <v>43975.34652777778</v>
      </c>
      <c r="R57" s="8"/>
      <c r="S57" s="8"/>
      <c r="T57" s="8"/>
      <c r="U57" s="8"/>
      <c r="V57" s="8"/>
      <c r="W57" s="8"/>
      <c r="X57" s="8">
        <v>43975.34652777778</v>
      </c>
      <c r="Y57" s="8"/>
      <c r="Z57" s="8">
        <v>43975.84652777778</v>
      </c>
      <c r="AA57" s="1" t="s">
        <v>40</v>
      </c>
      <c r="AB57" s="1" t="s">
        <v>98</v>
      </c>
      <c r="AJ57" s="70" t="str">
        <f t="shared" si="7"/>
        <v>NA</v>
      </c>
      <c r="AK57" s="71">
        <f t="shared" si="8"/>
        <v>-43975.276388888888</v>
      </c>
      <c r="AL57" s="71">
        <f t="shared" si="9"/>
        <v>0.57013888889196096</v>
      </c>
      <c r="AM57" s="71">
        <f t="shared" si="10"/>
        <v>0.57013888889196096</v>
      </c>
      <c r="AN57" s="71" t="e">
        <f>IF(AL57&gt;=#REF!,"NO","Yes")</f>
        <v>#REF!</v>
      </c>
      <c r="AO57" s="72" t="e">
        <f>IF(AM57="Pending","pending",IF(AM57&gt;=#REF!,"No", "Yes"))</f>
        <v>#REF!</v>
      </c>
      <c r="AP57" s="73">
        <f t="shared" ca="1" si="11"/>
        <v>44161.737907060182</v>
      </c>
      <c r="AQ57" s="74" t="str">
        <f t="shared" si="12"/>
        <v>Non Pending</v>
      </c>
      <c r="AR57" s="125"/>
    </row>
    <row r="58" spans="1:44" ht="25" x14ac:dyDescent="0.35">
      <c r="A58" s="1">
        <v>57</v>
      </c>
      <c r="B58" s="1" t="s">
        <v>648</v>
      </c>
      <c r="C58" s="8">
        <v>43975.615277777775</v>
      </c>
      <c r="D58" s="8">
        <v>43975.619444444441</v>
      </c>
      <c r="E58" s="1">
        <v>229158266</v>
      </c>
      <c r="F58" s="1" t="s">
        <v>62</v>
      </c>
      <c r="G58" s="1" t="s">
        <v>42</v>
      </c>
      <c r="H58" s="8">
        <v>43975.692361111112</v>
      </c>
      <c r="I58" s="1" t="s">
        <v>649</v>
      </c>
      <c r="J58" s="1" t="s">
        <v>37</v>
      </c>
      <c r="K58" s="1" t="s">
        <v>38</v>
      </c>
      <c r="L58" s="1" t="s">
        <v>650</v>
      </c>
      <c r="M58" s="1">
        <f t="shared" si="6"/>
        <v>22</v>
      </c>
      <c r="N58" s="1" t="s">
        <v>39</v>
      </c>
      <c r="O58" s="1" t="s">
        <v>70</v>
      </c>
      <c r="P58" s="1" t="s">
        <v>219</v>
      </c>
      <c r="Q58" s="8">
        <v>43975.763888888891</v>
      </c>
      <c r="R58" s="8"/>
      <c r="S58" s="8"/>
      <c r="T58" s="8"/>
      <c r="U58" s="8"/>
      <c r="V58" s="8"/>
      <c r="W58" s="8"/>
      <c r="X58" s="8"/>
      <c r="Y58" s="8"/>
      <c r="Z58" s="8">
        <v>43976.25</v>
      </c>
      <c r="AA58" s="1" t="s">
        <v>40</v>
      </c>
      <c r="AB58" s="1" t="s">
        <v>98</v>
      </c>
      <c r="AC58" s="1"/>
      <c r="AD58" s="1"/>
      <c r="AE58" s="1"/>
      <c r="AF58" s="1"/>
      <c r="AG58" s="1"/>
      <c r="AH58" s="1"/>
      <c r="AI58" s="1"/>
      <c r="AJ58" s="70" t="str">
        <f t="shared" si="7"/>
        <v>NA</v>
      </c>
      <c r="AK58" s="71">
        <f t="shared" si="8"/>
        <v>-43975.692361111112</v>
      </c>
      <c r="AL58" s="71">
        <f t="shared" si="9"/>
        <v>0.55763888888759539</v>
      </c>
      <c r="AM58" s="71">
        <f t="shared" si="10"/>
        <v>0.55763888888759539</v>
      </c>
      <c r="AN58" s="71" t="e">
        <f>IF(AL58&gt;=#REF!,"NO","Yes")</f>
        <v>#REF!</v>
      </c>
      <c r="AO58" s="72" t="e">
        <f>IF(AM58="Pending","pending",IF(AM58&gt;=#REF!,"No", "Yes"))</f>
        <v>#REF!</v>
      </c>
      <c r="AP58" s="73">
        <f t="shared" ca="1" si="11"/>
        <v>44161.737907060182</v>
      </c>
      <c r="AQ58" s="74" t="str">
        <f t="shared" si="12"/>
        <v>Non Pending</v>
      </c>
    </row>
    <row r="59" spans="1:44" ht="25" x14ac:dyDescent="0.35">
      <c r="A59" s="1">
        <v>58</v>
      </c>
      <c r="B59" s="1" t="s">
        <v>544</v>
      </c>
      <c r="C59" s="8">
        <v>43975.661805555559</v>
      </c>
      <c r="D59" s="8">
        <v>43975.700694444444</v>
      </c>
      <c r="E59" s="1">
        <v>229161812</v>
      </c>
      <c r="F59" s="1" t="s">
        <v>111</v>
      </c>
      <c r="G59" s="1" t="s">
        <v>42</v>
      </c>
      <c r="H59" s="8">
        <v>43975.739583333336</v>
      </c>
      <c r="I59" s="1" t="s">
        <v>103</v>
      </c>
      <c r="J59" s="1" t="s">
        <v>37</v>
      </c>
      <c r="K59" s="1" t="s">
        <v>38</v>
      </c>
      <c r="L59" s="1" t="s">
        <v>647</v>
      </c>
      <c r="M59" s="1">
        <f t="shared" si="6"/>
        <v>22</v>
      </c>
      <c r="N59" s="1" t="s">
        <v>39</v>
      </c>
      <c r="O59" s="1" t="s">
        <v>70</v>
      </c>
      <c r="P59" s="1" t="s">
        <v>82</v>
      </c>
      <c r="Q59" s="8">
        <v>43975.791666666664</v>
      </c>
      <c r="R59" s="8"/>
      <c r="S59" s="8"/>
      <c r="T59" s="8"/>
      <c r="U59" s="8"/>
      <c r="V59" s="8"/>
      <c r="W59" s="8"/>
      <c r="X59" s="8">
        <v>43975.791666666664</v>
      </c>
      <c r="Y59" s="8"/>
      <c r="Z59" s="8">
        <v>43976.25</v>
      </c>
      <c r="AA59" s="1" t="s">
        <v>40</v>
      </c>
      <c r="AB59" s="1" t="s">
        <v>98</v>
      </c>
      <c r="AC59" s="1"/>
      <c r="AD59" s="1"/>
      <c r="AE59" s="1"/>
      <c r="AF59" s="1"/>
      <c r="AG59" s="1"/>
      <c r="AH59" s="1"/>
      <c r="AI59" s="1"/>
      <c r="AJ59" s="70" t="str">
        <f t="shared" si="7"/>
        <v>NA</v>
      </c>
      <c r="AK59" s="71">
        <f t="shared" si="8"/>
        <v>-43975.739583333336</v>
      </c>
      <c r="AL59" s="71">
        <f t="shared" si="9"/>
        <v>0.51041666666424135</v>
      </c>
      <c r="AM59" s="71">
        <f t="shared" si="10"/>
        <v>0.51041666666424135</v>
      </c>
      <c r="AN59" s="71" t="e">
        <f>IF(AL59&gt;=#REF!,"NO","Yes")</f>
        <v>#REF!</v>
      </c>
      <c r="AO59" s="72" t="e">
        <f>IF(AM59="Pending","pending",IF(AM59&gt;=#REF!,"No", "Yes"))</f>
        <v>#REF!</v>
      </c>
      <c r="AP59" s="73">
        <f t="shared" ca="1" si="11"/>
        <v>44161.737907060182</v>
      </c>
      <c r="AQ59" s="74" t="str">
        <f t="shared" si="12"/>
        <v>Non Pending</v>
      </c>
    </row>
    <row r="60" spans="1:44" s="126" customFormat="1" x14ac:dyDescent="0.35">
      <c r="A60" s="1">
        <v>59</v>
      </c>
      <c r="B60" s="2" t="s">
        <v>544</v>
      </c>
      <c r="C60" s="3">
        <v>43976.282638888886</v>
      </c>
      <c r="D60" s="3">
        <v>43976.283333333333</v>
      </c>
      <c r="E60" s="2">
        <v>229197480</v>
      </c>
      <c r="F60" s="2" t="s">
        <v>394</v>
      </c>
      <c r="G60" s="2" t="s">
        <v>333</v>
      </c>
      <c r="H60" s="3">
        <v>43976.432638888888</v>
      </c>
      <c r="I60" s="2" t="s">
        <v>654</v>
      </c>
      <c r="J60" s="2" t="s">
        <v>405</v>
      </c>
      <c r="K60" s="2" t="s">
        <v>180</v>
      </c>
      <c r="L60" s="2" t="s">
        <v>226</v>
      </c>
      <c r="M60" s="1">
        <f t="shared" si="6"/>
        <v>22</v>
      </c>
      <c r="N60" s="2" t="s">
        <v>74</v>
      </c>
      <c r="O60" s="1" t="s">
        <v>70</v>
      </c>
      <c r="P60" s="2" t="s">
        <v>75</v>
      </c>
      <c r="Q60" s="3">
        <v>43976.444444444445</v>
      </c>
      <c r="R60" s="3">
        <v>43976.447916666664</v>
      </c>
      <c r="S60" s="3">
        <v>43977.265972222223</v>
      </c>
      <c r="T60" s="3">
        <v>43977.427083333336</v>
      </c>
      <c r="U60" s="2"/>
      <c r="V60" s="3">
        <v>43977.430555555555</v>
      </c>
      <c r="W60" s="3">
        <v>43993.463194444441</v>
      </c>
      <c r="X60" s="3">
        <v>43994.546527777777</v>
      </c>
      <c r="Y60" s="2"/>
      <c r="Z60" s="8"/>
      <c r="AA60" s="1" t="s">
        <v>183</v>
      </c>
      <c r="AB60" s="1" t="s">
        <v>76</v>
      </c>
      <c r="AC60" s="2"/>
      <c r="AD60" s="2"/>
      <c r="AE60" s="2"/>
      <c r="AF60" s="2"/>
      <c r="AG60" s="2"/>
      <c r="AH60" s="2"/>
      <c r="AI60" s="2"/>
      <c r="AJ60" s="70">
        <f t="shared" si="7"/>
        <v>0.83333333333575865</v>
      </c>
      <c r="AK60" s="71">
        <f t="shared" si="8"/>
        <v>-43976.432638888888</v>
      </c>
      <c r="AL60" s="71">
        <f t="shared" si="9"/>
        <v>0.99791666666715173</v>
      </c>
      <c r="AM60" s="71" t="str">
        <f t="shared" si="10"/>
        <v>Pending</v>
      </c>
      <c r="AN60" s="71" t="e">
        <f>IF(AL60&gt;=#REF!,"NO","Yes")</f>
        <v>#REF!</v>
      </c>
      <c r="AO60" s="72" t="str">
        <f>IF(AM60="Pending","pending",IF(AM60&gt;=#REF!,"No", "Yes"))</f>
        <v>pending</v>
      </c>
      <c r="AP60" s="73">
        <f t="shared" ca="1" si="11"/>
        <v>44161.737907060182</v>
      </c>
      <c r="AQ60" s="74">
        <f t="shared" ca="1" si="12"/>
        <v>185.3052681712943</v>
      </c>
    </row>
    <row r="61" spans="1:44" s="126" customFormat="1" ht="37.5" x14ac:dyDescent="0.35">
      <c r="A61" s="1">
        <v>60</v>
      </c>
      <c r="B61" s="2" t="s">
        <v>544</v>
      </c>
      <c r="C61" s="3">
        <v>43976.693749999999</v>
      </c>
      <c r="D61" s="3">
        <v>43976.718055555553</v>
      </c>
      <c r="E61" s="2">
        <v>226657212</v>
      </c>
      <c r="F61" s="2" t="s">
        <v>60</v>
      </c>
      <c r="G61" s="2" t="s">
        <v>41</v>
      </c>
      <c r="H61" s="3">
        <v>43976.754861111112</v>
      </c>
      <c r="I61" s="2" t="s">
        <v>655</v>
      </c>
      <c r="J61" s="2" t="s">
        <v>37</v>
      </c>
      <c r="K61" s="2" t="s">
        <v>38</v>
      </c>
      <c r="L61" s="2" t="s">
        <v>656</v>
      </c>
      <c r="M61" s="1">
        <f t="shared" si="6"/>
        <v>22</v>
      </c>
      <c r="N61" s="2" t="s">
        <v>39</v>
      </c>
      <c r="O61" s="1" t="s">
        <v>70</v>
      </c>
      <c r="P61" s="2" t="s">
        <v>219</v>
      </c>
      <c r="Q61" s="3">
        <v>43976.916666666664</v>
      </c>
      <c r="R61" s="3"/>
      <c r="S61" s="3"/>
      <c r="T61" s="3"/>
      <c r="U61" s="2"/>
      <c r="V61" s="3"/>
      <c r="W61" s="2"/>
      <c r="X61" s="8">
        <v>43976.949305555558</v>
      </c>
      <c r="Y61" s="2"/>
      <c r="Z61" s="8">
        <v>43977.375</v>
      </c>
      <c r="AA61" s="2" t="s">
        <v>40</v>
      </c>
      <c r="AB61" s="2" t="s">
        <v>98</v>
      </c>
      <c r="AC61" s="2"/>
      <c r="AD61" s="2"/>
      <c r="AE61" s="2"/>
      <c r="AF61" s="2"/>
      <c r="AG61" s="2"/>
      <c r="AH61" s="2"/>
      <c r="AI61" s="2"/>
      <c r="AJ61" s="70" t="str">
        <f t="shared" si="7"/>
        <v>NA</v>
      </c>
      <c r="AK61" s="71">
        <f t="shared" si="8"/>
        <v>-43976.754861111112</v>
      </c>
      <c r="AL61" s="71">
        <f t="shared" si="9"/>
        <v>0.62013888888759539</v>
      </c>
      <c r="AM61" s="71">
        <f t="shared" si="10"/>
        <v>0.62013888888759539</v>
      </c>
      <c r="AN61" s="71" t="e">
        <f>IF(AL61&gt;=#REF!,"NO","Yes")</f>
        <v>#REF!</v>
      </c>
      <c r="AO61" s="72" t="e">
        <f>IF(AM61="Pending","pending",IF(AM61&gt;=#REF!,"No", "Yes"))</f>
        <v>#REF!</v>
      </c>
      <c r="AP61" s="73">
        <f t="shared" ca="1" si="11"/>
        <v>44161.737907060182</v>
      </c>
      <c r="AQ61" s="74" t="str">
        <f t="shared" si="12"/>
        <v>Non Pending</v>
      </c>
    </row>
    <row r="62" spans="1:44" s="126" customFormat="1" x14ac:dyDescent="0.35">
      <c r="A62" s="1">
        <v>61</v>
      </c>
      <c r="B62" s="2" t="s">
        <v>544</v>
      </c>
      <c r="C62" s="3">
        <v>43976.665972222225</v>
      </c>
      <c r="D62" s="3">
        <v>43976.753472222219</v>
      </c>
      <c r="E62" s="132">
        <v>229228056</v>
      </c>
      <c r="F62" s="1" t="s">
        <v>102</v>
      </c>
      <c r="G62" s="2" t="s">
        <v>42</v>
      </c>
      <c r="H62" s="3">
        <v>43976.84097222222</v>
      </c>
      <c r="I62" s="132" t="s">
        <v>635</v>
      </c>
      <c r="J62" s="2" t="s">
        <v>37</v>
      </c>
      <c r="K62" s="2" t="s">
        <v>38</v>
      </c>
      <c r="L62" s="132" t="s">
        <v>674</v>
      </c>
      <c r="M62" s="1">
        <f t="shared" si="6"/>
        <v>22</v>
      </c>
      <c r="N62" s="2" t="s">
        <v>39</v>
      </c>
      <c r="O62" s="1" t="s">
        <v>70</v>
      </c>
      <c r="P62" s="2" t="s">
        <v>82</v>
      </c>
      <c r="Q62" s="3">
        <v>43976.916666666664</v>
      </c>
      <c r="R62" s="133"/>
      <c r="S62" s="1"/>
      <c r="T62" s="1"/>
      <c r="U62" s="1"/>
      <c r="V62" s="1"/>
      <c r="W62" s="1"/>
      <c r="X62" s="3">
        <v>43976.916666666664</v>
      </c>
      <c r="Y62" s="1"/>
      <c r="Z62" s="3">
        <v>43977.363888888889</v>
      </c>
      <c r="AA62" s="2" t="s">
        <v>40</v>
      </c>
      <c r="AB62" s="2" t="s">
        <v>98</v>
      </c>
      <c r="AC62" s="1"/>
      <c r="AD62" s="1"/>
      <c r="AE62" s="1"/>
      <c r="AF62" s="1"/>
      <c r="AG62" s="1"/>
      <c r="AH62" s="1"/>
      <c r="AI62" s="1"/>
      <c r="AJ62" s="70" t="str">
        <f t="shared" si="7"/>
        <v>NA</v>
      </c>
      <c r="AK62" s="71">
        <f t="shared" si="8"/>
        <v>-43976.84097222222</v>
      </c>
      <c r="AL62" s="71">
        <f t="shared" si="9"/>
        <v>0.52291666666860692</v>
      </c>
      <c r="AM62" s="71">
        <f t="shared" si="10"/>
        <v>0.52291666666860692</v>
      </c>
      <c r="AN62" s="71" t="e">
        <f>IF(AL62&gt;=#REF!,"NO","Yes")</f>
        <v>#REF!</v>
      </c>
      <c r="AO62" s="72" t="e">
        <f>IF(AM62="Pending","pending",IF(AM62&gt;=#REF!,"No", "Yes"))</f>
        <v>#REF!</v>
      </c>
      <c r="AP62" s="73">
        <f t="shared" ca="1" si="11"/>
        <v>44161.737907060182</v>
      </c>
      <c r="AQ62" s="74" t="str">
        <f t="shared" si="12"/>
        <v>Non Pending</v>
      </c>
      <c r="AR62" s="124"/>
    </row>
    <row r="63" spans="1:44" s="126" customFormat="1" x14ac:dyDescent="0.35">
      <c r="A63" s="1">
        <v>62</v>
      </c>
      <c r="B63" s="2" t="s">
        <v>544</v>
      </c>
      <c r="C63" s="3">
        <v>43976.784722222219</v>
      </c>
      <c r="D63" s="3">
        <v>43976.831944444442</v>
      </c>
      <c r="E63" s="134">
        <v>229239525</v>
      </c>
      <c r="F63" s="1" t="s">
        <v>66</v>
      </c>
      <c r="G63" s="1" t="s">
        <v>67</v>
      </c>
      <c r="H63" s="3">
        <v>43977.004166666666</v>
      </c>
      <c r="I63" s="134" t="s">
        <v>675</v>
      </c>
      <c r="J63" s="1" t="s">
        <v>110</v>
      </c>
      <c r="K63" s="1" t="s">
        <v>46</v>
      </c>
      <c r="L63" s="2" t="s">
        <v>583</v>
      </c>
      <c r="M63" s="1">
        <f t="shared" si="6"/>
        <v>22</v>
      </c>
      <c r="N63" s="1" t="s">
        <v>74</v>
      </c>
      <c r="O63" s="1" t="s">
        <v>70</v>
      </c>
      <c r="P63" s="2" t="s">
        <v>82</v>
      </c>
      <c r="Q63" s="3">
        <v>43977.373611111114</v>
      </c>
      <c r="R63" s="3">
        <v>43977.373611111114</v>
      </c>
      <c r="S63" s="3">
        <v>43978.873611111114</v>
      </c>
      <c r="T63" s="1"/>
      <c r="U63" s="3">
        <v>43978.913194444445</v>
      </c>
      <c r="V63" s="3">
        <v>43978.935416666667</v>
      </c>
      <c r="W63" s="1"/>
      <c r="X63" s="1"/>
      <c r="Y63" s="1"/>
      <c r="Z63" s="1"/>
      <c r="AA63" s="1" t="s">
        <v>183</v>
      </c>
      <c r="AB63" s="1" t="s">
        <v>76</v>
      </c>
      <c r="AC63" s="1"/>
      <c r="AD63" s="1" t="s">
        <v>678</v>
      </c>
      <c r="AE63" s="1"/>
      <c r="AF63" s="1"/>
      <c r="AG63" s="1"/>
      <c r="AH63" s="1"/>
      <c r="AI63" s="1"/>
      <c r="AJ63" s="70">
        <f t="shared" si="7"/>
        <v>1.8694444444481633</v>
      </c>
      <c r="AK63" s="71">
        <f t="shared" si="8"/>
        <v>1.9090277777795563</v>
      </c>
      <c r="AL63" s="71">
        <f t="shared" si="9"/>
        <v>1.9312500000014552</v>
      </c>
      <c r="AM63" s="71" t="str">
        <f t="shared" si="10"/>
        <v>Pending</v>
      </c>
      <c r="AN63" s="71" t="e">
        <f>IF(AL63&gt;=#REF!,"NO","Yes")</f>
        <v>#REF!</v>
      </c>
      <c r="AO63" s="72" t="str">
        <f>IF(AM63="Pending","pending",IF(AM63&gt;=#REF!,"No", "Yes"))</f>
        <v>pending</v>
      </c>
      <c r="AP63" s="73">
        <f t="shared" ca="1" si="11"/>
        <v>44161.737907060182</v>
      </c>
      <c r="AQ63" s="74">
        <f t="shared" ca="1" si="12"/>
        <v>184.7337403935162</v>
      </c>
      <c r="AR63" s="124"/>
    </row>
    <row r="64" spans="1:44" s="126" customFormat="1" ht="25" x14ac:dyDescent="0.35">
      <c r="A64" s="1">
        <v>63</v>
      </c>
      <c r="B64" s="2" t="s">
        <v>544</v>
      </c>
      <c r="C64" s="3">
        <v>43977.130555555559</v>
      </c>
      <c r="D64" s="3">
        <v>43977.136111111111</v>
      </c>
      <c r="E64" s="2">
        <v>229264930</v>
      </c>
      <c r="F64" s="2" t="s">
        <v>111</v>
      </c>
      <c r="G64" s="2" t="s">
        <v>42</v>
      </c>
      <c r="H64" s="3">
        <v>43977.161805555559</v>
      </c>
      <c r="I64" s="2" t="s">
        <v>657</v>
      </c>
      <c r="J64" s="2" t="s">
        <v>37</v>
      </c>
      <c r="K64" s="2" t="s">
        <v>38</v>
      </c>
      <c r="L64" s="2" t="s">
        <v>658</v>
      </c>
      <c r="M64" s="1">
        <f t="shared" si="6"/>
        <v>22</v>
      </c>
      <c r="N64" s="2" t="s">
        <v>39</v>
      </c>
      <c r="O64" s="1" t="s">
        <v>70</v>
      </c>
      <c r="P64" s="2" t="s">
        <v>132</v>
      </c>
      <c r="Q64" s="3">
        <v>43977.375</v>
      </c>
      <c r="R64" s="3"/>
      <c r="S64" s="3"/>
      <c r="T64" s="3"/>
      <c r="U64" s="2"/>
      <c r="V64" s="3"/>
      <c r="W64" s="2"/>
      <c r="X64" s="8">
        <v>43977.381249999999</v>
      </c>
      <c r="Y64" s="2"/>
      <c r="Z64" s="3">
        <v>43977.911111111112</v>
      </c>
      <c r="AA64" s="2" t="s">
        <v>40</v>
      </c>
      <c r="AB64" s="2" t="s">
        <v>98</v>
      </c>
      <c r="AC64" s="2"/>
      <c r="AD64" s="2"/>
      <c r="AE64" s="2"/>
      <c r="AF64" s="2"/>
      <c r="AG64" s="2"/>
      <c r="AH64" s="2"/>
      <c r="AI64" s="2"/>
      <c r="AJ64" s="70" t="str">
        <f t="shared" si="7"/>
        <v>NA</v>
      </c>
      <c r="AK64" s="71">
        <f t="shared" si="8"/>
        <v>-43977.161805555559</v>
      </c>
      <c r="AL64" s="71">
        <f t="shared" si="9"/>
        <v>0.74930555555329192</v>
      </c>
      <c r="AM64" s="71">
        <f t="shared" si="10"/>
        <v>0.74930555555329192</v>
      </c>
      <c r="AN64" s="71" t="e">
        <f>IF(AL64&gt;=#REF!,"NO","Yes")</f>
        <v>#REF!</v>
      </c>
      <c r="AO64" s="72" t="e">
        <f>IF(AM64="Pending","pending",IF(AM64&gt;=#REF!,"No", "Yes"))</f>
        <v>#REF!</v>
      </c>
      <c r="AP64" s="73">
        <f t="shared" ca="1" si="11"/>
        <v>44161.737907060182</v>
      </c>
      <c r="AQ64" s="74" t="str">
        <f t="shared" si="12"/>
        <v>Non Pending</v>
      </c>
    </row>
    <row r="65" spans="1:44" s="126" customFormat="1" ht="25" x14ac:dyDescent="0.35">
      <c r="A65" s="1">
        <v>64</v>
      </c>
      <c r="B65" s="1" t="s">
        <v>544</v>
      </c>
      <c r="C65" s="8">
        <v>43977.536805555559</v>
      </c>
      <c r="D65" s="130">
        <v>43977.571527777778</v>
      </c>
      <c r="E65" s="1">
        <v>229291381</v>
      </c>
      <c r="F65" s="1" t="s">
        <v>51</v>
      </c>
      <c r="G65" s="1" t="s">
        <v>42</v>
      </c>
      <c r="H65" s="130">
        <v>43977.597916666666</v>
      </c>
      <c r="I65" s="1" t="s">
        <v>684</v>
      </c>
      <c r="J65" s="1" t="s">
        <v>37</v>
      </c>
      <c r="K65" s="1" t="s">
        <v>38</v>
      </c>
      <c r="L65" s="1" t="s">
        <v>685</v>
      </c>
      <c r="M65" s="1">
        <f t="shared" si="6"/>
        <v>22</v>
      </c>
      <c r="N65" s="1" t="s">
        <v>39</v>
      </c>
      <c r="O65" s="1" t="s">
        <v>70</v>
      </c>
      <c r="P65" s="1" t="s">
        <v>118</v>
      </c>
      <c r="Q65" s="1"/>
      <c r="R65" s="133"/>
      <c r="S65" s="1"/>
      <c r="T65" s="1"/>
      <c r="U65" s="1"/>
      <c r="V65" s="1"/>
      <c r="W65" s="1"/>
      <c r="X65" s="1"/>
      <c r="Y65" s="1"/>
      <c r="Z65" s="130">
        <v>43979.398611111108</v>
      </c>
      <c r="AA65" s="1" t="s">
        <v>40</v>
      </c>
      <c r="AB65" s="1" t="s">
        <v>98</v>
      </c>
      <c r="AC65" s="1"/>
      <c r="AD65" s="1"/>
      <c r="AE65" s="1"/>
      <c r="AF65" s="1"/>
      <c r="AG65" s="1"/>
      <c r="AH65" s="1"/>
      <c r="AI65" s="1"/>
      <c r="AJ65" s="70" t="str">
        <f t="shared" si="7"/>
        <v>NA</v>
      </c>
      <c r="AK65" s="71">
        <f t="shared" si="8"/>
        <v>-43977.597916666666</v>
      </c>
      <c r="AL65" s="71">
        <f t="shared" si="9"/>
        <v>1.8006944444423425</v>
      </c>
      <c r="AM65" s="71">
        <f t="shared" si="10"/>
        <v>1.8006944444423425</v>
      </c>
      <c r="AN65" s="71" t="e">
        <f>IF(AL65&gt;=#REF!,"NO","Yes")</f>
        <v>#REF!</v>
      </c>
      <c r="AO65" s="72" t="e">
        <f>IF(AM65="Pending","pending",IF(AM65&gt;=#REF!,"No", "Yes"))</f>
        <v>#REF!</v>
      </c>
      <c r="AP65" s="73">
        <f t="shared" ca="1" si="11"/>
        <v>44161.737907060182</v>
      </c>
      <c r="AQ65" s="74" t="str">
        <f t="shared" si="12"/>
        <v>Non Pending</v>
      </c>
      <c r="AR65" s="124"/>
    </row>
    <row r="66" spans="1:44" s="126" customFormat="1" x14ac:dyDescent="0.35">
      <c r="A66" s="1">
        <v>65</v>
      </c>
      <c r="B66" s="2" t="s">
        <v>544</v>
      </c>
      <c r="C66" s="3">
        <v>43979.453472222223</v>
      </c>
      <c r="D66" s="3">
        <v>43979.523611111108</v>
      </c>
      <c r="E66" s="2">
        <v>229462720</v>
      </c>
      <c r="F66" s="2" t="s">
        <v>66</v>
      </c>
      <c r="G66" s="2" t="s">
        <v>67</v>
      </c>
      <c r="H66" s="3">
        <v>43979.598611111112</v>
      </c>
      <c r="I66" s="2" t="s">
        <v>659</v>
      </c>
      <c r="J66" s="2" t="s">
        <v>37</v>
      </c>
      <c r="K66" s="2" t="s">
        <v>38</v>
      </c>
      <c r="L66" s="2" t="s">
        <v>226</v>
      </c>
      <c r="M66" s="1">
        <f t="shared" si="6"/>
        <v>22</v>
      </c>
      <c r="N66" s="2" t="s">
        <v>74</v>
      </c>
      <c r="O66" s="1" t="s">
        <v>70</v>
      </c>
      <c r="P66" s="2" t="s">
        <v>82</v>
      </c>
      <c r="Q66" s="3" t="s">
        <v>660</v>
      </c>
      <c r="R66" s="3" t="s">
        <v>660</v>
      </c>
      <c r="S66" s="3"/>
      <c r="T66" s="3"/>
      <c r="U66" s="2"/>
      <c r="V66" s="3">
        <v>43979.913888888892</v>
      </c>
      <c r="W66" s="2"/>
      <c r="X66" s="8"/>
      <c r="Y66" s="2"/>
      <c r="Z66" s="8"/>
      <c r="AA66" s="1" t="s">
        <v>183</v>
      </c>
      <c r="AB66" s="1" t="s">
        <v>76</v>
      </c>
      <c r="AC66" s="2"/>
      <c r="AD66" s="2"/>
      <c r="AE66" s="2"/>
      <c r="AF66" s="2"/>
      <c r="AG66" s="2"/>
      <c r="AH66" s="2"/>
      <c r="AI66" s="2"/>
      <c r="AJ66" s="70" t="str">
        <f t="shared" ref="AJ66:AJ75" si="13">IF(N66="Final","NA",IF(S66="","NA",S66-H66))</f>
        <v>NA</v>
      </c>
      <c r="AK66" s="71">
        <f t="shared" ref="AK66:AK75" si="14">IF(N66="initial",IF(AA66="converted to Final MIR",Y66-H66,U66-H66),Y66-H66)</f>
        <v>-43979.598611111112</v>
      </c>
      <c r="AL66" s="71">
        <f t="shared" ref="AL66:AL75" si="15">IF(N66="initial",IF(AA66="converted to Final MIR",Z66-H66,V66-H66),Z66-H66)</f>
        <v>0.31527777777955635</v>
      </c>
      <c r="AM66" s="71" t="str">
        <f t="shared" ref="AM66:AM75" si="16">IF(N66="Final",Z66-H66,IF(AB66="MIR Distributed",Z66-H66,"Pending"))</f>
        <v>Pending</v>
      </c>
      <c r="AN66" s="71" t="e">
        <f>IF(AL66&gt;=#REF!,"NO","Yes")</f>
        <v>#REF!</v>
      </c>
      <c r="AO66" s="72" t="str">
        <f>IF(AM66="Pending","pending",IF(AM66&gt;=#REF!,"No", "Yes"))</f>
        <v>pending</v>
      </c>
      <c r="AP66" s="73">
        <f t="shared" ref="AP66:AP75" ca="1" si="17">NOW()</f>
        <v>44161.737907060182</v>
      </c>
      <c r="AQ66" s="74">
        <f t="shared" ref="AQ66:AQ75" ca="1" si="18">IF(AB66="Final Awaited", AP66-H66, IF(AB66="Sent for Approval", AP66-H66, "Non Pending"))</f>
        <v>182.13929594906949</v>
      </c>
    </row>
    <row r="67" spans="1:44" s="126" customFormat="1" ht="37.5" x14ac:dyDescent="0.35">
      <c r="A67" s="1">
        <v>66</v>
      </c>
      <c r="B67" s="2" t="s">
        <v>544</v>
      </c>
      <c r="C67" s="3">
        <v>43979.495138888888</v>
      </c>
      <c r="D67" s="3">
        <v>43979.548611111109</v>
      </c>
      <c r="E67" s="2">
        <v>229467313</v>
      </c>
      <c r="F67" s="2" t="s">
        <v>62</v>
      </c>
      <c r="G67" s="2" t="s">
        <v>42</v>
      </c>
      <c r="H67" s="3">
        <v>43979.669444444444</v>
      </c>
      <c r="I67" s="2" t="s">
        <v>663</v>
      </c>
      <c r="J67" s="2" t="s">
        <v>37</v>
      </c>
      <c r="K67" s="2" t="s">
        <v>38</v>
      </c>
      <c r="L67" s="2" t="s">
        <v>664</v>
      </c>
      <c r="M67" s="1">
        <f t="shared" ref="M67:M75" si="19">WEEKNUM(H67)</f>
        <v>22</v>
      </c>
      <c r="N67" s="2" t="s">
        <v>39</v>
      </c>
      <c r="O67" s="1" t="s">
        <v>70</v>
      </c>
      <c r="P67" s="2" t="s">
        <v>219</v>
      </c>
      <c r="Q67" s="3">
        <v>43979.875</v>
      </c>
      <c r="R67" s="3"/>
      <c r="S67" s="3"/>
      <c r="T67" s="3"/>
      <c r="U67" s="2"/>
      <c r="V67" s="3"/>
      <c r="W67" s="2"/>
      <c r="X67" s="8">
        <v>43979.895138888889</v>
      </c>
      <c r="Y67" s="2"/>
      <c r="Z67" s="3">
        <v>43980.415277777778</v>
      </c>
      <c r="AA67" s="2" t="s">
        <v>40</v>
      </c>
      <c r="AB67" s="2" t="s">
        <v>98</v>
      </c>
      <c r="AC67" s="2"/>
      <c r="AD67" s="2"/>
      <c r="AE67" s="2"/>
      <c r="AF67" s="2"/>
      <c r="AG67" s="2"/>
      <c r="AH67" s="2"/>
      <c r="AI67" s="2"/>
      <c r="AJ67" s="70" t="str">
        <f t="shared" si="13"/>
        <v>NA</v>
      </c>
      <c r="AK67" s="71">
        <f t="shared" si="14"/>
        <v>-43979.669444444444</v>
      </c>
      <c r="AL67" s="71">
        <f t="shared" si="15"/>
        <v>0.74583333333430346</v>
      </c>
      <c r="AM67" s="71">
        <f t="shared" si="16"/>
        <v>0.74583333333430346</v>
      </c>
      <c r="AN67" s="71" t="e">
        <f>IF(AL67&gt;=#REF!,"NO","Yes")</f>
        <v>#REF!</v>
      </c>
      <c r="AO67" s="72" t="e">
        <f>IF(AM67="Pending","pending",IF(AM67&gt;=#REF!,"No", "Yes"))</f>
        <v>#REF!</v>
      </c>
      <c r="AP67" s="73">
        <f t="shared" ca="1" si="17"/>
        <v>44161.737907060182</v>
      </c>
      <c r="AQ67" s="74" t="str">
        <f t="shared" si="18"/>
        <v>Non Pending</v>
      </c>
    </row>
    <row r="68" spans="1:44" s="126" customFormat="1" x14ac:dyDescent="0.35">
      <c r="A68" s="1">
        <v>67</v>
      </c>
      <c r="B68" s="2" t="s">
        <v>544</v>
      </c>
      <c r="C68" s="3">
        <v>43980.479166666664</v>
      </c>
      <c r="D68" s="3">
        <v>43980.510416666664</v>
      </c>
      <c r="E68" s="2">
        <v>229549295</v>
      </c>
      <c r="F68" s="2" t="s">
        <v>174</v>
      </c>
      <c r="G68" s="2" t="s">
        <v>67</v>
      </c>
      <c r="H68" s="3">
        <v>43980.600694444445</v>
      </c>
      <c r="I68" s="2" t="s">
        <v>665</v>
      </c>
      <c r="J68" s="2" t="s">
        <v>145</v>
      </c>
      <c r="K68" s="2" t="s">
        <v>46</v>
      </c>
      <c r="L68" s="2" t="s">
        <v>226</v>
      </c>
      <c r="M68" s="1">
        <f t="shared" si="19"/>
        <v>22</v>
      </c>
      <c r="N68" s="2" t="s">
        <v>74</v>
      </c>
      <c r="O68" s="1" t="s">
        <v>70</v>
      </c>
      <c r="P68" s="2" t="s">
        <v>82</v>
      </c>
      <c r="Q68" s="3">
        <v>43980.621527777781</v>
      </c>
      <c r="R68" s="3">
        <v>43980.621527777781</v>
      </c>
      <c r="S68" s="3">
        <v>43981.961805555555</v>
      </c>
      <c r="T68" s="3"/>
      <c r="U68" s="2" t="s">
        <v>672</v>
      </c>
      <c r="V68" s="3">
        <v>43982.097222222219</v>
      </c>
      <c r="W68" s="2"/>
      <c r="X68" s="8"/>
      <c r="Y68" s="2"/>
      <c r="Z68" s="8"/>
      <c r="AA68" s="1" t="s">
        <v>183</v>
      </c>
      <c r="AB68" s="1" t="s">
        <v>76</v>
      </c>
      <c r="AC68" s="2"/>
      <c r="AD68" s="2"/>
      <c r="AE68" s="2"/>
      <c r="AF68" s="2"/>
      <c r="AG68" s="2"/>
      <c r="AH68" s="2"/>
      <c r="AI68" s="2"/>
      <c r="AJ68" s="70">
        <f t="shared" si="13"/>
        <v>1.3611111111094942</v>
      </c>
      <c r="AK68" s="71" t="e">
        <f t="shared" si="14"/>
        <v>#VALUE!</v>
      </c>
      <c r="AL68" s="71">
        <f t="shared" si="15"/>
        <v>1.4965277777737356</v>
      </c>
      <c r="AM68" s="71" t="str">
        <f t="shared" si="16"/>
        <v>Pending</v>
      </c>
      <c r="AN68" s="71" t="e">
        <f>IF(AL68&gt;=#REF!,"NO","Yes")</f>
        <v>#REF!</v>
      </c>
      <c r="AO68" s="72" t="str">
        <f>IF(AM68="Pending","pending",IF(AM68&gt;=#REF!,"No", "Yes"))</f>
        <v>pending</v>
      </c>
      <c r="AP68" s="73">
        <f t="shared" ca="1" si="17"/>
        <v>44161.737907060182</v>
      </c>
      <c r="AQ68" s="74">
        <f t="shared" ca="1" si="18"/>
        <v>181.13721261573664</v>
      </c>
    </row>
    <row r="69" spans="1:44" s="126" customFormat="1" ht="25" x14ac:dyDescent="0.35">
      <c r="A69" s="1">
        <v>68</v>
      </c>
      <c r="B69" s="1" t="s">
        <v>544</v>
      </c>
      <c r="C69" s="8">
        <v>43980.631944444445</v>
      </c>
      <c r="D69" s="8">
        <v>43980.649305555555</v>
      </c>
      <c r="E69" s="1">
        <v>229559436</v>
      </c>
      <c r="F69" s="1" t="s">
        <v>60</v>
      </c>
      <c r="G69" s="1" t="s">
        <v>41</v>
      </c>
      <c r="H69" s="8">
        <v>43980.789583333331</v>
      </c>
      <c r="I69" s="1" t="s">
        <v>666</v>
      </c>
      <c r="J69" s="1" t="s">
        <v>37</v>
      </c>
      <c r="K69" s="1" t="s">
        <v>38</v>
      </c>
      <c r="L69" s="1" t="s">
        <v>667</v>
      </c>
      <c r="M69" s="1">
        <f t="shared" si="19"/>
        <v>22</v>
      </c>
      <c r="N69" s="1" t="s">
        <v>39</v>
      </c>
      <c r="O69" s="1" t="s">
        <v>70</v>
      </c>
      <c r="P69" s="1" t="s">
        <v>65</v>
      </c>
      <c r="Q69" s="8">
        <v>43980.96875</v>
      </c>
      <c r="R69" s="8"/>
      <c r="S69" s="8"/>
      <c r="T69" s="8"/>
      <c r="U69" s="1"/>
      <c r="V69" s="8"/>
      <c r="W69" s="1"/>
      <c r="X69" s="8">
        <v>43980.96875</v>
      </c>
      <c r="Y69" s="1"/>
      <c r="Z69" s="8">
        <v>43981.147916666669</v>
      </c>
      <c r="AA69" s="1" t="s">
        <v>40</v>
      </c>
      <c r="AB69" s="1" t="s">
        <v>98</v>
      </c>
      <c r="AC69" s="2"/>
      <c r="AD69" s="2"/>
      <c r="AE69" s="2"/>
      <c r="AF69" s="2"/>
      <c r="AG69" s="2"/>
      <c r="AH69" s="2"/>
      <c r="AI69" s="2"/>
      <c r="AJ69" s="70" t="str">
        <f t="shared" si="13"/>
        <v>NA</v>
      </c>
      <c r="AK69" s="71">
        <f t="shared" si="14"/>
        <v>-43980.789583333331</v>
      </c>
      <c r="AL69" s="71">
        <f t="shared" si="15"/>
        <v>0.35833333333721384</v>
      </c>
      <c r="AM69" s="71">
        <f t="shared" si="16"/>
        <v>0.35833333333721384</v>
      </c>
      <c r="AN69" s="71" t="e">
        <f>IF(AL69&gt;=#REF!,"NO","Yes")</f>
        <v>#REF!</v>
      </c>
      <c r="AO69" s="72" t="e">
        <f>IF(AM69="Pending","pending",IF(AM69&gt;=#REF!,"No", "Yes"))</f>
        <v>#REF!</v>
      </c>
      <c r="AP69" s="73">
        <f t="shared" ca="1" si="17"/>
        <v>44161.737907060182</v>
      </c>
      <c r="AQ69" s="74" t="str">
        <f t="shared" si="18"/>
        <v>Non Pending</v>
      </c>
    </row>
    <row r="70" spans="1:44" s="126" customFormat="1" ht="25" x14ac:dyDescent="0.35">
      <c r="A70" s="1">
        <v>69</v>
      </c>
      <c r="B70" s="2" t="s">
        <v>544</v>
      </c>
      <c r="C70" s="3">
        <v>43981.430555555555</v>
      </c>
      <c r="D70" s="3">
        <v>43981.481944444444</v>
      </c>
      <c r="E70" s="2">
        <v>229616694</v>
      </c>
      <c r="F70" s="2" t="s">
        <v>51</v>
      </c>
      <c r="G70" s="2" t="s">
        <v>42</v>
      </c>
      <c r="H70" s="3">
        <v>43981.595833333333</v>
      </c>
      <c r="I70" s="2" t="s">
        <v>668</v>
      </c>
      <c r="J70" s="2" t="s">
        <v>37</v>
      </c>
      <c r="K70" s="2" t="s">
        <v>38</v>
      </c>
      <c r="L70" s="2" t="s">
        <v>669</v>
      </c>
      <c r="M70" s="1">
        <f t="shared" si="19"/>
        <v>22</v>
      </c>
      <c r="N70" s="2" t="s">
        <v>39</v>
      </c>
      <c r="O70" s="1" t="s">
        <v>70</v>
      </c>
      <c r="P70" s="2" t="s">
        <v>79</v>
      </c>
      <c r="Q70" s="3">
        <v>43981.625</v>
      </c>
      <c r="R70" s="3"/>
      <c r="S70" s="3"/>
      <c r="T70" s="3"/>
      <c r="U70" s="2"/>
      <c r="V70" s="3"/>
      <c r="W70" s="2"/>
      <c r="X70" s="8">
        <v>43981.693749999999</v>
      </c>
      <c r="Y70" s="2"/>
      <c r="Z70" s="8">
        <v>43982.023611111108</v>
      </c>
      <c r="AA70" s="2" t="s">
        <v>40</v>
      </c>
      <c r="AB70" s="2" t="s">
        <v>98</v>
      </c>
      <c r="AC70" s="2"/>
      <c r="AD70" s="2"/>
      <c r="AE70" s="2"/>
      <c r="AF70" s="2"/>
      <c r="AG70" s="2"/>
      <c r="AH70" s="2"/>
      <c r="AI70" s="2"/>
      <c r="AJ70" s="70" t="str">
        <f t="shared" si="13"/>
        <v>NA</v>
      </c>
      <c r="AK70" s="71">
        <f t="shared" si="14"/>
        <v>-43981.595833333333</v>
      </c>
      <c r="AL70" s="71">
        <f t="shared" si="15"/>
        <v>0.42777777777519077</v>
      </c>
      <c r="AM70" s="71">
        <f t="shared" si="16"/>
        <v>0.42777777777519077</v>
      </c>
      <c r="AN70" s="71" t="e">
        <f>IF(AL70&gt;=#REF!,"NO","Yes")</f>
        <v>#REF!</v>
      </c>
      <c r="AO70" s="72" t="e">
        <f>IF(AM70="Pending","pending",IF(AM70&gt;=#REF!,"No", "Yes"))</f>
        <v>#REF!</v>
      </c>
      <c r="AP70" s="73">
        <f t="shared" ca="1" si="17"/>
        <v>44161.737907060182</v>
      </c>
      <c r="AQ70" s="74" t="str">
        <f t="shared" si="18"/>
        <v>Non Pending</v>
      </c>
    </row>
    <row r="71" spans="1:44" ht="25" x14ac:dyDescent="0.35">
      <c r="A71" s="1">
        <v>70</v>
      </c>
      <c r="B71" s="2" t="s">
        <v>544</v>
      </c>
      <c r="C71" s="3">
        <v>43981.443749999999</v>
      </c>
      <c r="D71" s="3">
        <v>43981.481944444444</v>
      </c>
      <c r="E71" s="2">
        <v>229615489</v>
      </c>
      <c r="F71" s="2" t="s">
        <v>62</v>
      </c>
      <c r="G71" s="2" t="s">
        <v>42</v>
      </c>
      <c r="H71" s="3">
        <v>43981.597222222219</v>
      </c>
      <c r="I71" s="2" t="s">
        <v>457</v>
      </c>
      <c r="J71" s="2" t="s">
        <v>37</v>
      </c>
      <c r="K71" s="2" t="s">
        <v>38</v>
      </c>
      <c r="L71" s="2" t="s">
        <v>670</v>
      </c>
      <c r="M71" s="1">
        <f t="shared" si="19"/>
        <v>22</v>
      </c>
      <c r="N71" s="2" t="s">
        <v>39</v>
      </c>
      <c r="O71" s="1" t="s">
        <v>70</v>
      </c>
      <c r="P71" s="2" t="s">
        <v>93</v>
      </c>
      <c r="Q71" s="3">
        <v>43981.783333333333</v>
      </c>
      <c r="R71" s="3"/>
      <c r="S71" s="3"/>
      <c r="T71" s="3"/>
      <c r="U71" s="2"/>
      <c r="V71" s="3"/>
      <c r="W71" s="2"/>
      <c r="X71" s="8">
        <v>43981.783333333333</v>
      </c>
      <c r="Y71" s="2"/>
      <c r="Z71" s="8">
        <v>43982.01666666667</v>
      </c>
      <c r="AA71" s="2" t="s">
        <v>40</v>
      </c>
      <c r="AB71" s="2" t="s">
        <v>98</v>
      </c>
      <c r="AC71" s="2"/>
      <c r="AD71" s="2"/>
      <c r="AE71" s="2"/>
      <c r="AF71" s="2"/>
      <c r="AG71" s="2"/>
      <c r="AH71" s="2"/>
      <c r="AI71" s="2"/>
      <c r="AJ71" s="70" t="str">
        <f t="shared" si="13"/>
        <v>NA</v>
      </c>
      <c r="AK71" s="71">
        <f t="shared" si="14"/>
        <v>-43981.597222222219</v>
      </c>
      <c r="AL71" s="71">
        <f t="shared" si="15"/>
        <v>0.41944444445107365</v>
      </c>
      <c r="AM71" s="71">
        <f t="shared" si="16"/>
        <v>0.41944444445107365</v>
      </c>
      <c r="AN71" s="71" t="e">
        <f>IF(AL71&gt;=#REF!,"NO","Yes")</f>
        <v>#REF!</v>
      </c>
      <c r="AO71" s="72" t="e">
        <f>IF(AM71="Pending","pending",IF(AM71&gt;=#REF!,"No", "Yes"))</f>
        <v>#REF!</v>
      </c>
      <c r="AP71" s="73">
        <f t="shared" ca="1" si="17"/>
        <v>44161.737907060182</v>
      </c>
      <c r="AQ71" s="74" t="str">
        <f t="shared" si="18"/>
        <v>Non Pending</v>
      </c>
      <c r="AR71" s="126"/>
    </row>
    <row r="72" spans="1:44" ht="25" x14ac:dyDescent="0.35">
      <c r="A72" s="1">
        <v>71</v>
      </c>
      <c r="B72" s="1" t="s">
        <v>544</v>
      </c>
      <c r="C72" s="8">
        <v>43981.870138888888</v>
      </c>
      <c r="D72" s="8">
        <v>43981.871527777781</v>
      </c>
      <c r="E72" s="1">
        <v>229657169</v>
      </c>
      <c r="F72" s="1" t="s">
        <v>62</v>
      </c>
      <c r="G72" s="1" t="s">
        <v>42</v>
      </c>
      <c r="H72" s="8">
        <v>43981.909722222219</v>
      </c>
      <c r="I72" s="1" t="s">
        <v>673</v>
      </c>
      <c r="J72" s="1" t="s">
        <v>37</v>
      </c>
      <c r="K72" s="1" t="s">
        <v>38</v>
      </c>
      <c r="L72" s="1" t="s">
        <v>683</v>
      </c>
      <c r="M72" s="1">
        <f t="shared" si="19"/>
        <v>22</v>
      </c>
      <c r="N72" s="1" t="s">
        <v>39</v>
      </c>
      <c r="O72" s="1" t="s">
        <v>70</v>
      </c>
      <c r="P72" s="1" t="s">
        <v>106</v>
      </c>
      <c r="Q72" s="8">
        <v>43982.388194444444</v>
      </c>
      <c r="R72" s="8"/>
      <c r="S72" s="8"/>
      <c r="T72" s="8"/>
      <c r="U72" s="1"/>
      <c r="V72" s="8"/>
      <c r="W72" s="1"/>
      <c r="X72" s="8">
        <v>43982.388194444444</v>
      </c>
      <c r="Y72" s="1"/>
      <c r="Z72" s="8">
        <v>43982.147916666669</v>
      </c>
      <c r="AA72" s="1" t="s">
        <v>40</v>
      </c>
      <c r="AB72" s="1" t="s">
        <v>98</v>
      </c>
      <c r="AC72" s="2"/>
      <c r="AD72" s="2"/>
      <c r="AE72" s="2"/>
      <c r="AF72" s="2"/>
      <c r="AG72" s="2"/>
      <c r="AH72" s="2"/>
      <c r="AI72" s="2"/>
      <c r="AJ72" s="70" t="str">
        <f t="shared" si="13"/>
        <v>NA</v>
      </c>
      <c r="AK72" s="71">
        <f t="shared" si="14"/>
        <v>-43981.909722222219</v>
      </c>
      <c r="AL72" s="71">
        <f t="shared" si="15"/>
        <v>0.23819444444961846</v>
      </c>
      <c r="AM72" s="71">
        <f t="shared" si="16"/>
        <v>0.23819444444961846</v>
      </c>
      <c r="AN72" s="71" t="e">
        <f>IF(AL72&gt;=#REF!,"NO","Yes")</f>
        <v>#REF!</v>
      </c>
      <c r="AO72" s="72" t="e">
        <f>IF(AM72="Pending","pending",IF(AM72&gt;=#REF!,"No", "Yes"))</f>
        <v>#REF!</v>
      </c>
      <c r="AP72" s="73">
        <f t="shared" ca="1" si="17"/>
        <v>44161.737907060182</v>
      </c>
      <c r="AQ72" s="74" t="str">
        <f t="shared" si="18"/>
        <v>Non Pending</v>
      </c>
      <c r="AR72" s="126"/>
    </row>
    <row r="73" spans="1:44" ht="25" x14ac:dyDescent="0.35">
      <c r="A73" s="1">
        <v>72</v>
      </c>
      <c r="B73" s="2" t="s">
        <v>544</v>
      </c>
      <c r="C73" s="3">
        <v>43981.520833333336</v>
      </c>
      <c r="D73" s="3">
        <v>43981.591666666667</v>
      </c>
      <c r="E73" s="2">
        <v>229626869</v>
      </c>
      <c r="F73" s="2" t="s">
        <v>225</v>
      </c>
      <c r="G73" s="2" t="s">
        <v>67</v>
      </c>
      <c r="H73" s="3">
        <v>43981.946527777778</v>
      </c>
      <c r="I73" s="2" t="s">
        <v>623</v>
      </c>
      <c r="J73" s="2" t="s">
        <v>44</v>
      </c>
      <c r="K73" s="2" t="s">
        <v>46</v>
      </c>
      <c r="L73" s="2" t="s">
        <v>583</v>
      </c>
      <c r="M73" s="1">
        <f t="shared" si="19"/>
        <v>22</v>
      </c>
      <c r="N73" s="2" t="s">
        <v>74</v>
      </c>
      <c r="O73" s="1" t="s">
        <v>70</v>
      </c>
      <c r="P73" s="2" t="s">
        <v>671</v>
      </c>
      <c r="Q73" s="3">
        <v>43982.041666666664</v>
      </c>
      <c r="R73" s="3">
        <v>43982.045138888891</v>
      </c>
      <c r="S73" s="3"/>
      <c r="T73" s="3"/>
      <c r="U73" s="2"/>
      <c r="V73" s="3">
        <v>43983.436805555553</v>
      </c>
      <c r="W73" s="2"/>
      <c r="X73" s="8"/>
      <c r="Y73" s="2"/>
      <c r="Z73" s="8"/>
      <c r="AA73" s="1" t="s">
        <v>183</v>
      </c>
      <c r="AB73" s="1" t="s">
        <v>76</v>
      </c>
      <c r="AC73" s="2"/>
      <c r="AD73" s="2"/>
      <c r="AE73" s="2"/>
      <c r="AF73" s="2"/>
      <c r="AG73" s="2"/>
      <c r="AH73" s="2"/>
      <c r="AI73" s="2"/>
      <c r="AJ73" s="70" t="str">
        <f t="shared" si="13"/>
        <v>NA</v>
      </c>
      <c r="AK73" s="71">
        <f t="shared" si="14"/>
        <v>-43981.946527777778</v>
      </c>
      <c r="AL73" s="71">
        <f t="shared" si="15"/>
        <v>1.4902777777751908</v>
      </c>
      <c r="AM73" s="71" t="str">
        <f t="shared" si="16"/>
        <v>Pending</v>
      </c>
      <c r="AN73" s="71" t="e">
        <f>IF(AL73&gt;=#REF!,"NO","Yes")</f>
        <v>#REF!</v>
      </c>
      <c r="AO73" s="72" t="str">
        <f>IF(AM73="Pending","pending",IF(AM73&gt;=#REF!,"No", "Yes"))</f>
        <v>pending</v>
      </c>
      <c r="AP73" s="73">
        <f t="shared" ca="1" si="17"/>
        <v>44161.737907060182</v>
      </c>
      <c r="AQ73" s="74">
        <f t="shared" ca="1" si="18"/>
        <v>179.7913792824038</v>
      </c>
      <c r="AR73" s="126"/>
    </row>
    <row r="74" spans="1:44" s="127" customFormat="1" x14ac:dyDescent="0.35">
      <c r="A74" s="1">
        <v>73</v>
      </c>
      <c r="B74" s="1" t="s">
        <v>544</v>
      </c>
      <c r="C74" s="8">
        <v>43982.34375</v>
      </c>
      <c r="D74" s="8">
        <v>43982.350694444445</v>
      </c>
      <c r="E74" s="135">
        <v>229689736</v>
      </c>
      <c r="F74" s="1" t="s">
        <v>62</v>
      </c>
      <c r="G74" s="1" t="s">
        <v>42</v>
      </c>
      <c r="H74" s="8">
        <v>43982.42083333333</v>
      </c>
      <c r="I74" s="135" t="s">
        <v>275</v>
      </c>
      <c r="J74" s="1" t="s">
        <v>37</v>
      </c>
      <c r="K74" s="1" t="s">
        <v>38</v>
      </c>
      <c r="L74" s="135" t="s">
        <v>676</v>
      </c>
      <c r="M74" s="1">
        <f t="shared" si="19"/>
        <v>23</v>
      </c>
      <c r="N74" s="1" t="s">
        <v>39</v>
      </c>
      <c r="O74" s="1" t="s">
        <v>70</v>
      </c>
      <c r="P74" s="1" t="s">
        <v>82</v>
      </c>
      <c r="Q74" s="8">
        <v>43982.583333333336</v>
      </c>
      <c r="R74" s="133"/>
      <c r="S74" s="1"/>
      <c r="T74" s="1"/>
      <c r="U74" s="1"/>
      <c r="V74" s="1"/>
      <c r="W74" s="1"/>
      <c r="X74" s="8">
        <v>43982.604166666664</v>
      </c>
      <c r="Y74" s="1"/>
      <c r="Z74" s="8">
        <v>43983.104166666664</v>
      </c>
      <c r="AA74" s="1" t="s">
        <v>40</v>
      </c>
      <c r="AB74" s="1" t="s">
        <v>98</v>
      </c>
      <c r="AC74" s="1"/>
      <c r="AD74" s="1"/>
      <c r="AE74" s="1"/>
      <c r="AF74" s="1"/>
      <c r="AG74" s="1"/>
      <c r="AH74" s="1"/>
      <c r="AI74" s="1"/>
      <c r="AJ74" s="70" t="str">
        <f t="shared" si="13"/>
        <v>NA</v>
      </c>
      <c r="AK74" s="71">
        <f t="shared" si="14"/>
        <v>-43982.42083333333</v>
      </c>
      <c r="AL74" s="71">
        <f t="shared" si="15"/>
        <v>0.68333333333430346</v>
      </c>
      <c r="AM74" s="71">
        <f t="shared" si="16"/>
        <v>0.68333333333430346</v>
      </c>
      <c r="AN74" s="71" t="e">
        <f>IF(AL74&gt;=#REF!,"NO","Yes")</f>
        <v>#REF!</v>
      </c>
      <c r="AO74" s="72" t="e">
        <f>IF(AM74="Pending","pending",IF(AM74&gt;=#REF!,"No", "Yes"))</f>
        <v>#REF!</v>
      </c>
      <c r="AP74" s="73">
        <f t="shared" ca="1" si="17"/>
        <v>44161.737907060182</v>
      </c>
      <c r="AQ74" s="74" t="str">
        <f t="shared" si="18"/>
        <v>Non Pending</v>
      </c>
      <c r="AR74" s="124"/>
    </row>
    <row r="75" spans="1:44" x14ac:dyDescent="0.35">
      <c r="A75" s="1">
        <v>74</v>
      </c>
      <c r="B75" s="1" t="s">
        <v>544</v>
      </c>
      <c r="C75" s="8">
        <v>43982.430555555555</v>
      </c>
      <c r="D75" s="8">
        <v>43982.435416666667</v>
      </c>
      <c r="E75" s="135">
        <v>229696062</v>
      </c>
      <c r="F75" s="1" t="s">
        <v>62</v>
      </c>
      <c r="G75" s="1" t="s">
        <v>42</v>
      </c>
      <c r="H75" s="8">
        <v>43982.477777777778</v>
      </c>
      <c r="I75" s="1" t="s">
        <v>673</v>
      </c>
      <c r="J75" s="1" t="s">
        <v>37</v>
      </c>
      <c r="K75" s="1" t="s">
        <v>38</v>
      </c>
      <c r="L75" s="135" t="s">
        <v>677</v>
      </c>
      <c r="M75" s="1">
        <f t="shared" si="19"/>
        <v>23</v>
      </c>
      <c r="N75" s="1" t="s">
        <v>39</v>
      </c>
      <c r="O75" s="1" t="s">
        <v>70</v>
      </c>
      <c r="P75" s="1" t="s">
        <v>219</v>
      </c>
      <c r="Q75" s="8">
        <v>43982.583333333336</v>
      </c>
      <c r="R75" s="133"/>
      <c r="S75" s="1"/>
      <c r="T75" s="1"/>
      <c r="U75" s="1"/>
      <c r="V75" s="1"/>
      <c r="W75" s="1"/>
      <c r="X75" s="8">
        <v>43982.604861111111</v>
      </c>
      <c r="Y75" s="1"/>
      <c r="Z75" s="8">
        <v>43983.0625</v>
      </c>
      <c r="AA75" s="1" t="s">
        <v>40</v>
      </c>
      <c r="AB75" s="1" t="s">
        <v>98</v>
      </c>
      <c r="AC75" s="68"/>
      <c r="AD75" s="68"/>
      <c r="AE75" s="68"/>
      <c r="AF75" s="68"/>
      <c r="AG75" s="68"/>
      <c r="AH75" s="68"/>
      <c r="AI75" s="68"/>
      <c r="AJ75" s="70" t="str">
        <f t="shared" si="13"/>
        <v>NA</v>
      </c>
      <c r="AK75" s="71">
        <f t="shared" si="14"/>
        <v>-43982.477777777778</v>
      </c>
      <c r="AL75" s="71">
        <f t="shared" si="15"/>
        <v>0.58472222222189885</v>
      </c>
      <c r="AM75" s="71">
        <f t="shared" si="16"/>
        <v>0.58472222222189885</v>
      </c>
      <c r="AN75" s="71" t="e">
        <f>IF(AL75&gt;=#REF!,"NO","Yes")</f>
        <v>#REF!</v>
      </c>
      <c r="AO75" s="72" t="e">
        <f>IF(AM75="Pending","pending",IF(AM75&gt;=#REF!,"No", "Yes"))</f>
        <v>#REF!</v>
      </c>
      <c r="AP75" s="73">
        <f t="shared" ca="1" si="17"/>
        <v>44161.737907060182</v>
      </c>
      <c r="AQ75" s="74" t="str">
        <f t="shared" si="18"/>
        <v>Non Pending</v>
      </c>
      <c r="AR75" s="127"/>
    </row>
    <row r="76" spans="1:44" x14ac:dyDescent="0.35">
      <c r="A76" s="136"/>
    </row>
    <row r="77" spans="1:44" x14ac:dyDescent="0.35">
      <c r="A77" s="136"/>
    </row>
  </sheetData>
  <phoneticPr fontId="47" type="noConversion"/>
  <conditionalFormatting sqref="AN1:AN60">
    <cfRule type="cellIs" dxfId="306" priority="368" operator="equal">
      <formula>"NO"</formula>
    </cfRule>
  </conditionalFormatting>
  <conditionalFormatting sqref="AO1:AO60">
    <cfRule type="cellIs" dxfId="305" priority="365" operator="equal">
      <formula>"pending"</formula>
    </cfRule>
    <cfRule type="cellIs" priority="366" operator="equal">
      <formula>"pending"</formula>
    </cfRule>
    <cfRule type="cellIs" dxfId="304" priority="367" operator="equal">
      <formula>"NO"</formula>
    </cfRule>
  </conditionalFormatting>
  <conditionalFormatting sqref="AP1:AQ1">
    <cfRule type="cellIs" dxfId="303" priority="362" operator="equal">
      <formula>"pending"</formula>
    </cfRule>
    <cfRule type="cellIs" priority="363" operator="equal">
      <formula>"pending"</formula>
    </cfRule>
    <cfRule type="cellIs" dxfId="302" priority="364" operator="equal">
      <formula>"NO"</formula>
    </cfRule>
  </conditionalFormatting>
  <conditionalFormatting sqref="G1:AQ1 A1:E1">
    <cfRule type="duplicateValues" dxfId="301" priority="361"/>
  </conditionalFormatting>
  <conditionalFormatting sqref="AL2:AL60">
    <cfRule type="cellIs" dxfId="300" priority="356" operator="greaterThan">
      <formula>2</formula>
    </cfRule>
  </conditionalFormatting>
  <conditionalFormatting sqref="AM2:AM60">
    <cfRule type="cellIs" dxfId="299" priority="355" operator="greaterThan">
      <formula>7</formula>
    </cfRule>
  </conditionalFormatting>
  <conditionalFormatting sqref="J10:K10 C10:D10 N10 P10">
    <cfRule type="duplicateValues" dxfId="298" priority="322"/>
  </conditionalFormatting>
  <conditionalFormatting sqref="H10">
    <cfRule type="duplicateValues" dxfId="297" priority="319"/>
  </conditionalFormatting>
  <conditionalFormatting sqref="Q10">
    <cfRule type="duplicateValues" dxfId="296" priority="315"/>
  </conditionalFormatting>
  <conditionalFormatting sqref="X10">
    <cfRule type="duplicateValues" dxfId="295" priority="311"/>
  </conditionalFormatting>
  <conditionalFormatting sqref="Y14 AA14 R14:W14 C14:L14 N14:P14">
    <cfRule type="duplicateValues" dxfId="294" priority="301"/>
  </conditionalFormatting>
  <conditionalFormatting sqref="Y14">
    <cfRule type="duplicateValues" dxfId="293" priority="302"/>
  </conditionalFormatting>
  <conditionalFormatting sqref="Q14">
    <cfRule type="duplicateValues" dxfId="292" priority="297"/>
  </conditionalFormatting>
  <conditionalFormatting sqref="X14">
    <cfRule type="duplicateValues" dxfId="291" priority="293"/>
  </conditionalFormatting>
  <conditionalFormatting sqref="E1">
    <cfRule type="duplicateValues" dxfId="290" priority="55837"/>
  </conditionalFormatting>
  <conditionalFormatting sqref="E6">
    <cfRule type="duplicateValues" dxfId="289" priority="55838"/>
  </conditionalFormatting>
  <conditionalFormatting sqref="E15">
    <cfRule type="duplicateValues" dxfId="288" priority="55860"/>
  </conditionalFormatting>
  <conditionalFormatting sqref="E17">
    <cfRule type="duplicateValues" dxfId="287" priority="55874"/>
  </conditionalFormatting>
  <conditionalFormatting sqref="E20">
    <cfRule type="duplicateValues" dxfId="286" priority="55888"/>
  </conditionalFormatting>
  <conditionalFormatting sqref="E21">
    <cfRule type="duplicateValues" dxfId="285" priority="55902"/>
  </conditionalFormatting>
  <conditionalFormatting sqref="E1:E60 E76:E1048576">
    <cfRule type="duplicateValues" dxfId="284" priority="55"/>
  </conditionalFormatting>
  <conditionalFormatting sqref="AN61:AN75">
    <cfRule type="cellIs" dxfId="283" priority="7" operator="equal">
      <formula>"NO"</formula>
    </cfRule>
  </conditionalFormatting>
  <conditionalFormatting sqref="AO61:AO75">
    <cfRule type="cellIs" dxfId="282" priority="4" operator="equal">
      <formula>"pending"</formula>
    </cfRule>
    <cfRule type="cellIs" priority="5" operator="equal">
      <formula>"pending"</formula>
    </cfRule>
    <cfRule type="cellIs" dxfId="281" priority="6" operator="equal">
      <formula>"NO"</formula>
    </cfRule>
  </conditionalFormatting>
  <conditionalFormatting sqref="AL61:AL75">
    <cfRule type="cellIs" dxfId="280" priority="3" operator="greaterThan">
      <formula>2</formula>
    </cfRule>
  </conditionalFormatting>
  <conditionalFormatting sqref="AM61:AM75">
    <cfRule type="cellIs" dxfId="279" priority="2" operator="greaterThan">
      <formula>7</formula>
    </cfRule>
  </conditionalFormatting>
  <conditionalFormatting sqref="E61:E70">
    <cfRule type="duplicateValues" dxfId="278" priority="1"/>
  </conditionalFormatting>
  <dataValidations count="1">
    <dataValidation type="list" allowBlank="1" showInputMessage="1" showErrorMessage="1" sqref="J22:J24" xr:uid="{2C48FC59-E430-4E1C-9936-429E3CCAD0BE}">
      <formula1>INDIRECT($L22)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F7E604-194C-46E8-BE94-6AB7D926F111}">
          <x14:formula1>
            <xm:f>'C:\Users\emukitr\Desktop\New folder\[New Critical TT Tracker - Bharti - 11-May-2020.xlsx]Validation'!#REF!</xm:f>
          </x14:formula1>
          <xm:sqref>K22:K24 F22:F24</xm:sqref>
        </x14:dataValidation>
        <x14:dataValidation type="list" allowBlank="1" showInputMessage="1" showErrorMessage="1" xr:uid="{72E39B26-0109-4F3D-B058-719F30C4BD76}">
          <x14:formula1>
            <xm:f>'C:\Users\emukitr\Desktop\New folder\[New Critical TT Tracker - Bharti - 15-May-2020.xlsx]Validation'!#REF!</xm:f>
          </x14:formula1>
          <xm:sqref>F28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D411-FAF7-4310-A0D6-F075A7C934B2}">
  <sheetPr filterMode="1"/>
  <dimension ref="A1:AR95"/>
  <sheetViews>
    <sheetView topLeftCell="AB1" zoomScale="90" zoomScaleNormal="90" workbookViewId="0">
      <pane ySplit="1" topLeftCell="A2" activePane="bottomLeft" state="frozen"/>
      <selection activeCell="D1" sqref="D1"/>
      <selection pane="bottomLeft" activeCell="Y107" sqref="Y107"/>
    </sheetView>
  </sheetViews>
  <sheetFormatPr defaultColWidth="20.1796875" defaultRowHeight="12.5" x14ac:dyDescent="0.35"/>
  <cols>
    <col min="1" max="1" width="9.81640625" style="124" bestFit="1" customWidth="1"/>
    <col min="2" max="2" width="12.1796875" style="124" bestFit="1" customWidth="1"/>
    <col min="3" max="3" width="15.54296875" style="124" customWidth="1"/>
    <col min="4" max="4" width="18.1796875" style="124" customWidth="1"/>
    <col min="5" max="5" width="12.81640625" style="124" customWidth="1"/>
    <col min="6" max="6" width="12.1796875" style="124" customWidth="1"/>
    <col min="7" max="7" width="10.1796875" style="124" customWidth="1"/>
    <col min="8" max="8" width="19.1796875" style="124" customWidth="1"/>
    <col min="9" max="9" width="23.54296875" style="124" customWidth="1"/>
    <col min="10" max="10" width="14.1796875" style="124" customWidth="1"/>
    <col min="11" max="11" width="13.453125" style="124" customWidth="1"/>
    <col min="12" max="12" width="61.81640625" style="138" customWidth="1"/>
    <col min="13" max="13" width="6.453125" style="124" customWidth="1"/>
    <col min="14" max="14" width="11.81640625" style="124" customWidth="1"/>
    <col min="15" max="15" width="13.81640625" style="124" customWidth="1"/>
    <col min="16" max="16" width="23.81640625" style="124" customWidth="1"/>
    <col min="17" max="17" width="20.453125" style="124" customWidth="1"/>
    <col min="18" max="18" width="20.453125" style="128" customWidth="1"/>
    <col min="19" max="19" width="18.453125" style="139" customWidth="1"/>
    <col min="20" max="20" width="17" style="124" customWidth="1"/>
    <col min="21" max="21" width="19.453125" style="124" customWidth="1"/>
    <col min="22" max="23" width="16.81640625" style="124" customWidth="1"/>
    <col min="24" max="24" width="18.54296875" style="124" customWidth="1"/>
    <col min="25" max="25" width="19.1796875" style="124" customWidth="1"/>
    <col min="26" max="26" width="15.81640625" style="124" bestFit="1" customWidth="1"/>
    <col min="27" max="27" width="17.81640625" style="124" bestFit="1" customWidth="1"/>
    <col min="28" max="28" width="17.1796875" style="124" bestFit="1" customWidth="1"/>
    <col min="29" max="29" width="19.81640625" style="124" bestFit="1" customWidth="1"/>
    <col min="30" max="30" width="17.453125" style="124" bestFit="1" customWidth="1"/>
    <col min="31" max="31" width="15.1796875" style="124" bestFit="1" customWidth="1"/>
    <col min="32" max="32" width="7" style="124" bestFit="1" customWidth="1"/>
    <col min="33" max="33" width="14.1796875" style="124" bestFit="1" customWidth="1"/>
    <col min="34" max="34" width="9.81640625" style="124" bestFit="1" customWidth="1"/>
    <col min="35" max="35" width="7" style="124" bestFit="1" customWidth="1"/>
    <col min="36" max="36" width="11.54296875" style="124" bestFit="1" customWidth="1"/>
    <col min="37" max="37" width="17.1796875" style="124" customWidth="1"/>
    <col min="38" max="38" width="13.1796875" style="124" bestFit="1" customWidth="1"/>
    <col min="39" max="39" width="10.81640625" style="124" bestFit="1" customWidth="1"/>
    <col min="40" max="40" width="20.54296875" style="124" bestFit="1" customWidth="1"/>
    <col min="41" max="41" width="20.453125" style="124" bestFit="1" customWidth="1"/>
    <col min="42" max="42" width="15.54296875" style="124" bestFit="1" customWidth="1"/>
    <col min="43" max="43" width="11.54296875" style="124" bestFit="1" customWidth="1"/>
    <col min="44" max="16384" width="20.1796875" style="124"/>
  </cols>
  <sheetData>
    <row r="1" spans="1:44" ht="37.5" x14ac:dyDescent="0.35">
      <c r="A1" s="141" t="s">
        <v>54</v>
      </c>
      <c r="B1" s="141" t="s">
        <v>0</v>
      </c>
      <c r="C1" s="142" t="s">
        <v>57</v>
      </c>
      <c r="D1" s="142" t="s">
        <v>58</v>
      </c>
      <c r="E1" s="143" t="s">
        <v>55</v>
      </c>
      <c r="F1" s="141" t="s">
        <v>1</v>
      </c>
      <c r="G1" s="141" t="s">
        <v>59</v>
      </c>
      <c r="H1" s="142" t="s">
        <v>2</v>
      </c>
      <c r="I1" s="141" t="s">
        <v>3</v>
      </c>
      <c r="J1" s="141" t="s">
        <v>4</v>
      </c>
      <c r="K1" s="141" t="s">
        <v>5</v>
      </c>
      <c r="L1" s="141" t="s">
        <v>800</v>
      </c>
      <c r="M1" s="141" t="s">
        <v>7</v>
      </c>
      <c r="N1" s="141" t="s">
        <v>8</v>
      </c>
      <c r="O1" s="141" t="s">
        <v>9</v>
      </c>
      <c r="P1" s="141" t="s">
        <v>10</v>
      </c>
      <c r="Q1" s="142" t="s">
        <v>11</v>
      </c>
      <c r="R1" s="144" t="s">
        <v>12</v>
      </c>
      <c r="S1" s="144" t="s">
        <v>13</v>
      </c>
      <c r="T1" s="142" t="s">
        <v>14</v>
      </c>
      <c r="U1" s="142" t="s">
        <v>15</v>
      </c>
      <c r="V1" s="142" t="s">
        <v>16</v>
      </c>
      <c r="W1" s="142" t="s">
        <v>17</v>
      </c>
      <c r="X1" s="142" t="s">
        <v>18</v>
      </c>
      <c r="Y1" s="142" t="s">
        <v>19</v>
      </c>
      <c r="Z1" s="142" t="s">
        <v>20</v>
      </c>
      <c r="AA1" s="141" t="s">
        <v>21</v>
      </c>
      <c r="AB1" s="141" t="s">
        <v>22</v>
      </c>
      <c r="AC1" s="141" t="s">
        <v>23</v>
      </c>
      <c r="AD1" s="141" t="s">
        <v>24</v>
      </c>
      <c r="AE1" s="142" t="s">
        <v>25</v>
      </c>
      <c r="AF1" s="141" t="s">
        <v>26</v>
      </c>
      <c r="AG1" s="141" t="s">
        <v>27</v>
      </c>
      <c r="AH1" s="141" t="s">
        <v>28</v>
      </c>
      <c r="AI1" s="145" t="s">
        <v>29</v>
      </c>
      <c r="AJ1" s="145" t="s">
        <v>30</v>
      </c>
      <c r="AK1" s="145" t="s">
        <v>31</v>
      </c>
      <c r="AL1" s="141" t="s">
        <v>32</v>
      </c>
      <c r="AM1" s="141" t="s">
        <v>33</v>
      </c>
      <c r="AN1" s="141" t="s">
        <v>34</v>
      </c>
      <c r="AO1" s="146" t="s">
        <v>35</v>
      </c>
      <c r="AP1" s="146" t="s">
        <v>48</v>
      </c>
      <c r="AQ1" s="146" t="s">
        <v>47</v>
      </c>
    </row>
    <row r="2" spans="1:44" s="1" customFormat="1" hidden="1" x14ac:dyDescent="0.35">
      <c r="A2" s="1">
        <v>1</v>
      </c>
      <c r="B2" s="90" t="s">
        <v>688</v>
      </c>
      <c r="C2" s="8">
        <v>43983.55972222222</v>
      </c>
      <c r="D2" s="8">
        <v>43983.568055555559</v>
      </c>
      <c r="E2" s="1">
        <v>229772734</v>
      </c>
      <c r="F2" s="1" t="s">
        <v>62</v>
      </c>
      <c r="G2" s="1" t="s">
        <v>42</v>
      </c>
      <c r="H2" s="8">
        <v>43983.607638888891</v>
      </c>
      <c r="I2" s="1" t="s">
        <v>721</v>
      </c>
      <c r="J2" s="1" t="s">
        <v>37</v>
      </c>
      <c r="K2" s="1" t="s">
        <v>38</v>
      </c>
      <c r="L2" s="1" t="s">
        <v>722</v>
      </c>
      <c r="M2" s="1">
        <f t="shared" ref="M2:M33" si="0">WEEKNUM(H2)</f>
        <v>23</v>
      </c>
      <c r="N2" s="1" t="s">
        <v>39</v>
      </c>
      <c r="O2" s="1" t="s">
        <v>70</v>
      </c>
      <c r="P2" s="1" t="s">
        <v>720</v>
      </c>
      <c r="Q2" s="8">
        <v>43983.67083333333</v>
      </c>
      <c r="R2" s="8"/>
      <c r="S2" s="8"/>
      <c r="T2" s="8"/>
      <c r="U2" s="8"/>
      <c r="V2" s="8"/>
      <c r="W2" s="8"/>
      <c r="X2" s="8">
        <v>43983.67083333333</v>
      </c>
      <c r="Y2" s="8"/>
      <c r="Z2" s="8">
        <v>43984.011111111111</v>
      </c>
      <c r="AA2" s="1" t="s">
        <v>40</v>
      </c>
      <c r="AB2" s="1" t="s">
        <v>49</v>
      </c>
      <c r="AJ2" s="70" t="str">
        <f t="shared" ref="AJ2:AJ33" si="1">IF(N2="Final","NA",IF(S2="","NA",S2-H2))</f>
        <v>NA</v>
      </c>
      <c r="AK2" s="71">
        <f t="shared" ref="AK2:AK33" si="2">IF(N2="initial",IF(AA2="converted to Final MIR",Y2-H2,U2-H2),Y2-H2)</f>
        <v>-43983.607638888891</v>
      </c>
      <c r="AL2" s="71">
        <f t="shared" ref="AL2:AL33" si="3">IF(N2="initial",IF(AA2="converted to Final MIR",Z2-H2,V2-H2),Z2-H2)</f>
        <v>0.40347222222044365</v>
      </c>
      <c r="AM2" s="71">
        <f t="shared" ref="AM2:AM33" si="4">IF(N2="Final",Z2-H2,IF(AB2="MIR Distributed",Z2-H2,"Pending"))</f>
        <v>0.40347222222044365</v>
      </c>
      <c r="AN2" s="71" t="e">
        <f>IF(AL2&gt;=#REF!,"NO","Yes")</f>
        <v>#REF!</v>
      </c>
      <c r="AO2" s="72" t="e">
        <f>IF(AM2="Pending","pending",IF(AM2&gt;=#REF!,"No", "Yes"))</f>
        <v>#REF!</v>
      </c>
      <c r="AP2" s="73">
        <f t="shared" ref="AP2:AP33" ca="1" si="5">NOW()</f>
        <v>44161.737907060182</v>
      </c>
      <c r="AQ2" s="74" t="str">
        <f t="shared" ref="AQ2:AQ33" si="6">IF(AB2="Final Awaited", AP2-H2, IF(AB2="Sent for Approval", AP2-H2, "Non Pending"))</f>
        <v>Non Pending</v>
      </c>
      <c r="AR2" s="125"/>
    </row>
    <row r="3" spans="1:44" hidden="1" x14ac:dyDescent="0.35">
      <c r="A3" s="1">
        <v>2</v>
      </c>
      <c r="B3" s="90" t="s">
        <v>688</v>
      </c>
      <c r="C3" s="8">
        <v>43983.650694444441</v>
      </c>
      <c r="D3" s="8">
        <v>43983.695833333331</v>
      </c>
      <c r="E3" s="1">
        <v>229779685</v>
      </c>
      <c r="F3" s="1" t="s">
        <v>174</v>
      </c>
      <c r="G3" s="1" t="s">
        <v>41</v>
      </c>
      <c r="H3" s="8">
        <v>43983.817361111112</v>
      </c>
      <c r="I3" s="1" t="s">
        <v>681</v>
      </c>
      <c r="J3" s="1" t="s">
        <v>37</v>
      </c>
      <c r="K3" s="1" t="s">
        <v>38</v>
      </c>
      <c r="L3" s="1" t="s">
        <v>682</v>
      </c>
      <c r="M3" s="1">
        <f t="shared" si="0"/>
        <v>23</v>
      </c>
      <c r="N3" s="1" t="s">
        <v>39</v>
      </c>
      <c r="O3" s="1" t="s">
        <v>70</v>
      </c>
      <c r="P3" s="1" t="s">
        <v>127</v>
      </c>
      <c r="Q3" s="8">
        <v>43983.996527777781</v>
      </c>
      <c r="R3" s="8"/>
      <c r="S3" s="8"/>
      <c r="T3" s="8"/>
      <c r="U3" s="8"/>
      <c r="V3" s="8"/>
      <c r="W3" s="8"/>
      <c r="X3" s="8">
        <v>43983.996527777781</v>
      </c>
      <c r="Y3" s="8"/>
      <c r="Z3" s="8">
        <v>43984.617361111108</v>
      </c>
      <c r="AA3" s="1" t="s">
        <v>40</v>
      </c>
      <c r="AB3" s="1" t="s">
        <v>49</v>
      </c>
      <c r="AC3" s="1"/>
      <c r="AD3" s="1"/>
      <c r="AE3" s="1"/>
      <c r="AF3" s="1"/>
      <c r="AG3" s="1"/>
      <c r="AH3" s="1"/>
      <c r="AI3" s="1"/>
      <c r="AJ3" s="70" t="str">
        <f t="shared" si="1"/>
        <v>NA</v>
      </c>
      <c r="AK3" s="71">
        <f t="shared" si="2"/>
        <v>-43983.817361111112</v>
      </c>
      <c r="AL3" s="71">
        <f t="shared" si="3"/>
        <v>0.79999999999563443</v>
      </c>
      <c r="AM3" s="71">
        <f t="shared" si="4"/>
        <v>0.79999999999563443</v>
      </c>
      <c r="AN3" s="71" t="e">
        <f>IF(AL3&gt;=#REF!,"NO","Yes")</f>
        <v>#REF!</v>
      </c>
      <c r="AO3" s="72" t="e">
        <f>IF(AM3="Pending","pending",IF(AM3&gt;=#REF!,"No", "Yes"))</f>
        <v>#REF!</v>
      </c>
      <c r="AP3" s="73">
        <f t="shared" ca="1" si="5"/>
        <v>44161.737907060182</v>
      </c>
      <c r="AQ3" s="74" t="str">
        <f t="shared" si="6"/>
        <v>Non Pending</v>
      </c>
      <c r="AR3" s="137"/>
    </row>
    <row r="4" spans="1:44" s="1" customFormat="1" hidden="1" x14ac:dyDescent="0.35">
      <c r="A4" s="1">
        <v>3</v>
      </c>
      <c r="B4" s="90" t="s">
        <v>688</v>
      </c>
      <c r="C4" s="8">
        <v>43983.626388888886</v>
      </c>
      <c r="D4" s="8">
        <v>43983.72152777778</v>
      </c>
      <c r="E4" s="1">
        <v>229777824</v>
      </c>
      <c r="F4" s="1" t="s">
        <v>174</v>
      </c>
      <c r="G4" s="1" t="s">
        <v>41</v>
      </c>
      <c r="H4" s="8">
        <v>43983.821527777778</v>
      </c>
      <c r="I4" s="1" t="s">
        <v>679</v>
      </c>
      <c r="J4" s="1" t="s">
        <v>37</v>
      </c>
      <c r="K4" s="1" t="s">
        <v>38</v>
      </c>
      <c r="L4" s="1" t="s">
        <v>680</v>
      </c>
      <c r="M4" s="1">
        <f t="shared" si="0"/>
        <v>23</v>
      </c>
      <c r="N4" s="1" t="s">
        <v>39</v>
      </c>
      <c r="O4" s="1" t="s">
        <v>70</v>
      </c>
      <c r="P4" s="1" t="s">
        <v>85</v>
      </c>
      <c r="Q4" s="8">
        <v>43983.826388888891</v>
      </c>
      <c r="R4" s="8"/>
      <c r="S4" s="8"/>
      <c r="T4" s="8"/>
      <c r="U4" s="8"/>
      <c r="V4" s="8"/>
      <c r="W4" s="8"/>
      <c r="X4" s="8">
        <v>43983.82708333333</v>
      </c>
      <c r="Y4" s="8"/>
      <c r="Z4" s="8">
        <v>43984.024305555555</v>
      </c>
      <c r="AA4" s="1" t="s">
        <v>40</v>
      </c>
      <c r="AB4" s="1" t="s">
        <v>49</v>
      </c>
      <c r="AJ4" s="70" t="str">
        <f t="shared" si="1"/>
        <v>NA</v>
      </c>
      <c r="AK4" s="71">
        <f t="shared" si="2"/>
        <v>-43983.821527777778</v>
      </c>
      <c r="AL4" s="71">
        <f t="shared" si="3"/>
        <v>0.20277777777664596</v>
      </c>
      <c r="AM4" s="71">
        <f t="shared" si="4"/>
        <v>0.20277777777664596</v>
      </c>
      <c r="AN4" s="71" t="e">
        <f>IF(AL4&gt;=#REF!,"NO","Yes")</f>
        <v>#REF!</v>
      </c>
      <c r="AO4" s="72" t="e">
        <f>IF(AM4="Pending","pending",IF(AM4&gt;=#REF!,"No", "Yes"))</f>
        <v>#REF!</v>
      </c>
      <c r="AP4" s="73">
        <f t="shared" ca="1" si="5"/>
        <v>44161.737907060182</v>
      </c>
      <c r="AQ4" s="74" t="str">
        <f t="shared" si="6"/>
        <v>Non Pending</v>
      </c>
      <c r="AR4" s="125"/>
    </row>
    <row r="5" spans="1:44" x14ac:dyDescent="0.35">
      <c r="A5" s="1">
        <v>4</v>
      </c>
      <c r="B5" s="90" t="s">
        <v>688</v>
      </c>
      <c r="C5" s="8">
        <v>43983.916666666664</v>
      </c>
      <c r="D5" s="8">
        <v>43983.927083333336</v>
      </c>
      <c r="E5" s="1">
        <v>229800062</v>
      </c>
      <c r="F5" s="1" t="s">
        <v>115</v>
      </c>
      <c r="G5" s="1" t="s">
        <v>67</v>
      </c>
      <c r="H5" s="8">
        <v>43984.265277777777</v>
      </c>
      <c r="I5" s="1" t="s">
        <v>686</v>
      </c>
      <c r="J5" s="1" t="s">
        <v>143</v>
      </c>
      <c r="K5" s="1" t="s">
        <v>46</v>
      </c>
      <c r="L5" s="1" t="s">
        <v>687</v>
      </c>
      <c r="M5" s="1">
        <f t="shared" si="0"/>
        <v>23</v>
      </c>
      <c r="N5" s="1" t="s">
        <v>74</v>
      </c>
      <c r="O5" s="1" t="s">
        <v>70</v>
      </c>
      <c r="P5" s="1" t="s">
        <v>53</v>
      </c>
      <c r="Q5" s="8">
        <v>43984.375</v>
      </c>
      <c r="R5" s="8">
        <v>43983.885416666664</v>
      </c>
      <c r="S5" s="8">
        <v>43985.694444444445</v>
      </c>
      <c r="T5" s="8">
        <v>43986.350694444445</v>
      </c>
      <c r="U5" s="8">
        <v>43986.392361111109</v>
      </c>
      <c r="V5" s="8">
        <v>43986.25</v>
      </c>
      <c r="W5" s="8"/>
      <c r="X5" s="8"/>
      <c r="Y5" s="8"/>
      <c r="Z5" s="8"/>
      <c r="AA5" s="1" t="s">
        <v>183</v>
      </c>
      <c r="AB5" s="1" t="s">
        <v>76</v>
      </c>
      <c r="AC5" s="1"/>
      <c r="AD5" s="1" t="s">
        <v>699</v>
      </c>
      <c r="AE5" s="8">
        <v>43984.354166666664</v>
      </c>
      <c r="AF5" s="1"/>
      <c r="AG5" s="1"/>
      <c r="AH5" s="1"/>
      <c r="AI5" s="1"/>
      <c r="AJ5" s="70">
        <f t="shared" si="1"/>
        <v>1.4291666666686069</v>
      </c>
      <c r="AK5" s="71">
        <f t="shared" si="2"/>
        <v>2.1270833333328483</v>
      </c>
      <c r="AL5" s="71">
        <f t="shared" si="3"/>
        <v>1.984722222223354</v>
      </c>
      <c r="AM5" s="71" t="str">
        <f t="shared" si="4"/>
        <v>Pending</v>
      </c>
      <c r="AN5" s="71" t="e">
        <f>IF(AL5&gt;=#REF!,"NO","Yes")</f>
        <v>#REF!</v>
      </c>
      <c r="AO5" s="72" t="str">
        <f>IF(AM5="Pending","pending",IF(AM5&gt;=#REF!,"No", "Yes"))</f>
        <v>pending</v>
      </c>
      <c r="AP5" s="73">
        <f t="shared" ca="1" si="5"/>
        <v>44161.737907060182</v>
      </c>
      <c r="AQ5" s="74">
        <f t="shared" ca="1" si="6"/>
        <v>177.47262928240525</v>
      </c>
      <c r="AR5" s="137"/>
    </row>
    <row r="6" spans="1:44" s="1" customFormat="1" ht="25" hidden="1" x14ac:dyDescent="0.35">
      <c r="A6" s="1">
        <v>5</v>
      </c>
      <c r="B6" s="90" t="s">
        <v>688</v>
      </c>
      <c r="C6" s="8">
        <v>43984.395833333336</v>
      </c>
      <c r="D6" s="8">
        <v>43984.508333333331</v>
      </c>
      <c r="E6" s="1">
        <v>229827485</v>
      </c>
      <c r="F6" s="1" t="s">
        <v>62</v>
      </c>
      <c r="G6" s="1" t="s">
        <v>42</v>
      </c>
      <c r="H6" s="8">
        <v>43984.597916666666</v>
      </c>
      <c r="I6" s="1" t="s">
        <v>195</v>
      </c>
      <c r="J6" s="1" t="s">
        <v>37</v>
      </c>
      <c r="K6" s="1" t="s">
        <v>38</v>
      </c>
      <c r="L6" s="1" t="s">
        <v>693</v>
      </c>
      <c r="M6" s="1">
        <f t="shared" si="0"/>
        <v>23</v>
      </c>
      <c r="N6" s="1" t="s">
        <v>39</v>
      </c>
      <c r="O6" s="1" t="s">
        <v>70</v>
      </c>
      <c r="P6" s="1" t="s">
        <v>106</v>
      </c>
      <c r="Q6" s="8">
        <v>43984.866666666669</v>
      </c>
      <c r="R6" s="8"/>
      <c r="S6" s="8"/>
      <c r="T6" s="8"/>
      <c r="U6" s="8"/>
      <c r="V6" s="8"/>
      <c r="W6" s="8"/>
      <c r="X6" s="8">
        <v>43985.643750000003</v>
      </c>
      <c r="Y6" s="8"/>
      <c r="Z6" s="8">
        <v>43985.643750000003</v>
      </c>
      <c r="AA6" s="1" t="s">
        <v>40</v>
      </c>
      <c r="AB6" s="1" t="s">
        <v>49</v>
      </c>
      <c r="AJ6" s="70" t="str">
        <f t="shared" si="1"/>
        <v>NA</v>
      </c>
      <c r="AK6" s="71">
        <f t="shared" si="2"/>
        <v>-43984.597916666666</v>
      </c>
      <c r="AL6" s="71">
        <f t="shared" si="3"/>
        <v>1.0458333333372138</v>
      </c>
      <c r="AM6" s="71">
        <f t="shared" si="4"/>
        <v>1.0458333333372138</v>
      </c>
      <c r="AN6" s="71" t="e">
        <f>IF(AL6&gt;=#REF!,"NO","Yes")</f>
        <v>#REF!</v>
      </c>
      <c r="AO6" s="72" t="e">
        <f>IF(AM6="Pending","pending",IF(AM6&gt;=#REF!,"No", "Yes"))</f>
        <v>#REF!</v>
      </c>
      <c r="AP6" s="73">
        <f t="shared" ca="1" si="5"/>
        <v>44161.737907060182</v>
      </c>
      <c r="AQ6" s="74" t="str">
        <f t="shared" si="6"/>
        <v>Non Pending</v>
      </c>
      <c r="AR6" s="125"/>
    </row>
    <row r="7" spans="1:44" s="1" customFormat="1" hidden="1" x14ac:dyDescent="0.35">
      <c r="A7" s="1">
        <v>6</v>
      </c>
      <c r="B7" s="90" t="s">
        <v>688</v>
      </c>
      <c r="C7" s="8">
        <v>43984.529166666667</v>
      </c>
      <c r="D7" s="8">
        <v>43984.593055555553</v>
      </c>
      <c r="E7" s="1">
        <v>229838959</v>
      </c>
      <c r="F7" s="1" t="s">
        <v>111</v>
      </c>
      <c r="G7" s="1" t="s">
        <v>42</v>
      </c>
      <c r="H7" s="8">
        <v>43984.62222222222</v>
      </c>
      <c r="I7" s="1" t="s">
        <v>689</v>
      </c>
      <c r="J7" s="1" t="s">
        <v>37</v>
      </c>
      <c r="K7" s="1" t="s">
        <v>38</v>
      </c>
      <c r="L7" s="1" t="s">
        <v>690</v>
      </c>
      <c r="M7" s="1">
        <f t="shared" si="0"/>
        <v>23</v>
      </c>
      <c r="N7" s="1" t="s">
        <v>39</v>
      </c>
      <c r="O7" s="1" t="s">
        <v>70</v>
      </c>
      <c r="P7" s="1" t="s">
        <v>65</v>
      </c>
      <c r="Q7" s="8">
        <v>43984.666666666664</v>
      </c>
      <c r="R7" s="8"/>
      <c r="S7" s="8"/>
      <c r="T7" s="8"/>
      <c r="U7" s="8"/>
      <c r="V7" s="8"/>
      <c r="W7" s="8"/>
      <c r="X7" s="8">
        <v>43984.666666666664</v>
      </c>
      <c r="Y7" s="8"/>
      <c r="Z7" s="8">
        <v>43984.991666666669</v>
      </c>
      <c r="AA7" s="1" t="s">
        <v>40</v>
      </c>
      <c r="AB7" s="1" t="s">
        <v>49</v>
      </c>
      <c r="AJ7" s="70" t="str">
        <f t="shared" si="1"/>
        <v>NA</v>
      </c>
      <c r="AK7" s="71">
        <f t="shared" si="2"/>
        <v>-43984.62222222222</v>
      </c>
      <c r="AL7" s="71">
        <f t="shared" si="3"/>
        <v>0.36944444444816327</v>
      </c>
      <c r="AM7" s="71">
        <f t="shared" si="4"/>
        <v>0.36944444444816327</v>
      </c>
      <c r="AN7" s="71" t="e">
        <f>IF(AL7&gt;=#REF!,"NO","Yes")</f>
        <v>#REF!</v>
      </c>
      <c r="AO7" s="72" t="e">
        <f>IF(AM7="Pending","pending",IF(AM7&gt;=#REF!,"No", "Yes"))</f>
        <v>#REF!</v>
      </c>
      <c r="AP7" s="73">
        <f t="shared" ca="1" si="5"/>
        <v>44161.737907060182</v>
      </c>
      <c r="AQ7" s="74" t="str">
        <f t="shared" si="6"/>
        <v>Non Pending</v>
      </c>
      <c r="AR7" s="125"/>
    </row>
    <row r="8" spans="1:44" s="1" customFormat="1" hidden="1" x14ac:dyDescent="0.35">
      <c r="A8" s="1">
        <v>7</v>
      </c>
      <c r="B8" s="90" t="s">
        <v>688</v>
      </c>
      <c r="C8" s="8">
        <v>43984.536111111112</v>
      </c>
      <c r="D8" s="8">
        <v>43984.572222222225</v>
      </c>
      <c r="E8" s="1">
        <v>229839586</v>
      </c>
      <c r="F8" s="1" t="s">
        <v>174</v>
      </c>
      <c r="G8" s="1" t="s">
        <v>41</v>
      </c>
      <c r="H8" s="8">
        <v>43984.645833333336</v>
      </c>
      <c r="I8" s="1" t="s">
        <v>692</v>
      </c>
      <c r="J8" s="1" t="s">
        <v>691</v>
      </c>
      <c r="K8" s="1" t="s">
        <v>46</v>
      </c>
      <c r="L8" s="1" t="s">
        <v>687</v>
      </c>
      <c r="M8" s="1">
        <f t="shared" si="0"/>
        <v>23</v>
      </c>
      <c r="N8" s="1" t="s">
        <v>39</v>
      </c>
      <c r="O8" s="1" t="s">
        <v>70</v>
      </c>
      <c r="P8" s="1" t="s">
        <v>314</v>
      </c>
      <c r="Q8" s="8">
        <v>43984.913194444445</v>
      </c>
      <c r="R8" s="8">
        <v>43984.957638888889</v>
      </c>
      <c r="S8" s="8">
        <v>43985.692361111112</v>
      </c>
      <c r="T8" s="8"/>
      <c r="U8" s="8">
        <v>43985.956944444442</v>
      </c>
      <c r="V8" s="8">
        <v>43986.048611111109</v>
      </c>
      <c r="W8" s="8"/>
      <c r="X8" s="8"/>
      <c r="Y8" s="8"/>
      <c r="Z8" s="8">
        <v>43986.048611111109</v>
      </c>
      <c r="AA8" s="1" t="s">
        <v>40</v>
      </c>
      <c r="AB8" s="1" t="s">
        <v>49</v>
      </c>
      <c r="AJ8" s="70" t="str">
        <f t="shared" si="1"/>
        <v>NA</v>
      </c>
      <c r="AK8" s="71">
        <f t="shared" si="2"/>
        <v>-43984.645833333336</v>
      </c>
      <c r="AL8" s="71">
        <f t="shared" si="3"/>
        <v>1.4027777777737356</v>
      </c>
      <c r="AM8" s="71">
        <f t="shared" si="4"/>
        <v>1.4027777777737356</v>
      </c>
      <c r="AN8" s="71" t="e">
        <f>IF(AL8&gt;=#REF!,"NO","Yes")</f>
        <v>#REF!</v>
      </c>
      <c r="AO8" s="72" t="e">
        <f>IF(AM8="Pending","pending",IF(AM8&gt;=#REF!,"No", "Yes"))</f>
        <v>#REF!</v>
      </c>
      <c r="AP8" s="73">
        <f t="shared" ca="1" si="5"/>
        <v>44161.737907060182</v>
      </c>
      <c r="AQ8" s="74" t="str">
        <f t="shared" si="6"/>
        <v>Non Pending</v>
      </c>
      <c r="AR8" s="125"/>
    </row>
    <row r="9" spans="1:44" s="1" customFormat="1" hidden="1" x14ac:dyDescent="0.35">
      <c r="A9" s="1">
        <v>8</v>
      </c>
      <c r="B9" s="90" t="s">
        <v>688</v>
      </c>
      <c r="C9" s="8">
        <v>43984.652777777781</v>
      </c>
      <c r="D9" s="8">
        <v>43984.65347222222</v>
      </c>
      <c r="E9" s="1">
        <v>229845583</v>
      </c>
      <c r="F9" s="1" t="s">
        <v>62</v>
      </c>
      <c r="G9" s="1" t="s">
        <v>42</v>
      </c>
      <c r="H9" s="8">
        <v>43984.676388888889</v>
      </c>
      <c r="I9" s="1" t="s">
        <v>704</v>
      </c>
      <c r="J9" s="1" t="s">
        <v>37</v>
      </c>
      <c r="K9" s="1" t="s">
        <v>38</v>
      </c>
      <c r="L9" s="1" t="s">
        <v>705</v>
      </c>
      <c r="M9" s="1">
        <f t="shared" si="0"/>
        <v>23</v>
      </c>
      <c r="N9" s="1" t="s">
        <v>39</v>
      </c>
      <c r="O9" s="1" t="s">
        <v>70</v>
      </c>
      <c r="P9" s="1" t="s">
        <v>132</v>
      </c>
      <c r="Q9" s="8">
        <v>43984.722222222219</v>
      </c>
      <c r="R9" s="8"/>
      <c r="S9" s="8"/>
      <c r="T9" s="8"/>
      <c r="U9" s="8"/>
      <c r="V9" s="8"/>
      <c r="W9" s="8"/>
      <c r="X9" s="8">
        <v>43984.727777777778</v>
      </c>
      <c r="Y9" s="8"/>
      <c r="Z9" s="8">
        <v>43984.987500000003</v>
      </c>
      <c r="AA9" s="1" t="s">
        <v>40</v>
      </c>
      <c r="AB9" s="1" t="s">
        <v>49</v>
      </c>
      <c r="AJ9" s="70" t="str">
        <f t="shared" si="1"/>
        <v>NA</v>
      </c>
      <c r="AK9" s="71">
        <f t="shared" si="2"/>
        <v>-43984.676388888889</v>
      </c>
      <c r="AL9" s="71">
        <f t="shared" si="3"/>
        <v>0.31111111111385981</v>
      </c>
      <c r="AM9" s="71">
        <f t="shared" si="4"/>
        <v>0.31111111111385981</v>
      </c>
      <c r="AN9" s="71" t="e">
        <f>IF(AL9&gt;=#REF!,"NO","Yes")</f>
        <v>#REF!</v>
      </c>
      <c r="AO9" s="72" t="e">
        <f>IF(AM9="Pending","pending",IF(AM9&gt;=#REF!,"No", "Yes"))</f>
        <v>#REF!</v>
      </c>
      <c r="AP9" s="73">
        <f t="shared" ca="1" si="5"/>
        <v>44161.737907060182</v>
      </c>
      <c r="AQ9" s="74" t="str">
        <f t="shared" si="6"/>
        <v>Non Pending</v>
      </c>
      <c r="AR9" s="125"/>
    </row>
    <row r="10" spans="1:44" s="1" customFormat="1" hidden="1" x14ac:dyDescent="0.35">
      <c r="A10" s="1">
        <v>9</v>
      </c>
      <c r="B10" s="90" t="s">
        <v>688</v>
      </c>
      <c r="C10" s="8">
        <v>43984.790972222225</v>
      </c>
      <c r="D10" s="8">
        <v>43984.800000000003</v>
      </c>
      <c r="E10" s="1">
        <v>229859021</v>
      </c>
      <c r="F10" s="1" t="s">
        <v>60</v>
      </c>
      <c r="G10" s="1" t="s">
        <v>41</v>
      </c>
      <c r="H10" s="8">
        <v>43984.823611111111</v>
      </c>
      <c r="I10" s="1" t="s">
        <v>91</v>
      </c>
      <c r="J10" s="1" t="s">
        <v>37</v>
      </c>
      <c r="K10" s="1" t="s">
        <v>38</v>
      </c>
      <c r="L10" s="1" t="s">
        <v>706</v>
      </c>
      <c r="M10" s="1">
        <f t="shared" si="0"/>
        <v>23</v>
      </c>
      <c r="N10" s="1" t="s">
        <v>39</v>
      </c>
      <c r="O10" s="1" t="s">
        <v>70</v>
      </c>
      <c r="P10" s="1" t="s">
        <v>132</v>
      </c>
      <c r="Q10" s="8">
        <v>43984.833333333336</v>
      </c>
      <c r="R10" s="8"/>
      <c r="S10" s="8"/>
      <c r="T10" s="8"/>
      <c r="U10" s="8"/>
      <c r="V10" s="8"/>
      <c r="W10" s="8"/>
      <c r="X10" s="8">
        <v>43984.836111111108</v>
      </c>
      <c r="Y10" s="8"/>
      <c r="Z10" s="8">
        <v>43985.140972222223</v>
      </c>
      <c r="AA10" s="1" t="s">
        <v>40</v>
      </c>
      <c r="AB10" s="1" t="s">
        <v>49</v>
      </c>
      <c r="AC10" s="90"/>
      <c r="AD10" s="90"/>
      <c r="AE10" s="90"/>
      <c r="AF10" s="90"/>
      <c r="AG10" s="90"/>
      <c r="AH10" s="90"/>
      <c r="AI10" s="90"/>
      <c r="AJ10" s="70" t="str">
        <f t="shared" si="1"/>
        <v>NA</v>
      </c>
      <c r="AK10" s="71">
        <f t="shared" si="2"/>
        <v>-43984.823611111111</v>
      </c>
      <c r="AL10" s="71">
        <f t="shared" si="3"/>
        <v>0.31736111111240461</v>
      </c>
      <c r="AM10" s="71">
        <f t="shared" si="4"/>
        <v>0.31736111111240461</v>
      </c>
      <c r="AN10" s="71" t="e">
        <f>IF(AL10&gt;=#REF!,"NO","Yes")</f>
        <v>#REF!</v>
      </c>
      <c r="AO10" s="72" t="e">
        <f>IF(AM10="Pending","pending",IF(AM10&gt;=#REF!,"No", "Yes"))</f>
        <v>#REF!</v>
      </c>
      <c r="AP10" s="73">
        <f t="shared" ca="1" si="5"/>
        <v>44161.737907060182</v>
      </c>
      <c r="AQ10" s="74" t="str">
        <f t="shared" si="6"/>
        <v>Non Pending</v>
      </c>
      <c r="AR10" s="125"/>
    </row>
    <row r="11" spans="1:44" s="1" customFormat="1" hidden="1" x14ac:dyDescent="0.35">
      <c r="A11" s="1">
        <v>10</v>
      </c>
      <c r="B11" s="90" t="s">
        <v>688</v>
      </c>
      <c r="C11" s="8">
        <v>43984.989583333336</v>
      </c>
      <c r="D11" s="8">
        <v>43985.052777777775</v>
      </c>
      <c r="E11" s="1">
        <v>229874850</v>
      </c>
      <c r="F11" s="1" t="s">
        <v>62</v>
      </c>
      <c r="G11" s="1" t="s">
        <v>42</v>
      </c>
      <c r="H11" s="8">
        <v>43985.076388888891</v>
      </c>
      <c r="I11" s="1" t="s">
        <v>371</v>
      </c>
      <c r="J11" s="1" t="s">
        <v>37</v>
      </c>
      <c r="K11" s="1" t="s">
        <v>38</v>
      </c>
      <c r="L11" s="1" t="s">
        <v>723</v>
      </c>
      <c r="M11" s="1">
        <f t="shared" si="0"/>
        <v>23</v>
      </c>
      <c r="N11" s="1" t="s">
        <v>39</v>
      </c>
      <c r="O11" s="1" t="s">
        <v>70</v>
      </c>
      <c r="P11" s="1" t="s">
        <v>696</v>
      </c>
      <c r="Q11" s="8">
        <v>43985.118055555555</v>
      </c>
      <c r="R11" s="8"/>
      <c r="S11" s="8"/>
      <c r="T11" s="8"/>
      <c r="U11" s="8"/>
      <c r="V11" s="8"/>
      <c r="W11" s="8"/>
      <c r="X11" s="8">
        <v>43985.121527777781</v>
      </c>
      <c r="Y11" s="8"/>
      <c r="Z11" s="8">
        <v>43985.650694444441</v>
      </c>
      <c r="AA11" s="1" t="s">
        <v>40</v>
      </c>
      <c r="AB11" s="1" t="s">
        <v>49</v>
      </c>
      <c r="AJ11" s="70" t="str">
        <f t="shared" si="1"/>
        <v>NA</v>
      </c>
      <c r="AK11" s="71">
        <f t="shared" si="2"/>
        <v>-43985.076388888891</v>
      </c>
      <c r="AL11" s="71">
        <f t="shared" si="3"/>
        <v>0.57430555555038154</v>
      </c>
      <c r="AM11" s="71">
        <f t="shared" si="4"/>
        <v>0.57430555555038154</v>
      </c>
      <c r="AN11" s="71" t="e">
        <f>IF(AL11&gt;=#REF!,"NO","Yes")</f>
        <v>#REF!</v>
      </c>
      <c r="AO11" s="72" t="e">
        <f>IF(AM11="Pending","pending",IF(AM11&gt;=#REF!,"No", "Yes"))</f>
        <v>#REF!</v>
      </c>
      <c r="AP11" s="73">
        <f t="shared" ca="1" si="5"/>
        <v>44161.737907060182</v>
      </c>
      <c r="AQ11" s="74" t="str">
        <f t="shared" si="6"/>
        <v>Non Pending</v>
      </c>
      <c r="AR11" s="125"/>
    </row>
    <row r="12" spans="1:44" s="1" customFormat="1" hidden="1" x14ac:dyDescent="0.35">
      <c r="A12" s="1">
        <v>11</v>
      </c>
      <c r="B12" s="90" t="s">
        <v>688</v>
      </c>
      <c r="C12" s="8">
        <v>43985.5625</v>
      </c>
      <c r="D12" s="8">
        <v>43985.569444444445</v>
      </c>
      <c r="E12" s="1">
        <v>229913482</v>
      </c>
      <c r="F12" s="1" t="s">
        <v>50</v>
      </c>
      <c r="G12" s="1" t="s">
        <v>41</v>
      </c>
      <c r="H12" s="8">
        <v>43985.657638888886</v>
      </c>
      <c r="I12" s="1" t="s">
        <v>733</v>
      </c>
      <c r="J12" s="1" t="s">
        <v>37</v>
      </c>
      <c r="K12" s="1" t="s">
        <v>38</v>
      </c>
      <c r="L12" s="1" t="s">
        <v>734</v>
      </c>
      <c r="M12" s="1">
        <f t="shared" si="0"/>
        <v>23</v>
      </c>
      <c r="N12" s="1" t="s">
        <v>39</v>
      </c>
      <c r="O12" s="1" t="s">
        <v>70</v>
      </c>
      <c r="P12" s="1" t="s">
        <v>118</v>
      </c>
      <c r="Q12" s="8">
        <v>43985.684027777781</v>
      </c>
      <c r="R12" s="8"/>
      <c r="S12" s="8"/>
      <c r="T12" s="8"/>
      <c r="U12" s="8"/>
      <c r="V12" s="8"/>
      <c r="W12" s="8"/>
      <c r="X12" s="8">
        <v>43985.684027777781</v>
      </c>
      <c r="Y12" s="8"/>
      <c r="Z12" s="8">
        <v>43986.008333333331</v>
      </c>
      <c r="AA12" s="1" t="s">
        <v>40</v>
      </c>
      <c r="AB12" s="1" t="s">
        <v>49</v>
      </c>
      <c r="AJ12" s="70" t="str">
        <f t="shared" si="1"/>
        <v>NA</v>
      </c>
      <c r="AK12" s="71">
        <f t="shared" si="2"/>
        <v>-43985.657638888886</v>
      </c>
      <c r="AL12" s="71">
        <f t="shared" si="3"/>
        <v>0.35069444444525288</v>
      </c>
      <c r="AM12" s="71">
        <f t="shared" si="4"/>
        <v>0.35069444444525288</v>
      </c>
      <c r="AN12" s="71" t="e">
        <f>IF(AL12&gt;=#REF!,"NO","Yes")</f>
        <v>#REF!</v>
      </c>
      <c r="AO12" s="72" t="e">
        <f>IF(AM12="Pending","pending",IF(AM12&gt;=#REF!,"No", "Yes"))</f>
        <v>#REF!</v>
      </c>
      <c r="AP12" s="73">
        <f t="shared" ca="1" si="5"/>
        <v>44161.737907060182</v>
      </c>
      <c r="AQ12" s="74" t="str">
        <f t="shared" si="6"/>
        <v>Non Pending</v>
      </c>
      <c r="AR12" s="125"/>
    </row>
    <row r="13" spans="1:44" s="1" customFormat="1" hidden="1" x14ac:dyDescent="0.35">
      <c r="A13" s="1">
        <v>12</v>
      </c>
      <c r="B13" s="90" t="s">
        <v>688</v>
      </c>
      <c r="C13" s="8">
        <v>43985.852083333331</v>
      </c>
      <c r="D13" s="8">
        <v>43985.854166666664</v>
      </c>
      <c r="E13" s="1">
        <v>229942672</v>
      </c>
      <c r="F13" s="1" t="s">
        <v>62</v>
      </c>
      <c r="G13" s="1" t="s">
        <v>42</v>
      </c>
      <c r="H13" s="8">
        <v>43985.874305555553</v>
      </c>
      <c r="I13" s="1" t="s">
        <v>707</v>
      </c>
      <c r="J13" s="1" t="s">
        <v>37</v>
      </c>
      <c r="K13" s="1" t="s">
        <v>38</v>
      </c>
      <c r="L13" s="1" t="s">
        <v>708</v>
      </c>
      <c r="M13" s="1">
        <f t="shared" si="0"/>
        <v>23</v>
      </c>
      <c r="N13" s="1" t="s">
        <v>39</v>
      </c>
      <c r="O13" s="1" t="s">
        <v>70</v>
      </c>
      <c r="P13" s="1" t="s">
        <v>132</v>
      </c>
      <c r="Q13" s="8">
        <v>43986.041666666664</v>
      </c>
      <c r="R13" s="8"/>
      <c r="S13" s="8"/>
      <c r="T13" s="8"/>
      <c r="U13" s="8"/>
      <c r="V13" s="8"/>
      <c r="W13" s="8"/>
      <c r="X13" s="8">
        <v>43986.04583333333</v>
      </c>
      <c r="Y13" s="8"/>
      <c r="Z13" s="8">
        <v>43986.568749999999</v>
      </c>
      <c r="AA13" s="1" t="s">
        <v>40</v>
      </c>
      <c r="AB13" s="1" t="s">
        <v>49</v>
      </c>
      <c r="AE13" s="8"/>
      <c r="AJ13" s="70" t="str">
        <f t="shared" si="1"/>
        <v>NA</v>
      </c>
      <c r="AK13" s="71">
        <f t="shared" si="2"/>
        <v>-43985.874305555553</v>
      </c>
      <c r="AL13" s="71">
        <f t="shared" si="3"/>
        <v>0.69444444444525288</v>
      </c>
      <c r="AM13" s="71">
        <f t="shared" si="4"/>
        <v>0.69444444444525288</v>
      </c>
      <c r="AN13" s="71" t="e">
        <f>IF(AL13&gt;=#REF!,"NO","Yes")</f>
        <v>#REF!</v>
      </c>
      <c r="AO13" s="72" t="e">
        <f>IF(AM13="Pending","pending",IF(AM13&gt;=#REF!,"No", "Yes"))</f>
        <v>#REF!</v>
      </c>
      <c r="AP13" s="73">
        <f t="shared" ca="1" si="5"/>
        <v>44161.737907060182</v>
      </c>
      <c r="AQ13" s="74" t="str">
        <f t="shared" si="6"/>
        <v>Non Pending</v>
      </c>
      <c r="AR13" s="125"/>
    </row>
    <row r="14" spans="1:44" s="1" customFormat="1" hidden="1" x14ac:dyDescent="0.35">
      <c r="A14" s="1">
        <v>13</v>
      </c>
      <c r="B14" s="90" t="s">
        <v>688</v>
      </c>
      <c r="C14" s="8">
        <v>43985.791666666664</v>
      </c>
      <c r="D14" s="8">
        <v>43985.918055555558</v>
      </c>
      <c r="E14" s="1">
        <v>229936224</v>
      </c>
      <c r="F14" s="1" t="s">
        <v>60</v>
      </c>
      <c r="G14" s="1" t="s">
        <v>41</v>
      </c>
      <c r="H14" s="8">
        <v>43985.98333333333</v>
      </c>
      <c r="I14" s="1" t="s">
        <v>694</v>
      </c>
      <c r="J14" s="1" t="s">
        <v>37</v>
      </c>
      <c r="K14" s="1" t="s">
        <v>38</v>
      </c>
      <c r="L14" s="1" t="s">
        <v>695</v>
      </c>
      <c r="M14" s="1">
        <f t="shared" si="0"/>
        <v>23</v>
      </c>
      <c r="N14" s="1" t="s">
        <v>39</v>
      </c>
      <c r="O14" s="1" t="s">
        <v>70</v>
      </c>
      <c r="P14" s="1" t="s">
        <v>696</v>
      </c>
      <c r="Q14" s="8">
        <v>43985.996527777781</v>
      </c>
      <c r="R14" s="8"/>
      <c r="S14" s="8"/>
      <c r="T14" s="8"/>
      <c r="U14" s="8"/>
      <c r="V14" s="8"/>
      <c r="W14" s="8"/>
      <c r="X14" s="8">
        <v>43985.999305555553</v>
      </c>
      <c r="Y14" s="8"/>
      <c r="Z14" s="8">
        <v>43986.070138888892</v>
      </c>
      <c r="AA14" s="1" t="s">
        <v>40</v>
      </c>
      <c r="AB14" s="1" t="s">
        <v>49</v>
      </c>
      <c r="AJ14" s="70" t="str">
        <f t="shared" si="1"/>
        <v>NA</v>
      </c>
      <c r="AK14" s="71">
        <f t="shared" si="2"/>
        <v>-43985.98333333333</v>
      </c>
      <c r="AL14" s="71">
        <f t="shared" si="3"/>
        <v>8.6805555562023073E-2</v>
      </c>
      <c r="AM14" s="71">
        <f t="shared" si="4"/>
        <v>8.6805555562023073E-2</v>
      </c>
      <c r="AN14" s="71" t="e">
        <f>IF(AL14&gt;=#REF!,"NO","Yes")</f>
        <v>#REF!</v>
      </c>
      <c r="AO14" s="72" t="e">
        <f>IF(AM14="Pending","pending",IF(AM14&gt;=#REF!,"No", "Yes"))</f>
        <v>#REF!</v>
      </c>
      <c r="AP14" s="73">
        <f t="shared" ca="1" si="5"/>
        <v>44161.737907060182</v>
      </c>
      <c r="AQ14" s="74" t="str">
        <f t="shared" si="6"/>
        <v>Non Pending</v>
      </c>
      <c r="AR14" s="125"/>
    </row>
    <row r="15" spans="1:44" s="1" customFormat="1" ht="25" hidden="1" x14ac:dyDescent="0.35">
      <c r="A15" s="1">
        <v>14</v>
      </c>
      <c r="B15" s="90" t="s">
        <v>688</v>
      </c>
      <c r="C15" s="8">
        <v>43985.604166666664</v>
      </c>
      <c r="D15" s="8">
        <v>43985.938194444447</v>
      </c>
      <c r="E15" s="1">
        <v>229905241</v>
      </c>
      <c r="F15" s="90" t="s">
        <v>60</v>
      </c>
      <c r="G15" s="90" t="s">
        <v>41</v>
      </c>
      <c r="H15" s="8">
        <v>43985.995833333334</v>
      </c>
      <c r="I15" s="1" t="s">
        <v>724</v>
      </c>
      <c r="J15" s="90" t="s">
        <v>38</v>
      </c>
      <c r="K15" s="90" t="s">
        <v>37</v>
      </c>
      <c r="L15" s="1" t="s">
        <v>725</v>
      </c>
      <c r="M15" s="1">
        <f t="shared" si="0"/>
        <v>23</v>
      </c>
      <c r="N15" s="90" t="s">
        <v>39</v>
      </c>
      <c r="O15" s="1" t="s">
        <v>70</v>
      </c>
      <c r="P15" s="90" t="s">
        <v>153</v>
      </c>
      <c r="Q15" s="8">
        <v>43986.479166666664</v>
      </c>
      <c r="R15" s="8"/>
      <c r="S15" s="8"/>
      <c r="T15" s="8">
        <v>43986.486111111109</v>
      </c>
      <c r="U15" s="8"/>
      <c r="V15" s="8"/>
      <c r="W15" s="8"/>
      <c r="X15" s="8"/>
      <c r="Y15" s="8"/>
      <c r="Z15" s="8">
        <v>43987.611111111109</v>
      </c>
      <c r="AA15" s="1" t="s">
        <v>40</v>
      </c>
      <c r="AB15" s="1" t="s">
        <v>49</v>
      </c>
      <c r="AJ15" s="70" t="str">
        <f t="shared" si="1"/>
        <v>NA</v>
      </c>
      <c r="AK15" s="71">
        <f t="shared" si="2"/>
        <v>-43985.995833333334</v>
      </c>
      <c r="AL15" s="71">
        <f t="shared" si="3"/>
        <v>1.6152777777751908</v>
      </c>
      <c r="AM15" s="71">
        <f t="shared" si="4"/>
        <v>1.6152777777751908</v>
      </c>
      <c r="AN15" s="71" t="e">
        <f>IF(AL15&gt;=#REF!,"NO","Yes")</f>
        <v>#REF!</v>
      </c>
      <c r="AO15" s="72" t="e">
        <f>IF(AM15="Pending","pending",IF(AM15&gt;=#REF!,"No", "Yes"))</f>
        <v>#REF!</v>
      </c>
      <c r="AP15" s="73">
        <f t="shared" ca="1" si="5"/>
        <v>44161.737907060182</v>
      </c>
      <c r="AQ15" s="74" t="str">
        <f t="shared" si="6"/>
        <v>Non Pending</v>
      </c>
      <c r="AR15" s="125"/>
    </row>
    <row r="16" spans="1:44" s="1" customFormat="1" hidden="1" x14ac:dyDescent="0.35">
      <c r="A16" s="1">
        <v>15</v>
      </c>
      <c r="B16" s="90" t="s">
        <v>688</v>
      </c>
      <c r="C16" s="8">
        <v>43986.056250000001</v>
      </c>
      <c r="D16" s="8">
        <v>43986.061111111114</v>
      </c>
      <c r="E16" s="1">
        <v>229957391</v>
      </c>
      <c r="F16" s="1" t="s">
        <v>62</v>
      </c>
      <c r="G16" s="1" t="s">
        <v>42</v>
      </c>
      <c r="H16" s="8">
        <v>43986.147916666669</v>
      </c>
      <c r="I16" s="1" t="s">
        <v>697</v>
      </c>
      <c r="J16" s="1" t="s">
        <v>37</v>
      </c>
      <c r="K16" s="1" t="s">
        <v>38</v>
      </c>
      <c r="L16" s="1" t="s">
        <v>698</v>
      </c>
      <c r="M16" s="1">
        <f t="shared" si="0"/>
        <v>23</v>
      </c>
      <c r="N16" s="1" t="s">
        <v>39</v>
      </c>
      <c r="O16" s="1" t="s">
        <v>70</v>
      </c>
      <c r="P16" s="1" t="s">
        <v>125</v>
      </c>
      <c r="Q16" s="8">
        <v>43986.229166666664</v>
      </c>
      <c r="R16" s="8"/>
      <c r="S16" s="8"/>
      <c r="T16" s="8"/>
      <c r="U16" s="8"/>
      <c r="V16" s="8"/>
      <c r="W16" s="8"/>
      <c r="X16" s="8">
        <v>43986.242361111108</v>
      </c>
      <c r="Y16" s="8"/>
      <c r="Z16" s="8">
        <v>43986.711805555555</v>
      </c>
      <c r="AA16" s="1" t="s">
        <v>40</v>
      </c>
      <c r="AB16" s="1" t="s">
        <v>49</v>
      </c>
      <c r="AJ16" s="70" t="str">
        <f t="shared" si="1"/>
        <v>NA</v>
      </c>
      <c r="AK16" s="71">
        <f t="shared" si="2"/>
        <v>-43986.147916666669</v>
      </c>
      <c r="AL16" s="71">
        <f t="shared" si="3"/>
        <v>0.56388888888614019</v>
      </c>
      <c r="AM16" s="71">
        <f t="shared" si="4"/>
        <v>0.56388888888614019</v>
      </c>
      <c r="AN16" s="71" t="e">
        <f>IF(AL16&gt;=#REF!,"NO","Yes")</f>
        <v>#REF!</v>
      </c>
      <c r="AO16" s="72" t="e">
        <f>IF(AM16="Pending","pending",IF(AM16&gt;=#REF!,"No", "Yes"))</f>
        <v>#REF!</v>
      </c>
      <c r="AP16" s="73">
        <f t="shared" ca="1" si="5"/>
        <v>44161.737907060182</v>
      </c>
      <c r="AQ16" s="74" t="str">
        <f t="shared" si="6"/>
        <v>Non Pending</v>
      </c>
      <c r="AR16" s="125"/>
    </row>
    <row r="17" spans="1:44" s="1" customFormat="1" hidden="1" x14ac:dyDescent="0.35">
      <c r="A17" s="1">
        <v>16</v>
      </c>
      <c r="B17" s="90" t="s">
        <v>688</v>
      </c>
      <c r="C17" s="8">
        <v>43986.587500000001</v>
      </c>
      <c r="D17" s="8">
        <v>43986.589583333334</v>
      </c>
      <c r="E17" s="1">
        <v>229992858</v>
      </c>
      <c r="F17" s="1" t="s">
        <v>62</v>
      </c>
      <c r="G17" s="1" t="s">
        <v>42</v>
      </c>
      <c r="H17" s="8">
        <v>43986.642361111109</v>
      </c>
      <c r="I17" s="1" t="s">
        <v>731</v>
      </c>
      <c r="J17" s="1" t="s">
        <v>37</v>
      </c>
      <c r="K17" s="1" t="s">
        <v>38</v>
      </c>
      <c r="L17" s="1" t="s">
        <v>104</v>
      </c>
      <c r="M17" s="1">
        <f t="shared" si="0"/>
        <v>23</v>
      </c>
      <c r="N17" s="1" t="s">
        <v>74</v>
      </c>
      <c r="O17" s="1" t="s">
        <v>70</v>
      </c>
      <c r="P17" s="1" t="s">
        <v>118</v>
      </c>
      <c r="Q17" s="8">
        <v>43986.668055555558</v>
      </c>
      <c r="R17" s="8">
        <v>43986.668055555558</v>
      </c>
      <c r="S17" s="8"/>
      <c r="T17" s="8"/>
      <c r="U17" s="8"/>
      <c r="V17" s="8">
        <v>43987.611805555556</v>
      </c>
      <c r="W17" s="8"/>
      <c r="X17" s="8"/>
      <c r="Y17" s="8"/>
      <c r="Z17" s="8"/>
      <c r="AA17" s="1" t="s">
        <v>183</v>
      </c>
      <c r="AB17" s="1" t="s">
        <v>76</v>
      </c>
      <c r="AD17" s="1" t="s">
        <v>732</v>
      </c>
      <c r="AJ17" s="70" t="str">
        <f t="shared" si="1"/>
        <v>NA</v>
      </c>
      <c r="AK17" s="71">
        <f t="shared" si="2"/>
        <v>-43986.642361111109</v>
      </c>
      <c r="AL17" s="71">
        <f t="shared" si="3"/>
        <v>0.96944444444670808</v>
      </c>
      <c r="AM17" s="71" t="str">
        <f t="shared" si="4"/>
        <v>Pending</v>
      </c>
      <c r="AN17" s="71" t="e">
        <f>IF(AL17&gt;=#REF!,"NO","Yes")</f>
        <v>#REF!</v>
      </c>
      <c r="AO17" s="72" t="str">
        <f>IF(AM17="Pending","pending",IF(AM17&gt;=#REF!,"No", "Yes"))</f>
        <v>pending</v>
      </c>
      <c r="AP17" s="73">
        <f t="shared" ca="1" si="5"/>
        <v>44161.737907060182</v>
      </c>
      <c r="AQ17" s="74">
        <f t="shared" ca="1" si="6"/>
        <v>175.0955459490724</v>
      </c>
      <c r="AR17" s="125"/>
    </row>
    <row r="18" spans="1:44" s="1" customFormat="1" hidden="1" x14ac:dyDescent="0.35">
      <c r="A18" s="1">
        <v>17</v>
      </c>
      <c r="B18" s="90" t="s">
        <v>688</v>
      </c>
      <c r="C18" s="8">
        <v>43986.581944444442</v>
      </c>
      <c r="D18" s="8">
        <v>43986.621527777781</v>
      </c>
      <c r="E18" s="1">
        <v>229991791</v>
      </c>
      <c r="F18" s="1" t="s">
        <v>60</v>
      </c>
      <c r="G18" s="1" t="s">
        <v>41</v>
      </c>
      <c r="H18" s="8">
        <v>43986.665277777778</v>
      </c>
      <c r="I18" s="1" t="s">
        <v>726</v>
      </c>
      <c r="J18" s="1" t="s">
        <v>37</v>
      </c>
      <c r="K18" s="1" t="s">
        <v>38</v>
      </c>
      <c r="L18" s="1" t="s">
        <v>727</v>
      </c>
      <c r="M18" s="1">
        <f t="shared" si="0"/>
        <v>23</v>
      </c>
      <c r="N18" s="1" t="s">
        <v>39</v>
      </c>
      <c r="O18" s="1" t="s">
        <v>70</v>
      </c>
      <c r="P18" s="1" t="s">
        <v>127</v>
      </c>
      <c r="Q18" s="8">
        <v>43986.911805555559</v>
      </c>
      <c r="R18" s="8"/>
      <c r="S18" s="8"/>
      <c r="T18" s="8"/>
      <c r="U18" s="8"/>
      <c r="V18" s="8"/>
      <c r="W18" s="8"/>
      <c r="X18" s="8">
        <v>43986.911805555559</v>
      </c>
      <c r="Y18" s="8"/>
      <c r="Z18" s="8">
        <v>43987.816666666666</v>
      </c>
      <c r="AA18" s="1" t="s">
        <v>40</v>
      </c>
      <c r="AB18" s="1" t="s">
        <v>49</v>
      </c>
      <c r="AJ18" s="70" t="str">
        <f t="shared" si="1"/>
        <v>NA</v>
      </c>
      <c r="AK18" s="71">
        <f t="shared" si="2"/>
        <v>-43986.665277777778</v>
      </c>
      <c r="AL18" s="71">
        <f t="shared" si="3"/>
        <v>1.1513888888875954</v>
      </c>
      <c r="AM18" s="71">
        <f t="shared" si="4"/>
        <v>1.1513888888875954</v>
      </c>
      <c r="AN18" s="71" t="e">
        <f>IF(AL18&gt;=#REF!,"NO","Yes")</f>
        <v>#REF!</v>
      </c>
      <c r="AO18" s="72" t="e">
        <f>IF(AM18="Pending","pending",IF(AM18&gt;=#REF!,"No", "Yes"))</f>
        <v>#REF!</v>
      </c>
      <c r="AP18" s="73">
        <f t="shared" ca="1" si="5"/>
        <v>44161.737907060182</v>
      </c>
      <c r="AQ18" s="74" t="str">
        <f t="shared" si="6"/>
        <v>Non Pending</v>
      </c>
      <c r="AR18" s="125"/>
    </row>
    <row r="19" spans="1:44" s="1" customFormat="1" hidden="1" x14ac:dyDescent="0.35">
      <c r="A19" s="1">
        <v>18</v>
      </c>
      <c r="B19" s="90" t="s">
        <v>688</v>
      </c>
      <c r="C19" s="8">
        <v>43986.672222222223</v>
      </c>
      <c r="D19" s="8">
        <v>43986.839583333334</v>
      </c>
      <c r="E19" s="1">
        <v>230079448</v>
      </c>
      <c r="F19" s="1" t="s">
        <v>174</v>
      </c>
      <c r="G19" s="1" t="s">
        <v>41</v>
      </c>
      <c r="H19" s="8">
        <v>43986.881944444445</v>
      </c>
      <c r="I19" s="1" t="s">
        <v>709</v>
      </c>
      <c r="J19" s="1" t="s">
        <v>37</v>
      </c>
      <c r="K19" s="1" t="s">
        <v>38</v>
      </c>
      <c r="L19" s="1" t="s">
        <v>710</v>
      </c>
      <c r="M19" s="1">
        <f t="shared" si="0"/>
        <v>23</v>
      </c>
      <c r="N19" s="1" t="s">
        <v>39</v>
      </c>
      <c r="O19" s="1" t="s">
        <v>70</v>
      </c>
      <c r="P19" s="1" t="s">
        <v>132</v>
      </c>
      <c r="Q19" s="8">
        <v>43988.013888888891</v>
      </c>
      <c r="R19" s="8"/>
      <c r="S19" s="8"/>
      <c r="T19" s="8"/>
      <c r="U19" s="8"/>
      <c r="V19" s="8"/>
      <c r="W19" s="8"/>
      <c r="X19" s="8">
        <v>43988.018055555556</v>
      </c>
      <c r="Y19" s="8"/>
      <c r="Z19" s="8">
        <v>43988.625694444447</v>
      </c>
      <c r="AA19" s="1" t="s">
        <v>40</v>
      </c>
      <c r="AB19" s="1" t="s">
        <v>49</v>
      </c>
      <c r="AJ19" s="70" t="str">
        <f t="shared" si="1"/>
        <v>NA</v>
      </c>
      <c r="AK19" s="71">
        <f t="shared" si="2"/>
        <v>-43986.881944444445</v>
      </c>
      <c r="AL19" s="71">
        <f t="shared" si="3"/>
        <v>1.7437500000014552</v>
      </c>
      <c r="AM19" s="71">
        <f t="shared" si="4"/>
        <v>1.7437500000014552</v>
      </c>
      <c r="AN19" s="71" t="e">
        <f>IF(AL19&gt;=#REF!,"NO","Yes")</f>
        <v>#REF!</v>
      </c>
      <c r="AO19" s="72" t="e">
        <f>IF(AM19="Pending","pending",IF(AM19&gt;=#REF!,"No", "Yes"))</f>
        <v>#REF!</v>
      </c>
      <c r="AP19" s="73">
        <f t="shared" ca="1" si="5"/>
        <v>44161.737907060182</v>
      </c>
      <c r="AQ19" s="74" t="str">
        <f t="shared" si="6"/>
        <v>Non Pending</v>
      </c>
      <c r="AR19" s="125"/>
    </row>
    <row r="20" spans="1:44" s="1" customFormat="1" hidden="1" x14ac:dyDescent="0.35">
      <c r="A20" s="1">
        <v>19</v>
      </c>
      <c r="B20" s="90" t="s">
        <v>688</v>
      </c>
      <c r="C20" s="8">
        <v>43987.181944444441</v>
      </c>
      <c r="D20" s="8">
        <v>43987.230555555558</v>
      </c>
      <c r="E20" s="1">
        <v>230039942</v>
      </c>
      <c r="F20" s="75" t="s">
        <v>66</v>
      </c>
      <c r="G20" s="75" t="s">
        <v>67</v>
      </c>
      <c r="H20" s="8">
        <v>43987.277777777781</v>
      </c>
      <c r="I20" s="1" t="s">
        <v>700</v>
      </c>
      <c r="J20" s="1" t="s">
        <v>37</v>
      </c>
      <c r="K20" s="1" t="s">
        <v>38</v>
      </c>
      <c r="L20" s="1" t="s">
        <v>701</v>
      </c>
      <c r="M20" s="1">
        <f t="shared" si="0"/>
        <v>23</v>
      </c>
      <c r="N20" s="1" t="s">
        <v>39</v>
      </c>
      <c r="O20" s="1" t="s">
        <v>70</v>
      </c>
      <c r="P20" s="75" t="s">
        <v>82</v>
      </c>
      <c r="Q20" s="8">
        <v>43987.333333333336</v>
      </c>
      <c r="R20" s="8"/>
      <c r="S20" s="8"/>
      <c r="T20" s="8"/>
      <c r="U20" s="8"/>
      <c r="V20" s="8"/>
      <c r="W20" s="8"/>
      <c r="X20" s="8">
        <v>43987.333333333336</v>
      </c>
      <c r="Y20" s="8"/>
      <c r="Z20" s="8">
        <v>43987.783333333333</v>
      </c>
      <c r="AA20" s="1" t="s">
        <v>40</v>
      </c>
      <c r="AB20" s="1" t="s">
        <v>49</v>
      </c>
      <c r="AJ20" s="70" t="str">
        <f t="shared" si="1"/>
        <v>NA</v>
      </c>
      <c r="AK20" s="71">
        <f t="shared" si="2"/>
        <v>-43987.277777777781</v>
      </c>
      <c r="AL20" s="71">
        <f t="shared" si="3"/>
        <v>0.50555555555183673</v>
      </c>
      <c r="AM20" s="71">
        <f t="shared" si="4"/>
        <v>0.50555555555183673</v>
      </c>
      <c r="AN20" s="71" t="e">
        <f>IF(AL20&gt;=#REF!,"NO","Yes")</f>
        <v>#REF!</v>
      </c>
      <c r="AO20" s="72" t="e">
        <f>IF(AM20="Pending","pending",IF(AM20&gt;=#REF!,"No", "Yes"))</f>
        <v>#REF!</v>
      </c>
      <c r="AP20" s="73">
        <f t="shared" ca="1" si="5"/>
        <v>44161.737907060182</v>
      </c>
      <c r="AQ20" s="74" t="str">
        <f t="shared" si="6"/>
        <v>Non Pending</v>
      </c>
      <c r="AR20" s="125"/>
    </row>
    <row r="21" spans="1:44" s="1" customFormat="1" hidden="1" x14ac:dyDescent="0.35">
      <c r="A21" s="1">
        <v>20</v>
      </c>
      <c r="B21" s="90" t="s">
        <v>688</v>
      </c>
      <c r="C21" s="8">
        <v>43987.181250000001</v>
      </c>
      <c r="D21" s="8">
        <v>43987.295138888891</v>
      </c>
      <c r="E21" s="1">
        <v>230040050</v>
      </c>
      <c r="F21" s="1" t="s">
        <v>60</v>
      </c>
      <c r="G21" s="1" t="s">
        <v>41</v>
      </c>
      <c r="H21" s="8">
        <v>43987.315972222219</v>
      </c>
      <c r="I21" s="1" t="s">
        <v>702</v>
      </c>
      <c r="J21" s="1" t="s">
        <v>37</v>
      </c>
      <c r="K21" s="1" t="s">
        <v>38</v>
      </c>
      <c r="L21" s="1" t="s">
        <v>703</v>
      </c>
      <c r="M21" s="1">
        <f t="shared" si="0"/>
        <v>23</v>
      </c>
      <c r="N21" s="1" t="s">
        <v>39</v>
      </c>
      <c r="O21" s="1" t="s">
        <v>70</v>
      </c>
      <c r="P21" s="1" t="s">
        <v>219</v>
      </c>
      <c r="Q21" s="8">
        <v>43987.75</v>
      </c>
      <c r="R21" s="8"/>
      <c r="S21" s="8"/>
      <c r="T21" s="8"/>
      <c r="U21" s="8"/>
      <c r="V21" s="8"/>
      <c r="W21" s="8"/>
      <c r="X21" s="8">
        <v>43987.763888888891</v>
      </c>
      <c r="Y21" s="8"/>
      <c r="Z21" s="8">
        <v>43988.794444444444</v>
      </c>
      <c r="AA21" s="1" t="s">
        <v>40</v>
      </c>
      <c r="AB21" s="1" t="s">
        <v>49</v>
      </c>
      <c r="AJ21" s="70" t="str">
        <f t="shared" si="1"/>
        <v>NA</v>
      </c>
      <c r="AK21" s="71">
        <f t="shared" si="2"/>
        <v>-43987.315972222219</v>
      </c>
      <c r="AL21" s="71">
        <f t="shared" si="3"/>
        <v>1.4784722222248092</v>
      </c>
      <c r="AM21" s="71">
        <f t="shared" si="4"/>
        <v>1.4784722222248092</v>
      </c>
      <c r="AN21" s="71" t="e">
        <f>IF(AL21&gt;=#REF!,"NO","Yes")</f>
        <v>#REF!</v>
      </c>
      <c r="AO21" s="72" t="e">
        <f>IF(AM21="Pending","pending",IF(AM21&gt;=#REF!,"No", "Yes"))</f>
        <v>#REF!</v>
      </c>
      <c r="AP21" s="73">
        <f t="shared" ca="1" si="5"/>
        <v>44161.737907060182</v>
      </c>
      <c r="AQ21" s="74" t="str">
        <f t="shared" si="6"/>
        <v>Non Pending</v>
      </c>
      <c r="AR21" s="125"/>
    </row>
    <row r="22" spans="1:44" s="1" customFormat="1" hidden="1" x14ac:dyDescent="0.35">
      <c r="A22" s="1">
        <v>21</v>
      </c>
      <c r="B22" s="90" t="s">
        <v>688</v>
      </c>
      <c r="C22" s="8">
        <v>43988.446527777778</v>
      </c>
      <c r="D22" s="8">
        <v>43988.522222222222</v>
      </c>
      <c r="E22" s="1">
        <v>230132151</v>
      </c>
      <c r="F22" s="1" t="s">
        <v>62</v>
      </c>
      <c r="G22" s="1" t="s">
        <v>42</v>
      </c>
      <c r="H22" s="8">
        <v>43988.542361111111</v>
      </c>
      <c r="I22" s="1" t="s">
        <v>711</v>
      </c>
      <c r="J22" s="1" t="s">
        <v>37</v>
      </c>
      <c r="K22" s="1" t="s">
        <v>38</v>
      </c>
      <c r="L22" s="1" t="s">
        <v>712</v>
      </c>
      <c r="M22" s="1">
        <f t="shared" si="0"/>
        <v>23</v>
      </c>
      <c r="N22" s="1" t="s">
        <v>39</v>
      </c>
      <c r="O22" s="1" t="s">
        <v>70</v>
      </c>
      <c r="P22" s="1" t="s">
        <v>65</v>
      </c>
      <c r="Q22" s="8">
        <v>43988.645833333336</v>
      </c>
      <c r="R22" s="8"/>
      <c r="S22" s="8"/>
      <c r="T22" s="8"/>
      <c r="U22" s="8"/>
      <c r="V22" s="8"/>
      <c r="W22" s="8"/>
      <c r="X22" s="8">
        <v>43988.645833333336</v>
      </c>
      <c r="Y22" s="8"/>
      <c r="Z22" s="8">
        <v>43989.145833333336</v>
      </c>
      <c r="AA22" s="1" t="s">
        <v>40</v>
      </c>
      <c r="AB22" s="1" t="s">
        <v>49</v>
      </c>
      <c r="AJ22" s="70" t="str">
        <f t="shared" si="1"/>
        <v>NA</v>
      </c>
      <c r="AK22" s="71">
        <f t="shared" si="2"/>
        <v>-43988.542361111111</v>
      </c>
      <c r="AL22" s="71">
        <f t="shared" si="3"/>
        <v>0.60347222222480923</v>
      </c>
      <c r="AM22" s="71">
        <f t="shared" si="4"/>
        <v>0.60347222222480923</v>
      </c>
      <c r="AN22" s="71" t="e">
        <f>IF(AL22&gt;=#REF!,"NO","Yes")</f>
        <v>#REF!</v>
      </c>
      <c r="AO22" s="72" t="e">
        <f>IF(AM22="Pending","pending",IF(AM22&gt;=#REF!,"No", "Yes"))</f>
        <v>#REF!</v>
      </c>
      <c r="AP22" s="73">
        <f t="shared" ca="1" si="5"/>
        <v>44161.737907060182</v>
      </c>
      <c r="AQ22" s="74" t="str">
        <f t="shared" si="6"/>
        <v>Non Pending</v>
      </c>
      <c r="AR22" s="125"/>
    </row>
    <row r="23" spans="1:44" s="1" customFormat="1" hidden="1" x14ac:dyDescent="0.35">
      <c r="A23" s="1">
        <v>22</v>
      </c>
      <c r="B23" s="90" t="s">
        <v>688</v>
      </c>
      <c r="C23" s="8">
        <v>43987.488194444442</v>
      </c>
      <c r="D23" s="8">
        <v>43987.49722222222</v>
      </c>
      <c r="E23" s="1">
        <v>230064843</v>
      </c>
      <c r="F23" s="1" t="s">
        <v>111</v>
      </c>
      <c r="G23" s="1" t="s">
        <v>42</v>
      </c>
      <c r="H23" s="8">
        <v>43988.715277777781</v>
      </c>
      <c r="I23" s="1" t="s">
        <v>713</v>
      </c>
      <c r="J23" s="1" t="s">
        <v>110</v>
      </c>
      <c r="K23" s="1" t="s">
        <v>46</v>
      </c>
      <c r="L23" s="1" t="s">
        <v>104</v>
      </c>
      <c r="M23" s="1">
        <f t="shared" si="0"/>
        <v>23</v>
      </c>
      <c r="N23" s="1" t="s">
        <v>74</v>
      </c>
      <c r="O23" s="1" t="s">
        <v>70</v>
      </c>
      <c r="P23" s="1" t="s">
        <v>106</v>
      </c>
      <c r="Q23" s="8">
        <v>43988.883333333331</v>
      </c>
      <c r="R23" s="8">
        <v>43988.883333333331</v>
      </c>
      <c r="S23" s="8"/>
      <c r="T23" s="8"/>
      <c r="U23" s="8"/>
      <c r="V23" s="8">
        <v>43988.817361111112</v>
      </c>
      <c r="W23" s="8"/>
      <c r="X23" s="8"/>
      <c r="Y23" s="8"/>
      <c r="Z23" s="8"/>
      <c r="AA23" s="1" t="s">
        <v>183</v>
      </c>
      <c r="AB23" s="1" t="s">
        <v>76</v>
      </c>
      <c r="AD23" s="1" t="s">
        <v>806</v>
      </c>
      <c r="AJ23" s="70" t="str">
        <f t="shared" si="1"/>
        <v>NA</v>
      </c>
      <c r="AK23" s="71">
        <f t="shared" si="2"/>
        <v>-43988.715277777781</v>
      </c>
      <c r="AL23" s="71">
        <f t="shared" si="3"/>
        <v>0.10208333333139308</v>
      </c>
      <c r="AM23" s="71" t="str">
        <f t="shared" si="4"/>
        <v>Pending</v>
      </c>
      <c r="AN23" s="71" t="e">
        <f>IF(AL23&gt;=#REF!,"NO","Yes")</f>
        <v>#REF!</v>
      </c>
      <c r="AO23" s="72" t="str">
        <f>IF(AM23="Pending","pending",IF(AM23&gt;=#REF!,"No", "Yes"))</f>
        <v>pending</v>
      </c>
      <c r="AP23" s="73">
        <f t="shared" ca="1" si="5"/>
        <v>44161.737907060182</v>
      </c>
      <c r="AQ23" s="74">
        <f t="shared" ca="1" si="6"/>
        <v>173.02262928240089</v>
      </c>
      <c r="AR23" s="125"/>
    </row>
    <row r="24" spans="1:44" s="1" customFormat="1" hidden="1" x14ac:dyDescent="0.35">
      <c r="A24" s="1">
        <v>23</v>
      </c>
      <c r="B24" s="90" t="s">
        <v>688</v>
      </c>
      <c r="C24" s="8">
        <v>43988.72152777778</v>
      </c>
      <c r="D24" s="8">
        <v>43988.744444444441</v>
      </c>
      <c r="E24" s="1">
        <v>230152160</v>
      </c>
      <c r="F24" s="1" t="s">
        <v>102</v>
      </c>
      <c r="G24" s="1" t="s">
        <v>42</v>
      </c>
      <c r="H24" s="8">
        <v>43988.863194444442</v>
      </c>
      <c r="I24" s="1" t="s">
        <v>714</v>
      </c>
      <c r="J24" s="1" t="s">
        <v>37</v>
      </c>
      <c r="K24" s="1" t="s">
        <v>38</v>
      </c>
      <c r="L24" s="1" t="s">
        <v>715</v>
      </c>
      <c r="M24" s="1">
        <f t="shared" si="0"/>
        <v>23</v>
      </c>
      <c r="N24" s="1" t="s">
        <v>39</v>
      </c>
      <c r="O24" s="1" t="s">
        <v>70</v>
      </c>
      <c r="P24" s="1" t="s">
        <v>53</v>
      </c>
      <c r="Q24" s="8">
        <v>43988.875</v>
      </c>
      <c r="R24" s="8"/>
      <c r="S24" s="8"/>
      <c r="T24" s="8"/>
      <c r="U24" s="8"/>
      <c r="V24" s="8"/>
      <c r="W24" s="8"/>
      <c r="X24" s="8">
        <v>43988.881944444445</v>
      </c>
      <c r="Y24" s="8"/>
      <c r="Z24" s="8">
        <v>43989.368055555555</v>
      </c>
      <c r="AA24" s="1" t="s">
        <v>40</v>
      </c>
      <c r="AB24" s="1" t="s">
        <v>49</v>
      </c>
      <c r="AJ24" s="70" t="str">
        <f t="shared" si="1"/>
        <v>NA</v>
      </c>
      <c r="AK24" s="71">
        <f t="shared" si="2"/>
        <v>-43988.863194444442</v>
      </c>
      <c r="AL24" s="71">
        <f t="shared" si="3"/>
        <v>0.50486111111240461</v>
      </c>
      <c r="AM24" s="71">
        <f t="shared" si="4"/>
        <v>0.50486111111240461</v>
      </c>
      <c r="AN24" s="71" t="e">
        <f>IF(AL24&gt;=#REF!,"NO","Yes")</f>
        <v>#REF!</v>
      </c>
      <c r="AO24" s="72" t="e">
        <f>IF(AM24="Pending","pending",IF(AM24&gt;=#REF!,"No", "Yes"))</f>
        <v>#REF!</v>
      </c>
      <c r="AP24" s="73">
        <f t="shared" ca="1" si="5"/>
        <v>44161.737907060182</v>
      </c>
      <c r="AQ24" s="74" t="str">
        <f t="shared" si="6"/>
        <v>Non Pending</v>
      </c>
      <c r="AR24" s="125"/>
    </row>
    <row r="25" spans="1:44" s="1" customFormat="1" hidden="1" x14ac:dyDescent="0.35">
      <c r="A25" s="1">
        <v>24</v>
      </c>
      <c r="B25" s="90" t="s">
        <v>688</v>
      </c>
      <c r="C25" s="8">
        <v>43988.963194444441</v>
      </c>
      <c r="D25" s="8">
        <v>43988.966666666667</v>
      </c>
      <c r="E25" s="1">
        <v>230173112</v>
      </c>
      <c r="F25" s="1" t="s">
        <v>62</v>
      </c>
      <c r="G25" s="1" t="s">
        <v>42</v>
      </c>
      <c r="H25" s="8">
        <v>43989.081944444442</v>
      </c>
      <c r="I25" s="8" t="s">
        <v>716</v>
      </c>
      <c r="J25" s="1" t="s">
        <v>37</v>
      </c>
      <c r="K25" s="1" t="s">
        <v>38</v>
      </c>
      <c r="L25" s="1" t="s">
        <v>717</v>
      </c>
      <c r="M25" s="1">
        <f t="shared" si="0"/>
        <v>24</v>
      </c>
      <c r="N25" s="1" t="s">
        <v>39</v>
      </c>
      <c r="O25" s="1" t="s">
        <v>70</v>
      </c>
      <c r="P25" s="1" t="s">
        <v>82</v>
      </c>
      <c r="Q25" s="8">
        <v>43989.104166666664</v>
      </c>
      <c r="R25" s="8"/>
      <c r="S25" s="8"/>
      <c r="T25" s="8"/>
      <c r="U25" s="8"/>
      <c r="V25" s="8"/>
      <c r="W25" s="8"/>
      <c r="X25" s="8">
        <v>43989.621527777781</v>
      </c>
      <c r="Y25" s="8"/>
      <c r="Z25" s="8">
        <v>43989.104166666664</v>
      </c>
      <c r="AA25" s="1" t="s">
        <v>40</v>
      </c>
      <c r="AB25" s="1" t="s">
        <v>49</v>
      </c>
      <c r="AJ25" s="70" t="str">
        <f t="shared" si="1"/>
        <v>NA</v>
      </c>
      <c r="AK25" s="71">
        <f t="shared" si="2"/>
        <v>-43989.081944444442</v>
      </c>
      <c r="AL25" s="71">
        <f t="shared" si="3"/>
        <v>2.2222222221898846E-2</v>
      </c>
      <c r="AM25" s="71">
        <f t="shared" si="4"/>
        <v>2.2222222221898846E-2</v>
      </c>
      <c r="AN25" s="71" t="e">
        <f>IF(AL25&gt;=#REF!,"NO","Yes")</f>
        <v>#REF!</v>
      </c>
      <c r="AO25" s="72" t="e">
        <f>IF(AM25="Pending","pending",IF(AM25&gt;=#REF!,"No", "Yes"))</f>
        <v>#REF!</v>
      </c>
      <c r="AP25" s="73">
        <f t="shared" ca="1" si="5"/>
        <v>44161.737907060182</v>
      </c>
      <c r="AQ25" s="74" t="str">
        <f t="shared" si="6"/>
        <v>Non Pending</v>
      </c>
      <c r="AR25" s="125"/>
    </row>
    <row r="26" spans="1:44" s="1" customFormat="1" hidden="1" x14ac:dyDescent="0.35">
      <c r="A26" s="1">
        <v>25</v>
      </c>
      <c r="B26" s="90" t="s">
        <v>688</v>
      </c>
      <c r="C26" s="8">
        <v>43989.03125</v>
      </c>
      <c r="D26" s="8">
        <v>43989.03402777778</v>
      </c>
      <c r="E26" s="1">
        <v>230176663</v>
      </c>
      <c r="F26" s="1" t="s">
        <v>62</v>
      </c>
      <c r="G26" s="1" t="s">
        <v>42</v>
      </c>
      <c r="H26" s="8">
        <v>43989.166666666664</v>
      </c>
      <c r="I26" s="1" t="s">
        <v>718</v>
      </c>
      <c r="J26" s="1" t="s">
        <v>37</v>
      </c>
      <c r="K26" s="1" t="s">
        <v>38</v>
      </c>
      <c r="L26" s="1" t="s">
        <v>719</v>
      </c>
      <c r="M26" s="1">
        <f t="shared" si="0"/>
        <v>24</v>
      </c>
      <c r="N26" s="1" t="s">
        <v>39</v>
      </c>
      <c r="O26" s="1" t="s">
        <v>70</v>
      </c>
      <c r="P26" s="1" t="s">
        <v>720</v>
      </c>
      <c r="Q26" s="8">
        <v>43989.166666666664</v>
      </c>
      <c r="R26" s="8"/>
      <c r="S26" s="8"/>
      <c r="T26" s="8"/>
      <c r="U26" s="8"/>
      <c r="V26" s="8"/>
      <c r="W26" s="8"/>
      <c r="X26" s="8">
        <v>43989.166666666664</v>
      </c>
      <c r="Y26" s="8"/>
      <c r="Z26" s="8">
        <v>43989.625</v>
      </c>
      <c r="AA26" s="1" t="s">
        <v>40</v>
      </c>
      <c r="AB26" s="1" t="s">
        <v>49</v>
      </c>
      <c r="AJ26" s="70" t="str">
        <f t="shared" si="1"/>
        <v>NA</v>
      </c>
      <c r="AK26" s="71">
        <f t="shared" si="2"/>
        <v>-43989.166666666664</v>
      </c>
      <c r="AL26" s="71">
        <f t="shared" si="3"/>
        <v>0.45833333333575865</v>
      </c>
      <c r="AM26" s="71">
        <f t="shared" si="4"/>
        <v>0.45833333333575865</v>
      </c>
      <c r="AN26" s="71" t="e">
        <f>IF(AL26&gt;=#REF!,"NO","Yes")</f>
        <v>#REF!</v>
      </c>
      <c r="AO26" s="72" t="e">
        <f>IF(AM26="Pending","pending",IF(AM26&gt;=#REF!,"No", "Yes"))</f>
        <v>#REF!</v>
      </c>
      <c r="AP26" s="73">
        <f t="shared" ca="1" si="5"/>
        <v>44161.737907060182</v>
      </c>
      <c r="AQ26" s="74" t="str">
        <f t="shared" si="6"/>
        <v>Non Pending</v>
      </c>
      <c r="AR26" s="125"/>
    </row>
    <row r="27" spans="1:44" s="1" customFormat="1" hidden="1" x14ac:dyDescent="0.35">
      <c r="A27" s="1">
        <v>26</v>
      </c>
      <c r="B27" s="90" t="s">
        <v>688</v>
      </c>
      <c r="C27" s="8">
        <v>43989.779861111114</v>
      </c>
      <c r="D27" s="8">
        <v>43989.843055555553</v>
      </c>
      <c r="E27" s="1">
        <v>230224753</v>
      </c>
      <c r="F27" s="1" t="s">
        <v>102</v>
      </c>
      <c r="G27" s="1" t="s">
        <v>42</v>
      </c>
      <c r="H27" s="8">
        <v>43989.861111111109</v>
      </c>
      <c r="I27" s="1" t="s">
        <v>639</v>
      </c>
      <c r="J27" s="1" t="s">
        <v>37</v>
      </c>
      <c r="K27" s="1" t="s">
        <v>38</v>
      </c>
      <c r="L27" s="1" t="s">
        <v>728</v>
      </c>
      <c r="M27" s="1">
        <f t="shared" si="0"/>
        <v>24</v>
      </c>
      <c r="N27" s="1" t="s">
        <v>39</v>
      </c>
      <c r="O27" s="1" t="s">
        <v>70</v>
      </c>
      <c r="P27" s="1" t="s">
        <v>125</v>
      </c>
      <c r="Q27" s="8">
        <v>43989.885416666664</v>
      </c>
      <c r="R27" s="8"/>
      <c r="S27" s="8"/>
      <c r="T27" s="8"/>
      <c r="U27" s="8"/>
      <c r="V27" s="8"/>
      <c r="W27" s="8"/>
      <c r="X27" s="8">
        <v>43989.88958333333</v>
      </c>
      <c r="Y27" s="8"/>
      <c r="Z27" s="8">
        <v>43990.385416666664</v>
      </c>
      <c r="AA27" s="1" t="s">
        <v>40</v>
      </c>
      <c r="AB27" s="1" t="s">
        <v>49</v>
      </c>
      <c r="AJ27" s="70" t="str">
        <f t="shared" si="1"/>
        <v>NA</v>
      </c>
      <c r="AK27" s="71">
        <f t="shared" si="2"/>
        <v>-43989.861111111109</v>
      </c>
      <c r="AL27" s="71">
        <f t="shared" si="3"/>
        <v>0.52430555555474712</v>
      </c>
      <c r="AM27" s="71">
        <f t="shared" si="4"/>
        <v>0.52430555555474712</v>
      </c>
      <c r="AN27" s="71" t="e">
        <f>IF(AL27&gt;=#REF!,"NO","Yes")</f>
        <v>#REF!</v>
      </c>
      <c r="AO27" s="72" t="e">
        <f>IF(AM27="Pending","pending",IF(AM27&gt;=#REF!,"No", "Yes"))</f>
        <v>#REF!</v>
      </c>
      <c r="AP27" s="73">
        <f t="shared" ca="1" si="5"/>
        <v>44161.737907060182</v>
      </c>
      <c r="AQ27" s="74" t="str">
        <f t="shared" si="6"/>
        <v>Non Pending</v>
      </c>
      <c r="AR27" s="125"/>
    </row>
    <row r="28" spans="1:44" s="1" customFormat="1" hidden="1" x14ac:dyDescent="0.35">
      <c r="A28" s="1">
        <v>27</v>
      </c>
      <c r="B28" s="90" t="s">
        <v>688</v>
      </c>
      <c r="C28" s="8">
        <v>43989.802777777775</v>
      </c>
      <c r="D28" s="8">
        <v>43989.802777777775</v>
      </c>
      <c r="E28" s="1">
        <v>230226270</v>
      </c>
      <c r="F28" s="1" t="s">
        <v>62</v>
      </c>
      <c r="G28" s="1" t="s">
        <v>42</v>
      </c>
      <c r="H28" s="8">
        <v>43989.948611111111</v>
      </c>
      <c r="I28" s="1" t="s">
        <v>729</v>
      </c>
      <c r="J28" s="1" t="s">
        <v>37</v>
      </c>
      <c r="K28" s="1" t="s">
        <v>38</v>
      </c>
      <c r="L28" s="1" t="s">
        <v>104</v>
      </c>
      <c r="M28" s="1">
        <f t="shared" si="0"/>
        <v>24</v>
      </c>
      <c r="N28" s="1" t="s">
        <v>74</v>
      </c>
      <c r="O28" s="1" t="s">
        <v>70</v>
      </c>
      <c r="P28" s="1" t="s">
        <v>485</v>
      </c>
      <c r="Q28" s="8">
        <v>43990.015277777777</v>
      </c>
      <c r="R28" s="8">
        <v>43990.015277777777</v>
      </c>
      <c r="S28" s="8">
        <v>43990.734027777777</v>
      </c>
      <c r="T28" s="8">
        <v>43990.734027777777</v>
      </c>
      <c r="U28" s="8">
        <v>43990.908333333333</v>
      </c>
      <c r="V28" s="8">
        <v>43990.916666666664</v>
      </c>
      <c r="W28" s="8"/>
      <c r="X28" s="8"/>
      <c r="Y28" s="8"/>
      <c r="Z28" s="8"/>
      <c r="AA28" s="1" t="s">
        <v>183</v>
      </c>
      <c r="AB28" s="1" t="s">
        <v>76</v>
      </c>
      <c r="AD28" s="1" t="s">
        <v>737</v>
      </c>
      <c r="AJ28" s="70">
        <f t="shared" si="1"/>
        <v>0.78541666666569654</v>
      </c>
      <c r="AK28" s="71">
        <f t="shared" si="2"/>
        <v>0.95972222222189885</v>
      </c>
      <c r="AL28" s="71">
        <f t="shared" si="3"/>
        <v>0.96805555555329192</v>
      </c>
      <c r="AM28" s="71" t="str">
        <f t="shared" si="4"/>
        <v>Pending</v>
      </c>
      <c r="AN28" s="71" t="e">
        <f>IF(AL28&gt;=#REF!,"NO","Yes")</f>
        <v>#REF!</v>
      </c>
      <c r="AO28" s="72" t="str">
        <f>IF(AM28="Pending","pending",IF(AM28&gt;=#REF!,"No", "Yes"))</f>
        <v>pending</v>
      </c>
      <c r="AP28" s="73">
        <f t="shared" ca="1" si="5"/>
        <v>44161.737907060182</v>
      </c>
      <c r="AQ28" s="74">
        <f t="shared" ca="1" si="6"/>
        <v>171.78929594907095</v>
      </c>
      <c r="AR28" s="125"/>
    </row>
    <row r="29" spans="1:44" s="1" customFormat="1" hidden="1" x14ac:dyDescent="0.35">
      <c r="A29" s="1">
        <v>28</v>
      </c>
      <c r="B29" s="90" t="s">
        <v>688</v>
      </c>
      <c r="C29" s="8">
        <v>43990.133333333331</v>
      </c>
      <c r="D29" s="8">
        <v>43990.204861111109</v>
      </c>
      <c r="E29" s="1">
        <v>230242698</v>
      </c>
      <c r="F29" s="1" t="s">
        <v>155</v>
      </c>
      <c r="G29" s="1" t="s">
        <v>41</v>
      </c>
      <c r="H29" s="8">
        <v>43990.270833333336</v>
      </c>
      <c r="I29" s="1" t="s">
        <v>730</v>
      </c>
      <c r="J29" s="1" t="s">
        <v>114</v>
      </c>
      <c r="K29" s="1" t="s">
        <v>113</v>
      </c>
      <c r="L29" s="1" t="s">
        <v>104</v>
      </c>
      <c r="M29" s="1">
        <f t="shared" si="0"/>
        <v>24</v>
      </c>
      <c r="N29" s="1" t="s">
        <v>74</v>
      </c>
      <c r="O29" s="1" t="s">
        <v>70</v>
      </c>
      <c r="P29" s="1" t="s">
        <v>82</v>
      </c>
      <c r="Q29" s="8">
        <v>43990.291666666664</v>
      </c>
      <c r="R29" s="8">
        <v>43990.291666666664</v>
      </c>
      <c r="S29" s="8">
        <v>43990.467361111114</v>
      </c>
      <c r="T29" s="8">
        <v>43990.591666666667</v>
      </c>
      <c r="U29" s="8">
        <v>43990.913194444445</v>
      </c>
      <c r="V29" s="8">
        <v>43990.916666666664</v>
      </c>
      <c r="W29" s="8"/>
      <c r="X29" s="8"/>
      <c r="Y29" s="8"/>
      <c r="Z29" s="8"/>
      <c r="AA29" s="1" t="s">
        <v>183</v>
      </c>
      <c r="AB29" s="1" t="s">
        <v>76</v>
      </c>
      <c r="AD29" s="1" t="s">
        <v>738</v>
      </c>
      <c r="AJ29" s="70">
        <f t="shared" si="1"/>
        <v>0.19652777777810115</v>
      </c>
      <c r="AK29" s="71">
        <f t="shared" si="2"/>
        <v>0.64236111110949423</v>
      </c>
      <c r="AL29" s="71">
        <f t="shared" si="3"/>
        <v>0.64583333332848269</v>
      </c>
      <c r="AM29" s="71" t="str">
        <f t="shared" si="4"/>
        <v>Pending</v>
      </c>
      <c r="AN29" s="71" t="e">
        <f>IF(AL29&gt;=#REF!,"NO","Yes")</f>
        <v>#REF!</v>
      </c>
      <c r="AO29" s="72" t="str">
        <f>IF(AM29="Pending","pending",IF(AM29&gt;=#REF!,"No", "Yes"))</f>
        <v>pending</v>
      </c>
      <c r="AP29" s="73">
        <f t="shared" ca="1" si="5"/>
        <v>44161.737907060182</v>
      </c>
      <c r="AQ29" s="74">
        <f t="shared" ca="1" si="6"/>
        <v>171.46707372684614</v>
      </c>
      <c r="AR29" s="125"/>
    </row>
    <row r="30" spans="1:44" s="1" customFormat="1" hidden="1" x14ac:dyDescent="0.35">
      <c r="A30" s="1">
        <v>29</v>
      </c>
      <c r="B30" s="90" t="s">
        <v>688</v>
      </c>
      <c r="C30" s="8">
        <v>43990.474999999999</v>
      </c>
      <c r="D30" s="8">
        <v>43990.534722222219</v>
      </c>
      <c r="E30" s="1">
        <v>230261969</v>
      </c>
      <c r="F30" s="1" t="s">
        <v>62</v>
      </c>
      <c r="G30" s="1" t="s">
        <v>42</v>
      </c>
      <c r="H30" s="8">
        <v>43990.550694444442</v>
      </c>
      <c r="I30" s="1" t="s">
        <v>735</v>
      </c>
      <c r="J30" s="1" t="s">
        <v>37</v>
      </c>
      <c r="K30" s="1" t="s">
        <v>38</v>
      </c>
      <c r="L30" s="1" t="s">
        <v>736</v>
      </c>
      <c r="M30" s="1">
        <f t="shared" si="0"/>
        <v>24</v>
      </c>
      <c r="N30" s="1" t="s">
        <v>39</v>
      </c>
      <c r="O30" s="1" t="s">
        <v>70</v>
      </c>
      <c r="P30" s="1" t="s">
        <v>132</v>
      </c>
      <c r="Q30" s="8">
        <v>43990.701388888891</v>
      </c>
      <c r="R30" s="8"/>
      <c r="S30" s="8"/>
      <c r="T30" s="8"/>
      <c r="U30" s="8"/>
      <c r="V30" s="8"/>
      <c r="W30" s="8"/>
      <c r="X30" s="8">
        <v>43990.709027777775</v>
      </c>
      <c r="Y30" s="8"/>
      <c r="Z30" s="8">
        <v>43991.236805555556</v>
      </c>
      <c r="AA30" s="1" t="s">
        <v>40</v>
      </c>
      <c r="AB30" s="1" t="s">
        <v>49</v>
      </c>
      <c r="AJ30" s="70" t="str">
        <f t="shared" si="1"/>
        <v>NA</v>
      </c>
      <c r="AK30" s="71">
        <f t="shared" si="2"/>
        <v>-43990.550694444442</v>
      </c>
      <c r="AL30" s="71">
        <f t="shared" si="3"/>
        <v>0.68611111111385981</v>
      </c>
      <c r="AM30" s="71">
        <f t="shared" si="4"/>
        <v>0.68611111111385981</v>
      </c>
      <c r="AN30" s="71" t="e">
        <f>IF(AL30&gt;=#REF!,"NO","Yes")</f>
        <v>#REF!</v>
      </c>
      <c r="AO30" s="72" t="e">
        <f>IF(AM30="Pending","pending",IF(AM30&gt;=#REF!,"No", "Yes"))</f>
        <v>#REF!</v>
      </c>
      <c r="AP30" s="73">
        <f t="shared" ca="1" si="5"/>
        <v>44161.737907060182</v>
      </c>
      <c r="AQ30" s="74" t="str">
        <f t="shared" si="6"/>
        <v>Non Pending</v>
      </c>
      <c r="AR30" s="125"/>
    </row>
    <row r="31" spans="1:44" s="1" customFormat="1" hidden="1" x14ac:dyDescent="0.35">
      <c r="A31" s="1">
        <v>30</v>
      </c>
      <c r="B31" s="90" t="s">
        <v>688</v>
      </c>
      <c r="C31" s="8">
        <v>43991.15</v>
      </c>
      <c r="D31" s="8">
        <v>43991.168749999997</v>
      </c>
      <c r="E31" s="1">
        <v>3158466</v>
      </c>
      <c r="F31" s="1" t="s">
        <v>332</v>
      </c>
      <c r="G31" s="1" t="s">
        <v>333</v>
      </c>
      <c r="H31" s="8">
        <v>43991.229166666664</v>
      </c>
      <c r="I31" s="1" t="s">
        <v>739</v>
      </c>
      <c r="J31" s="1" t="s">
        <v>37</v>
      </c>
      <c r="K31" s="1" t="s">
        <v>38</v>
      </c>
      <c r="L31" s="1" t="s">
        <v>740</v>
      </c>
      <c r="M31" s="1">
        <f t="shared" si="0"/>
        <v>24</v>
      </c>
      <c r="N31" s="1" t="s">
        <v>39</v>
      </c>
      <c r="O31" s="1" t="s">
        <v>70</v>
      </c>
      <c r="P31" s="1" t="s">
        <v>720</v>
      </c>
      <c r="Q31" s="8">
        <v>43991.291666666664</v>
      </c>
      <c r="R31" s="8"/>
      <c r="S31" s="8"/>
      <c r="T31" s="8"/>
      <c r="U31" s="8"/>
      <c r="V31" s="8"/>
      <c r="W31" s="8"/>
      <c r="X31" s="8">
        <v>43991.291666666664</v>
      </c>
      <c r="Y31" s="8"/>
      <c r="Z31" s="8">
        <v>43991.29583333333</v>
      </c>
      <c r="AA31" s="1" t="s">
        <v>40</v>
      </c>
      <c r="AB31" s="1" t="s">
        <v>49</v>
      </c>
      <c r="AJ31" s="70" t="str">
        <f t="shared" si="1"/>
        <v>NA</v>
      </c>
      <c r="AK31" s="71">
        <f t="shared" si="2"/>
        <v>-43991.229166666664</v>
      </c>
      <c r="AL31" s="71">
        <f t="shared" si="3"/>
        <v>6.6666666665696539E-2</v>
      </c>
      <c r="AM31" s="71">
        <f t="shared" si="4"/>
        <v>6.6666666665696539E-2</v>
      </c>
      <c r="AN31" s="71" t="e">
        <f>IF(AL31&gt;=#REF!,"NO","Yes")</f>
        <v>#REF!</v>
      </c>
      <c r="AO31" s="72" t="e">
        <f>IF(AM31="Pending","pending",IF(AM31&gt;=#REF!,"No", "Yes"))</f>
        <v>#REF!</v>
      </c>
      <c r="AP31" s="73">
        <f t="shared" ca="1" si="5"/>
        <v>44161.737907060182</v>
      </c>
      <c r="AQ31" s="74" t="str">
        <f t="shared" si="6"/>
        <v>Non Pending</v>
      </c>
      <c r="AR31" s="125"/>
    </row>
    <row r="32" spans="1:44" s="1" customFormat="1" hidden="1" x14ac:dyDescent="0.35">
      <c r="A32" s="1">
        <v>31</v>
      </c>
      <c r="B32" s="90" t="s">
        <v>688</v>
      </c>
      <c r="C32" s="8">
        <v>43991.063194444447</v>
      </c>
      <c r="D32" s="8">
        <v>43991.436111111114</v>
      </c>
      <c r="E32" s="1">
        <v>230308081</v>
      </c>
      <c r="F32" s="1" t="s">
        <v>62</v>
      </c>
      <c r="G32" s="1" t="s">
        <v>42</v>
      </c>
      <c r="H32" s="8">
        <v>43991.436111111114</v>
      </c>
      <c r="I32" s="1" t="s">
        <v>741</v>
      </c>
      <c r="J32" s="1" t="s">
        <v>37</v>
      </c>
      <c r="K32" s="1" t="s">
        <v>38</v>
      </c>
      <c r="L32" s="1" t="s">
        <v>742</v>
      </c>
      <c r="M32" s="1">
        <f t="shared" si="0"/>
        <v>24</v>
      </c>
      <c r="N32" s="1" t="s">
        <v>39</v>
      </c>
      <c r="O32" s="1" t="s">
        <v>70</v>
      </c>
      <c r="P32" s="1" t="s">
        <v>219</v>
      </c>
      <c r="Q32" s="8">
        <v>43991.499305555553</v>
      </c>
      <c r="R32" s="8"/>
      <c r="S32" s="8"/>
      <c r="T32" s="8"/>
      <c r="U32" s="8"/>
      <c r="V32" s="8"/>
      <c r="W32" s="8"/>
      <c r="X32" s="8">
        <v>43991.507638888892</v>
      </c>
      <c r="Y32" s="8"/>
      <c r="Z32" s="8">
        <v>43992.306944444441</v>
      </c>
      <c r="AA32" s="1" t="s">
        <v>40</v>
      </c>
      <c r="AB32" s="1" t="s">
        <v>49</v>
      </c>
      <c r="AJ32" s="70" t="str">
        <f t="shared" si="1"/>
        <v>NA</v>
      </c>
      <c r="AK32" s="71">
        <f t="shared" si="2"/>
        <v>-43991.436111111114</v>
      </c>
      <c r="AL32" s="71">
        <f t="shared" si="3"/>
        <v>0.8708333333270275</v>
      </c>
      <c r="AM32" s="71">
        <f t="shared" si="4"/>
        <v>0.8708333333270275</v>
      </c>
      <c r="AN32" s="71" t="e">
        <f>IF(AL32&gt;=#REF!,"NO","Yes")</f>
        <v>#REF!</v>
      </c>
      <c r="AO32" s="72" t="e">
        <f>IF(AM32="Pending","pending",IF(AM32&gt;=#REF!,"No", "Yes"))</f>
        <v>#REF!</v>
      </c>
      <c r="AP32" s="73">
        <f t="shared" ca="1" si="5"/>
        <v>44161.737907060182</v>
      </c>
      <c r="AQ32" s="74" t="str">
        <f t="shared" si="6"/>
        <v>Non Pending</v>
      </c>
      <c r="AR32" s="125"/>
    </row>
    <row r="33" spans="1:44" s="1" customFormat="1" hidden="1" x14ac:dyDescent="0.35">
      <c r="A33" s="1">
        <v>32</v>
      </c>
      <c r="B33" s="90" t="s">
        <v>688</v>
      </c>
      <c r="C33" s="8">
        <v>43991.798611111109</v>
      </c>
      <c r="D33" s="8">
        <v>43991.8</v>
      </c>
      <c r="E33" s="1">
        <v>230360926</v>
      </c>
      <c r="F33" s="1" t="s">
        <v>111</v>
      </c>
      <c r="G33" s="1" t="s">
        <v>42</v>
      </c>
      <c r="H33" s="8">
        <v>43991.881249999999</v>
      </c>
      <c r="I33" s="1" t="s">
        <v>743</v>
      </c>
      <c r="J33" s="1" t="s">
        <v>37</v>
      </c>
      <c r="K33" s="1" t="s">
        <v>38</v>
      </c>
      <c r="L33" s="1" t="s">
        <v>744</v>
      </c>
      <c r="M33" s="1">
        <f t="shared" si="0"/>
        <v>24</v>
      </c>
      <c r="N33" s="1" t="s">
        <v>39</v>
      </c>
      <c r="O33" s="1" t="s">
        <v>70</v>
      </c>
      <c r="P33" s="1" t="s">
        <v>53</v>
      </c>
      <c r="Q33" s="8">
        <v>43991.888888888891</v>
      </c>
      <c r="R33" s="8"/>
      <c r="S33" s="8"/>
      <c r="T33" s="8"/>
      <c r="U33" s="8"/>
      <c r="V33" s="8"/>
      <c r="W33" s="8"/>
      <c r="X33" s="8">
        <v>43991.890277777777</v>
      </c>
      <c r="Y33" s="8"/>
      <c r="Z33" s="8">
        <v>43992.628472222219</v>
      </c>
      <c r="AA33" s="1" t="s">
        <v>40</v>
      </c>
      <c r="AB33" s="1" t="s">
        <v>49</v>
      </c>
      <c r="AJ33" s="70" t="str">
        <f t="shared" si="1"/>
        <v>NA</v>
      </c>
      <c r="AK33" s="71">
        <f t="shared" si="2"/>
        <v>-43991.881249999999</v>
      </c>
      <c r="AL33" s="71">
        <f t="shared" si="3"/>
        <v>0.74722222222044365</v>
      </c>
      <c r="AM33" s="71">
        <f t="shared" si="4"/>
        <v>0.74722222222044365</v>
      </c>
      <c r="AN33" s="71" t="e">
        <f>IF(AL33&gt;=#REF!,"NO","Yes")</f>
        <v>#REF!</v>
      </c>
      <c r="AO33" s="72" t="e">
        <f>IF(AM33="Pending","pending",IF(AM33&gt;=#REF!,"No", "Yes"))</f>
        <v>#REF!</v>
      </c>
      <c r="AP33" s="73">
        <f t="shared" ca="1" si="5"/>
        <v>44161.737907060182</v>
      </c>
      <c r="AQ33" s="74" t="str">
        <f t="shared" si="6"/>
        <v>Non Pending</v>
      </c>
      <c r="AR33" s="125"/>
    </row>
    <row r="34" spans="1:44" s="1" customFormat="1" hidden="1" x14ac:dyDescent="0.35">
      <c r="A34" s="1">
        <v>33</v>
      </c>
      <c r="B34" s="90" t="s">
        <v>688</v>
      </c>
      <c r="C34" s="8">
        <v>43992.229166666664</v>
      </c>
      <c r="D34" s="8">
        <v>43992.371527777781</v>
      </c>
      <c r="E34" s="1">
        <v>3182138</v>
      </c>
      <c r="F34" s="1" t="s">
        <v>394</v>
      </c>
      <c r="G34" s="1" t="s">
        <v>333</v>
      </c>
      <c r="H34" s="8">
        <v>43992.444444444445</v>
      </c>
      <c r="I34" s="1" t="s">
        <v>745</v>
      </c>
      <c r="J34" s="1" t="s">
        <v>110</v>
      </c>
      <c r="K34" s="1" t="s">
        <v>46</v>
      </c>
      <c r="L34" s="1" t="s">
        <v>104</v>
      </c>
      <c r="M34" s="1">
        <f t="shared" ref="M34:M65" si="7">WEEKNUM(H34)</f>
        <v>24</v>
      </c>
      <c r="N34" s="1" t="s">
        <v>74</v>
      </c>
      <c r="O34" s="1" t="s">
        <v>70</v>
      </c>
      <c r="P34" s="1" t="s">
        <v>85</v>
      </c>
      <c r="Q34" s="8">
        <v>43992.464583333334</v>
      </c>
      <c r="R34" s="8">
        <v>43992.464583333334</v>
      </c>
      <c r="S34" s="8"/>
      <c r="T34" s="8"/>
      <c r="U34" s="8"/>
      <c r="V34" s="8">
        <v>43994.956250000003</v>
      </c>
      <c r="W34" s="8"/>
      <c r="X34" s="8"/>
      <c r="Y34" s="8"/>
      <c r="Z34" s="8"/>
      <c r="AA34" s="1" t="s">
        <v>183</v>
      </c>
      <c r="AB34" s="1" t="s">
        <v>76</v>
      </c>
      <c r="AD34" s="1" t="s">
        <v>777</v>
      </c>
      <c r="AJ34" s="70" t="str">
        <f t="shared" ref="AJ34:AJ64" si="8">IF(N34="Final","NA",IF(S34="","NA",S34-H34))</f>
        <v>NA</v>
      </c>
      <c r="AK34" s="71">
        <f t="shared" ref="AK34:AK65" si="9">IF(N34="initial",IF(AA34="converted to Final MIR",Y34-H34,U34-H34),Y34-H34)</f>
        <v>-43992.444444444445</v>
      </c>
      <c r="AL34" s="71">
        <f t="shared" ref="AL34:AL65" si="10">IF(N34="initial",IF(AA34="converted to Final MIR",Z34-H34,V34-H34),Z34-H34)</f>
        <v>2.5118055555576575</v>
      </c>
      <c r="AM34" s="71" t="str">
        <f t="shared" ref="AM34:AM65" si="11">IF(N34="Final",Z34-H34,IF(AB34="MIR Distributed",Z34-H34,"Pending"))</f>
        <v>Pending</v>
      </c>
      <c r="AN34" s="71" t="e">
        <f>IF(AL34&gt;=#REF!,"NO","Yes")</f>
        <v>#REF!</v>
      </c>
      <c r="AO34" s="72" t="str">
        <f>IF(AM34="Pending","pending",IF(AM34&gt;=#REF!,"No", "Yes"))</f>
        <v>pending</v>
      </c>
      <c r="AP34" s="73">
        <f t="shared" ref="AP34:AP65" ca="1" si="12">NOW()</f>
        <v>44161.737907060182</v>
      </c>
      <c r="AQ34" s="74">
        <f t="shared" ref="AQ34:AQ65" ca="1" si="13">IF(AB34="Final Awaited", AP34-H34, IF(AB34="Sent for Approval", AP34-H34, "Non Pending"))</f>
        <v>169.29346261573664</v>
      </c>
      <c r="AR34" s="125"/>
    </row>
    <row r="35" spans="1:44" s="1" customFormat="1" hidden="1" x14ac:dyDescent="0.35">
      <c r="A35" s="1">
        <v>34</v>
      </c>
      <c r="B35" s="90" t="s">
        <v>688</v>
      </c>
      <c r="C35" s="8">
        <v>43992.421527777777</v>
      </c>
      <c r="D35" s="8">
        <v>43992.492361111108</v>
      </c>
      <c r="E35" s="1">
        <v>230398072</v>
      </c>
      <c r="F35" s="1" t="s">
        <v>50</v>
      </c>
      <c r="G35" s="1" t="s">
        <v>41</v>
      </c>
      <c r="H35" s="8">
        <v>43992.532638888886</v>
      </c>
      <c r="I35" s="1" t="s">
        <v>103</v>
      </c>
      <c r="J35" s="1" t="s">
        <v>37</v>
      </c>
      <c r="K35" s="1" t="s">
        <v>38</v>
      </c>
      <c r="L35" s="1" t="s">
        <v>746</v>
      </c>
      <c r="M35" s="1">
        <f t="shared" si="7"/>
        <v>24</v>
      </c>
      <c r="N35" s="1" t="s">
        <v>39</v>
      </c>
      <c r="O35" s="1" t="s">
        <v>70</v>
      </c>
      <c r="P35" s="1" t="s">
        <v>132</v>
      </c>
      <c r="Q35" s="8">
        <v>43992.534722222219</v>
      </c>
      <c r="R35" s="8"/>
      <c r="S35" s="8"/>
      <c r="T35" s="8"/>
      <c r="U35" s="8"/>
      <c r="V35" s="8"/>
      <c r="W35" s="8"/>
      <c r="X35" s="8">
        <v>43992.536111111112</v>
      </c>
      <c r="Y35" s="8"/>
      <c r="Z35" s="8">
        <v>43993.239583333336</v>
      </c>
      <c r="AA35" s="1" t="s">
        <v>40</v>
      </c>
      <c r="AB35" s="1" t="s">
        <v>49</v>
      </c>
      <c r="AJ35" s="70" t="str">
        <f t="shared" si="8"/>
        <v>NA</v>
      </c>
      <c r="AK35" s="71">
        <f t="shared" si="9"/>
        <v>-43992.532638888886</v>
      </c>
      <c r="AL35" s="71">
        <f t="shared" si="10"/>
        <v>0.70694444444961846</v>
      </c>
      <c r="AM35" s="71">
        <f t="shared" si="11"/>
        <v>0.70694444444961846</v>
      </c>
      <c r="AN35" s="71" t="e">
        <f>IF(AL35&gt;=#REF!,"NO","Yes")</f>
        <v>#REF!</v>
      </c>
      <c r="AO35" s="72" t="e">
        <f>IF(AM35="Pending","pending",IF(AM35&gt;=#REF!,"No", "Yes"))</f>
        <v>#REF!</v>
      </c>
      <c r="AP35" s="73">
        <f t="shared" ca="1" si="12"/>
        <v>44161.737907060182</v>
      </c>
      <c r="AQ35" s="74" t="str">
        <f t="shared" si="13"/>
        <v>Non Pending</v>
      </c>
      <c r="AR35" s="125"/>
    </row>
    <row r="36" spans="1:44" s="1" customFormat="1" hidden="1" x14ac:dyDescent="0.35">
      <c r="A36" s="1">
        <v>35</v>
      </c>
      <c r="B36" s="90" t="s">
        <v>688</v>
      </c>
      <c r="C36" s="8">
        <v>43992.682638888888</v>
      </c>
      <c r="D36" s="8">
        <v>43992.7</v>
      </c>
      <c r="E36" s="1">
        <v>230422267</v>
      </c>
      <c r="F36" s="1" t="s">
        <v>51</v>
      </c>
      <c r="G36" s="1" t="s">
        <v>42</v>
      </c>
      <c r="H36" s="8">
        <v>43992.847222222219</v>
      </c>
      <c r="I36" s="1" t="s">
        <v>747</v>
      </c>
      <c r="J36" s="1" t="s">
        <v>37</v>
      </c>
      <c r="K36" s="1" t="s">
        <v>38</v>
      </c>
      <c r="L36" s="1" t="s">
        <v>748</v>
      </c>
      <c r="M36" s="1">
        <f t="shared" si="7"/>
        <v>24</v>
      </c>
      <c r="N36" s="1" t="s">
        <v>39</v>
      </c>
      <c r="O36" s="1" t="s">
        <v>70</v>
      </c>
      <c r="P36" s="1" t="s">
        <v>53</v>
      </c>
      <c r="Q36" s="8">
        <v>43993.034722222219</v>
      </c>
      <c r="R36" s="8"/>
      <c r="S36" s="8"/>
      <c r="T36" s="8"/>
      <c r="U36" s="8"/>
      <c r="V36" s="8"/>
      <c r="W36" s="8"/>
      <c r="X36" s="8">
        <v>43993.034722222219</v>
      </c>
      <c r="Y36" s="8"/>
      <c r="Z36" s="8">
        <v>43993.334027777775</v>
      </c>
      <c r="AA36" s="1" t="s">
        <v>40</v>
      </c>
      <c r="AB36" s="1" t="s">
        <v>49</v>
      </c>
      <c r="AJ36" s="70" t="str">
        <f t="shared" si="8"/>
        <v>NA</v>
      </c>
      <c r="AK36" s="71">
        <f t="shared" si="9"/>
        <v>-43992.847222222219</v>
      </c>
      <c r="AL36" s="71">
        <f t="shared" si="10"/>
        <v>0.48680555555620231</v>
      </c>
      <c r="AM36" s="71">
        <f t="shared" si="11"/>
        <v>0.48680555555620231</v>
      </c>
      <c r="AN36" s="71" t="e">
        <f>IF(AL36&gt;=#REF!,"NO","Yes")</f>
        <v>#REF!</v>
      </c>
      <c r="AO36" s="72" t="e">
        <f>IF(AM36="Pending","pending",IF(AM36&gt;=#REF!,"No", "Yes"))</f>
        <v>#REF!</v>
      </c>
      <c r="AP36" s="73">
        <f t="shared" ca="1" si="12"/>
        <v>44161.737907060182</v>
      </c>
      <c r="AQ36" s="74" t="str">
        <f t="shared" si="13"/>
        <v>Non Pending</v>
      </c>
      <c r="AR36" s="125"/>
    </row>
    <row r="37" spans="1:44" s="1" customFormat="1" ht="25" hidden="1" x14ac:dyDescent="0.35">
      <c r="A37" s="1">
        <v>36</v>
      </c>
      <c r="B37" s="90" t="s">
        <v>688</v>
      </c>
      <c r="C37" s="8">
        <v>43992.694444444445</v>
      </c>
      <c r="D37" s="8">
        <v>43992.791666666664</v>
      </c>
      <c r="E37" s="1">
        <v>3191461</v>
      </c>
      <c r="F37" s="1" t="s">
        <v>394</v>
      </c>
      <c r="G37" s="1" t="s">
        <v>333</v>
      </c>
      <c r="H37" s="8">
        <v>43992.947916666664</v>
      </c>
      <c r="I37" s="1" t="s">
        <v>749</v>
      </c>
      <c r="J37" s="1" t="s">
        <v>191</v>
      </c>
      <c r="K37" s="1" t="s">
        <v>192</v>
      </c>
      <c r="L37" s="1" t="s">
        <v>104</v>
      </c>
      <c r="M37" s="1">
        <f t="shared" si="7"/>
        <v>24</v>
      </c>
      <c r="N37" s="1" t="s">
        <v>74</v>
      </c>
      <c r="O37" s="1" t="s">
        <v>70</v>
      </c>
      <c r="P37" s="1" t="s">
        <v>53</v>
      </c>
      <c r="Q37" s="8">
        <v>43993.097222222219</v>
      </c>
      <c r="R37" s="8">
        <v>43993.099305555559</v>
      </c>
      <c r="S37" s="8">
        <v>43994.557638888888</v>
      </c>
      <c r="T37" s="8">
        <v>43994.460416666669</v>
      </c>
      <c r="U37" s="8"/>
      <c r="V37" s="8">
        <v>43994.565972222219</v>
      </c>
      <c r="W37" s="8"/>
      <c r="X37" s="8"/>
      <c r="Y37" s="8"/>
      <c r="Z37" s="8"/>
      <c r="AA37" s="1" t="s">
        <v>183</v>
      </c>
      <c r="AB37" s="1" t="s">
        <v>76</v>
      </c>
      <c r="AD37" s="1" t="s">
        <v>750</v>
      </c>
      <c r="AJ37" s="70">
        <f t="shared" si="8"/>
        <v>1.609722222223354</v>
      </c>
      <c r="AK37" s="71">
        <f t="shared" si="9"/>
        <v>-43992.947916666664</v>
      </c>
      <c r="AL37" s="71">
        <f t="shared" si="10"/>
        <v>1.6180555555547471</v>
      </c>
      <c r="AM37" s="71" t="str">
        <f t="shared" si="11"/>
        <v>Pending</v>
      </c>
      <c r="AN37" s="71" t="e">
        <f>IF(AL37&gt;=#REF!,"NO","Yes")</f>
        <v>#REF!</v>
      </c>
      <c r="AO37" s="72" t="str">
        <f>IF(AM37="Pending","pending",IF(AM37&gt;=#REF!,"No", "Yes"))</f>
        <v>pending</v>
      </c>
      <c r="AP37" s="73">
        <f t="shared" ca="1" si="12"/>
        <v>44161.737907060182</v>
      </c>
      <c r="AQ37" s="74">
        <f t="shared" ca="1" si="13"/>
        <v>168.78999039351766</v>
      </c>
      <c r="AR37" s="125"/>
    </row>
    <row r="38" spans="1:44" s="1" customFormat="1" hidden="1" x14ac:dyDescent="0.35">
      <c r="A38" s="1">
        <v>37</v>
      </c>
      <c r="B38" s="90" t="s">
        <v>688</v>
      </c>
      <c r="C38" s="8">
        <v>43993.624305555553</v>
      </c>
      <c r="D38" s="8">
        <v>43993.695833333331</v>
      </c>
      <c r="E38" s="1">
        <v>230488308</v>
      </c>
      <c r="F38" s="1" t="s">
        <v>60</v>
      </c>
      <c r="G38" s="1" t="s">
        <v>41</v>
      </c>
      <c r="H38" s="8">
        <v>43993.74722222222</v>
      </c>
      <c r="I38" s="1" t="s">
        <v>751</v>
      </c>
      <c r="J38" s="1" t="s">
        <v>37</v>
      </c>
      <c r="K38" s="1" t="s">
        <v>38</v>
      </c>
      <c r="L38" s="1" t="s">
        <v>752</v>
      </c>
      <c r="M38" s="1">
        <f t="shared" si="7"/>
        <v>24</v>
      </c>
      <c r="N38" s="1" t="s">
        <v>39</v>
      </c>
      <c r="O38" s="1" t="s">
        <v>70</v>
      </c>
      <c r="P38" s="1" t="s">
        <v>79</v>
      </c>
      <c r="Q38" s="8">
        <v>43993.916666666664</v>
      </c>
      <c r="R38" s="8"/>
      <c r="S38" s="8"/>
      <c r="T38" s="8"/>
      <c r="U38" s="8"/>
      <c r="V38" s="8"/>
      <c r="W38" s="8"/>
      <c r="X38" s="8">
        <v>43993.927083333336</v>
      </c>
      <c r="Y38" s="8"/>
      <c r="Z38" s="8">
        <v>43994.333333333336</v>
      </c>
      <c r="AA38" s="1" t="s">
        <v>40</v>
      </c>
      <c r="AB38" s="1" t="s">
        <v>49</v>
      </c>
      <c r="AJ38" s="70" t="str">
        <f t="shared" si="8"/>
        <v>NA</v>
      </c>
      <c r="AK38" s="71">
        <f t="shared" si="9"/>
        <v>-43993.74722222222</v>
      </c>
      <c r="AL38" s="71">
        <f t="shared" si="10"/>
        <v>0.586111111115315</v>
      </c>
      <c r="AM38" s="71">
        <f t="shared" si="11"/>
        <v>0.586111111115315</v>
      </c>
      <c r="AN38" s="71" t="e">
        <f>IF(AL38&gt;=#REF!,"NO","Yes")</f>
        <v>#REF!</v>
      </c>
      <c r="AO38" s="72" t="e">
        <f>IF(AM38="Pending","pending",IF(AM38&gt;=#REF!,"No", "Yes"))</f>
        <v>#REF!</v>
      </c>
      <c r="AP38" s="73">
        <f t="shared" ca="1" si="12"/>
        <v>44161.737907060182</v>
      </c>
      <c r="AQ38" s="74" t="str">
        <f t="shared" si="13"/>
        <v>Non Pending</v>
      </c>
      <c r="AR38" s="125"/>
    </row>
    <row r="39" spans="1:44" s="1" customFormat="1" hidden="1" x14ac:dyDescent="0.35">
      <c r="A39" s="1">
        <v>38</v>
      </c>
      <c r="B39" s="90" t="s">
        <v>688</v>
      </c>
      <c r="C39" s="8">
        <v>43993.74722222222</v>
      </c>
      <c r="D39" s="8">
        <v>43993.861111111109</v>
      </c>
      <c r="E39" s="1">
        <v>230501448</v>
      </c>
      <c r="F39" s="1" t="s">
        <v>51</v>
      </c>
      <c r="G39" s="1" t="s">
        <v>42</v>
      </c>
      <c r="H39" s="8">
        <v>43993.912499999999</v>
      </c>
      <c r="I39" s="1" t="s">
        <v>103</v>
      </c>
      <c r="J39" s="1" t="s">
        <v>37</v>
      </c>
      <c r="K39" s="1" t="s">
        <v>38</v>
      </c>
      <c r="L39" s="1" t="s">
        <v>753</v>
      </c>
      <c r="M39" s="1">
        <f t="shared" si="7"/>
        <v>24</v>
      </c>
      <c r="N39" s="1" t="s">
        <v>39</v>
      </c>
      <c r="O39" s="1" t="s">
        <v>70</v>
      </c>
      <c r="P39" s="1" t="s">
        <v>82</v>
      </c>
      <c r="Q39" s="8">
        <v>43993.916666666664</v>
      </c>
      <c r="R39" s="8"/>
      <c r="S39" s="8"/>
      <c r="T39" s="8"/>
      <c r="U39" s="8"/>
      <c r="V39" s="8"/>
      <c r="W39" s="8"/>
      <c r="X39" s="8">
        <v>43993.916666666664</v>
      </c>
      <c r="Y39" s="8"/>
      <c r="Z39" s="8">
        <v>43994.34375</v>
      </c>
      <c r="AA39" s="1" t="s">
        <v>40</v>
      </c>
      <c r="AB39" s="1" t="s">
        <v>49</v>
      </c>
      <c r="AJ39" s="70" t="str">
        <f t="shared" si="8"/>
        <v>NA</v>
      </c>
      <c r="AK39" s="71">
        <f t="shared" si="9"/>
        <v>-43993.912499999999</v>
      </c>
      <c r="AL39" s="71">
        <f t="shared" si="10"/>
        <v>0.43125000000145519</v>
      </c>
      <c r="AM39" s="71">
        <f t="shared" si="11"/>
        <v>0.43125000000145519</v>
      </c>
      <c r="AN39" s="71" t="e">
        <f>IF(AL39&gt;=#REF!,"NO","Yes")</f>
        <v>#REF!</v>
      </c>
      <c r="AO39" s="72" t="e">
        <f>IF(AM39="Pending","pending",IF(AM39&gt;=#REF!,"No", "Yes"))</f>
        <v>#REF!</v>
      </c>
      <c r="AP39" s="73">
        <f t="shared" ca="1" si="12"/>
        <v>44161.737907060182</v>
      </c>
      <c r="AQ39" s="74" t="str">
        <f t="shared" si="13"/>
        <v>Non Pending</v>
      </c>
      <c r="AR39" s="125"/>
    </row>
    <row r="40" spans="1:44" s="1" customFormat="1" hidden="1" x14ac:dyDescent="0.35">
      <c r="A40" s="1">
        <v>39</v>
      </c>
      <c r="B40" s="90" t="s">
        <v>688</v>
      </c>
      <c r="C40" s="8">
        <v>43994.45208333333</v>
      </c>
      <c r="D40" s="8">
        <v>43994.45208333333</v>
      </c>
      <c r="E40" s="1">
        <v>230545261</v>
      </c>
      <c r="F40" s="1" t="s">
        <v>51</v>
      </c>
      <c r="G40" s="1" t="s">
        <v>42</v>
      </c>
      <c r="H40" s="8">
        <v>43994.019444444442</v>
      </c>
      <c r="I40" s="1" t="s">
        <v>473</v>
      </c>
      <c r="J40" s="1" t="s">
        <v>37</v>
      </c>
      <c r="K40" s="1" t="s">
        <v>38</v>
      </c>
      <c r="L40" s="1" t="s">
        <v>754</v>
      </c>
      <c r="M40" s="1">
        <f t="shared" si="7"/>
        <v>24</v>
      </c>
      <c r="N40" s="1" t="s">
        <v>39</v>
      </c>
      <c r="O40" s="1" t="s">
        <v>70</v>
      </c>
      <c r="P40" s="1" t="s">
        <v>53</v>
      </c>
      <c r="Q40" s="8">
        <v>43994.553472222222</v>
      </c>
      <c r="R40" s="8"/>
      <c r="S40" s="8"/>
      <c r="T40" s="8"/>
      <c r="U40" s="8"/>
      <c r="V40" s="8"/>
      <c r="W40" s="8"/>
      <c r="X40" s="8">
        <v>43994.554861111108</v>
      </c>
      <c r="Y40" s="8"/>
      <c r="Z40" s="8">
        <v>43995.29791666667</v>
      </c>
      <c r="AA40" s="1" t="s">
        <v>40</v>
      </c>
      <c r="AB40" s="1" t="s">
        <v>49</v>
      </c>
      <c r="AJ40" s="70" t="str">
        <f t="shared" si="8"/>
        <v>NA</v>
      </c>
      <c r="AK40" s="71">
        <f t="shared" si="9"/>
        <v>-43994.019444444442</v>
      </c>
      <c r="AL40" s="71">
        <f t="shared" si="10"/>
        <v>1.2784722222277196</v>
      </c>
      <c r="AM40" s="71">
        <f t="shared" si="11"/>
        <v>1.2784722222277196</v>
      </c>
      <c r="AN40" s="71" t="e">
        <f>IF(AL40&gt;=#REF!,"NO","Yes")</f>
        <v>#REF!</v>
      </c>
      <c r="AO40" s="72" t="e">
        <f>IF(AM40="Pending","pending",IF(AM40&gt;=#REF!,"No", "Yes"))</f>
        <v>#REF!</v>
      </c>
      <c r="AP40" s="73">
        <f t="shared" ca="1" si="12"/>
        <v>44161.737907060182</v>
      </c>
      <c r="AQ40" s="74" t="str">
        <f t="shared" si="13"/>
        <v>Non Pending</v>
      </c>
      <c r="AR40" s="125"/>
    </row>
    <row r="41" spans="1:44" s="1" customFormat="1" hidden="1" x14ac:dyDescent="0.35">
      <c r="A41" s="1">
        <v>40</v>
      </c>
      <c r="B41" s="1" t="s">
        <v>688</v>
      </c>
      <c r="C41" s="8">
        <v>43995.327777777777</v>
      </c>
      <c r="D41" s="8">
        <v>43995.331250000003</v>
      </c>
      <c r="E41" s="1">
        <v>230607796</v>
      </c>
      <c r="F41" s="1" t="s">
        <v>62</v>
      </c>
      <c r="G41" s="1" t="s">
        <v>42</v>
      </c>
      <c r="H41" s="8">
        <v>43995.386111111111</v>
      </c>
      <c r="I41" s="1" t="s">
        <v>756</v>
      </c>
      <c r="J41" s="1" t="s">
        <v>37</v>
      </c>
      <c r="K41" s="1" t="s">
        <v>38</v>
      </c>
      <c r="L41" s="1" t="s">
        <v>792</v>
      </c>
      <c r="M41" s="1">
        <f t="shared" si="7"/>
        <v>24</v>
      </c>
      <c r="N41" s="1" t="s">
        <v>39</v>
      </c>
      <c r="O41" s="1" t="s">
        <v>70</v>
      </c>
      <c r="P41" s="1" t="s">
        <v>485</v>
      </c>
      <c r="Q41" s="8">
        <v>43995.479861111111</v>
      </c>
      <c r="R41" s="8"/>
      <c r="S41" s="8"/>
      <c r="T41" s="8"/>
      <c r="U41" s="8"/>
      <c r="V41" s="8"/>
      <c r="W41" s="8"/>
      <c r="X41" s="8">
        <v>43995.500694444447</v>
      </c>
      <c r="Y41" s="8"/>
      <c r="Z41" s="8">
        <v>43996.257638888892</v>
      </c>
      <c r="AA41" s="1" t="s">
        <v>40</v>
      </c>
      <c r="AB41" s="1" t="s">
        <v>49</v>
      </c>
      <c r="AJ41" s="70" t="str">
        <f t="shared" si="8"/>
        <v>NA</v>
      </c>
      <c r="AK41" s="71">
        <f t="shared" si="9"/>
        <v>-43995.386111111111</v>
      </c>
      <c r="AL41" s="71">
        <f t="shared" si="10"/>
        <v>0.87152777778101154</v>
      </c>
      <c r="AM41" s="71">
        <f t="shared" si="11"/>
        <v>0.87152777778101154</v>
      </c>
      <c r="AN41" s="71" t="e">
        <f>IF(AL41&gt;=#REF!,"NO","Yes")</f>
        <v>#REF!</v>
      </c>
      <c r="AO41" s="72" t="e">
        <f>IF(AM41="Pending","pending",IF(AM41&gt;=#REF!,"No", "Yes"))</f>
        <v>#REF!</v>
      </c>
      <c r="AP41" s="73">
        <f t="shared" ca="1" si="12"/>
        <v>44161.737907060182</v>
      </c>
      <c r="AQ41" s="74" t="str">
        <f t="shared" si="13"/>
        <v>Non Pending</v>
      </c>
      <c r="AR41" s="125"/>
    </row>
    <row r="42" spans="1:44" s="1" customFormat="1" hidden="1" x14ac:dyDescent="0.35">
      <c r="A42" s="1">
        <v>41</v>
      </c>
      <c r="B42" s="90" t="s">
        <v>688</v>
      </c>
      <c r="C42" s="8">
        <v>43995.338194444441</v>
      </c>
      <c r="D42" s="8">
        <v>43995.486111111109</v>
      </c>
      <c r="E42" s="1">
        <v>230609739</v>
      </c>
      <c r="F42" s="1" t="s">
        <v>51</v>
      </c>
      <c r="G42" s="1" t="s">
        <v>42</v>
      </c>
      <c r="H42" s="8">
        <v>43995.525000000001</v>
      </c>
      <c r="I42" s="1" t="s">
        <v>473</v>
      </c>
      <c r="J42" s="1" t="s">
        <v>37</v>
      </c>
      <c r="K42" s="1" t="s">
        <v>38</v>
      </c>
      <c r="L42" s="1" t="s">
        <v>755</v>
      </c>
      <c r="M42" s="1">
        <f t="shared" si="7"/>
        <v>24</v>
      </c>
      <c r="N42" s="1" t="s">
        <v>39</v>
      </c>
      <c r="O42" s="1" t="s">
        <v>70</v>
      </c>
      <c r="P42" s="1" t="s">
        <v>696</v>
      </c>
      <c r="Q42" s="8">
        <v>43995.527777777781</v>
      </c>
      <c r="R42" s="8"/>
      <c r="S42" s="8"/>
      <c r="T42" s="8"/>
      <c r="U42" s="8"/>
      <c r="V42" s="8"/>
      <c r="W42" s="8"/>
      <c r="X42" s="8">
        <v>43995.530555555553</v>
      </c>
      <c r="Y42" s="8"/>
      <c r="Z42" s="8">
        <v>43996.291666666664</v>
      </c>
      <c r="AA42" s="1" t="s">
        <v>40</v>
      </c>
      <c r="AB42" s="1" t="s">
        <v>49</v>
      </c>
      <c r="AJ42" s="70" t="str">
        <f t="shared" si="8"/>
        <v>NA</v>
      </c>
      <c r="AK42" s="71">
        <f t="shared" si="9"/>
        <v>-43995.525000000001</v>
      </c>
      <c r="AL42" s="71">
        <f t="shared" si="10"/>
        <v>0.76666666666278616</v>
      </c>
      <c r="AM42" s="71">
        <f t="shared" si="11"/>
        <v>0.76666666666278616</v>
      </c>
      <c r="AN42" s="71" t="e">
        <f>IF(AL42&gt;=#REF!,"NO","Yes")</f>
        <v>#REF!</v>
      </c>
      <c r="AO42" s="72" t="e">
        <f>IF(AM42="Pending","pending",IF(AM42&gt;=#REF!,"No", "Yes"))</f>
        <v>#REF!</v>
      </c>
      <c r="AP42" s="73">
        <f t="shared" ca="1" si="12"/>
        <v>44161.737907060182</v>
      </c>
      <c r="AQ42" s="74" t="str">
        <f t="shared" si="13"/>
        <v>Non Pending</v>
      </c>
      <c r="AR42" s="125"/>
    </row>
    <row r="43" spans="1:44" s="1" customFormat="1" hidden="1" x14ac:dyDescent="0.35">
      <c r="A43" s="1">
        <v>42</v>
      </c>
      <c r="B43" s="1" t="s">
        <v>688</v>
      </c>
      <c r="C43" s="8">
        <v>43996.51458333333</v>
      </c>
      <c r="D43" s="8">
        <v>43996.665277777778</v>
      </c>
      <c r="E43" s="1">
        <v>230486803</v>
      </c>
      <c r="F43" s="1" t="s">
        <v>60</v>
      </c>
      <c r="G43" s="1" t="s">
        <v>41</v>
      </c>
      <c r="H43" s="8">
        <v>43995.707638888889</v>
      </c>
      <c r="I43" s="1" t="s">
        <v>763</v>
      </c>
      <c r="J43" s="1" t="s">
        <v>37</v>
      </c>
      <c r="K43" s="1" t="s">
        <v>38</v>
      </c>
      <c r="L43" s="1" t="s">
        <v>764</v>
      </c>
      <c r="M43" s="1">
        <f t="shared" si="7"/>
        <v>24</v>
      </c>
      <c r="N43" s="1" t="s">
        <v>39</v>
      </c>
      <c r="O43" s="1" t="s">
        <v>70</v>
      </c>
      <c r="P43" s="1" t="s">
        <v>219</v>
      </c>
      <c r="Q43" s="8">
        <v>43996.722222222219</v>
      </c>
      <c r="R43" s="8"/>
      <c r="S43" s="8"/>
      <c r="T43" s="8"/>
      <c r="U43" s="8"/>
      <c r="V43" s="8"/>
      <c r="W43" s="8"/>
      <c r="X43" s="8">
        <v>43996.736111111109</v>
      </c>
      <c r="Y43" s="8"/>
      <c r="Z43" s="8">
        <v>43997.319444444445</v>
      </c>
      <c r="AA43" s="1" t="s">
        <v>40</v>
      </c>
      <c r="AB43" s="1" t="s">
        <v>49</v>
      </c>
      <c r="AJ43" s="70" t="str">
        <f t="shared" si="8"/>
        <v>NA</v>
      </c>
      <c r="AK43" s="71">
        <f t="shared" si="9"/>
        <v>-43995.707638888889</v>
      </c>
      <c r="AL43" s="71">
        <f t="shared" si="10"/>
        <v>1.6118055555562023</v>
      </c>
      <c r="AM43" s="71">
        <f t="shared" si="11"/>
        <v>1.6118055555562023</v>
      </c>
      <c r="AN43" s="71" t="e">
        <f>IF(AL43&gt;=#REF!,"NO","Yes")</f>
        <v>#REF!</v>
      </c>
      <c r="AO43" s="72" t="e">
        <f>IF(AM43="Pending","pending",IF(AM43&gt;=#REF!,"No", "Yes"))</f>
        <v>#REF!</v>
      </c>
      <c r="AP43" s="73">
        <f t="shared" ca="1" si="12"/>
        <v>44161.737907060182</v>
      </c>
      <c r="AQ43" s="74" t="str">
        <f t="shared" si="13"/>
        <v>Non Pending</v>
      </c>
      <c r="AR43" s="125"/>
    </row>
    <row r="44" spans="1:44" s="1" customFormat="1" hidden="1" x14ac:dyDescent="0.35">
      <c r="A44" s="1">
        <v>43</v>
      </c>
      <c r="B44" s="1" t="s">
        <v>688</v>
      </c>
      <c r="C44" s="8">
        <v>43995.676388888889</v>
      </c>
      <c r="D44" s="8">
        <v>43995.677777777775</v>
      </c>
      <c r="E44" s="1">
        <v>230633283</v>
      </c>
      <c r="F44" s="1" t="s">
        <v>62</v>
      </c>
      <c r="G44" s="1" t="s">
        <v>42</v>
      </c>
      <c r="H44" s="8">
        <v>43995.727777777778</v>
      </c>
      <c r="I44" s="1" t="s">
        <v>167</v>
      </c>
      <c r="J44" s="1" t="s">
        <v>37</v>
      </c>
      <c r="K44" s="1" t="s">
        <v>38</v>
      </c>
      <c r="L44" s="1" t="s">
        <v>757</v>
      </c>
      <c r="M44" s="1">
        <f t="shared" si="7"/>
        <v>24</v>
      </c>
      <c r="N44" s="1" t="s">
        <v>39</v>
      </c>
      <c r="O44" s="1" t="s">
        <v>70</v>
      </c>
      <c r="P44" s="1" t="s">
        <v>79</v>
      </c>
      <c r="Q44" s="8">
        <v>43995.916666666664</v>
      </c>
      <c r="R44" s="8"/>
      <c r="S44" s="8"/>
      <c r="T44" s="8"/>
      <c r="U44" s="8"/>
      <c r="V44" s="8"/>
      <c r="W44" s="8"/>
      <c r="X44" s="8">
        <v>43995.916666666664</v>
      </c>
      <c r="Y44" s="8"/>
      <c r="Z44" s="8">
        <v>43996.390972222223</v>
      </c>
      <c r="AA44" s="1" t="s">
        <v>40</v>
      </c>
      <c r="AB44" s="1" t="s">
        <v>49</v>
      </c>
      <c r="AJ44" s="70" t="str">
        <f t="shared" si="8"/>
        <v>NA</v>
      </c>
      <c r="AK44" s="71">
        <f t="shared" si="9"/>
        <v>-43995.727777777778</v>
      </c>
      <c r="AL44" s="71">
        <f t="shared" si="10"/>
        <v>0.66319444444525288</v>
      </c>
      <c r="AM44" s="71">
        <f t="shared" si="11"/>
        <v>0.66319444444525288</v>
      </c>
      <c r="AN44" s="71" t="e">
        <f>IF(AL44&gt;=#REF!,"NO","Yes")</f>
        <v>#REF!</v>
      </c>
      <c r="AO44" s="72" t="e">
        <f>IF(AM44="Pending","pending",IF(AM44&gt;=#REF!,"No", "Yes"))</f>
        <v>#REF!</v>
      </c>
      <c r="AP44" s="73">
        <f t="shared" ca="1" si="12"/>
        <v>44161.737907060182</v>
      </c>
      <c r="AQ44" s="74" t="str">
        <f t="shared" si="13"/>
        <v>Non Pending</v>
      </c>
      <c r="AR44" s="125"/>
    </row>
    <row r="45" spans="1:44" s="1" customFormat="1" ht="25" hidden="1" x14ac:dyDescent="0.35">
      <c r="A45" s="1">
        <v>44</v>
      </c>
      <c r="B45" s="1" t="s">
        <v>688</v>
      </c>
      <c r="C45" s="8">
        <v>43995.63958333333</v>
      </c>
      <c r="D45" s="8">
        <v>43995.686805555553</v>
      </c>
      <c r="E45" s="1">
        <v>230631797</v>
      </c>
      <c r="F45" s="1" t="s">
        <v>42</v>
      </c>
      <c r="G45" s="1" t="s">
        <v>42</v>
      </c>
      <c r="H45" s="8">
        <v>43995.761805555558</v>
      </c>
      <c r="I45" s="1" t="s">
        <v>759</v>
      </c>
      <c r="J45" s="1" t="s">
        <v>760</v>
      </c>
      <c r="K45" s="1" t="s">
        <v>46</v>
      </c>
      <c r="L45" s="1" t="s">
        <v>758</v>
      </c>
      <c r="M45" s="1">
        <f t="shared" si="7"/>
        <v>24</v>
      </c>
      <c r="N45" s="1" t="s">
        <v>74</v>
      </c>
      <c r="O45" s="1" t="s">
        <v>70</v>
      </c>
      <c r="P45" s="1" t="s">
        <v>219</v>
      </c>
      <c r="Q45" s="8">
        <v>43995.916666666664</v>
      </c>
      <c r="R45" s="8"/>
      <c r="S45" s="8"/>
      <c r="T45" s="8"/>
      <c r="U45" s="8"/>
      <c r="V45" s="8">
        <v>43996.918055555558</v>
      </c>
      <c r="W45" s="8"/>
      <c r="X45" s="8"/>
      <c r="Y45" s="8"/>
      <c r="Z45" s="8"/>
      <c r="AA45" s="1" t="s">
        <v>183</v>
      </c>
      <c r="AB45" s="1" t="s">
        <v>76</v>
      </c>
      <c r="AJ45" s="70" t="str">
        <f t="shared" si="8"/>
        <v>NA</v>
      </c>
      <c r="AK45" s="71">
        <f t="shared" si="9"/>
        <v>-43995.761805555558</v>
      </c>
      <c r="AL45" s="71">
        <f t="shared" si="10"/>
        <v>1.15625</v>
      </c>
      <c r="AM45" s="71" t="str">
        <f t="shared" si="11"/>
        <v>Pending</v>
      </c>
      <c r="AN45" s="71" t="e">
        <f>IF(AL45&gt;=#REF!,"NO","Yes")</f>
        <v>#REF!</v>
      </c>
      <c r="AO45" s="72" t="str">
        <f>IF(AM45="Pending","pending",IF(AM45&gt;=#REF!,"No", "Yes"))</f>
        <v>pending</v>
      </c>
      <c r="AP45" s="73">
        <f t="shared" ca="1" si="12"/>
        <v>44161.737907060182</v>
      </c>
      <c r="AQ45" s="74">
        <f t="shared" ca="1" si="13"/>
        <v>165.97610150462424</v>
      </c>
      <c r="AR45" s="125"/>
    </row>
    <row r="46" spans="1:44" hidden="1" x14ac:dyDescent="0.35">
      <c r="A46" s="1">
        <v>45</v>
      </c>
      <c r="B46" s="1" t="s">
        <v>688</v>
      </c>
      <c r="C46" s="8">
        <v>43996.768750000003</v>
      </c>
      <c r="D46" s="8">
        <v>43996.783333333333</v>
      </c>
      <c r="E46" s="1">
        <v>230697849</v>
      </c>
      <c r="F46" s="1" t="s">
        <v>60</v>
      </c>
      <c r="G46" s="1" t="s">
        <v>41</v>
      </c>
      <c r="H46" s="8">
        <v>43995.798611111109</v>
      </c>
      <c r="I46" s="1" t="s">
        <v>763</v>
      </c>
      <c r="J46" s="1" t="s">
        <v>37</v>
      </c>
      <c r="K46" s="1" t="s">
        <v>38</v>
      </c>
      <c r="L46" s="1" t="s">
        <v>764</v>
      </c>
      <c r="M46" s="1">
        <f t="shared" si="7"/>
        <v>24</v>
      </c>
      <c r="N46" s="1" t="s">
        <v>39</v>
      </c>
      <c r="O46" s="1" t="s">
        <v>70</v>
      </c>
      <c r="P46" s="1" t="s">
        <v>219</v>
      </c>
      <c r="Q46" s="8">
        <v>43996.722222222219</v>
      </c>
      <c r="R46" s="8"/>
      <c r="S46" s="8"/>
      <c r="T46" s="8"/>
      <c r="U46" s="8"/>
      <c r="V46" s="8"/>
      <c r="W46" s="8"/>
      <c r="X46" s="8">
        <v>43996.895833333336</v>
      </c>
      <c r="Y46" s="8"/>
      <c r="Z46" s="8">
        <v>43996.895833333336</v>
      </c>
      <c r="AA46" s="1" t="s">
        <v>40</v>
      </c>
      <c r="AB46" s="1" t="s">
        <v>49</v>
      </c>
      <c r="AC46" s="1"/>
      <c r="AD46" s="1"/>
      <c r="AE46" s="1"/>
      <c r="AF46" s="1"/>
      <c r="AG46" s="1"/>
      <c r="AH46" s="1"/>
      <c r="AI46" s="1"/>
      <c r="AJ46" s="70" t="str">
        <f t="shared" si="8"/>
        <v>NA</v>
      </c>
      <c r="AK46" s="71">
        <f t="shared" si="9"/>
        <v>-43995.798611111109</v>
      </c>
      <c r="AL46" s="71">
        <f t="shared" si="10"/>
        <v>1.0972222222262644</v>
      </c>
      <c r="AM46" s="71">
        <f t="shared" si="11"/>
        <v>1.0972222222262644</v>
      </c>
      <c r="AN46" s="71" t="e">
        <f>IF(AL46&gt;=#REF!,"NO","Yes")</f>
        <v>#REF!</v>
      </c>
      <c r="AO46" s="72" t="e">
        <f>IF(AM46="Pending","pending",IF(AM46&gt;=#REF!,"No", "Yes"))</f>
        <v>#REF!</v>
      </c>
      <c r="AP46" s="73">
        <f t="shared" ca="1" si="12"/>
        <v>44161.737907060182</v>
      </c>
      <c r="AQ46" s="74" t="str">
        <f t="shared" si="13"/>
        <v>Non Pending</v>
      </c>
    </row>
    <row r="47" spans="1:44" hidden="1" x14ac:dyDescent="0.35">
      <c r="A47" s="1">
        <v>46</v>
      </c>
      <c r="B47" s="1" t="s">
        <v>688</v>
      </c>
      <c r="C47" s="8">
        <v>43995.724305555559</v>
      </c>
      <c r="D47" s="8">
        <v>43995.779166666667</v>
      </c>
      <c r="E47" s="1">
        <v>230638024</v>
      </c>
      <c r="F47" s="1" t="s">
        <v>60</v>
      </c>
      <c r="G47" s="1" t="s">
        <v>41</v>
      </c>
      <c r="H47" s="8">
        <v>43995.90625</v>
      </c>
      <c r="I47" s="1" t="s">
        <v>761</v>
      </c>
      <c r="J47" s="1" t="s">
        <v>37</v>
      </c>
      <c r="K47" s="1" t="s">
        <v>38</v>
      </c>
      <c r="L47" s="1" t="s">
        <v>762</v>
      </c>
      <c r="M47" s="1">
        <f t="shared" si="7"/>
        <v>24</v>
      </c>
      <c r="N47" s="1" t="s">
        <v>39</v>
      </c>
      <c r="O47" s="1" t="s">
        <v>70</v>
      </c>
      <c r="P47" s="1" t="s">
        <v>720</v>
      </c>
      <c r="Q47" s="8">
        <v>43995.958333333336</v>
      </c>
      <c r="R47" s="8"/>
      <c r="S47" s="8"/>
      <c r="T47" s="8"/>
      <c r="U47" s="8"/>
      <c r="V47" s="8"/>
      <c r="W47" s="8"/>
      <c r="X47" s="8">
        <v>43995.958333333336</v>
      </c>
      <c r="Y47" s="8"/>
      <c r="Z47" s="8">
        <v>43996.390972222223</v>
      </c>
      <c r="AA47" s="1" t="s">
        <v>40</v>
      </c>
      <c r="AB47" s="1" t="s">
        <v>49</v>
      </c>
      <c r="AC47" s="1"/>
      <c r="AD47" s="1"/>
      <c r="AE47" s="1"/>
      <c r="AF47" s="1"/>
      <c r="AG47" s="1"/>
      <c r="AH47" s="1"/>
      <c r="AI47" s="1"/>
      <c r="AJ47" s="70" t="str">
        <f t="shared" si="8"/>
        <v>NA</v>
      </c>
      <c r="AK47" s="71">
        <f t="shared" si="9"/>
        <v>-43995.90625</v>
      </c>
      <c r="AL47" s="71">
        <f t="shared" si="10"/>
        <v>0.48472222222335404</v>
      </c>
      <c r="AM47" s="71">
        <f t="shared" si="11"/>
        <v>0.48472222222335404</v>
      </c>
      <c r="AN47" s="71" t="e">
        <f>IF(AL47&gt;=#REF!,"NO","Yes")</f>
        <v>#REF!</v>
      </c>
      <c r="AO47" s="72" t="e">
        <f>IF(AM47="Pending","pending",IF(AM47&gt;=#REF!,"No", "Yes"))</f>
        <v>#REF!</v>
      </c>
      <c r="AP47" s="73">
        <f t="shared" ca="1" si="12"/>
        <v>44161.737907060182</v>
      </c>
      <c r="AQ47" s="74" t="str">
        <f t="shared" si="13"/>
        <v>Non Pending</v>
      </c>
      <c r="AR47" s="137"/>
    </row>
    <row r="48" spans="1:44" hidden="1" x14ac:dyDescent="0.35">
      <c r="A48" s="1">
        <v>47</v>
      </c>
      <c r="B48" s="1" t="s">
        <v>688</v>
      </c>
      <c r="C48" s="8">
        <v>43996.772916666669</v>
      </c>
      <c r="D48" s="8">
        <v>43996.777777777781</v>
      </c>
      <c r="E48" s="1">
        <v>230702785</v>
      </c>
      <c r="F48" s="1" t="s">
        <v>62</v>
      </c>
      <c r="G48" s="1" t="s">
        <v>42</v>
      </c>
      <c r="H48" s="8">
        <v>43996.793749999997</v>
      </c>
      <c r="I48" s="1" t="s">
        <v>765</v>
      </c>
      <c r="J48" s="1" t="s">
        <v>37</v>
      </c>
      <c r="K48" s="1" t="s">
        <v>38</v>
      </c>
      <c r="L48" s="1" t="s">
        <v>766</v>
      </c>
      <c r="M48" s="1">
        <f t="shared" si="7"/>
        <v>25</v>
      </c>
      <c r="N48" s="1" t="s">
        <v>39</v>
      </c>
      <c r="O48" s="1" t="s">
        <v>70</v>
      </c>
      <c r="P48" s="1" t="s">
        <v>720</v>
      </c>
      <c r="Q48" s="8">
        <v>43996.859027777777</v>
      </c>
      <c r="R48" s="8"/>
      <c r="S48" s="8"/>
      <c r="T48" s="8"/>
      <c r="U48" s="8"/>
      <c r="V48" s="8"/>
      <c r="W48" s="8"/>
      <c r="X48" s="8">
        <v>43996.859027777777</v>
      </c>
      <c r="Y48" s="8"/>
      <c r="Z48" s="8">
        <v>43997.322916666664</v>
      </c>
      <c r="AA48" s="1" t="s">
        <v>40</v>
      </c>
      <c r="AB48" s="1" t="s">
        <v>49</v>
      </c>
      <c r="AC48" s="1"/>
      <c r="AD48" s="1"/>
      <c r="AE48" s="1"/>
      <c r="AF48" s="1"/>
      <c r="AG48" s="1"/>
      <c r="AH48" s="1"/>
      <c r="AI48" s="1"/>
      <c r="AJ48" s="70" t="str">
        <f t="shared" si="8"/>
        <v>NA</v>
      </c>
      <c r="AK48" s="71">
        <f t="shared" si="9"/>
        <v>-43996.793749999997</v>
      </c>
      <c r="AL48" s="71">
        <f t="shared" si="10"/>
        <v>0.52916666666715173</v>
      </c>
      <c r="AM48" s="71">
        <f t="shared" si="11"/>
        <v>0.52916666666715173</v>
      </c>
      <c r="AN48" s="71" t="e">
        <f>IF(AL48&gt;=#REF!,"NO","Yes")</f>
        <v>#REF!</v>
      </c>
      <c r="AO48" s="72" t="e">
        <f>IF(AM48="Pending","pending",IF(AM48&gt;=#REF!,"No", "Yes"))</f>
        <v>#REF!</v>
      </c>
      <c r="AP48" s="73">
        <f t="shared" ca="1" si="12"/>
        <v>44161.737907060182</v>
      </c>
      <c r="AQ48" s="74" t="str">
        <f t="shared" si="13"/>
        <v>Non Pending</v>
      </c>
    </row>
    <row r="49" spans="1:44" hidden="1" x14ac:dyDescent="0.35">
      <c r="A49" s="1">
        <v>48</v>
      </c>
      <c r="B49" s="1" t="s">
        <v>688</v>
      </c>
      <c r="C49" s="8">
        <v>43997.697916666664</v>
      </c>
      <c r="D49" s="8">
        <v>43997.763888888891</v>
      </c>
      <c r="E49" s="1">
        <v>230767240</v>
      </c>
      <c r="F49" s="1" t="s">
        <v>141</v>
      </c>
      <c r="G49" s="1" t="s">
        <v>67</v>
      </c>
      <c r="H49" s="8">
        <v>43997.822916666664</v>
      </c>
      <c r="I49" s="1" t="s">
        <v>785</v>
      </c>
      <c r="J49" s="1" t="s">
        <v>110</v>
      </c>
      <c r="K49" s="1" t="s">
        <v>46</v>
      </c>
      <c r="L49" s="1" t="s">
        <v>104</v>
      </c>
      <c r="M49" s="1">
        <f t="shared" si="7"/>
        <v>25</v>
      </c>
      <c r="N49" s="1" t="s">
        <v>74</v>
      </c>
      <c r="O49" s="1" t="s">
        <v>70</v>
      </c>
      <c r="P49" s="1" t="s">
        <v>720</v>
      </c>
      <c r="Q49" s="8">
        <v>43997.979861111111</v>
      </c>
      <c r="R49" s="8">
        <v>43997.979861111111</v>
      </c>
      <c r="S49" s="8"/>
      <c r="T49" s="8"/>
      <c r="U49" s="8"/>
      <c r="V49" s="8">
        <v>43999.508333333331</v>
      </c>
      <c r="W49" s="8"/>
      <c r="X49" s="8"/>
      <c r="Y49" s="8"/>
      <c r="Z49" s="8"/>
      <c r="AA49" s="1" t="s">
        <v>183</v>
      </c>
      <c r="AB49" s="1" t="s">
        <v>76</v>
      </c>
      <c r="AC49" s="1"/>
      <c r="AD49" s="1" t="s">
        <v>786</v>
      </c>
      <c r="AE49" s="1"/>
      <c r="AF49" s="1"/>
      <c r="AG49" s="1"/>
      <c r="AH49" s="1"/>
      <c r="AI49" s="1"/>
      <c r="AJ49" s="70" t="str">
        <f t="shared" si="8"/>
        <v>NA</v>
      </c>
      <c r="AK49" s="71">
        <f t="shared" si="9"/>
        <v>-43997.822916666664</v>
      </c>
      <c r="AL49" s="71">
        <f t="shared" si="10"/>
        <v>1.6854166666671517</v>
      </c>
      <c r="AM49" s="71" t="str">
        <f t="shared" si="11"/>
        <v>Pending</v>
      </c>
      <c r="AN49" s="71" t="e">
        <f>IF(AL49&gt;=#REF!,"NO","Yes")</f>
        <v>#REF!</v>
      </c>
      <c r="AO49" s="72" t="str">
        <f>IF(AM49="Pending","pending",IF(AM49&gt;=#REF!,"No", "Yes"))</f>
        <v>pending</v>
      </c>
      <c r="AP49" s="73">
        <f t="shared" ca="1" si="12"/>
        <v>44161.737907060182</v>
      </c>
      <c r="AQ49" s="74">
        <f t="shared" ca="1" si="13"/>
        <v>163.91499039351766</v>
      </c>
    </row>
    <row r="50" spans="1:44" hidden="1" x14ac:dyDescent="0.35">
      <c r="A50" s="1">
        <v>49</v>
      </c>
      <c r="B50" s="1" t="s">
        <v>688</v>
      </c>
      <c r="C50" s="8">
        <v>43998.363194444442</v>
      </c>
      <c r="D50" s="8">
        <v>43998.370138888888</v>
      </c>
      <c r="E50" s="1">
        <v>230804469</v>
      </c>
      <c r="F50" s="1" t="s">
        <v>60</v>
      </c>
      <c r="G50" s="1" t="s">
        <v>41</v>
      </c>
      <c r="H50" s="8">
        <v>43998.484722222223</v>
      </c>
      <c r="I50" s="1" t="s">
        <v>793</v>
      </c>
      <c r="J50" s="1" t="s">
        <v>37</v>
      </c>
      <c r="K50" s="1" t="s">
        <v>38</v>
      </c>
      <c r="L50" s="1" t="s">
        <v>794</v>
      </c>
      <c r="M50" s="1">
        <f t="shared" si="7"/>
        <v>25</v>
      </c>
      <c r="N50" s="1" t="s">
        <v>39</v>
      </c>
      <c r="O50" s="1" t="s">
        <v>70</v>
      </c>
      <c r="P50" s="1" t="s">
        <v>153</v>
      </c>
      <c r="Q50" s="8">
        <v>43999.090277777781</v>
      </c>
      <c r="R50" s="8"/>
      <c r="S50" s="8"/>
      <c r="T50" s="8"/>
      <c r="U50" s="8"/>
      <c r="V50" s="8"/>
      <c r="W50" s="8"/>
      <c r="X50" s="8"/>
      <c r="Y50" s="8"/>
      <c r="Z50" s="8">
        <v>43999.527777777781</v>
      </c>
      <c r="AA50" s="1" t="s">
        <v>40</v>
      </c>
      <c r="AB50" s="1" t="s">
        <v>49</v>
      </c>
      <c r="AC50" s="1"/>
      <c r="AD50" s="1"/>
      <c r="AE50" s="1"/>
      <c r="AF50" s="1"/>
      <c r="AG50" s="1"/>
      <c r="AH50" s="1"/>
      <c r="AI50" s="1"/>
      <c r="AJ50" s="70" t="str">
        <f t="shared" si="8"/>
        <v>NA</v>
      </c>
      <c r="AK50" s="71">
        <f t="shared" si="9"/>
        <v>-43998.484722222223</v>
      </c>
      <c r="AL50" s="71">
        <f t="shared" si="10"/>
        <v>1.0430555555576575</v>
      </c>
      <c r="AM50" s="71">
        <f t="shared" si="11"/>
        <v>1.0430555555576575</v>
      </c>
      <c r="AN50" s="71" t="e">
        <f>IF(AL50&gt;=#REF!,"NO","Yes")</f>
        <v>#REF!</v>
      </c>
      <c r="AO50" s="72" t="e">
        <f>IF(AM50="Pending","pending",IF(AM50&gt;=#REF!,"No", "Yes"))</f>
        <v>#REF!</v>
      </c>
      <c r="AP50" s="73">
        <f t="shared" ca="1" si="12"/>
        <v>44161.737907060182</v>
      </c>
      <c r="AQ50" s="74" t="str">
        <f t="shared" si="13"/>
        <v>Non Pending</v>
      </c>
    </row>
    <row r="51" spans="1:44" hidden="1" x14ac:dyDescent="0.35">
      <c r="A51" s="1">
        <v>50</v>
      </c>
      <c r="B51" s="1" t="s">
        <v>688</v>
      </c>
      <c r="C51" s="8">
        <v>43998.473611111112</v>
      </c>
      <c r="D51" s="8">
        <v>43998.475694444445</v>
      </c>
      <c r="E51" s="1">
        <v>230813080</v>
      </c>
      <c r="F51" s="1" t="s">
        <v>62</v>
      </c>
      <c r="G51" s="1" t="s">
        <v>42</v>
      </c>
      <c r="H51" s="8">
        <v>43998.530555555553</v>
      </c>
      <c r="I51" s="1" t="s">
        <v>795</v>
      </c>
      <c r="J51" s="1" t="s">
        <v>37</v>
      </c>
      <c r="K51" s="1" t="s">
        <v>38</v>
      </c>
      <c r="L51" s="1" t="s">
        <v>796</v>
      </c>
      <c r="M51" s="1">
        <f t="shared" si="7"/>
        <v>25</v>
      </c>
      <c r="N51" s="1" t="s">
        <v>39</v>
      </c>
      <c r="O51" s="1" t="s">
        <v>70</v>
      </c>
      <c r="P51" s="1" t="s">
        <v>118</v>
      </c>
      <c r="Q51" s="8">
        <v>43998.70416666667</v>
      </c>
      <c r="R51" s="8"/>
      <c r="S51" s="8"/>
      <c r="T51" s="8"/>
      <c r="U51" s="8"/>
      <c r="V51" s="8"/>
      <c r="W51" s="8"/>
      <c r="X51" s="8">
        <v>43998.70416666667</v>
      </c>
      <c r="Y51" s="8"/>
      <c r="Z51" s="8">
        <v>43999.759722222225</v>
      </c>
      <c r="AA51" s="1" t="s">
        <v>40</v>
      </c>
      <c r="AB51" s="1" t="s">
        <v>49</v>
      </c>
      <c r="AC51" s="1"/>
      <c r="AD51" s="1"/>
      <c r="AE51" s="1"/>
      <c r="AF51" s="1"/>
      <c r="AG51" s="1"/>
      <c r="AH51" s="1"/>
      <c r="AI51" s="1"/>
      <c r="AJ51" s="70" t="str">
        <f t="shared" si="8"/>
        <v>NA</v>
      </c>
      <c r="AK51" s="71">
        <f t="shared" si="9"/>
        <v>-43998.530555555553</v>
      </c>
      <c r="AL51" s="71">
        <f t="shared" si="10"/>
        <v>1.2291666666715173</v>
      </c>
      <c r="AM51" s="71">
        <f t="shared" si="11"/>
        <v>1.2291666666715173</v>
      </c>
      <c r="AN51" s="71" t="e">
        <f>IF(AL51&gt;=#REF!,"NO","Yes")</f>
        <v>#REF!</v>
      </c>
      <c r="AO51" s="72" t="e">
        <f>IF(AM51="Pending","pending",IF(AM51&gt;=#REF!,"No", "Yes"))</f>
        <v>#REF!</v>
      </c>
      <c r="AP51" s="73">
        <f t="shared" ca="1" si="12"/>
        <v>44161.737907060182</v>
      </c>
      <c r="AQ51" s="74" t="str">
        <f t="shared" si="13"/>
        <v>Non Pending</v>
      </c>
    </row>
    <row r="52" spans="1:44" ht="25" hidden="1" x14ac:dyDescent="0.35">
      <c r="A52" s="1">
        <v>51</v>
      </c>
      <c r="B52" s="1" t="s">
        <v>688</v>
      </c>
      <c r="C52" s="8">
        <v>43998.261111111111</v>
      </c>
      <c r="D52" s="8">
        <v>43998.392361111109</v>
      </c>
      <c r="E52" s="1">
        <v>230799451</v>
      </c>
      <c r="F52" s="1" t="s">
        <v>155</v>
      </c>
      <c r="G52" s="1" t="s">
        <v>41</v>
      </c>
      <c r="H52" s="8">
        <v>43998.696527777778</v>
      </c>
      <c r="I52" s="1" t="s">
        <v>778</v>
      </c>
      <c r="J52" s="1" t="s">
        <v>114</v>
      </c>
      <c r="K52" s="1" t="s">
        <v>113</v>
      </c>
      <c r="L52" s="1" t="s">
        <v>687</v>
      </c>
      <c r="M52" s="1">
        <f t="shared" si="7"/>
        <v>25</v>
      </c>
      <c r="N52" s="1" t="s">
        <v>74</v>
      </c>
      <c r="O52" s="1" t="s">
        <v>70</v>
      </c>
      <c r="P52" s="1" t="s">
        <v>696</v>
      </c>
      <c r="Q52" s="8">
        <v>43999.447916666664</v>
      </c>
      <c r="R52" s="8">
        <v>43999.450694444444</v>
      </c>
      <c r="S52" s="8">
        <v>43999.822222222225</v>
      </c>
      <c r="T52" s="8">
        <v>44000.293055555558</v>
      </c>
      <c r="U52" s="8">
        <v>44000.550694444442</v>
      </c>
      <c r="V52" s="8">
        <v>44000.592361111114</v>
      </c>
      <c r="W52" s="8"/>
      <c r="X52" s="8"/>
      <c r="Y52" s="8"/>
      <c r="Z52" s="8"/>
      <c r="AA52" s="1" t="s">
        <v>183</v>
      </c>
      <c r="AB52" s="1" t="s">
        <v>76</v>
      </c>
      <c r="AC52" s="1"/>
      <c r="AD52" s="1" t="s">
        <v>784</v>
      </c>
      <c r="AE52" s="1"/>
      <c r="AF52" s="1"/>
      <c r="AG52" s="1"/>
      <c r="AH52" s="1"/>
      <c r="AI52" s="1"/>
      <c r="AJ52" s="70">
        <f t="shared" si="8"/>
        <v>1.1256944444467081</v>
      </c>
      <c r="AK52" s="71">
        <f t="shared" si="9"/>
        <v>1.8541666666642413</v>
      </c>
      <c r="AL52" s="71">
        <f t="shared" si="10"/>
        <v>1.8958333333357587</v>
      </c>
      <c r="AM52" s="71" t="str">
        <f t="shared" si="11"/>
        <v>Pending</v>
      </c>
      <c r="AN52" s="71" t="e">
        <f>IF(AL52&gt;=#REF!,"NO","Yes")</f>
        <v>#REF!</v>
      </c>
      <c r="AO52" s="72" t="str">
        <f>IF(AM52="Pending","pending",IF(AM52&gt;=#REF!,"No", "Yes"))</f>
        <v>pending</v>
      </c>
      <c r="AP52" s="73">
        <f t="shared" ca="1" si="12"/>
        <v>44161.737907060182</v>
      </c>
      <c r="AQ52" s="74">
        <f t="shared" ca="1" si="13"/>
        <v>163.0413792824038</v>
      </c>
    </row>
    <row r="53" spans="1:44" hidden="1" x14ac:dyDescent="0.35">
      <c r="A53" s="1">
        <v>52</v>
      </c>
      <c r="B53" s="1" t="s">
        <v>688</v>
      </c>
      <c r="C53" s="8">
        <v>43999.49722222222</v>
      </c>
      <c r="D53" s="8">
        <v>43999.557638888888</v>
      </c>
      <c r="E53" s="1">
        <v>230894347</v>
      </c>
      <c r="F53" s="1" t="s">
        <v>66</v>
      </c>
      <c r="G53" s="1" t="s">
        <v>67</v>
      </c>
      <c r="H53" s="8">
        <v>43999.578472222223</v>
      </c>
      <c r="I53" s="1" t="s">
        <v>767</v>
      </c>
      <c r="J53" s="1" t="s">
        <v>37</v>
      </c>
      <c r="K53" s="1" t="s">
        <v>38</v>
      </c>
      <c r="L53" s="1" t="s">
        <v>768</v>
      </c>
      <c r="M53" s="1">
        <f t="shared" si="7"/>
        <v>25</v>
      </c>
      <c r="N53" s="1" t="s">
        <v>39</v>
      </c>
      <c r="O53" s="1" t="s">
        <v>70</v>
      </c>
      <c r="P53" s="1" t="s">
        <v>79</v>
      </c>
      <c r="Q53" s="8">
        <v>43999.604166666664</v>
      </c>
      <c r="R53" s="8"/>
      <c r="S53" s="8"/>
      <c r="T53" s="8"/>
      <c r="U53" s="8"/>
      <c r="V53" s="8"/>
      <c r="W53" s="8"/>
      <c r="X53" s="8">
        <v>43999.635416666664</v>
      </c>
      <c r="Y53" s="8"/>
      <c r="Z53" s="8">
        <v>44000.525694444441</v>
      </c>
      <c r="AA53" s="1" t="s">
        <v>40</v>
      </c>
      <c r="AB53" s="1" t="s">
        <v>49</v>
      </c>
      <c r="AC53" s="1"/>
      <c r="AD53" s="1"/>
      <c r="AE53" s="1"/>
      <c r="AF53" s="1"/>
      <c r="AG53" s="1"/>
      <c r="AH53" s="1"/>
      <c r="AI53" s="1"/>
      <c r="AJ53" s="70" t="str">
        <f t="shared" si="8"/>
        <v>NA</v>
      </c>
      <c r="AK53" s="71">
        <f t="shared" si="9"/>
        <v>-43999.578472222223</v>
      </c>
      <c r="AL53" s="71">
        <f t="shared" si="10"/>
        <v>0.94722222221753327</v>
      </c>
      <c r="AM53" s="71">
        <f t="shared" si="11"/>
        <v>0.94722222221753327</v>
      </c>
      <c r="AN53" s="71" t="e">
        <f>IF(AL53&gt;=#REF!,"NO","Yes")</f>
        <v>#REF!</v>
      </c>
      <c r="AO53" s="72" t="e">
        <f>IF(AM53="Pending","pending",IF(AM53&gt;=#REF!,"No", "Yes"))</f>
        <v>#REF!</v>
      </c>
      <c r="AP53" s="73">
        <f t="shared" ca="1" si="12"/>
        <v>44161.737907060182</v>
      </c>
      <c r="AQ53" s="74" t="str">
        <f t="shared" si="13"/>
        <v>Non Pending</v>
      </c>
    </row>
    <row r="54" spans="1:44" hidden="1" x14ac:dyDescent="0.35">
      <c r="A54" s="1">
        <v>53</v>
      </c>
      <c r="B54" s="1" t="s">
        <v>688</v>
      </c>
      <c r="C54" s="8">
        <v>43999.65</v>
      </c>
      <c r="D54" s="8">
        <v>43999.759027777778</v>
      </c>
      <c r="E54" s="1">
        <v>230913819</v>
      </c>
      <c r="F54" s="1" t="s">
        <v>51</v>
      </c>
      <c r="G54" s="1" t="s">
        <v>42</v>
      </c>
      <c r="H54" s="8">
        <v>43999.818055555559</v>
      </c>
      <c r="I54" s="1" t="s">
        <v>473</v>
      </c>
      <c r="J54" s="1" t="s">
        <v>37</v>
      </c>
      <c r="K54" s="1" t="s">
        <v>38</v>
      </c>
      <c r="L54" s="1" t="s">
        <v>781</v>
      </c>
      <c r="M54" s="1">
        <f t="shared" si="7"/>
        <v>25</v>
      </c>
      <c r="N54" s="1" t="s">
        <v>39</v>
      </c>
      <c r="O54" s="1" t="s">
        <v>70</v>
      </c>
      <c r="P54" s="1" t="s">
        <v>106</v>
      </c>
      <c r="Q54" s="8">
        <v>43999.363888888889</v>
      </c>
      <c r="R54" s="8"/>
      <c r="S54" s="8"/>
      <c r="T54" s="8"/>
      <c r="U54" s="8"/>
      <c r="V54" s="8"/>
      <c r="W54" s="8"/>
      <c r="X54" s="8">
        <v>43999.363888888889</v>
      </c>
      <c r="Y54" s="8"/>
      <c r="Z54" s="8">
        <v>44000.926388888889</v>
      </c>
      <c r="AA54" s="1" t="s">
        <v>40</v>
      </c>
      <c r="AB54" s="1" t="s">
        <v>49</v>
      </c>
      <c r="AC54" s="1"/>
      <c r="AD54" s="1"/>
      <c r="AE54" s="1"/>
      <c r="AF54" s="1"/>
      <c r="AG54" s="1"/>
      <c r="AH54" s="1"/>
      <c r="AI54" s="1"/>
      <c r="AJ54" s="70" t="str">
        <f t="shared" si="8"/>
        <v>NA</v>
      </c>
      <c r="AK54" s="71">
        <f t="shared" si="9"/>
        <v>-43999.818055555559</v>
      </c>
      <c r="AL54" s="71">
        <f t="shared" si="10"/>
        <v>1.1083333333299379</v>
      </c>
      <c r="AM54" s="71">
        <f t="shared" si="11"/>
        <v>1.1083333333299379</v>
      </c>
      <c r="AN54" s="71" t="e">
        <f>IF(AL54&gt;=#REF!,"NO","Yes")</f>
        <v>#REF!</v>
      </c>
      <c r="AO54" s="72" t="e">
        <f>IF(AM54="Pending","pending",IF(AM54&gt;=#REF!,"No", "Yes"))</f>
        <v>#REF!</v>
      </c>
      <c r="AP54" s="73">
        <f t="shared" ca="1" si="12"/>
        <v>44161.737907060182</v>
      </c>
      <c r="AQ54" s="74" t="str">
        <f t="shared" si="13"/>
        <v>Non Pending</v>
      </c>
    </row>
    <row r="55" spans="1:44" hidden="1" x14ac:dyDescent="0.35">
      <c r="A55" s="1">
        <v>54</v>
      </c>
      <c r="B55" s="1" t="s">
        <v>688</v>
      </c>
      <c r="C55" s="8">
        <v>44000.415277777778</v>
      </c>
      <c r="D55" s="8">
        <v>44000.553472222222</v>
      </c>
      <c r="E55" s="1">
        <v>230964336</v>
      </c>
      <c r="F55" s="1" t="s">
        <v>111</v>
      </c>
      <c r="G55" s="1" t="s">
        <v>42</v>
      </c>
      <c r="H55" s="8">
        <v>44000.597222222219</v>
      </c>
      <c r="I55" s="1" t="s">
        <v>103</v>
      </c>
      <c r="J55" s="1" t="s">
        <v>37</v>
      </c>
      <c r="K55" s="1" t="s">
        <v>38</v>
      </c>
      <c r="L55" s="1" t="s">
        <v>769</v>
      </c>
      <c r="M55" s="1">
        <f t="shared" si="7"/>
        <v>25</v>
      </c>
      <c r="N55" s="1" t="s">
        <v>39</v>
      </c>
      <c r="O55" s="1" t="s">
        <v>70</v>
      </c>
      <c r="P55" s="1" t="s">
        <v>720</v>
      </c>
      <c r="Q55" s="8">
        <v>44000.740277777775</v>
      </c>
      <c r="R55" s="8"/>
      <c r="S55" s="8"/>
      <c r="T55" s="8"/>
      <c r="U55" s="8"/>
      <c r="V55" s="8"/>
      <c r="W55" s="8"/>
      <c r="X55" s="8">
        <v>44000.740277777775</v>
      </c>
      <c r="Y55" s="8"/>
      <c r="Z55" s="8">
        <v>44001.244444444441</v>
      </c>
      <c r="AA55" s="1" t="s">
        <v>40</v>
      </c>
      <c r="AB55" s="1" t="s">
        <v>49</v>
      </c>
      <c r="AC55" s="1"/>
      <c r="AD55" s="1"/>
      <c r="AE55" s="1"/>
      <c r="AF55" s="1"/>
      <c r="AG55" s="1"/>
      <c r="AH55" s="1"/>
      <c r="AI55" s="1"/>
      <c r="AJ55" s="70" t="str">
        <f t="shared" si="8"/>
        <v>NA</v>
      </c>
      <c r="AK55" s="71">
        <f t="shared" si="9"/>
        <v>-44000.597222222219</v>
      </c>
      <c r="AL55" s="71">
        <f t="shared" si="10"/>
        <v>0.64722222222189885</v>
      </c>
      <c r="AM55" s="71">
        <f t="shared" si="11"/>
        <v>0.64722222222189885</v>
      </c>
      <c r="AN55" s="71" t="e">
        <f>IF(AL55&gt;=#REF!,"NO","Yes")</f>
        <v>#REF!</v>
      </c>
      <c r="AO55" s="72" t="e">
        <f>IF(AM55="Pending","pending",IF(AM55&gt;=#REF!,"No", "Yes"))</f>
        <v>#REF!</v>
      </c>
      <c r="AP55" s="73">
        <f t="shared" ca="1" si="12"/>
        <v>44161.737907060182</v>
      </c>
      <c r="AQ55" s="74" t="str">
        <f t="shared" si="13"/>
        <v>Non Pending</v>
      </c>
    </row>
    <row r="56" spans="1:44" hidden="1" x14ac:dyDescent="0.35">
      <c r="A56" s="1">
        <v>55</v>
      </c>
      <c r="B56" s="1" t="s">
        <v>688</v>
      </c>
      <c r="C56" s="8">
        <v>44000.450694444444</v>
      </c>
      <c r="D56" s="8">
        <v>44000.491666666669</v>
      </c>
      <c r="E56" s="1">
        <v>230967052</v>
      </c>
      <c r="F56" s="1" t="s">
        <v>94</v>
      </c>
      <c r="G56" s="1" t="s">
        <v>41</v>
      </c>
      <c r="H56" s="8">
        <v>44000.597222222219</v>
      </c>
      <c r="I56" s="1" t="s">
        <v>95</v>
      </c>
      <c r="J56" s="1" t="s">
        <v>37</v>
      </c>
      <c r="K56" s="1" t="s">
        <v>38</v>
      </c>
      <c r="L56" s="1" t="s">
        <v>770</v>
      </c>
      <c r="M56" s="1">
        <f t="shared" si="7"/>
        <v>25</v>
      </c>
      <c r="N56" s="1" t="s">
        <v>39</v>
      </c>
      <c r="O56" s="1" t="s">
        <v>70</v>
      </c>
      <c r="P56" s="1" t="s">
        <v>720</v>
      </c>
      <c r="Q56" s="8">
        <v>44000.75</v>
      </c>
      <c r="R56" s="8"/>
      <c r="S56" s="8"/>
      <c r="T56" s="8"/>
      <c r="U56" s="8"/>
      <c r="V56" s="8"/>
      <c r="W56" s="8"/>
      <c r="X56" s="8">
        <v>44000.75</v>
      </c>
      <c r="Y56" s="8"/>
      <c r="Z56" s="8">
        <v>44001.431944444441</v>
      </c>
      <c r="AA56" s="1" t="s">
        <v>40</v>
      </c>
      <c r="AB56" s="1" t="s">
        <v>49</v>
      </c>
      <c r="AC56" s="1"/>
      <c r="AD56" s="1"/>
      <c r="AE56" s="1"/>
      <c r="AF56" s="1"/>
      <c r="AG56" s="1"/>
      <c r="AH56" s="1"/>
      <c r="AI56" s="1"/>
      <c r="AJ56" s="70" t="str">
        <f t="shared" si="8"/>
        <v>NA</v>
      </c>
      <c r="AK56" s="71">
        <f t="shared" si="9"/>
        <v>-44000.597222222219</v>
      </c>
      <c r="AL56" s="71">
        <f t="shared" si="10"/>
        <v>0.83472222222189885</v>
      </c>
      <c r="AM56" s="71">
        <f t="shared" si="11"/>
        <v>0.83472222222189885</v>
      </c>
      <c r="AN56" s="71" t="e">
        <f>IF(AL56&gt;=#REF!,"NO","Yes")</f>
        <v>#REF!</v>
      </c>
      <c r="AO56" s="72" t="e">
        <f>IF(AM56="Pending","pending",IF(AM56&gt;=#REF!,"No", "Yes"))</f>
        <v>#REF!</v>
      </c>
      <c r="AP56" s="73">
        <f t="shared" ca="1" si="12"/>
        <v>44161.737907060182</v>
      </c>
      <c r="AQ56" s="74" t="str">
        <f t="shared" si="13"/>
        <v>Non Pending</v>
      </c>
    </row>
    <row r="57" spans="1:44" hidden="1" x14ac:dyDescent="0.35">
      <c r="A57" s="1">
        <v>56</v>
      </c>
      <c r="B57" s="1" t="s">
        <v>688</v>
      </c>
      <c r="C57" s="8">
        <v>44000.787499999999</v>
      </c>
      <c r="D57" s="8">
        <v>44000.854166666664</v>
      </c>
      <c r="E57" s="1">
        <v>230998926</v>
      </c>
      <c r="F57" s="1" t="s">
        <v>62</v>
      </c>
      <c r="G57" s="1" t="s">
        <v>42</v>
      </c>
      <c r="H57" s="8">
        <v>44000.895138888889</v>
      </c>
      <c r="I57" s="1" t="s">
        <v>772</v>
      </c>
      <c r="J57" s="1" t="s">
        <v>37</v>
      </c>
      <c r="K57" s="1" t="s">
        <v>38</v>
      </c>
      <c r="L57" s="1" t="s">
        <v>773</v>
      </c>
      <c r="M57" s="1">
        <f t="shared" si="7"/>
        <v>25</v>
      </c>
      <c r="N57" s="1" t="s">
        <v>39</v>
      </c>
      <c r="O57" s="1" t="s">
        <v>70</v>
      </c>
      <c r="P57" s="1" t="s">
        <v>314</v>
      </c>
      <c r="Q57" s="8">
        <v>44001.340277777781</v>
      </c>
      <c r="R57" s="8"/>
      <c r="S57" s="8"/>
      <c r="T57" s="8"/>
      <c r="U57" s="8"/>
      <c r="V57" s="8"/>
      <c r="W57" s="8"/>
      <c r="X57" s="8">
        <v>44000.34097222222</v>
      </c>
      <c r="Y57" s="8"/>
      <c r="Z57" s="8">
        <v>44001.938194444447</v>
      </c>
      <c r="AA57" s="1" t="s">
        <v>40</v>
      </c>
      <c r="AB57" s="1" t="s">
        <v>49</v>
      </c>
      <c r="AC57" s="1"/>
      <c r="AD57" s="1"/>
      <c r="AE57" s="1"/>
      <c r="AF57" s="1"/>
      <c r="AG57" s="1"/>
      <c r="AH57" s="1"/>
      <c r="AI57" s="1"/>
      <c r="AJ57" s="70" t="str">
        <f t="shared" si="8"/>
        <v>NA</v>
      </c>
      <c r="AK57" s="71">
        <f t="shared" si="9"/>
        <v>-44000.895138888889</v>
      </c>
      <c r="AL57" s="71">
        <f t="shared" si="10"/>
        <v>1.0430555555576575</v>
      </c>
      <c r="AM57" s="71">
        <f t="shared" si="11"/>
        <v>1.0430555555576575</v>
      </c>
      <c r="AN57" s="71" t="e">
        <f>IF(AL57&gt;=#REF!,"NO","Yes")</f>
        <v>#REF!</v>
      </c>
      <c r="AO57" s="72" t="e">
        <f>IF(AM57="Pending","pending",IF(AM57&gt;=#REF!,"No", "Yes"))</f>
        <v>#REF!</v>
      </c>
      <c r="AP57" s="73">
        <f t="shared" ca="1" si="12"/>
        <v>44161.737907060182</v>
      </c>
      <c r="AQ57" s="74" t="str">
        <f t="shared" si="13"/>
        <v>Non Pending</v>
      </c>
    </row>
    <row r="58" spans="1:44" hidden="1" x14ac:dyDescent="0.35">
      <c r="A58" s="1">
        <v>57</v>
      </c>
      <c r="B58" s="1" t="s">
        <v>688</v>
      </c>
      <c r="C58" s="8">
        <v>44000.788888888892</v>
      </c>
      <c r="D58" s="8">
        <v>44000.877083333333</v>
      </c>
      <c r="E58" s="1">
        <v>230999076</v>
      </c>
      <c r="F58" s="1" t="s">
        <v>174</v>
      </c>
      <c r="G58" s="1" t="s">
        <v>67</v>
      </c>
      <c r="H58" s="8">
        <v>44000.897222222222</v>
      </c>
      <c r="I58" s="1" t="s">
        <v>711</v>
      </c>
      <c r="J58" s="1" t="s">
        <v>37</v>
      </c>
      <c r="K58" s="1" t="s">
        <v>38</v>
      </c>
      <c r="L58" s="1" t="s">
        <v>771</v>
      </c>
      <c r="M58" s="1">
        <f t="shared" si="7"/>
        <v>25</v>
      </c>
      <c r="N58" s="1" t="s">
        <v>39</v>
      </c>
      <c r="O58" s="1" t="s">
        <v>70</v>
      </c>
      <c r="P58" s="1" t="s">
        <v>65</v>
      </c>
      <c r="Q58" s="8">
        <v>44000.993055555555</v>
      </c>
      <c r="R58" s="8"/>
      <c r="S58" s="8"/>
      <c r="T58" s="8"/>
      <c r="U58" s="8"/>
      <c r="V58" s="8"/>
      <c r="W58" s="8"/>
      <c r="X58" s="8">
        <v>44000.996527777781</v>
      </c>
      <c r="Y58" s="8"/>
      <c r="Z58" s="8">
        <v>44001.431944444441</v>
      </c>
      <c r="AA58" s="1" t="s">
        <v>40</v>
      </c>
      <c r="AB58" s="1" t="s">
        <v>49</v>
      </c>
      <c r="AC58" s="1"/>
      <c r="AD58" s="1"/>
      <c r="AE58" s="1"/>
      <c r="AF58" s="1"/>
      <c r="AG58" s="1"/>
      <c r="AH58" s="1"/>
      <c r="AI58" s="1"/>
      <c r="AJ58" s="70" t="str">
        <f t="shared" si="8"/>
        <v>NA</v>
      </c>
      <c r="AK58" s="71">
        <f t="shared" si="9"/>
        <v>-44000.897222222222</v>
      </c>
      <c r="AL58" s="71">
        <f t="shared" si="10"/>
        <v>0.53472222221898846</v>
      </c>
      <c r="AM58" s="71">
        <f t="shared" si="11"/>
        <v>0.53472222221898846</v>
      </c>
      <c r="AN58" s="71" t="e">
        <f>IF(AL58&gt;=#REF!,"NO","Yes")</f>
        <v>#REF!</v>
      </c>
      <c r="AO58" s="72" t="e">
        <f>IF(AM58="Pending","pending",IF(AM58&gt;=#REF!,"No", "Yes"))</f>
        <v>#REF!</v>
      </c>
      <c r="AP58" s="73">
        <f t="shared" ca="1" si="12"/>
        <v>44161.737907060182</v>
      </c>
      <c r="AQ58" s="74" t="str">
        <f t="shared" si="13"/>
        <v>Non Pending</v>
      </c>
    </row>
    <row r="59" spans="1:44" hidden="1" x14ac:dyDescent="0.35">
      <c r="A59" s="1">
        <v>58</v>
      </c>
      <c r="B59" s="1" t="s">
        <v>688</v>
      </c>
      <c r="C59" s="8">
        <v>44001.413194444445</v>
      </c>
      <c r="D59" s="8">
        <v>44001.59375</v>
      </c>
      <c r="E59" s="1">
        <v>231037327</v>
      </c>
      <c r="F59" s="1" t="s">
        <v>60</v>
      </c>
      <c r="G59" s="1" t="s">
        <v>41</v>
      </c>
      <c r="H59" s="8">
        <v>44001.598611111112</v>
      </c>
      <c r="I59" s="1" t="s">
        <v>761</v>
      </c>
      <c r="J59" s="1" t="s">
        <v>37</v>
      </c>
      <c r="K59" s="1" t="s">
        <v>38</v>
      </c>
      <c r="L59" s="1" t="s">
        <v>797</v>
      </c>
      <c r="M59" s="1">
        <f t="shared" si="7"/>
        <v>25</v>
      </c>
      <c r="N59" s="1" t="s">
        <v>39</v>
      </c>
      <c r="O59" s="1" t="s">
        <v>70</v>
      </c>
      <c r="P59" s="1" t="s">
        <v>118</v>
      </c>
      <c r="Q59" s="8">
        <v>44001.866666666669</v>
      </c>
      <c r="R59" s="8"/>
      <c r="S59" s="8"/>
      <c r="T59" s="8"/>
      <c r="U59" s="8"/>
      <c r="V59" s="8"/>
      <c r="W59" s="8"/>
      <c r="X59" s="8">
        <v>44001.866666666669</v>
      </c>
      <c r="Y59" s="8"/>
      <c r="Z59" s="8">
        <v>44002.513888888891</v>
      </c>
      <c r="AA59" s="1" t="s">
        <v>40</v>
      </c>
      <c r="AB59" s="1" t="s">
        <v>49</v>
      </c>
      <c r="AC59" s="1"/>
      <c r="AD59" s="1"/>
      <c r="AE59" s="1"/>
      <c r="AF59" s="1"/>
      <c r="AG59" s="1"/>
      <c r="AH59" s="1"/>
      <c r="AI59" s="1"/>
      <c r="AJ59" s="70" t="str">
        <f t="shared" si="8"/>
        <v>NA</v>
      </c>
      <c r="AK59" s="71">
        <f t="shared" si="9"/>
        <v>-44001.598611111112</v>
      </c>
      <c r="AL59" s="71">
        <f t="shared" si="10"/>
        <v>0.91527777777810115</v>
      </c>
      <c r="AM59" s="71">
        <f t="shared" si="11"/>
        <v>0.91527777777810115</v>
      </c>
      <c r="AN59" s="71" t="e">
        <f>IF(AL59&gt;=#REF!,"NO","Yes")</f>
        <v>#REF!</v>
      </c>
      <c r="AO59" s="72" t="e">
        <f>IF(AM59="Pending","pending",IF(AM59&gt;=#REF!,"No", "Yes"))</f>
        <v>#REF!</v>
      </c>
      <c r="AP59" s="73">
        <f t="shared" ca="1" si="12"/>
        <v>44161.737907060182</v>
      </c>
      <c r="AQ59" s="74" t="str">
        <f t="shared" si="13"/>
        <v>Non Pending</v>
      </c>
    </row>
    <row r="60" spans="1:44" s="1" customFormat="1" hidden="1" x14ac:dyDescent="0.35">
      <c r="A60" s="1">
        <v>59</v>
      </c>
      <c r="B60" s="1" t="s">
        <v>688</v>
      </c>
      <c r="C60" s="8">
        <v>44001.576388888891</v>
      </c>
      <c r="D60" s="8">
        <v>44001.586111111108</v>
      </c>
      <c r="E60" s="1">
        <v>231050593</v>
      </c>
      <c r="F60" s="1" t="s">
        <v>60</v>
      </c>
      <c r="G60" s="1" t="s">
        <v>41</v>
      </c>
      <c r="H60" s="8">
        <v>44001.603472222225</v>
      </c>
      <c r="I60" s="1" t="s">
        <v>798</v>
      </c>
      <c r="J60" s="1" t="s">
        <v>37</v>
      </c>
      <c r="K60" s="1" t="s">
        <v>38</v>
      </c>
      <c r="L60" s="1" t="s">
        <v>799</v>
      </c>
      <c r="M60" s="1">
        <f t="shared" si="7"/>
        <v>25</v>
      </c>
      <c r="N60" s="1" t="s">
        <v>39</v>
      </c>
      <c r="O60" s="1" t="s">
        <v>70</v>
      </c>
      <c r="P60" s="1" t="s">
        <v>118</v>
      </c>
      <c r="Q60" s="8">
        <v>44001.868055555555</v>
      </c>
      <c r="R60" s="8"/>
      <c r="S60" s="8"/>
      <c r="T60" s="8"/>
      <c r="U60" s="8"/>
      <c r="V60" s="8"/>
      <c r="W60" s="8"/>
      <c r="X60" s="8">
        <v>44001.868055555555</v>
      </c>
      <c r="Y60" s="8"/>
      <c r="Z60" s="8">
        <v>44002.515277777777</v>
      </c>
      <c r="AA60" s="1" t="s">
        <v>40</v>
      </c>
      <c r="AB60" s="1" t="s">
        <v>49</v>
      </c>
      <c r="AJ60" s="70" t="str">
        <f t="shared" si="8"/>
        <v>NA</v>
      </c>
      <c r="AK60" s="71">
        <f t="shared" si="9"/>
        <v>-44001.603472222225</v>
      </c>
      <c r="AL60" s="71">
        <f t="shared" si="10"/>
        <v>0.91180555555183673</v>
      </c>
      <c r="AM60" s="71">
        <f t="shared" si="11"/>
        <v>0.91180555555183673</v>
      </c>
      <c r="AN60" s="71" t="e">
        <f>IF(AL60&gt;=#REF!,"NO","Yes")</f>
        <v>#REF!</v>
      </c>
      <c r="AO60" s="72" t="e">
        <f>IF(AM60="Pending","pending",IF(AM60&gt;=#REF!,"No", "Yes"))</f>
        <v>#REF!</v>
      </c>
      <c r="AP60" s="73">
        <f t="shared" ca="1" si="12"/>
        <v>44161.737907060182</v>
      </c>
      <c r="AQ60" s="74" t="str">
        <f t="shared" si="13"/>
        <v>Non Pending</v>
      </c>
      <c r="AR60" s="125"/>
    </row>
    <row r="61" spans="1:44" hidden="1" x14ac:dyDescent="0.35">
      <c r="A61" s="1">
        <v>60</v>
      </c>
      <c r="B61" s="1" t="s">
        <v>688</v>
      </c>
      <c r="C61" s="8">
        <v>44001.753472222219</v>
      </c>
      <c r="D61" s="8">
        <v>44001.849305555559</v>
      </c>
      <c r="E61" s="1">
        <v>231067076</v>
      </c>
      <c r="F61" s="1" t="s">
        <v>60</v>
      </c>
      <c r="G61" s="1" t="s">
        <v>41</v>
      </c>
      <c r="H61" s="8">
        <v>44001.865277777775</v>
      </c>
      <c r="I61" s="1" t="s">
        <v>774</v>
      </c>
      <c r="J61" s="1" t="s">
        <v>37</v>
      </c>
      <c r="K61" s="1" t="s">
        <v>38</v>
      </c>
      <c r="L61" s="1" t="s">
        <v>775</v>
      </c>
      <c r="M61" s="1">
        <f t="shared" si="7"/>
        <v>25</v>
      </c>
      <c r="N61" s="1" t="s">
        <v>39</v>
      </c>
      <c r="O61" s="1" t="s">
        <v>70</v>
      </c>
      <c r="P61" s="1" t="s">
        <v>776</v>
      </c>
      <c r="Q61" s="8">
        <v>44001.927083333336</v>
      </c>
      <c r="R61" s="8"/>
      <c r="S61" s="8"/>
      <c r="T61" s="8"/>
      <c r="U61" s="8"/>
      <c r="V61" s="8"/>
      <c r="W61" s="8"/>
      <c r="X61" s="8">
        <v>44001.927083333336</v>
      </c>
      <c r="Y61" s="8"/>
      <c r="Z61" s="8">
        <v>44002.518055555556</v>
      </c>
      <c r="AA61" s="1" t="s">
        <v>40</v>
      </c>
      <c r="AB61" s="1" t="s">
        <v>49</v>
      </c>
      <c r="AC61" s="1"/>
      <c r="AD61" s="1"/>
      <c r="AE61" s="1"/>
      <c r="AF61" s="1"/>
      <c r="AG61" s="1"/>
      <c r="AH61" s="1"/>
      <c r="AI61" s="1"/>
      <c r="AJ61" s="70" t="str">
        <f t="shared" si="8"/>
        <v>NA</v>
      </c>
      <c r="AK61" s="71">
        <f t="shared" si="9"/>
        <v>-44001.865277777775</v>
      </c>
      <c r="AL61" s="71">
        <f t="shared" si="10"/>
        <v>0.65277777778101154</v>
      </c>
      <c r="AM61" s="71">
        <f t="shared" si="11"/>
        <v>0.65277777778101154</v>
      </c>
      <c r="AN61" s="71" t="e">
        <f>IF(AL61&gt;=#REF!,"NO","Yes")</f>
        <v>#REF!</v>
      </c>
      <c r="AO61" s="72" t="e">
        <f>IF(AM61="Pending","pending",IF(AM61&gt;=#REF!,"No", "Yes"))</f>
        <v>#REF!</v>
      </c>
      <c r="AP61" s="73">
        <f t="shared" ca="1" si="12"/>
        <v>44161.737907060182</v>
      </c>
      <c r="AQ61" s="74" t="str">
        <f t="shared" si="13"/>
        <v>Non Pending</v>
      </c>
    </row>
    <row r="62" spans="1:44" hidden="1" x14ac:dyDescent="0.35">
      <c r="A62" s="1">
        <v>61</v>
      </c>
      <c r="B62" s="1" t="s">
        <v>688</v>
      </c>
      <c r="C62" s="8">
        <v>44002.25</v>
      </c>
      <c r="D62" s="8">
        <v>44002.47152777778</v>
      </c>
      <c r="E62" s="1">
        <v>231099435</v>
      </c>
      <c r="F62" s="1" t="s">
        <v>60</v>
      </c>
      <c r="G62" s="1" t="s">
        <v>41</v>
      </c>
      <c r="H62" s="8">
        <v>44002.746527777781</v>
      </c>
      <c r="I62" s="1" t="s">
        <v>779</v>
      </c>
      <c r="J62" s="1" t="s">
        <v>37</v>
      </c>
      <c r="K62" s="1" t="s">
        <v>38</v>
      </c>
      <c r="L62" s="1" t="s">
        <v>687</v>
      </c>
      <c r="M62" s="1">
        <f t="shared" si="7"/>
        <v>25</v>
      </c>
      <c r="N62" s="1" t="s">
        <v>74</v>
      </c>
      <c r="O62" s="1" t="s">
        <v>70</v>
      </c>
      <c r="P62" s="1" t="s">
        <v>720</v>
      </c>
      <c r="Q62" s="8">
        <v>44002.854166666664</v>
      </c>
      <c r="R62" s="8">
        <v>44002.854166666664</v>
      </c>
      <c r="S62" s="8"/>
      <c r="T62" s="8"/>
      <c r="U62" s="8"/>
      <c r="V62" s="8">
        <v>44004.57916666667</v>
      </c>
      <c r="W62" s="8"/>
      <c r="X62" s="8"/>
      <c r="Y62" s="8"/>
      <c r="Z62" s="8"/>
      <c r="AA62" s="1" t="s">
        <v>183</v>
      </c>
      <c r="AB62" s="1" t="s">
        <v>76</v>
      </c>
      <c r="AC62" s="1"/>
      <c r="AD62" s="1" t="s">
        <v>780</v>
      </c>
      <c r="AE62" s="1"/>
      <c r="AF62" s="1"/>
      <c r="AG62" s="1"/>
      <c r="AH62" s="1"/>
      <c r="AI62" s="1"/>
      <c r="AJ62" s="70" t="str">
        <f t="shared" si="8"/>
        <v>NA</v>
      </c>
      <c r="AK62" s="71">
        <f t="shared" si="9"/>
        <v>-44002.746527777781</v>
      </c>
      <c r="AL62" s="71">
        <f t="shared" si="10"/>
        <v>1.8326388888890506</v>
      </c>
      <c r="AM62" s="71" t="str">
        <f t="shared" si="11"/>
        <v>Pending</v>
      </c>
      <c r="AN62" s="71" t="e">
        <f>IF(AL62&gt;=#REF!,"NO","Yes")</f>
        <v>#REF!</v>
      </c>
      <c r="AO62" s="72" t="str">
        <f>IF(AM62="Pending","pending",IF(AM62&gt;=#REF!,"No", "Yes"))</f>
        <v>pending</v>
      </c>
      <c r="AP62" s="73">
        <f t="shared" ca="1" si="12"/>
        <v>44161.737907060182</v>
      </c>
      <c r="AQ62" s="74">
        <f t="shared" ca="1" si="13"/>
        <v>158.99137928240089</v>
      </c>
    </row>
    <row r="63" spans="1:44" hidden="1" x14ac:dyDescent="0.35">
      <c r="A63" s="1">
        <v>62</v>
      </c>
      <c r="B63" s="90" t="s">
        <v>688</v>
      </c>
      <c r="C63" s="8">
        <v>44002.747916666667</v>
      </c>
      <c r="D63" s="8">
        <v>44002.767361111109</v>
      </c>
      <c r="E63" s="1">
        <v>231144896</v>
      </c>
      <c r="F63" s="1" t="s">
        <v>60</v>
      </c>
      <c r="G63" s="1" t="s">
        <v>41</v>
      </c>
      <c r="H63" s="8">
        <v>44002.823611111111</v>
      </c>
      <c r="I63" s="1" t="s">
        <v>787</v>
      </c>
      <c r="J63" s="1" t="s">
        <v>37</v>
      </c>
      <c r="K63" s="1" t="s">
        <v>38</v>
      </c>
      <c r="L63" s="1" t="s">
        <v>788</v>
      </c>
      <c r="M63" s="1">
        <f t="shared" si="7"/>
        <v>25</v>
      </c>
      <c r="N63" s="1" t="s">
        <v>39</v>
      </c>
      <c r="O63" s="1" t="s">
        <v>70</v>
      </c>
      <c r="P63" s="1" t="s">
        <v>65</v>
      </c>
      <c r="Q63" s="8">
        <v>44003.010416666664</v>
      </c>
      <c r="R63" s="8"/>
      <c r="S63" s="8"/>
      <c r="T63" s="8"/>
      <c r="U63" s="8"/>
      <c r="V63" s="8"/>
      <c r="W63" s="8"/>
      <c r="X63" s="8">
        <v>44003.010416666664</v>
      </c>
      <c r="Y63" s="8"/>
      <c r="Z63" s="8">
        <v>44004.523611111108</v>
      </c>
      <c r="AA63" s="1" t="s">
        <v>40</v>
      </c>
      <c r="AB63" s="1" t="s">
        <v>49</v>
      </c>
      <c r="AC63" s="1"/>
      <c r="AD63" s="1"/>
      <c r="AE63" s="1"/>
      <c r="AF63" s="1"/>
      <c r="AG63" s="1"/>
      <c r="AH63" s="1"/>
      <c r="AI63" s="1"/>
      <c r="AJ63" s="70" t="str">
        <f t="shared" si="8"/>
        <v>NA</v>
      </c>
      <c r="AK63" s="71">
        <f t="shared" si="9"/>
        <v>-44002.823611111111</v>
      </c>
      <c r="AL63" s="71">
        <f t="shared" si="10"/>
        <v>1.6999999999970896</v>
      </c>
      <c r="AM63" s="71">
        <f t="shared" si="11"/>
        <v>1.6999999999970896</v>
      </c>
      <c r="AN63" s="71" t="e">
        <f>IF(AL63&gt;=#REF!,"NO","Yes")</f>
        <v>#REF!</v>
      </c>
      <c r="AO63" s="72" t="e">
        <f>IF(AM63="Pending","pending",IF(AM63&gt;=#REF!,"No", "Yes"))</f>
        <v>#REF!</v>
      </c>
      <c r="AP63" s="73">
        <f t="shared" ca="1" si="12"/>
        <v>44161.737907060182</v>
      </c>
      <c r="AQ63" s="74" t="str">
        <f t="shared" si="13"/>
        <v>Non Pending</v>
      </c>
      <c r="AR63" s="137"/>
    </row>
    <row r="64" spans="1:44" hidden="1" x14ac:dyDescent="0.35">
      <c r="A64" s="1">
        <v>63</v>
      </c>
      <c r="B64" s="1" t="s">
        <v>688</v>
      </c>
      <c r="C64" s="8">
        <v>44002.570833333331</v>
      </c>
      <c r="D64" s="8">
        <v>44002.627083333333</v>
      </c>
      <c r="E64" s="1">
        <v>231131697</v>
      </c>
      <c r="F64" s="1" t="s">
        <v>782</v>
      </c>
      <c r="G64" s="1" t="s">
        <v>67</v>
      </c>
      <c r="H64" s="8">
        <v>44002.828472222223</v>
      </c>
      <c r="I64" s="1" t="s">
        <v>783</v>
      </c>
      <c r="J64" s="1" t="s">
        <v>110</v>
      </c>
      <c r="K64" s="1" t="s">
        <v>46</v>
      </c>
      <c r="L64" s="1" t="s">
        <v>104</v>
      </c>
      <c r="M64" s="1">
        <f t="shared" si="7"/>
        <v>25</v>
      </c>
      <c r="N64" s="1" t="s">
        <v>74</v>
      </c>
      <c r="O64" s="1" t="s">
        <v>70</v>
      </c>
      <c r="P64" s="1" t="s">
        <v>106</v>
      </c>
      <c r="Q64" s="8">
        <v>44002.944444444445</v>
      </c>
      <c r="R64" s="8">
        <v>44002.944444444445</v>
      </c>
      <c r="S64" s="8"/>
      <c r="T64" s="8"/>
      <c r="U64" s="8"/>
      <c r="V64" s="8">
        <v>44007.918055555558</v>
      </c>
      <c r="W64" s="8"/>
      <c r="X64" s="8"/>
      <c r="Y64" s="8"/>
      <c r="Z64" s="8"/>
      <c r="AA64" s="1" t="s">
        <v>183</v>
      </c>
      <c r="AB64" s="1" t="s">
        <v>76</v>
      </c>
      <c r="AC64" s="1"/>
      <c r="AD64" s="1" t="s">
        <v>807</v>
      </c>
      <c r="AE64" s="1"/>
      <c r="AF64" s="1"/>
      <c r="AG64" s="1"/>
      <c r="AH64" s="1"/>
      <c r="AI64" s="1"/>
      <c r="AJ64" s="70" t="str">
        <f t="shared" si="8"/>
        <v>NA</v>
      </c>
      <c r="AK64" s="71">
        <f t="shared" si="9"/>
        <v>-44002.828472222223</v>
      </c>
      <c r="AL64" s="71">
        <f t="shared" si="10"/>
        <v>5.0895833333343035</v>
      </c>
      <c r="AM64" s="71" t="str">
        <f t="shared" si="11"/>
        <v>Pending</v>
      </c>
      <c r="AN64" s="71" t="e">
        <f>IF(AL64&gt;=#REF!,"NO","Yes")</f>
        <v>#REF!</v>
      </c>
      <c r="AO64" s="72" t="str">
        <f>IF(AM64="Pending","pending",IF(AM64&gt;=#REF!,"No", "Yes"))</f>
        <v>pending</v>
      </c>
      <c r="AP64" s="73">
        <f t="shared" ca="1" si="12"/>
        <v>44161.737907060182</v>
      </c>
      <c r="AQ64" s="74">
        <f t="shared" ca="1" si="13"/>
        <v>158.90943483795854</v>
      </c>
    </row>
    <row r="65" spans="1:43" hidden="1" x14ac:dyDescent="0.35">
      <c r="A65" s="1">
        <v>64</v>
      </c>
      <c r="B65" s="1" t="s">
        <v>836</v>
      </c>
      <c r="C65" s="8">
        <v>44002.956944444442</v>
      </c>
      <c r="D65" s="8">
        <v>44002.99722222222</v>
      </c>
      <c r="E65" s="1">
        <v>231163971</v>
      </c>
      <c r="F65" s="1" t="s">
        <v>60</v>
      </c>
      <c r="G65" s="1" t="s">
        <v>41</v>
      </c>
      <c r="H65" s="8">
        <v>44003.131944444445</v>
      </c>
      <c r="I65" s="1" t="s">
        <v>837</v>
      </c>
      <c r="J65" s="1" t="s">
        <v>38</v>
      </c>
      <c r="K65" s="1" t="s">
        <v>37</v>
      </c>
      <c r="L65" s="1" t="s">
        <v>838</v>
      </c>
      <c r="M65" s="1">
        <f t="shared" si="7"/>
        <v>26</v>
      </c>
      <c r="N65" s="1" t="s">
        <v>39</v>
      </c>
      <c r="O65" s="1" t="s">
        <v>70</v>
      </c>
      <c r="P65" s="1" t="s">
        <v>153</v>
      </c>
      <c r="Q65" s="8">
        <v>44003.541666666664</v>
      </c>
      <c r="R65" s="8"/>
      <c r="S65" s="8"/>
      <c r="T65" s="8"/>
      <c r="U65" s="8"/>
      <c r="V65" s="8"/>
      <c r="W65" s="8"/>
      <c r="X65" s="8">
        <v>44003.541666666664</v>
      </c>
      <c r="Y65" s="8"/>
      <c r="Z65" s="8">
        <v>44003.84097222222</v>
      </c>
      <c r="AA65" s="1" t="s">
        <v>40</v>
      </c>
      <c r="AB65" s="1" t="s">
        <v>49</v>
      </c>
      <c r="AC65" s="1"/>
      <c r="AD65" s="1"/>
      <c r="AE65" s="1"/>
      <c r="AF65" s="1"/>
      <c r="AG65" s="1"/>
      <c r="AH65" s="1"/>
      <c r="AI65" s="1"/>
      <c r="AJ65" s="70"/>
      <c r="AK65" s="71">
        <f t="shared" si="9"/>
        <v>-44003.131944444445</v>
      </c>
      <c r="AL65" s="71">
        <f t="shared" si="10"/>
        <v>0.70902777777519077</v>
      </c>
      <c r="AM65" s="71">
        <f t="shared" si="11"/>
        <v>0.70902777777519077</v>
      </c>
      <c r="AN65" s="71" t="e">
        <f>IF(AL65&gt;=#REF!,"NO","Yes")</f>
        <v>#REF!</v>
      </c>
      <c r="AO65" s="72" t="e">
        <f>IF(AM65="Pending","pending",IF(AM65&gt;=#REF!,"No", "Yes"))</f>
        <v>#REF!</v>
      </c>
      <c r="AP65" s="73">
        <f t="shared" ca="1" si="12"/>
        <v>44161.737907060182</v>
      </c>
      <c r="AQ65" s="74" t="str">
        <f t="shared" si="13"/>
        <v>Non Pending</v>
      </c>
    </row>
    <row r="66" spans="1:43" hidden="1" x14ac:dyDescent="0.35">
      <c r="A66" s="1">
        <v>65</v>
      </c>
      <c r="B66" s="90" t="s">
        <v>688</v>
      </c>
      <c r="C66" s="8">
        <v>44003.418055555558</v>
      </c>
      <c r="D66" s="8">
        <v>44003.484722222223</v>
      </c>
      <c r="E66" s="1">
        <v>231190999</v>
      </c>
      <c r="F66" s="1" t="s">
        <v>62</v>
      </c>
      <c r="G66" s="1" t="s">
        <v>42</v>
      </c>
      <c r="H66" s="8">
        <v>44003.605555555558</v>
      </c>
      <c r="I66" s="1" t="s">
        <v>789</v>
      </c>
      <c r="J66" s="1" t="s">
        <v>37</v>
      </c>
      <c r="K66" s="1" t="s">
        <v>38</v>
      </c>
      <c r="L66" s="1" t="s">
        <v>790</v>
      </c>
      <c r="M66" s="1">
        <f t="shared" ref="M66:M94" si="14">WEEKNUM(H66)</f>
        <v>26</v>
      </c>
      <c r="N66" s="1" t="s">
        <v>39</v>
      </c>
      <c r="O66" s="1" t="s">
        <v>70</v>
      </c>
      <c r="P66" s="1" t="s">
        <v>82</v>
      </c>
      <c r="Q66" s="8">
        <v>44003.640277777777</v>
      </c>
      <c r="R66" s="8"/>
      <c r="S66" s="8"/>
      <c r="T66" s="8"/>
      <c r="U66" s="8"/>
      <c r="V66" s="8"/>
      <c r="W66" s="8"/>
      <c r="X66" s="8">
        <v>44003.640277777777</v>
      </c>
      <c r="Y66" s="8"/>
      <c r="Z66" s="8">
        <v>44003.98333333333</v>
      </c>
      <c r="AA66" s="1" t="s">
        <v>40</v>
      </c>
      <c r="AB66" s="1" t="s">
        <v>49</v>
      </c>
      <c r="AC66" s="1"/>
      <c r="AD66" s="1"/>
      <c r="AE66" s="1"/>
      <c r="AF66" s="1"/>
      <c r="AG66" s="1"/>
      <c r="AH66" s="1"/>
      <c r="AI66" s="1"/>
      <c r="AJ66" s="70" t="str">
        <f t="shared" ref="AJ66:AJ71" si="15">IF(N66="Final","NA",IF(S66="","NA",S66-H66))</f>
        <v>NA</v>
      </c>
      <c r="AK66" s="71">
        <f t="shared" ref="AK66:AK94" si="16">IF(N66="initial",IF(AA66="converted to Final MIR",Y66-H66,U66-H66),Y66-H66)</f>
        <v>-44003.605555555558</v>
      </c>
      <c r="AL66" s="71">
        <f t="shared" ref="AL66:AL94" si="17">IF(N66="initial",IF(AA66="converted to Final MIR",Z66-H66,V66-H66),Z66-H66)</f>
        <v>0.37777777777228039</v>
      </c>
      <c r="AM66" s="71">
        <f t="shared" ref="AM66:AM94" si="18">IF(N66="Final",Z66-H66,IF(AB66="MIR Distributed",Z66-H66,"Pending"))</f>
        <v>0.37777777777228039</v>
      </c>
      <c r="AN66" s="71" t="e">
        <f>IF(AL66&gt;=#REF!,"NO","Yes")</f>
        <v>#REF!</v>
      </c>
      <c r="AO66" s="72" t="e">
        <f>IF(AM66="Pending","pending",IF(AM66&gt;=#REF!,"No", "Yes"))</f>
        <v>#REF!</v>
      </c>
      <c r="AP66" s="73">
        <f t="shared" ref="AP66:AP94" ca="1" si="19">NOW()</f>
        <v>44161.737907060182</v>
      </c>
      <c r="AQ66" s="74" t="str">
        <f t="shared" ref="AQ66:AQ94" si="20">IF(AB66="Final Awaited", AP66-H66, IF(AB66="Sent for Approval", AP66-H66, "Non Pending"))</f>
        <v>Non Pending</v>
      </c>
    </row>
    <row r="67" spans="1:43" hidden="1" x14ac:dyDescent="0.35">
      <c r="A67" s="1">
        <v>66</v>
      </c>
      <c r="B67" s="90" t="s">
        <v>688</v>
      </c>
      <c r="C67" s="8">
        <v>44003.592361111114</v>
      </c>
      <c r="D67" s="8">
        <v>44003.636111111111</v>
      </c>
      <c r="E67" s="1">
        <v>231201757</v>
      </c>
      <c r="F67" s="1" t="s">
        <v>60</v>
      </c>
      <c r="G67" s="1" t="s">
        <v>41</v>
      </c>
      <c r="H67" s="8">
        <v>44003.722222222219</v>
      </c>
      <c r="I67" s="1" t="s">
        <v>763</v>
      </c>
      <c r="J67" s="1" t="s">
        <v>37</v>
      </c>
      <c r="K67" s="1" t="s">
        <v>38</v>
      </c>
      <c r="L67" s="1" t="s">
        <v>791</v>
      </c>
      <c r="M67" s="1">
        <f t="shared" si="14"/>
        <v>26</v>
      </c>
      <c r="N67" s="1" t="s">
        <v>39</v>
      </c>
      <c r="O67" s="1" t="s">
        <v>70</v>
      </c>
      <c r="P67" s="1" t="s">
        <v>85</v>
      </c>
      <c r="Q67" s="8">
        <v>44003.756249999999</v>
      </c>
      <c r="R67" s="8"/>
      <c r="S67" s="8"/>
      <c r="T67" s="8"/>
      <c r="U67" s="8"/>
      <c r="V67" s="8"/>
      <c r="W67" s="8"/>
      <c r="X67" s="8">
        <v>44003.756249999999</v>
      </c>
      <c r="Y67" s="8"/>
      <c r="Z67" s="8">
        <v>44003.991666666669</v>
      </c>
      <c r="AA67" s="1" t="s">
        <v>40</v>
      </c>
      <c r="AB67" s="1" t="s">
        <v>49</v>
      </c>
      <c r="AC67" s="1"/>
      <c r="AD67" s="1"/>
      <c r="AE67" s="1"/>
      <c r="AF67" s="1"/>
      <c r="AG67" s="1"/>
      <c r="AH67" s="1"/>
      <c r="AI67" s="1"/>
      <c r="AJ67" s="70" t="str">
        <f t="shared" si="15"/>
        <v>NA</v>
      </c>
      <c r="AK67" s="71">
        <f t="shared" si="16"/>
        <v>-44003.722222222219</v>
      </c>
      <c r="AL67" s="71">
        <f t="shared" si="17"/>
        <v>0.26944444444961846</v>
      </c>
      <c r="AM67" s="71">
        <f t="shared" si="18"/>
        <v>0.26944444444961846</v>
      </c>
      <c r="AN67" s="71" t="e">
        <f>IF(AL67&gt;=#REF!,"NO","Yes")</f>
        <v>#REF!</v>
      </c>
      <c r="AO67" s="72" t="e">
        <f>IF(AM67="Pending","pending",IF(AM67&gt;=#REF!,"No", "Yes"))</f>
        <v>#REF!</v>
      </c>
      <c r="AP67" s="73">
        <f t="shared" ca="1" si="19"/>
        <v>44161.737907060182</v>
      </c>
      <c r="AQ67" s="74" t="str">
        <f t="shared" si="20"/>
        <v>Non Pending</v>
      </c>
    </row>
    <row r="68" spans="1:43" hidden="1" x14ac:dyDescent="0.35">
      <c r="A68" s="1">
        <v>67</v>
      </c>
      <c r="B68" s="1" t="s">
        <v>688</v>
      </c>
      <c r="C68" s="8">
        <v>44004.071527777778</v>
      </c>
      <c r="D68" s="8">
        <v>44004.135416666664</v>
      </c>
      <c r="E68" s="1">
        <v>231230783</v>
      </c>
      <c r="F68" s="1" t="s">
        <v>115</v>
      </c>
      <c r="G68" s="1" t="s">
        <v>67</v>
      </c>
      <c r="H68" s="8">
        <v>44004.182638888888</v>
      </c>
      <c r="I68" s="1" t="s">
        <v>801</v>
      </c>
      <c r="J68" s="1" t="s">
        <v>110</v>
      </c>
      <c r="K68" s="1" t="s">
        <v>46</v>
      </c>
      <c r="L68" s="1" t="s">
        <v>687</v>
      </c>
      <c r="M68" s="1">
        <f t="shared" si="14"/>
        <v>26</v>
      </c>
      <c r="N68" s="1" t="s">
        <v>74</v>
      </c>
      <c r="O68" s="1" t="s">
        <v>70</v>
      </c>
      <c r="P68" s="1" t="s">
        <v>696</v>
      </c>
      <c r="Q68" s="8">
        <v>44004.236111111109</v>
      </c>
      <c r="R68" s="8">
        <v>44004.239583333336</v>
      </c>
      <c r="S68" s="8">
        <v>44005.46597222222</v>
      </c>
      <c r="T68" s="8">
        <v>44005.579861111109</v>
      </c>
      <c r="U68" s="8">
        <v>44005.643055555556</v>
      </c>
      <c r="V68" s="8">
        <v>44005.799305555556</v>
      </c>
      <c r="W68" s="8"/>
      <c r="X68" s="8"/>
      <c r="Y68" s="8"/>
      <c r="Z68" s="8"/>
      <c r="AA68" s="1" t="s">
        <v>183</v>
      </c>
      <c r="AB68" s="1" t="s">
        <v>76</v>
      </c>
      <c r="AC68" s="1"/>
      <c r="AD68" s="1" t="s">
        <v>802</v>
      </c>
      <c r="AE68" s="1"/>
      <c r="AF68" s="1"/>
      <c r="AG68" s="1"/>
      <c r="AH68" s="1"/>
      <c r="AI68" s="1"/>
      <c r="AJ68" s="70">
        <f t="shared" si="15"/>
        <v>1.2833333333328483</v>
      </c>
      <c r="AK68" s="71">
        <f t="shared" si="16"/>
        <v>1.4604166666686069</v>
      </c>
      <c r="AL68" s="71">
        <f t="shared" si="17"/>
        <v>1.6166666666686069</v>
      </c>
      <c r="AM68" s="71" t="str">
        <f t="shared" si="18"/>
        <v>Pending</v>
      </c>
      <c r="AN68" s="71" t="e">
        <f>IF(AL68&gt;=#REF!,"NO","Yes")</f>
        <v>#REF!</v>
      </c>
      <c r="AO68" s="72" t="str">
        <f>IF(AM68="Pending","pending",IF(AM68&gt;=#REF!,"No", "Yes"))</f>
        <v>pending</v>
      </c>
      <c r="AP68" s="73">
        <f t="shared" ca="1" si="19"/>
        <v>44161.737907060182</v>
      </c>
      <c r="AQ68" s="74">
        <f t="shared" ca="1" si="20"/>
        <v>157.5552681712943</v>
      </c>
    </row>
    <row r="69" spans="1:43" hidden="1" x14ac:dyDescent="0.35">
      <c r="A69" s="1">
        <v>68</v>
      </c>
      <c r="B69" s="1" t="s">
        <v>688</v>
      </c>
      <c r="C69" s="8">
        <v>44004.845138888886</v>
      </c>
      <c r="D69" s="8">
        <v>44004.969444444447</v>
      </c>
      <c r="E69" s="1">
        <v>231276111</v>
      </c>
      <c r="F69" s="1" t="s">
        <v>51</v>
      </c>
      <c r="G69" s="1" t="s">
        <v>42</v>
      </c>
      <c r="H69" s="8">
        <v>44004.998611111114</v>
      </c>
      <c r="I69" s="1" t="s">
        <v>804</v>
      </c>
      <c r="J69" s="1" t="s">
        <v>37</v>
      </c>
      <c r="K69" s="1" t="s">
        <v>38</v>
      </c>
      <c r="L69" s="1" t="s">
        <v>805</v>
      </c>
      <c r="M69" s="1">
        <f t="shared" si="14"/>
        <v>26</v>
      </c>
      <c r="N69" s="1" t="s">
        <v>39</v>
      </c>
      <c r="O69" s="1" t="s">
        <v>70</v>
      </c>
      <c r="P69" s="1" t="s">
        <v>125</v>
      </c>
      <c r="Q69" s="8">
        <v>44005.125</v>
      </c>
      <c r="R69" s="8"/>
      <c r="S69" s="8"/>
      <c r="T69" s="8"/>
      <c r="U69" s="8"/>
      <c r="V69" s="8"/>
      <c r="W69" s="8"/>
      <c r="X69" s="8">
        <v>44005.151388888888</v>
      </c>
      <c r="Y69" s="8"/>
      <c r="Z69" s="8">
        <v>44005.606249999997</v>
      </c>
      <c r="AA69" s="1" t="s">
        <v>40</v>
      </c>
      <c r="AB69" s="1" t="s">
        <v>49</v>
      </c>
      <c r="AC69" s="1"/>
      <c r="AD69" s="1"/>
      <c r="AE69" s="1"/>
      <c r="AF69" s="1"/>
      <c r="AG69" s="1"/>
      <c r="AH69" s="1"/>
      <c r="AI69" s="1"/>
      <c r="AJ69" s="70" t="str">
        <f t="shared" si="15"/>
        <v>NA</v>
      </c>
      <c r="AK69" s="71">
        <f t="shared" si="16"/>
        <v>-44004.998611111114</v>
      </c>
      <c r="AL69" s="71">
        <f t="shared" si="17"/>
        <v>0.60763888888322981</v>
      </c>
      <c r="AM69" s="71">
        <f t="shared" si="18"/>
        <v>0.60763888888322981</v>
      </c>
      <c r="AN69" s="71" t="e">
        <f>IF(AL69&gt;=#REF!,"NO","Yes")</f>
        <v>#REF!</v>
      </c>
      <c r="AO69" s="72" t="e">
        <f>IF(AM69="Pending","pending",IF(AM69&gt;=#REF!,"No", "Yes"))</f>
        <v>#REF!</v>
      </c>
      <c r="AP69" s="73">
        <f t="shared" ca="1" si="19"/>
        <v>44161.737907060182</v>
      </c>
      <c r="AQ69" s="74" t="str">
        <f t="shared" si="20"/>
        <v>Non Pending</v>
      </c>
    </row>
    <row r="70" spans="1:43" hidden="1" x14ac:dyDescent="0.35">
      <c r="A70" s="1">
        <v>69</v>
      </c>
      <c r="B70" s="1" t="s">
        <v>688</v>
      </c>
      <c r="C70" s="8">
        <v>44005.065972222219</v>
      </c>
      <c r="D70" s="8">
        <v>44005.114583333336</v>
      </c>
      <c r="E70" s="1">
        <v>231292698</v>
      </c>
      <c r="F70" s="1" t="s">
        <v>115</v>
      </c>
      <c r="G70" s="1" t="s">
        <v>67</v>
      </c>
      <c r="H70" s="8">
        <v>44005.283333333333</v>
      </c>
      <c r="I70" s="1" t="s">
        <v>801</v>
      </c>
      <c r="J70" s="1" t="s">
        <v>110</v>
      </c>
      <c r="K70" s="1" t="s">
        <v>46</v>
      </c>
      <c r="L70" s="1" t="s">
        <v>687</v>
      </c>
      <c r="M70" s="1">
        <f t="shared" si="14"/>
        <v>26</v>
      </c>
      <c r="N70" s="1" t="s">
        <v>74</v>
      </c>
      <c r="O70" s="1" t="s">
        <v>70</v>
      </c>
      <c r="P70" s="1" t="s">
        <v>696</v>
      </c>
      <c r="Q70" s="8">
        <v>44005.236111111109</v>
      </c>
      <c r="R70" s="8">
        <v>44005.295138888891</v>
      </c>
      <c r="S70" s="8">
        <v>44005.463194444441</v>
      </c>
      <c r="T70" s="8">
        <v>44005.482638888891</v>
      </c>
      <c r="U70" s="8">
        <v>44005.830555555556</v>
      </c>
      <c r="V70" s="8">
        <v>44005.904861111114</v>
      </c>
      <c r="W70" s="8"/>
      <c r="X70" s="8"/>
      <c r="Y70" s="8"/>
      <c r="Z70" s="8"/>
      <c r="AA70" s="1" t="s">
        <v>183</v>
      </c>
      <c r="AB70" s="1" t="s">
        <v>76</v>
      </c>
      <c r="AC70" s="1"/>
      <c r="AD70" s="1" t="s">
        <v>802</v>
      </c>
      <c r="AE70" s="1"/>
      <c r="AF70" s="1"/>
      <c r="AG70" s="1"/>
      <c r="AH70" s="1"/>
      <c r="AI70" s="1"/>
      <c r="AJ70" s="70">
        <f t="shared" si="15"/>
        <v>0.17986111110803904</v>
      </c>
      <c r="AK70" s="71">
        <f t="shared" si="16"/>
        <v>0.54722222222335404</v>
      </c>
      <c r="AL70" s="71">
        <f t="shared" si="17"/>
        <v>0.62152777778101154</v>
      </c>
      <c r="AM70" s="71" t="str">
        <f t="shared" si="18"/>
        <v>Pending</v>
      </c>
      <c r="AN70" s="71" t="e">
        <f>IF(AL70&gt;=#REF!,"NO","Yes")</f>
        <v>#REF!</v>
      </c>
      <c r="AO70" s="72" t="str">
        <f>IF(AM70="Pending","pending",IF(AM70&gt;=#REF!,"No", "Yes"))</f>
        <v>pending</v>
      </c>
      <c r="AP70" s="73">
        <f t="shared" ca="1" si="19"/>
        <v>44161.737907060182</v>
      </c>
      <c r="AQ70" s="74">
        <f t="shared" ca="1" si="20"/>
        <v>156.45457372684905</v>
      </c>
    </row>
    <row r="71" spans="1:43" hidden="1" x14ac:dyDescent="0.35">
      <c r="A71" s="1">
        <v>70</v>
      </c>
      <c r="B71" s="1" t="s">
        <v>688</v>
      </c>
      <c r="C71" s="8">
        <v>44005.157638888886</v>
      </c>
      <c r="D71" s="8">
        <v>44005.545138888891</v>
      </c>
      <c r="E71" s="1">
        <v>231299925</v>
      </c>
      <c r="F71" s="1" t="s">
        <v>51</v>
      </c>
      <c r="G71" s="1" t="s">
        <v>42</v>
      </c>
      <c r="H71" s="8">
        <v>44005.595138888886</v>
      </c>
      <c r="I71" s="1" t="s">
        <v>804</v>
      </c>
      <c r="J71" s="1" t="s">
        <v>37</v>
      </c>
      <c r="K71" s="1" t="s">
        <v>38</v>
      </c>
      <c r="L71" s="1" t="s">
        <v>808</v>
      </c>
      <c r="M71" s="1">
        <f t="shared" si="14"/>
        <v>26</v>
      </c>
      <c r="N71" s="1" t="s">
        <v>39</v>
      </c>
      <c r="O71" s="1" t="s">
        <v>70</v>
      </c>
      <c r="P71" s="1" t="s">
        <v>314</v>
      </c>
      <c r="Q71" s="8">
        <v>44005.913194444445</v>
      </c>
      <c r="R71" s="8"/>
      <c r="S71" s="8"/>
      <c r="T71" s="8"/>
      <c r="U71" s="8"/>
      <c r="V71" s="8"/>
      <c r="W71" s="8"/>
      <c r="X71" s="8">
        <v>44005.915277777778</v>
      </c>
      <c r="Y71" s="8"/>
      <c r="Z71" s="8">
        <v>44006.660416666666</v>
      </c>
      <c r="AA71" s="1" t="s">
        <v>40</v>
      </c>
      <c r="AB71" s="1" t="s">
        <v>49</v>
      </c>
      <c r="AC71" s="1"/>
      <c r="AD71" s="1"/>
      <c r="AE71" s="1"/>
      <c r="AF71" s="1"/>
      <c r="AG71" s="1"/>
      <c r="AH71" s="1"/>
      <c r="AI71" s="1"/>
      <c r="AJ71" s="70" t="str">
        <f t="shared" si="15"/>
        <v>NA</v>
      </c>
      <c r="AK71" s="71">
        <f t="shared" si="16"/>
        <v>-44005.595138888886</v>
      </c>
      <c r="AL71" s="71">
        <f t="shared" si="17"/>
        <v>1.0652777777795563</v>
      </c>
      <c r="AM71" s="71">
        <f t="shared" si="18"/>
        <v>1.0652777777795563</v>
      </c>
      <c r="AN71" s="71" t="e">
        <f>IF(AL71&gt;=#REF!,"NO","Yes")</f>
        <v>#REF!</v>
      </c>
      <c r="AO71" s="72" t="e">
        <f>IF(AM71="Pending","pending",IF(AM71&gt;=#REF!,"No", "Yes"))</f>
        <v>#REF!</v>
      </c>
      <c r="AP71" s="73">
        <f t="shared" ca="1" si="19"/>
        <v>44161.737907060182</v>
      </c>
      <c r="AQ71" s="74" t="str">
        <f t="shared" si="20"/>
        <v>Non Pending</v>
      </c>
    </row>
    <row r="72" spans="1:43" ht="25" hidden="1" x14ac:dyDescent="0.35">
      <c r="A72" s="1">
        <v>71</v>
      </c>
      <c r="B72" s="1" t="s">
        <v>836</v>
      </c>
      <c r="C72" s="8">
        <v>44005.916666666664</v>
      </c>
      <c r="D72" s="8">
        <v>44005.936111111114</v>
      </c>
      <c r="E72" s="1">
        <v>231342518</v>
      </c>
      <c r="F72" s="1" t="s">
        <v>66</v>
      </c>
      <c r="G72" s="1" t="s">
        <v>67</v>
      </c>
      <c r="H72" s="8">
        <v>44005.961111111108</v>
      </c>
      <c r="I72" s="1" t="s">
        <v>839</v>
      </c>
      <c r="J72" s="1" t="s">
        <v>38</v>
      </c>
      <c r="K72" s="1" t="s">
        <v>37</v>
      </c>
      <c r="L72" s="1" t="s">
        <v>840</v>
      </c>
      <c r="M72" s="1">
        <f t="shared" si="14"/>
        <v>26</v>
      </c>
      <c r="N72" s="1" t="s">
        <v>74</v>
      </c>
      <c r="O72" s="1" t="s">
        <v>70</v>
      </c>
      <c r="P72" s="1" t="s">
        <v>153</v>
      </c>
      <c r="Q72" s="8">
        <v>44006.25</v>
      </c>
      <c r="R72" s="8">
        <v>44006.253472222219</v>
      </c>
      <c r="S72" s="8">
        <v>44006.637499999997</v>
      </c>
      <c r="T72" s="8">
        <v>44006.638888888891</v>
      </c>
      <c r="U72" s="8">
        <v>44006.6875</v>
      </c>
      <c r="V72" s="8">
        <v>44006.865972222222</v>
      </c>
      <c r="W72" s="8"/>
      <c r="X72" s="8"/>
      <c r="Y72" s="8"/>
      <c r="Z72" s="8">
        <v>44006.865972222222</v>
      </c>
      <c r="AA72" s="1" t="s">
        <v>74</v>
      </c>
      <c r="AB72" s="1" t="s">
        <v>49</v>
      </c>
      <c r="AC72" s="1"/>
      <c r="AD72" s="1"/>
      <c r="AE72" s="1"/>
      <c r="AF72" s="1"/>
      <c r="AG72" s="1"/>
      <c r="AH72" s="1"/>
      <c r="AI72" s="1"/>
      <c r="AJ72" s="70"/>
      <c r="AK72" s="71">
        <f t="shared" si="16"/>
        <v>0.72638888889196096</v>
      </c>
      <c r="AL72" s="71">
        <f t="shared" si="17"/>
        <v>0.90486111111385981</v>
      </c>
      <c r="AM72" s="71" t="str">
        <f t="shared" si="18"/>
        <v>Pending</v>
      </c>
      <c r="AN72" s="71" t="e">
        <f>IF(AL72&gt;=#REF!,"NO","Yes")</f>
        <v>#REF!</v>
      </c>
      <c r="AO72" s="72" t="str">
        <f>IF(AM72="Pending","pending",IF(AM72&gt;=#REF!,"No", "Yes"))</f>
        <v>pending</v>
      </c>
      <c r="AP72" s="73">
        <f t="shared" ca="1" si="19"/>
        <v>44161.737907060182</v>
      </c>
      <c r="AQ72" s="74" t="str">
        <f t="shared" si="20"/>
        <v>Non Pending</v>
      </c>
    </row>
    <row r="73" spans="1:43" hidden="1" x14ac:dyDescent="0.35">
      <c r="A73" s="1">
        <v>72</v>
      </c>
      <c r="B73" s="1" t="s">
        <v>688</v>
      </c>
      <c r="C73" s="8">
        <v>44006.710416666669</v>
      </c>
      <c r="D73" s="8">
        <v>44006.689583333333</v>
      </c>
      <c r="E73" s="1">
        <v>231387965</v>
      </c>
      <c r="F73" s="1" t="s">
        <v>50</v>
      </c>
      <c r="G73" s="1" t="s">
        <v>41</v>
      </c>
      <c r="H73" s="8">
        <v>44006.729166666664</v>
      </c>
      <c r="I73" s="1" t="s">
        <v>812</v>
      </c>
      <c r="J73" s="1" t="s">
        <v>177</v>
      </c>
      <c r="K73" s="1" t="s">
        <v>46</v>
      </c>
      <c r="L73" s="1" t="s">
        <v>813</v>
      </c>
      <c r="M73" s="1">
        <f t="shared" si="14"/>
        <v>26</v>
      </c>
      <c r="N73" s="1" t="s">
        <v>39</v>
      </c>
      <c r="O73" s="1" t="s">
        <v>70</v>
      </c>
      <c r="P73" s="1" t="s">
        <v>132</v>
      </c>
      <c r="Q73" s="8">
        <v>44007.020833333336</v>
      </c>
      <c r="R73" s="8"/>
      <c r="S73" s="8"/>
      <c r="T73" s="8"/>
      <c r="U73" s="8"/>
      <c r="V73" s="8"/>
      <c r="W73" s="8"/>
      <c r="X73" s="8">
        <v>44007.023611111108</v>
      </c>
      <c r="Y73" s="8"/>
      <c r="Z73" s="8">
        <v>44007.648611111108</v>
      </c>
      <c r="AA73" s="1" t="s">
        <v>40</v>
      </c>
      <c r="AB73" s="1" t="s">
        <v>49</v>
      </c>
      <c r="AC73" s="1"/>
      <c r="AD73" s="1"/>
      <c r="AE73" s="1"/>
      <c r="AF73" s="1"/>
      <c r="AG73" s="1"/>
      <c r="AH73" s="1"/>
      <c r="AI73" s="1"/>
      <c r="AJ73" s="70" t="str">
        <f>IF(N73="Final","NA",IF(S73="","NA",S73-H73))</f>
        <v>NA</v>
      </c>
      <c r="AK73" s="71">
        <f t="shared" si="16"/>
        <v>-44006.729166666664</v>
      </c>
      <c r="AL73" s="71">
        <f t="shared" si="17"/>
        <v>0.91944444444379769</v>
      </c>
      <c r="AM73" s="71">
        <f t="shared" si="18"/>
        <v>0.91944444444379769</v>
      </c>
      <c r="AN73" s="71" t="e">
        <f>IF(AL73&gt;=#REF!,"NO","Yes")</f>
        <v>#REF!</v>
      </c>
      <c r="AO73" s="72" t="e">
        <f>IF(AM73="Pending","pending",IF(AM73&gt;=#REF!,"No", "Yes"))</f>
        <v>#REF!</v>
      </c>
      <c r="AP73" s="73">
        <f t="shared" ca="1" si="19"/>
        <v>44161.737907060182</v>
      </c>
      <c r="AQ73" s="74" t="str">
        <f t="shared" si="20"/>
        <v>Non Pending</v>
      </c>
    </row>
    <row r="74" spans="1:43" hidden="1" x14ac:dyDescent="0.35">
      <c r="A74" s="1">
        <v>73</v>
      </c>
      <c r="B74" s="1" t="s">
        <v>688</v>
      </c>
      <c r="C74" s="8">
        <v>44006.652777777781</v>
      </c>
      <c r="D74" s="8">
        <v>43996.681250000001</v>
      </c>
      <c r="E74" s="1">
        <v>231387309</v>
      </c>
      <c r="F74" s="1" t="s">
        <v>50</v>
      </c>
      <c r="G74" s="1" t="s">
        <v>41</v>
      </c>
      <c r="H74" s="8">
        <v>44006.731944444444</v>
      </c>
      <c r="I74" s="1" t="s">
        <v>809</v>
      </c>
      <c r="J74" s="1" t="s">
        <v>37</v>
      </c>
      <c r="K74" s="1" t="s">
        <v>38</v>
      </c>
      <c r="L74" s="1" t="s">
        <v>810</v>
      </c>
      <c r="M74" s="1">
        <f t="shared" si="14"/>
        <v>26</v>
      </c>
      <c r="N74" s="1" t="s">
        <v>39</v>
      </c>
      <c r="O74" s="1" t="s">
        <v>70</v>
      </c>
      <c r="P74" s="1" t="s">
        <v>85</v>
      </c>
      <c r="Q74" s="8" t="s">
        <v>811</v>
      </c>
      <c r="R74" s="8"/>
      <c r="S74" s="8"/>
      <c r="T74" s="8"/>
      <c r="U74" s="8"/>
      <c r="V74" s="8"/>
      <c r="W74" s="8"/>
      <c r="X74" s="8" t="s">
        <v>811</v>
      </c>
      <c r="Y74" s="8"/>
      <c r="Z74" s="8">
        <v>44007.672222222223</v>
      </c>
      <c r="AA74" s="1" t="s">
        <v>40</v>
      </c>
      <c r="AB74" s="1" t="s">
        <v>49</v>
      </c>
      <c r="AC74" s="1"/>
      <c r="AD74" s="1"/>
      <c r="AE74" s="1"/>
      <c r="AF74" s="1"/>
      <c r="AG74" s="1"/>
      <c r="AH74" s="1"/>
      <c r="AI74" s="1"/>
      <c r="AJ74" s="70" t="str">
        <f>IF(N74="Final","NA",IF(S74="","NA",S74-H74))</f>
        <v>NA</v>
      </c>
      <c r="AK74" s="71">
        <f t="shared" si="16"/>
        <v>-44006.731944444444</v>
      </c>
      <c r="AL74" s="71">
        <f t="shared" si="17"/>
        <v>0.94027777777955635</v>
      </c>
      <c r="AM74" s="71">
        <f t="shared" si="18"/>
        <v>0.94027777777955635</v>
      </c>
      <c r="AN74" s="71" t="e">
        <f>IF(AL74&gt;=#REF!,"NO","Yes")</f>
        <v>#REF!</v>
      </c>
      <c r="AO74" s="72" t="e">
        <f>IF(AM74="Pending","pending",IF(AM74&gt;=#REF!,"No", "Yes"))</f>
        <v>#REF!</v>
      </c>
      <c r="AP74" s="73">
        <f t="shared" ca="1" si="19"/>
        <v>44161.737907060182</v>
      </c>
      <c r="AQ74" s="74" t="str">
        <f t="shared" si="20"/>
        <v>Non Pending</v>
      </c>
    </row>
    <row r="75" spans="1:43" ht="25" hidden="1" x14ac:dyDescent="0.35">
      <c r="A75" s="1">
        <v>74</v>
      </c>
      <c r="B75" s="1" t="s">
        <v>688</v>
      </c>
      <c r="C75" s="8">
        <v>44006.892361111109</v>
      </c>
      <c r="D75" s="8">
        <v>44006.920138888891</v>
      </c>
      <c r="E75" s="1">
        <v>231404946</v>
      </c>
      <c r="F75" s="1" t="s">
        <v>141</v>
      </c>
      <c r="G75" s="1" t="s">
        <v>67</v>
      </c>
      <c r="H75" s="8">
        <v>44007.017361111109</v>
      </c>
      <c r="I75" s="1" t="s">
        <v>814</v>
      </c>
      <c r="J75" s="1" t="s">
        <v>143</v>
      </c>
      <c r="K75" s="1" t="s">
        <v>46</v>
      </c>
      <c r="L75" s="1" t="s">
        <v>815</v>
      </c>
      <c r="M75" s="1">
        <f t="shared" si="14"/>
        <v>26</v>
      </c>
      <c r="N75" s="1" t="s">
        <v>74</v>
      </c>
      <c r="O75" s="1" t="s">
        <v>70</v>
      </c>
      <c r="P75" s="1" t="s">
        <v>720</v>
      </c>
      <c r="Q75" s="8">
        <v>44007.157638888886</v>
      </c>
      <c r="R75" s="8">
        <v>44007.157638888886</v>
      </c>
      <c r="S75" s="8">
        <v>44007.668055555558</v>
      </c>
      <c r="T75" s="8">
        <v>44007.676388888889</v>
      </c>
      <c r="U75" s="8">
        <v>44007.720833333333</v>
      </c>
      <c r="V75" s="8">
        <v>44007.824305555558</v>
      </c>
      <c r="W75" s="8"/>
      <c r="X75" s="8"/>
      <c r="Y75" s="8"/>
      <c r="Z75" s="8"/>
      <c r="AA75" s="1" t="s">
        <v>183</v>
      </c>
      <c r="AB75" s="1" t="s">
        <v>76</v>
      </c>
      <c r="AC75" s="1"/>
      <c r="AD75" s="1" t="s">
        <v>816</v>
      </c>
      <c r="AE75" s="1"/>
      <c r="AF75" s="1"/>
      <c r="AG75" s="1"/>
      <c r="AH75" s="1"/>
      <c r="AI75" s="1"/>
      <c r="AJ75" s="70">
        <f>IF(N75="Final","NA",IF(S75="","NA",S75-H75))</f>
        <v>0.65069444444816327</v>
      </c>
      <c r="AK75" s="71">
        <f t="shared" si="16"/>
        <v>0.70347222222335404</v>
      </c>
      <c r="AL75" s="71">
        <f t="shared" si="17"/>
        <v>0.80694444444816327</v>
      </c>
      <c r="AM75" s="71" t="str">
        <f t="shared" si="18"/>
        <v>Pending</v>
      </c>
      <c r="AN75" s="71" t="e">
        <f>IF(AL75&gt;=#REF!,"NO","Yes")</f>
        <v>#REF!</v>
      </c>
      <c r="AO75" s="72" t="str">
        <f>IF(AM75="Pending","pending",IF(AM75&gt;=#REF!,"No", "Yes"))</f>
        <v>pending</v>
      </c>
      <c r="AP75" s="73">
        <f t="shared" ca="1" si="19"/>
        <v>44161.737907060182</v>
      </c>
      <c r="AQ75" s="74">
        <f t="shared" ca="1" si="20"/>
        <v>154.7205459490724</v>
      </c>
    </row>
    <row r="76" spans="1:43" hidden="1" x14ac:dyDescent="0.35">
      <c r="A76" s="1">
        <v>75</v>
      </c>
      <c r="B76" s="1" t="s">
        <v>688</v>
      </c>
      <c r="C76" s="8">
        <v>44007.698611111111</v>
      </c>
      <c r="D76" s="8">
        <v>44007.750694444447</v>
      </c>
      <c r="E76" s="1">
        <v>231460770</v>
      </c>
      <c r="F76" s="1" t="s">
        <v>62</v>
      </c>
      <c r="G76" s="1" t="s">
        <v>42</v>
      </c>
      <c r="H76" s="8">
        <v>44007.767361111109</v>
      </c>
      <c r="I76" s="1" t="s">
        <v>817</v>
      </c>
      <c r="J76" s="1" t="s">
        <v>37</v>
      </c>
      <c r="K76" s="1" t="s">
        <v>38</v>
      </c>
      <c r="L76" s="1" t="s">
        <v>818</v>
      </c>
      <c r="M76" s="1">
        <f t="shared" si="14"/>
        <v>26</v>
      </c>
      <c r="N76" s="1" t="s">
        <v>39</v>
      </c>
      <c r="O76" s="1" t="s">
        <v>70</v>
      </c>
      <c r="P76" s="1" t="s">
        <v>85</v>
      </c>
      <c r="Q76" s="8">
        <v>44007.767361111109</v>
      </c>
      <c r="R76" s="8"/>
      <c r="S76" s="8"/>
      <c r="T76" s="8"/>
      <c r="U76" s="8"/>
      <c r="V76" s="8"/>
      <c r="W76" s="8"/>
      <c r="X76" s="8">
        <v>44007.767361111109</v>
      </c>
      <c r="Y76" s="8"/>
      <c r="Z76" s="8">
        <v>44008.600694444445</v>
      </c>
      <c r="AA76" s="1" t="s">
        <v>40</v>
      </c>
      <c r="AB76" s="1" t="s">
        <v>49</v>
      </c>
      <c r="AC76" s="1"/>
      <c r="AD76" s="1"/>
      <c r="AE76" s="1"/>
      <c r="AF76" s="1"/>
      <c r="AG76" s="1"/>
      <c r="AH76" s="1"/>
      <c r="AI76" s="1"/>
      <c r="AJ76" s="70" t="str">
        <f>IF(N76="Final","NA",IF(S76="","NA",S76-H76))</f>
        <v>NA</v>
      </c>
      <c r="AK76" s="71">
        <f t="shared" si="16"/>
        <v>-44007.767361111109</v>
      </c>
      <c r="AL76" s="71">
        <f t="shared" si="17"/>
        <v>0.83333333333575865</v>
      </c>
      <c r="AM76" s="71">
        <f t="shared" si="18"/>
        <v>0.83333333333575865</v>
      </c>
      <c r="AN76" s="71" t="e">
        <f>IF(AL76&gt;=#REF!,"NO","Yes")</f>
        <v>#REF!</v>
      </c>
      <c r="AO76" s="72" t="e">
        <f>IF(AM76="Pending","pending",IF(AM76&gt;=#REF!,"No", "Yes"))</f>
        <v>#REF!</v>
      </c>
      <c r="AP76" s="73">
        <f t="shared" ca="1" si="19"/>
        <v>44161.737907060182</v>
      </c>
      <c r="AQ76" s="74" t="str">
        <f t="shared" si="20"/>
        <v>Non Pending</v>
      </c>
    </row>
    <row r="77" spans="1:43" hidden="1" x14ac:dyDescent="0.35">
      <c r="A77" s="1">
        <v>76</v>
      </c>
      <c r="B77" s="1" t="s">
        <v>688</v>
      </c>
      <c r="C77" s="8">
        <v>44007.65</v>
      </c>
      <c r="D77" s="8">
        <v>44007.742361111108</v>
      </c>
      <c r="E77" s="1">
        <v>231461484</v>
      </c>
      <c r="F77" s="1" t="s">
        <v>51</v>
      </c>
      <c r="G77" s="1" t="s">
        <v>42</v>
      </c>
      <c r="H77" s="8">
        <v>44007.777777777781</v>
      </c>
      <c r="I77" s="1" t="s">
        <v>473</v>
      </c>
      <c r="J77" s="1" t="s">
        <v>37</v>
      </c>
      <c r="K77" s="1" t="s">
        <v>38</v>
      </c>
      <c r="L77" s="1" t="s">
        <v>819</v>
      </c>
      <c r="M77" s="1">
        <f t="shared" si="14"/>
        <v>26</v>
      </c>
      <c r="N77" s="1" t="s">
        <v>39</v>
      </c>
      <c r="O77" s="1" t="s">
        <v>70</v>
      </c>
      <c r="P77" s="1" t="s">
        <v>132</v>
      </c>
      <c r="Q77" s="8">
        <v>44007.972222222219</v>
      </c>
      <c r="R77" s="8"/>
      <c r="S77" s="8"/>
      <c r="T77" s="8"/>
      <c r="U77" s="8"/>
      <c r="V77" s="8"/>
      <c r="W77" s="8"/>
      <c r="X77" s="8">
        <v>44007.975694444445</v>
      </c>
      <c r="Y77" s="8"/>
      <c r="Z77" s="8">
        <v>44008.607638888891</v>
      </c>
      <c r="AA77" s="1" t="s">
        <v>40</v>
      </c>
      <c r="AB77" s="1" t="s">
        <v>49</v>
      </c>
      <c r="AC77" s="1"/>
      <c r="AD77" s="1"/>
      <c r="AE77" s="1"/>
      <c r="AF77" s="1"/>
      <c r="AG77" s="1"/>
      <c r="AH77" s="1"/>
      <c r="AI77" s="1"/>
      <c r="AJ77" s="70" t="str">
        <f>IF(N77="Final","NA",IF(S77="","NA",S77-H77))</f>
        <v>NA</v>
      </c>
      <c r="AK77" s="71">
        <f t="shared" si="16"/>
        <v>-44007.777777777781</v>
      </c>
      <c r="AL77" s="71">
        <f t="shared" si="17"/>
        <v>0.82986111110949423</v>
      </c>
      <c r="AM77" s="71">
        <f t="shared" si="18"/>
        <v>0.82986111110949423</v>
      </c>
      <c r="AN77" s="71" t="e">
        <f>IF(AL77&gt;=#REF!,"NO","Yes")</f>
        <v>#REF!</v>
      </c>
      <c r="AO77" s="72" t="e">
        <f>IF(AM77="Pending","pending",IF(AM77&gt;=#REF!,"No", "Yes"))</f>
        <v>#REF!</v>
      </c>
      <c r="AP77" s="73">
        <f t="shared" ca="1" si="19"/>
        <v>44161.737907060182</v>
      </c>
      <c r="AQ77" s="74" t="str">
        <f t="shared" si="20"/>
        <v>Non Pending</v>
      </c>
    </row>
    <row r="78" spans="1:43" hidden="1" x14ac:dyDescent="0.35">
      <c r="A78" s="1">
        <v>77</v>
      </c>
      <c r="B78" s="1" t="s">
        <v>836</v>
      </c>
      <c r="C78" s="8">
        <v>44008.607638888891</v>
      </c>
      <c r="D78" s="8">
        <v>44008.645833333336</v>
      </c>
      <c r="E78" s="1">
        <v>3551953</v>
      </c>
      <c r="F78" s="1" t="s">
        <v>394</v>
      </c>
      <c r="G78" s="1" t="s">
        <v>333</v>
      </c>
      <c r="H78" s="8">
        <v>44008.65625</v>
      </c>
      <c r="I78" s="1" t="s">
        <v>841</v>
      </c>
      <c r="J78" s="1" t="s">
        <v>38</v>
      </c>
      <c r="K78" s="1" t="s">
        <v>37</v>
      </c>
      <c r="L78" s="1" t="s">
        <v>845</v>
      </c>
      <c r="M78" s="1">
        <f t="shared" si="14"/>
        <v>26</v>
      </c>
      <c r="N78" s="1" t="s">
        <v>39</v>
      </c>
      <c r="O78" s="1" t="s">
        <v>70</v>
      </c>
      <c r="P78" s="1" t="s">
        <v>153</v>
      </c>
      <c r="Q78" s="8">
        <v>44008.989583333336</v>
      </c>
      <c r="R78" s="8"/>
      <c r="S78" s="8"/>
      <c r="T78" s="8"/>
      <c r="U78" s="8"/>
      <c r="V78" s="8"/>
      <c r="W78" s="8"/>
      <c r="X78" s="8">
        <v>44008.996527777781</v>
      </c>
      <c r="Y78" s="8"/>
      <c r="Z78" s="8">
        <v>44009.601388888892</v>
      </c>
      <c r="AA78" s="1" t="s">
        <v>40</v>
      </c>
      <c r="AB78" s="1" t="s">
        <v>49</v>
      </c>
      <c r="AC78" s="1"/>
      <c r="AD78" s="1"/>
      <c r="AE78" s="1"/>
      <c r="AF78" s="1"/>
      <c r="AG78" s="1"/>
      <c r="AH78" s="1"/>
      <c r="AI78" s="1"/>
      <c r="AJ78" s="70"/>
      <c r="AK78" s="71">
        <f t="shared" si="16"/>
        <v>-44008.65625</v>
      </c>
      <c r="AL78" s="71">
        <f t="shared" si="17"/>
        <v>0.94513888889196096</v>
      </c>
      <c r="AM78" s="71">
        <f t="shared" si="18"/>
        <v>0.94513888889196096</v>
      </c>
      <c r="AN78" s="71" t="e">
        <f>IF(AL78&gt;=#REF!,"NO","Yes")</f>
        <v>#REF!</v>
      </c>
      <c r="AO78" s="72" t="e">
        <f>IF(AM78="Pending","pending",IF(AM78&gt;=#REF!,"No", "Yes"))</f>
        <v>#REF!</v>
      </c>
      <c r="AP78" s="73">
        <f t="shared" ca="1" si="19"/>
        <v>44161.737907060182</v>
      </c>
      <c r="AQ78" s="74" t="str">
        <f t="shared" si="20"/>
        <v>Non Pending</v>
      </c>
    </row>
    <row r="79" spans="1:43" hidden="1" x14ac:dyDescent="0.35">
      <c r="A79" s="1">
        <v>78</v>
      </c>
      <c r="B79" s="1" t="s">
        <v>688</v>
      </c>
      <c r="C79" s="8">
        <v>44008.468055555553</v>
      </c>
      <c r="D79" s="8">
        <v>44008.541666666664</v>
      </c>
      <c r="E79" s="1">
        <v>231517944</v>
      </c>
      <c r="F79" s="1" t="s">
        <v>66</v>
      </c>
      <c r="G79" s="1" t="s">
        <v>67</v>
      </c>
      <c r="H79" s="8">
        <v>44008.714583333334</v>
      </c>
      <c r="I79" s="1" t="s">
        <v>829</v>
      </c>
      <c r="J79" s="1" t="s">
        <v>117</v>
      </c>
      <c r="K79" s="1" t="s">
        <v>38</v>
      </c>
      <c r="L79" s="135" t="s">
        <v>104</v>
      </c>
      <c r="M79" s="1">
        <f t="shared" si="14"/>
        <v>26</v>
      </c>
      <c r="N79" s="1" t="s">
        <v>74</v>
      </c>
      <c r="O79" s="1" t="s">
        <v>70</v>
      </c>
      <c r="P79" s="1" t="s">
        <v>118</v>
      </c>
      <c r="Q79" s="8">
        <v>44008.991666666669</v>
      </c>
      <c r="R79" s="8">
        <v>44008.991666666669</v>
      </c>
      <c r="S79" s="8"/>
      <c r="T79" s="8"/>
      <c r="U79" s="8"/>
      <c r="V79" s="8">
        <v>44010.714583333334</v>
      </c>
      <c r="W79" s="8"/>
      <c r="X79" s="8"/>
      <c r="Y79" s="8"/>
      <c r="Z79" s="8"/>
      <c r="AA79" s="1" t="s">
        <v>183</v>
      </c>
      <c r="AB79" s="1" t="s">
        <v>76</v>
      </c>
      <c r="AC79" s="1"/>
      <c r="AD79" s="1" t="s">
        <v>830</v>
      </c>
      <c r="AE79" s="1"/>
      <c r="AF79" s="1"/>
      <c r="AG79" s="1"/>
      <c r="AH79" s="1"/>
      <c r="AI79" s="1"/>
      <c r="AJ79" s="70" t="str">
        <f>IF(N79="Final","NA",IF(S79="","NA",S79-H79))</f>
        <v>NA</v>
      </c>
      <c r="AK79" s="71">
        <f t="shared" si="16"/>
        <v>-44008.714583333334</v>
      </c>
      <c r="AL79" s="71">
        <f t="shared" si="17"/>
        <v>2</v>
      </c>
      <c r="AM79" s="71" t="str">
        <f t="shared" si="18"/>
        <v>Pending</v>
      </c>
      <c r="AN79" s="71" t="e">
        <f>IF(AL79&gt;=#REF!,"NO","Yes")</f>
        <v>#REF!</v>
      </c>
      <c r="AO79" s="72" t="str">
        <f>IF(AM79="Pending","pending",IF(AM79&gt;=#REF!,"No", "Yes"))</f>
        <v>pending</v>
      </c>
      <c r="AP79" s="73">
        <f t="shared" ca="1" si="19"/>
        <v>44161.737907060182</v>
      </c>
      <c r="AQ79" s="74">
        <f t="shared" ca="1" si="20"/>
        <v>153.02332372684759</v>
      </c>
    </row>
    <row r="80" spans="1:43" hidden="1" x14ac:dyDescent="0.35">
      <c r="A80" s="1">
        <v>79</v>
      </c>
      <c r="B80" s="1" t="s">
        <v>688</v>
      </c>
      <c r="C80" s="8">
        <v>44008.619444444441</v>
      </c>
      <c r="D80" s="8">
        <v>44008.724305555559</v>
      </c>
      <c r="E80" s="1">
        <v>231531122</v>
      </c>
      <c r="F80" s="1" t="s">
        <v>62</v>
      </c>
      <c r="G80" s="1" t="s">
        <v>42</v>
      </c>
      <c r="H80" s="8">
        <v>44009.05972222222</v>
      </c>
      <c r="I80" s="1" t="s">
        <v>820</v>
      </c>
      <c r="J80" s="1" t="s">
        <v>37</v>
      </c>
      <c r="K80" s="1" t="s">
        <v>38</v>
      </c>
      <c r="L80" s="1" t="s">
        <v>821</v>
      </c>
      <c r="M80" s="1">
        <f t="shared" si="14"/>
        <v>26</v>
      </c>
      <c r="N80" s="1" t="s">
        <v>39</v>
      </c>
      <c r="O80" s="1" t="s">
        <v>70</v>
      </c>
      <c r="P80" s="1" t="s">
        <v>219</v>
      </c>
      <c r="Q80" s="8">
        <v>44009.291666666664</v>
      </c>
      <c r="R80" s="8"/>
      <c r="S80" s="8"/>
      <c r="T80" s="8"/>
      <c r="U80" s="8"/>
      <c r="V80" s="8"/>
      <c r="W80" s="8"/>
      <c r="X80" s="8">
        <v>44009.3125</v>
      </c>
      <c r="Y80" s="8"/>
      <c r="Z80" s="8">
        <v>44010.165972222225</v>
      </c>
      <c r="AA80" s="1" t="s">
        <v>40</v>
      </c>
      <c r="AB80" s="1" t="s">
        <v>49</v>
      </c>
      <c r="AC80" s="1"/>
      <c r="AD80" s="1"/>
      <c r="AE80" s="1"/>
      <c r="AF80" s="1"/>
      <c r="AG80" s="1"/>
      <c r="AH80" s="1"/>
      <c r="AI80" s="1"/>
      <c r="AJ80" s="70" t="str">
        <f>IF(N80="Final","NA",IF(S80="","NA",S80-H80))</f>
        <v>NA</v>
      </c>
      <c r="AK80" s="71">
        <f t="shared" si="16"/>
        <v>-44009.05972222222</v>
      </c>
      <c r="AL80" s="71">
        <f t="shared" si="17"/>
        <v>1.1062500000043656</v>
      </c>
      <c r="AM80" s="71">
        <f t="shared" si="18"/>
        <v>1.1062500000043656</v>
      </c>
      <c r="AN80" s="71" t="e">
        <f>IF(AL80&gt;=#REF!,"NO","Yes")</f>
        <v>#REF!</v>
      </c>
      <c r="AO80" s="72" t="e">
        <f>IF(AM80="Pending","pending",IF(AM80&gt;=#REF!,"No", "Yes"))</f>
        <v>#REF!</v>
      </c>
      <c r="AP80" s="73">
        <f t="shared" ca="1" si="19"/>
        <v>44161.737907060182</v>
      </c>
      <c r="AQ80" s="74" t="str">
        <f t="shared" si="20"/>
        <v>Non Pending</v>
      </c>
    </row>
    <row r="81" spans="1:44" ht="37.5" hidden="1" x14ac:dyDescent="0.35">
      <c r="A81" s="1">
        <v>80</v>
      </c>
      <c r="B81" s="1" t="s">
        <v>688</v>
      </c>
      <c r="C81" s="8">
        <v>44009.0625</v>
      </c>
      <c r="D81" s="8">
        <v>44009.114583333336</v>
      </c>
      <c r="E81" s="1">
        <v>231568682</v>
      </c>
      <c r="F81" s="1" t="s">
        <v>115</v>
      </c>
      <c r="G81" s="1" t="s">
        <v>67</v>
      </c>
      <c r="H81" s="8">
        <v>44009.284722222219</v>
      </c>
      <c r="I81" s="1" t="s">
        <v>822</v>
      </c>
      <c r="J81" s="1" t="s">
        <v>145</v>
      </c>
      <c r="K81" s="1" t="s">
        <v>46</v>
      </c>
      <c r="L81" s="1" t="s">
        <v>687</v>
      </c>
      <c r="M81" s="1">
        <f t="shared" si="14"/>
        <v>26</v>
      </c>
      <c r="N81" s="1" t="s">
        <v>74</v>
      </c>
      <c r="O81" s="1" t="s">
        <v>70</v>
      </c>
      <c r="P81" s="1" t="s">
        <v>219</v>
      </c>
      <c r="Q81" s="8">
        <v>44009.729166666664</v>
      </c>
      <c r="R81" s="8">
        <v>44009.732638888891</v>
      </c>
      <c r="S81" s="8"/>
      <c r="T81" s="8"/>
      <c r="U81" s="8"/>
      <c r="V81" s="8">
        <v>44010.365972222222</v>
      </c>
      <c r="W81" s="8"/>
      <c r="X81" s="8"/>
      <c r="Y81" s="8"/>
      <c r="Z81" s="8"/>
      <c r="AA81" s="1" t="s">
        <v>183</v>
      </c>
      <c r="AB81" s="1" t="s">
        <v>76</v>
      </c>
      <c r="AC81" s="1"/>
      <c r="AD81" s="1" t="s">
        <v>823</v>
      </c>
      <c r="AE81" s="1"/>
      <c r="AF81" s="1"/>
      <c r="AG81" s="1"/>
      <c r="AH81" s="1"/>
      <c r="AI81" s="1"/>
      <c r="AJ81" s="70" t="str">
        <f>IF(N81="Final","NA",IF(S81="","NA",S81-H81))</f>
        <v>NA</v>
      </c>
      <c r="AK81" s="71">
        <f t="shared" si="16"/>
        <v>-44009.284722222219</v>
      </c>
      <c r="AL81" s="71">
        <f t="shared" si="17"/>
        <v>1.0812500000029104</v>
      </c>
      <c r="AM81" s="71" t="str">
        <f t="shared" si="18"/>
        <v>Pending</v>
      </c>
      <c r="AN81" s="71" t="e">
        <f>IF(AL81&gt;=#REF!,"NO","Yes")</f>
        <v>#REF!</v>
      </c>
      <c r="AO81" s="72" t="str">
        <f>IF(AM81="Pending","pending",IF(AM81&gt;=#REF!,"No", "Yes"))</f>
        <v>pending</v>
      </c>
      <c r="AP81" s="73">
        <f t="shared" ca="1" si="19"/>
        <v>44161.737907060182</v>
      </c>
      <c r="AQ81" s="74">
        <f t="shared" ca="1" si="20"/>
        <v>152.45318483796291</v>
      </c>
    </row>
    <row r="82" spans="1:44" s="127" customFormat="1" hidden="1" x14ac:dyDescent="0.35">
      <c r="A82" s="1">
        <v>81</v>
      </c>
      <c r="B82" s="1" t="s">
        <v>836</v>
      </c>
      <c r="C82" s="8">
        <v>44009.830555555556</v>
      </c>
      <c r="D82" s="8">
        <v>44009.84097222222</v>
      </c>
      <c r="E82" s="1">
        <v>231620851</v>
      </c>
      <c r="F82" s="1" t="s">
        <v>102</v>
      </c>
      <c r="G82" s="1" t="s">
        <v>42</v>
      </c>
      <c r="H82" s="8">
        <v>44009.875</v>
      </c>
      <c r="I82" s="1" t="s">
        <v>842</v>
      </c>
      <c r="J82" s="1" t="s">
        <v>38</v>
      </c>
      <c r="K82" s="1" t="s">
        <v>37</v>
      </c>
      <c r="L82" s="1" t="s">
        <v>843</v>
      </c>
      <c r="M82" s="1">
        <f t="shared" si="14"/>
        <v>26</v>
      </c>
      <c r="N82" s="1" t="s">
        <v>39</v>
      </c>
      <c r="O82" s="1" t="s">
        <v>70</v>
      </c>
      <c r="P82" s="1" t="s">
        <v>153</v>
      </c>
      <c r="Q82" s="8">
        <v>44010.041666666664</v>
      </c>
      <c r="R82" s="8"/>
      <c r="S82" s="8"/>
      <c r="T82" s="8"/>
      <c r="U82" s="8"/>
      <c r="V82" s="8"/>
      <c r="W82" s="8"/>
      <c r="X82" s="8">
        <v>44010.041666666664</v>
      </c>
      <c r="Y82" s="8"/>
      <c r="Z82" s="8">
        <v>44011.102777777778</v>
      </c>
      <c r="AA82" s="1" t="s">
        <v>40</v>
      </c>
      <c r="AB82" s="1" t="s">
        <v>49</v>
      </c>
      <c r="AC82" s="1"/>
      <c r="AD82" s="1"/>
      <c r="AE82" s="1"/>
      <c r="AF82" s="1"/>
      <c r="AG82" s="1"/>
      <c r="AH82" s="1"/>
      <c r="AI82" s="1"/>
      <c r="AJ82" s="70"/>
      <c r="AK82" s="71">
        <f t="shared" si="16"/>
        <v>-44009.875</v>
      </c>
      <c r="AL82" s="71">
        <f t="shared" si="17"/>
        <v>1.2277777777781012</v>
      </c>
      <c r="AM82" s="71">
        <f t="shared" si="18"/>
        <v>1.2277777777781012</v>
      </c>
      <c r="AN82" s="71" t="e">
        <f>IF(AL82&gt;=#REF!,"NO","Yes")</f>
        <v>#REF!</v>
      </c>
      <c r="AO82" s="72" t="e">
        <f>IF(AM82="Pending","pending",IF(AM82&gt;=#REF!,"No", "Yes"))</f>
        <v>#REF!</v>
      </c>
      <c r="AP82" s="73">
        <f t="shared" ca="1" si="19"/>
        <v>44161.737907060182</v>
      </c>
      <c r="AQ82" s="74" t="str">
        <f t="shared" si="20"/>
        <v>Non Pending</v>
      </c>
      <c r="AR82" s="124"/>
    </row>
    <row r="83" spans="1:44" hidden="1" x14ac:dyDescent="0.35">
      <c r="A83" s="1">
        <v>82</v>
      </c>
      <c r="B83" s="1" t="s">
        <v>836</v>
      </c>
      <c r="C83" s="8">
        <v>44010.695833333331</v>
      </c>
      <c r="D83" s="8">
        <v>44010.819444444445</v>
      </c>
      <c r="E83" s="1">
        <v>231683420</v>
      </c>
      <c r="F83" s="1" t="s">
        <v>62</v>
      </c>
      <c r="G83" s="1" t="s">
        <v>42</v>
      </c>
      <c r="H83" s="8">
        <v>44010.900694444441</v>
      </c>
      <c r="I83" s="1" t="s">
        <v>364</v>
      </c>
      <c r="J83" s="1" t="s">
        <v>38</v>
      </c>
      <c r="K83" s="1" t="s">
        <v>37</v>
      </c>
      <c r="L83" s="1" t="s">
        <v>844</v>
      </c>
      <c r="M83" s="1">
        <f t="shared" si="14"/>
        <v>27</v>
      </c>
      <c r="N83" s="1" t="s">
        <v>39</v>
      </c>
      <c r="O83" s="1" t="s">
        <v>70</v>
      </c>
      <c r="P83" s="1" t="s">
        <v>153</v>
      </c>
      <c r="Q83" s="8">
        <v>44011.0625</v>
      </c>
      <c r="R83" s="8"/>
      <c r="S83" s="8"/>
      <c r="T83" s="8"/>
      <c r="U83" s="8"/>
      <c r="V83" s="8"/>
      <c r="W83" s="8"/>
      <c r="X83" s="8">
        <v>44011.065972222219</v>
      </c>
      <c r="Y83" s="8"/>
      <c r="Z83" s="8">
        <v>44011.348611111112</v>
      </c>
      <c r="AA83" s="1" t="s">
        <v>40</v>
      </c>
      <c r="AB83" s="1" t="s">
        <v>49</v>
      </c>
      <c r="AC83" s="1"/>
      <c r="AD83" s="1"/>
      <c r="AE83" s="1"/>
      <c r="AF83" s="1"/>
      <c r="AG83" s="1"/>
      <c r="AH83" s="1"/>
      <c r="AI83" s="1"/>
      <c r="AJ83" s="70"/>
      <c r="AK83" s="71">
        <f t="shared" si="16"/>
        <v>-44010.900694444441</v>
      </c>
      <c r="AL83" s="71">
        <f t="shared" si="17"/>
        <v>0.44791666667151731</v>
      </c>
      <c r="AM83" s="71">
        <f t="shared" si="18"/>
        <v>0.44791666667151731</v>
      </c>
      <c r="AN83" s="71" t="e">
        <f>IF(AL83&gt;=#REF!,"NO","Yes")</f>
        <v>#REF!</v>
      </c>
      <c r="AO83" s="72" t="e">
        <f>IF(AM83="Pending","pending",IF(AM83&gt;=#REF!,"No", "Yes"))</f>
        <v>#REF!</v>
      </c>
      <c r="AP83" s="73">
        <f t="shared" ca="1" si="19"/>
        <v>44161.737907060182</v>
      </c>
      <c r="AQ83" s="74" t="str">
        <f t="shared" si="20"/>
        <v>Non Pending</v>
      </c>
    </row>
    <row r="84" spans="1:44" hidden="1" x14ac:dyDescent="0.35">
      <c r="A84" s="1">
        <v>83</v>
      </c>
      <c r="B84" s="1" t="s">
        <v>688</v>
      </c>
      <c r="C84" s="8">
        <v>44010.880555555559</v>
      </c>
      <c r="D84" s="8">
        <v>44010.035416666666</v>
      </c>
      <c r="E84" s="1">
        <v>231697754</v>
      </c>
      <c r="F84" s="1" t="s">
        <v>62</v>
      </c>
      <c r="G84" s="1" t="s">
        <v>42</v>
      </c>
      <c r="H84" s="8">
        <v>44011.075694444444</v>
      </c>
      <c r="I84" s="1" t="s">
        <v>824</v>
      </c>
      <c r="J84" s="1" t="s">
        <v>37</v>
      </c>
      <c r="K84" s="1" t="s">
        <v>38</v>
      </c>
      <c r="L84" s="1" t="s">
        <v>825</v>
      </c>
      <c r="M84" s="1">
        <f t="shared" si="14"/>
        <v>27</v>
      </c>
      <c r="N84" s="1" t="s">
        <v>39</v>
      </c>
      <c r="O84" s="1" t="s">
        <v>70</v>
      </c>
      <c r="P84" s="1" t="s">
        <v>82</v>
      </c>
      <c r="Q84" s="8">
        <v>44011.136805555558</v>
      </c>
      <c r="R84" s="8"/>
      <c r="S84" s="8"/>
      <c r="T84" s="8"/>
      <c r="U84" s="8"/>
      <c r="V84" s="8"/>
      <c r="W84" s="8"/>
      <c r="X84" s="8">
        <v>44011.136805555558</v>
      </c>
      <c r="Y84" s="8"/>
      <c r="Z84" s="8">
        <v>44011.597916666666</v>
      </c>
      <c r="AA84" s="1" t="s">
        <v>40</v>
      </c>
      <c r="AB84" s="1" t="s">
        <v>803</v>
      </c>
      <c r="AC84" s="1"/>
      <c r="AD84" s="1"/>
      <c r="AE84" s="1"/>
      <c r="AF84" s="1"/>
      <c r="AG84" s="1"/>
      <c r="AH84" s="1"/>
      <c r="AI84" s="1"/>
      <c r="AJ84" s="70" t="str">
        <f>IF(N84="Final","NA",IF(S84="","NA",S84-H84))</f>
        <v>NA</v>
      </c>
      <c r="AK84" s="71">
        <f t="shared" si="16"/>
        <v>-44011.075694444444</v>
      </c>
      <c r="AL84" s="71">
        <f t="shared" si="17"/>
        <v>0.52222222222189885</v>
      </c>
      <c r="AM84" s="71">
        <f t="shared" si="18"/>
        <v>0.52222222222189885</v>
      </c>
      <c r="AN84" s="71" t="e">
        <f>IF(AL84&gt;=#REF!,"NO","Yes")</f>
        <v>#REF!</v>
      </c>
      <c r="AO84" s="72" t="e">
        <f>IF(AM84="Pending","pending",IF(AM84&gt;=#REF!,"No", "Yes"))</f>
        <v>#REF!</v>
      </c>
      <c r="AP84" s="73">
        <f t="shared" ca="1" si="19"/>
        <v>44161.737907060182</v>
      </c>
      <c r="AQ84" s="74" t="str">
        <f t="shared" si="20"/>
        <v>Non Pending</v>
      </c>
    </row>
    <row r="85" spans="1:44" ht="25" hidden="1" x14ac:dyDescent="0.35">
      <c r="A85" s="1">
        <v>84</v>
      </c>
      <c r="B85" s="1" t="s">
        <v>688</v>
      </c>
      <c r="C85" s="8">
        <v>44010.888888888891</v>
      </c>
      <c r="D85" s="8">
        <v>44010.910416666666</v>
      </c>
      <c r="E85" s="1">
        <v>231698389</v>
      </c>
      <c r="F85" s="1" t="s">
        <v>141</v>
      </c>
      <c r="G85" s="1" t="s">
        <v>67</v>
      </c>
      <c r="H85" s="8">
        <v>44011.090277777781</v>
      </c>
      <c r="I85" s="1" t="s">
        <v>814</v>
      </c>
      <c r="J85" s="1" t="s">
        <v>143</v>
      </c>
      <c r="K85" s="1" t="s">
        <v>46</v>
      </c>
      <c r="L85" s="1" t="s">
        <v>826</v>
      </c>
      <c r="M85" s="1">
        <f t="shared" si="14"/>
        <v>27</v>
      </c>
      <c r="N85" s="1" t="s">
        <v>74</v>
      </c>
      <c r="O85" s="1" t="s">
        <v>70</v>
      </c>
      <c r="P85" s="1" t="s">
        <v>720</v>
      </c>
      <c r="Q85" s="8">
        <v>44011.111111111109</v>
      </c>
      <c r="R85" s="8">
        <v>44011.111111111109</v>
      </c>
      <c r="S85" s="8"/>
      <c r="T85" s="8"/>
      <c r="U85" s="8"/>
      <c r="V85" s="8">
        <v>44012.484027777777</v>
      </c>
      <c r="W85" s="8"/>
      <c r="X85" s="8"/>
      <c r="Y85" s="8"/>
      <c r="Z85" s="8"/>
      <c r="AA85" s="1" t="s">
        <v>74</v>
      </c>
      <c r="AB85" s="1" t="s">
        <v>827</v>
      </c>
      <c r="AC85" s="1"/>
      <c r="AD85" s="1" t="s">
        <v>828</v>
      </c>
      <c r="AE85" s="1"/>
      <c r="AF85" s="1"/>
      <c r="AG85" s="1"/>
      <c r="AH85" s="1"/>
      <c r="AI85" s="1"/>
      <c r="AJ85" s="70" t="str">
        <f>IF(N85="Final","NA",IF(S85="","NA",S85-H85))</f>
        <v>NA</v>
      </c>
      <c r="AK85" s="71">
        <f t="shared" si="16"/>
        <v>-44011.090277777781</v>
      </c>
      <c r="AL85" s="71">
        <f t="shared" si="17"/>
        <v>1.3937499999956344</v>
      </c>
      <c r="AM85" s="71" t="str">
        <f t="shared" si="18"/>
        <v>Pending</v>
      </c>
      <c r="AN85" s="71" t="e">
        <f>IF(AL85&gt;=#REF!,"NO","Yes")</f>
        <v>#REF!</v>
      </c>
      <c r="AO85" s="72" t="str">
        <f>IF(AM85="Pending","pending",IF(AM85&gt;=#REF!,"No", "Yes"))</f>
        <v>pending</v>
      </c>
      <c r="AP85" s="73">
        <f t="shared" ca="1" si="19"/>
        <v>44161.737907060182</v>
      </c>
      <c r="AQ85" s="74" t="str">
        <f t="shared" si="20"/>
        <v>Non Pending</v>
      </c>
    </row>
    <row r="86" spans="1:44" hidden="1" x14ac:dyDescent="0.35">
      <c r="A86" s="1">
        <v>85</v>
      </c>
      <c r="B86" s="1" t="s">
        <v>836</v>
      </c>
      <c r="C86" s="8">
        <v>44011.492361111108</v>
      </c>
      <c r="D86" s="8">
        <v>44011.56527777778</v>
      </c>
      <c r="E86" s="1">
        <v>231737660</v>
      </c>
      <c r="F86" s="1" t="s">
        <v>62</v>
      </c>
      <c r="G86" s="1" t="s">
        <v>42</v>
      </c>
      <c r="H86" s="8">
        <v>44011.583333333336</v>
      </c>
      <c r="I86" s="1" t="s">
        <v>861</v>
      </c>
      <c r="J86" s="1" t="s">
        <v>37</v>
      </c>
      <c r="K86" s="1" t="s">
        <v>38</v>
      </c>
      <c r="L86" s="1" t="s">
        <v>862</v>
      </c>
      <c r="M86" s="1">
        <f t="shared" si="14"/>
        <v>27</v>
      </c>
      <c r="N86" s="1" t="s">
        <v>39</v>
      </c>
      <c r="O86" s="1" t="s">
        <v>70</v>
      </c>
      <c r="P86" s="1" t="s">
        <v>118</v>
      </c>
      <c r="Q86" s="8">
        <v>44011.671527777777</v>
      </c>
      <c r="R86" s="133"/>
      <c r="S86" s="8"/>
      <c r="T86" s="1"/>
      <c r="U86" s="1"/>
      <c r="V86" s="1"/>
      <c r="W86" s="1"/>
      <c r="X86" s="8"/>
      <c r="Y86" s="1"/>
      <c r="Z86" s="130">
        <v>44012.275694444441</v>
      </c>
      <c r="AA86" s="1" t="s">
        <v>40</v>
      </c>
      <c r="AB86" s="1" t="s">
        <v>49</v>
      </c>
      <c r="AC86" s="1"/>
      <c r="AD86" s="1"/>
      <c r="AE86" s="1"/>
      <c r="AF86" s="1"/>
      <c r="AG86" s="1"/>
      <c r="AH86" s="1"/>
      <c r="AI86" s="1"/>
      <c r="AJ86" s="1"/>
      <c r="AK86" s="71">
        <f t="shared" si="16"/>
        <v>-44011.583333333336</v>
      </c>
      <c r="AL86" s="71">
        <f t="shared" si="17"/>
        <v>0.69236111110512866</v>
      </c>
      <c r="AM86" s="71">
        <f t="shared" si="18"/>
        <v>0.69236111110512866</v>
      </c>
      <c r="AN86" s="71" t="e">
        <f>IF(AL86&gt;=#REF!,"NO","Yes")</f>
        <v>#REF!</v>
      </c>
      <c r="AO86" s="72" t="e">
        <f>IF(AM86="Pending","pending",IF(AM86&gt;=#REF!,"No", "Yes"))</f>
        <v>#REF!</v>
      </c>
      <c r="AP86" s="73">
        <f t="shared" ca="1" si="19"/>
        <v>44161.737907060182</v>
      </c>
      <c r="AQ86" s="74" t="str">
        <f t="shared" si="20"/>
        <v>Non Pending</v>
      </c>
    </row>
    <row r="87" spans="1:44" ht="62.5" hidden="1" x14ac:dyDescent="0.35">
      <c r="A87" s="1">
        <v>86</v>
      </c>
      <c r="B87" s="1" t="s">
        <v>836</v>
      </c>
      <c r="C87" s="8" t="s">
        <v>848</v>
      </c>
      <c r="D87" s="8" t="s">
        <v>849</v>
      </c>
      <c r="E87" s="1">
        <v>231739747</v>
      </c>
      <c r="F87" s="1" t="s">
        <v>102</v>
      </c>
      <c r="G87" s="1" t="s">
        <v>42</v>
      </c>
      <c r="H87" s="8">
        <v>44011.590277777781</v>
      </c>
      <c r="I87" s="1" t="s">
        <v>846</v>
      </c>
      <c r="J87" s="1" t="s">
        <v>37</v>
      </c>
      <c r="K87" s="1" t="s">
        <v>38</v>
      </c>
      <c r="L87" s="1" t="s">
        <v>847</v>
      </c>
      <c r="M87" s="1">
        <f t="shared" si="14"/>
        <v>27</v>
      </c>
      <c r="N87" s="1" t="s">
        <v>39</v>
      </c>
      <c r="O87" s="1" t="s">
        <v>70</v>
      </c>
      <c r="P87" s="1" t="s">
        <v>149</v>
      </c>
      <c r="Q87" s="8">
        <v>44011.666666666664</v>
      </c>
      <c r="R87" s="8"/>
      <c r="S87" s="8"/>
      <c r="T87" s="8"/>
      <c r="U87" s="8"/>
      <c r="V87" s="8"/>
      <c r="W87" s="8"/>
      <c r="X87" s="8">
        <v>44011.693055555559</v>
      </c>
      <c r="Y87" s="8"/>
      <c r="Z87" s="8">
        <v>44012.274305555555</v>
      </c>
      <c r="AA87" s="1" t="s">
        <v>40</v>
      </c>
      <c r="AB87" s="1" t="s">
        <v>49</v>
      </c>
      <c r="AC87" s="1"/>
      <c r="AD87" s="1"/>
      <c r="AE87" s="1"/>
      <c r="AF87" s="1"/>
      <c r="AG87" s="1"/>
      <c r="AH87" s="1"/>
      <c r="AI87" s="1"/>
      <c r="AJ87" s="70"/>
      <c r="AK87" s="71">
        <f t="shared" si="16"/>
        <v>-44011.590277777781</v>
      </c>
      <c r="AL87" s="71">
        <f t="shared" si="17"/>
        <v>0.68402777777373558</v>
      </c>
      <c r="AM87" s="71">
        <f t="shared" si="18"/>
        <v>0.68402777777373558</v>
      </c>
      <c r="AN87" s="71" t="e">
        <f>IF(AL87&gt;=#REF!,"NO","Yes")</f>
        <v>#REF!</v>
      </c>
      <c r="AO87" s="72" t="e">
        <f>IF(AM87="Pending","pending",IF(AM87&gt;=#REF!,"No", "Yes"))</f>
        <v>#REF!</v>
      </c>
      <c r="AP87" s="73">
        <f t="shared" ca="1" si="19"/>
        <v>44161.737907060182</v>
      </c>
      <c r="AQ87" s="74" t="str">
        <f t="shared" si="20"/>
        <v>Non Pending</v>
      </c>
    </row>
    <row r="88" spans="1:44" hidden="1" x14ac:dyDescent="0.35">
      <c r="A88" s="1">
        <v>87</v>
      </c>
      <c r="B88" s="1" t="s">
        <v>688</v>
      </c>
      <c r="C88" s="8">
        <v>44011.62222222222</v>
      </c>
      <c r="D88" s="8">
        <v>44011.625</v>
      </c>
      <c r="E88" s="1">
        <v>231750259</v>
      </c>
      <c r="F88" s="1" t="s">
        <v>50</v>
      </c>
      <c r="G88" s="1" t="s">
        <v>41</v>
      </c>
      <c r="H88" s="8">
        <v>44011.673611111109</v>
      </c>
      <c r="I88" s="1" t="s">
        <v>733</v>
      </c>
      <c r="J88" s="1" t="s">
        <v>37</v>
      </c>
      <c r="K88" s="1" t="s">
        <v>38</v>
      </c>
      <c r="L88" s="1" t="s">
        <v>831</v>
      </c>
      <c r="M88" s="1">
        <f t="shared" si="14"/>
        <v>27</v>
      </c>
      <c r="N88" s="1" t="s">
        <v>39</v>
      </c>
      <c r="O88" s="1" t="s">
        <v>70</v>
      </c>
      <c r="P88" s="1" t="s">
        <v>485</v>
      </c>
      <c r="Q88" s="8">
        <v>44011.75</v>
      </c>
      <c r="R88" s="8"/>
      <c r="S88" s="8"/>
      <c r="T88" s="8"/>
      <c r="U88" s="8"/>
      <c r="V88" s="8"/>
      <c r="W88" s="8"/>
      <c r="X88" s="8">
        <v>44011.254861111112</v>
      </c>
      <c r="Y88" s="8"/>
      <c r="Z88" s="8">
        <v>44012.279166666667</v>
      </c>
      <c r="AA88" s="1" t="s">
        <v>40</v>
      </c>
      <c r="AB88" s="1" t="s">
        <v>803</v>
      </c>
      <c r="AC88" s="1"/>
      <c r="AD88" s="1"/>
      <c r="AE88" s="1"/>
      <c r="AF88" s="1"/>
      <c r="AG88" s="1"/>
      <c r="AH88" s="1"/>
      <c r="AI88" s="1"/>
      <c r="AJ88" s="70" t="str">
        <f>IF(N88="Final","NA",IF(S88="","NA",S88-H88))</f>
        <v>NA</v>
      </c>
      <c r="AK88" s="71">
        <f t="shared" si="16"/>
        <v>-44011.673611111109</v>
      </c>
      <c r="AL88" s="71">
        <f t="shared" si="17"/>
        <v>0.6055555555576575</v>
      </c>
      <c r="AM88" s="71">
        <f t="shared" si="18"/>
        <v>0.6055555555576575</v>
      </c>
      <c r="AN88" s="71" t="e">
        <f>IF(AL88&gt;=#REF!,"NO","Yes")</f>
        <v>#REF!</v>
      </c>
      <c r="AO88" s="72" t="e">
        <f>IF(AM88="Pending","pending",IF(AM88&gt;=#REF!,"No", "Yes"))</f>
        <v>#REF!</v>
      </c>
      <c r="AP88" s="73">
        <f t="shared" ca="1" si="19"/>
        <v>44161.737907060182</v>
      </c>
      <c r="AQ88" s="74" t="str">
        <f t="shared" si="20"/>
        <v>Non Pending</v>
      </c>
    </row>
    <row r="89" spans="1:44" ht="37.5" hidden="1" x14ac:dyDescent="0.35">
      <c r="A89" s="1">
        <v>88</v>
      </c>
      <c r="B89" s="1" t="s">
        <v>688</v>
      </c>
      <c r="C89" s="8">
        <v>44011.65625</v>
      </c>
      <c r="D89" s="8">
        <v>44011.725694444445</v>
      </c>
      <c r="E89" s="1">
        <v>231754615</v>
      </c>
      <c r="F89" s="1" t="s">
        <v>832</v>
      </c>
      <c r="G89" s="1" t="s">
        <v>42</v>
      </c>
      <c r="H89" s="8">
        <v>44011.805555555555</v>
      </c>
      <c r="I89" s="1" t="s">
        <v>833</v>
      </c>
      <c r="J89" s="1" t="s">
        <v>834</v>
      </c>
      <c r="K89" s="1" t="s">
        <v>46</v>
      </c>
      <c r="L89" s="1" t="s">
        <v>835</v>
      </c>
      <c r="M89" s="1">
        <f t="shared" si="14"/>
        <v>27</v>
      </c>
      <c r="N89" s="1" t="s">
        <v>74</v>
      </c>
      <c r="O89" s="1" t="s">
        <v>70</v>
      </c>
      <c r="P89" s="1" t="s">
        <v>485</v>
      </c>
      <c r="Q89" s="8">
        <v>44011.854166666664</v>
      </c>
      <c r="R89" s="8">
        <v>44011.86041666667</v>
      </c>
      <c r="S89" s="8"/>
      <c r="T89" s="8"/>
      <c r="U89" s="8">
        <v>44014.479861111111</v>
      </c>
      <c r="V89" s="8">
        <v>44014.532638888886</v>
      </c>
      <c r="W89" s="8"/>
      <c r="X89" s="8"/>
      <c r="Y89" s="8"/>
      <c r="Z89" s="8"/>
      <c r="AA89" s="1" t="s">
        <v>74</v>
      </c>
      <c r="AB89" s="1" t="s">
        <v>827</v>
      </c>
      <c r="AC89" s="1"/>
      <c r="AD89" s="1"/>
      <c r="AE89" s="1"/>
      <c r="AF89" s="1"/>
      <c r="AG89" s="1"/>
      <c r="AH89" s="1"/>
      <c r="AI89" s="1"/>
      <c r="AJ89" s="70" t="str">
        <f>IF(N89="Final","NA",IF(S89="","NA",S89-H89))</f>
        <v>NA</v>
      </c>
      <c r="AK89" s="71">
        <f t="shared" si="16"/>
        <v>2.6743055555562023</v>
      </c>
      <c r="AL89" s="71">
        <f t="shared" si="17"/>
        <v>2.7270833333313931</v>
      </c>
      <c r="AM89" s="71" t="str">
        <f t="shared" si="18"/>
        <v>Pending</v>
      </c>
      <c r="AN89" s="71" t="e">
        <f>IF(AL89&gt;=#REF!,"NO","Yes")</f>
        <v>#REF!</v>
      </c>
      <c r="AO89" s="72" t="str">
        <f>IF(AM89="Pending","pending",IF(AM89&gt;=#REF!,"No", "Yes"))</f>
        <v>pending</v>
      </c>
      <c r="AP89" s="73">
        <f t="shared" ca="1" si="19"/>
        <v>44161.737907060182</v>
      </c>
      <c r="AQ89" s="74" t="str">
        <f t="shared" si="20"/>
        <v>Non Pending</v>
      </c>
    </row>
    <row r="90" spans="1:44" hidden="1" x14ac:dyDescent="0.35">
      <c r="A90" s="1">
        <v>89</v>
      </c>
      <c r="B90" s="1" t="s">
        <v>836</v>
      </c>
      <c r="C90" s="8">
        <v>44012</v>
      </c>
      <c r="D90" s="8">
        <v>44012.011111111111</v>
      </c>
      <c r="E90" s="1">
        <v>231783516</v>
      </c>
      <c r="F90" s="1" t="s">
        <v>62</v>
      </c>
      <c r="G90" s="1" t="s">
        <v>42</v>
      </c>
      <c r="H90" s="8">
        <v>44012.069444444445</v>
      </c>
      <c r="I90" s="1" t="s">
        <v>824</v>
      </c>
      <c r="J90" s="1" t="s">
        <v>37</v>
      </c>
      <c r="K90" s="1" t="s">
        <v>38</v>
      </c>
      <c r="L90" s="135" t="s">
        <v>863</v>
      </c>
      <c r="M90" s="1">
        <f t="shared" si="14"/>
        <v>27</v>
      </c>
      <c r="N90" s="1" t="s">
        <v>39</v>
      </c>
      <c r="O90" s="1" t="s">
        <v>70</v>
      </c>
      <c r="P90" s="1" t="s">
        <v>776</v>
      </c>
      <c r="Q90" s="8">
        <v>44012.263888888891</v>
      </c>
      <c r="R90" s="133"/>
      <c r="S90" s="8"/>
      <c r="T90" s="1"/>
      <c r="U90" s="1"/>
      <c r="V90" s="1"/>
      <c r="W90" s="1"/>
      <c r="X90" s="8">
        <v>44012.270833333336</v>
      </c>
      <c r="Y90" s="1"/>
      <c r="Z90" s="8">
        <v>44012.797222222223</v>
      </c>
      <c r="AA90" s="1" t="s">
        <v>40</v>
      </c>
      <c r="AB90" s="1" t="s">
        <v>49</v>
      </c>
      <c r="AC90" s="1"/>
      <c r="AD90" s="1"/>
      <c r="AE90" s="1"/>
      <c r="AF90" s="1"/>
      <c r="AG90" s="1"/>
      <c r="AH90" s="1"/>
      <c r="AI90" s="1"/>
      <c r="AJ90" s="1"/>
      <c r="AK90" s="71">
        <f t="shared" si="16"/>
        <v>-44012.069444444445</v>
      </c>
      <c r="AL90" s="71">
        <f t="shared" si="17"/>
        <v>0.72777777777810115</v>
      </c>
      <c r="AM90" s="71">
        <f t="shared" si="18"/>
        <v>0.72777777777810115</v>
      </c>
      <c r="AN90" s="71" t="e">
        <f>IF(AL90&gt;=#REF!,"NO","Yes")</f>
        <v>#REF!</v>
      </c>
      <c r="AO90" s="72" t="e">
        <f>IF(AM90="Pending","pending",IF(AM90&gt;=#REF!,"No", "Yes"))</f>
        <v>#REF!</v>
      </c>
      <c r="AP90" s="73">
        <f t="shared" ca="1" si="19"/>
        <v>44161.737907060182</v>
      </c>
      <c r="AQ90" s="74" t="str">
        <f t="shared" si="20"/>
        <v>Non Pending</v>
      </c>
    </row>
    <row r="91" spans="1:44" hidden="1" x14ac:dyDescent="0.35">
      <c r="A91" s="1">
        <v>90</v>
      </c>
      <c r="B91" s="1" t="s">
        <v>836</v>
      </c>
      <c r="C91" s="8">
        <v>44012.375</v>
      </c>
      <c r="D91" s="8">
        <v>44012.5625</v>
      </c>
      <c r="E91" s="1">
        <v>231811201</v>
      </c>
      <c r="F91" s="1" t="s">
        <v>225</v>
      </c>
      <c r="G91" s="1" t="s">
        <v>67</v>
      </c>
      <c r="H91" s="8">
        <v>44012.611111111109</v>
      </c>
      <c r="I91" s="1" t="s">
        <v>850</v>
      </c>
      <c r="J91" s="1" t="s">
        <v>851</v>
      </c>
      <c r="K91" s="1" t="s">
        <v>852</v>
      </c>
      <c r="L91" s="135" t="s">
        <v>104</v>
      </c>
      <c r="M91" s="1">
        <f t="shared" si="14"/>
        <v>27</v>
      </c>
      <c r="N91" s="1" t="s">
        <v>74</v>
      </c>
      <c r="O91" s="1" t="s">
        <v>70</v>
      </c>
      <c r="P91" s="1" t="s">
        <v>132</v>
      </c>
      <c r="Q91" s="8">
        <v>44012.708333333336</v>
      </c>
      <c r="R91" s="8">
        <v>44012.711111111108</v>
      </c>
      <c r="S91" s="8"/>
      <c r="T91" s="8"/>
      <c r="U91" s="8"/>
      <c r="V91" s="8">
        <v>44013.588888888888</v>
      </c>
      <c r="W91" s="8">
        <v>44029.743055555555</v>
      </c>
      <c r="X91" s="8">
        <v>44029.709722222222</v>
      </c>
      <c r="Y91" s="8">
        <v>44029.709722222222</v>
      </c>
      <c r="Z91" s="8">
        <v>44029.751388888886</v>
      </c>
      <c r="AA91" s="1" t="s">
        <v>557</v>
      </c>
      <c r="AB91" s="1" t="s">
        <v>49</v>
      </c>
      <c r="AC91" s="1"/>
      <c r="AD91" s="1"/>
      <c r="AE91" s="1"/>
      <c r="AF91" s="1"/>
      <c r="AG91" s="1"/>
      <c r="AH91" s="1"/>
      <c r="AI91" s="1"/>
      <c r="AJ91" s="1"/>
      <c r="AK91" s="71">
        <f t="shared" si="16"/>
        <v>-44012.611111111109</v>
      </c>
      <c r="AL91" s="71">
        <f t="shared" si="17"/>
        <v>0.97777777777810115</v>
      </c>
      <c r="AM91" s="71" t="str">
        <f t="shared" si="18"/>
        <v>Pending</v>
      </c>
      <c r="AN91" s="71" t="e">
        <f>IF(AL91&gt;=#REF!,"NO","Yes")</f>
        <v>#REF!</v>
      </c>
      <c r="AO91" s="72" t="str">
        <f>IF(AM91="Pending","pending",IF(AM91&gt;=#REF!,"No", "Yes"))</f>
        <v>pending</v>
      </c>
      <c r="AP91" s="73">
        <f t="shared" ca="1" si="19"/>
        <v>44161.737907060182</v>
      </c>
      <c r="AQ91" s="74" t="str">
        <f t="shared" si="20"/>
        <v>Non Pending</v>
      </c>
    </row>
    <row r="92" spans="1:44" ht="25" hidden="1" x14ac:dyDescent="0.35">
      <c r="A92" s="1">
        <v>91</v>
      </c>
      <c r="B92" s="1" t="s">
        <v>836</v>
      </c>
      <c r="C92" s="8">
        <v>44012.595833333333</v>
      </c>
      <c r="D92" s="8">
        <v>44012.59652777778</v>
      </c>
      <c r="E92" s="1">
        <v>231828137</v>
      </c>
      <c r="F92" s="1" t="s">
        <v>62</v>
      </c>
      <c r="G92" s="1" t="s">
        <v>42</v>
      </c>
      <c r="H92" s="8">
        <v>44012.694444444445</v>
      </c>
      <c r="I92" s="1" t="s">
        <v>824</v>
      </c>
      <c r="J92" s="1" t="s">
        <v>37</v>
      </c>
      <c r="K92" s="1" t="s">
        <v>38</v>
      </c>
      <c r="L92" s="135" t="s">
        <v>104</v>
      </c>
      <c r="M92" s="1">
        <f t="shared" si="14"/>
        <v>27</v>
      </c>
      <c r="N92" s="1" t="s">
        <v>74</v>
      </c>
      <c r="O92" s="1" t="s">
        <v>70</v>
      </c>
      <c r="P92" s="1" t="s">
        <v>53</v>
      </c>
      <c r="Q92" s="8">
        <v>44012.729166666664</v>
      </c>
      <c r="R92" s="8">
        <v>44012.734722222223</v>
      </c>
      <c r="S92" s="8"/>
      <c r="T92" s="8"/>
      <c r="U92" s="8"/>
      <c r="V92" s="8">
        <v>44013.336111111108</v>
      </c>
      <c r="W92" s="8"/>
      <c r="X92" s="8"/>
      <c r="Y92" s="8"/>
      <c r="Z92" s="8"/>
      <c r="AA92" s="1" t="s">
        <v>853</v>
      </c>
      <c r="AB92" s="1" t="s">
        <v>76</v>
      </c>
      <c r="AC92" s="1"/>
      <c r="AD92" s="1" t="s">
        <v>854</v>
      </c>
      <c r="AE92" s="8">
        <v>44012.734722222223</v>
      </c>
      <c r="AF92" s="1"/>
      <c r="AG92" s="1"/>
      <c r="AH92" s="1"/>
      <c r="AI92" s="1"/>
      <c r="AJ92" s="1"/>
      <c r="AK92" s="71">
        <f t="shared" si="16"/>
        <v>-44012.694444444445</v>
      </c>
      <c r="AL92" s="71">
        <f t="shared" si="17"/>
        <v>0.64166666666278616</v>
      </c>
      <c r="AM92" s="71" t="str">
        <f t="shared" si="18"/>
        <v>Pending</v>
      </c>
      <c r="AN92" s="71" t="e">
        <f>IF(AL92&gt;=#REF!,"NO","Yes")</f>
        <v>#REF!</v>
      </c>
      <c r="AO92" s="72" t="str">
        <f>IF(AM92="Pending","pending",IF(AM92&gt;=#REF!,"No", "Yes"))</f>
        <v>pending</v>
      </c>
      <c r="AP92" s="73">
        <f t="shared" ca="1" si="19"/>
        <v>44161.737907060182</v>
      </c>
      <c r="AQ92" s="74">
        <f t="shared" ca="1" si="20"/>
        <v>149.04346261573664</v>
      </c>
    </row>
    <row r="93" spans="1:44" ht="25" hidden="1" x14ac:dyDescent="0.35">
      <c r="A93" s="1">
        <v>92</v>
      </c>
      <c r="B93" s="1" t="s">
        <v>836</v>
      </c>
      <c r="C93" s="8">
        <v>44012.624305555553</v>
      </c>
      <c r="D93" s="8">
        <v>44012.742361111108</v>
      </c>
      <c r="E93" s="1">
        <v>231830849</v>
      </c>
      <c r="F93" s="1" t="s">
        <v>51</v>
      </c>
      <c r="G93" s="1" t="s">
        <v>42</v>
      </c>
      <c r="H93" s="8">
        <v>44012.749305555553</v>
      </c>
      <c r="I93" s="1" t="s">
        <v>855</v>
      </c>
      <c r="J93" s="1" t="s">
        <v>37</v>
      </c>
      <c r="K93" s="1" t="s">
        <v>38</v>
      </c>
      <c r="L93" s="1" t="s">
        <v>856</v>
      </c>
      <c r="M93" s="1">
        <f t="shared" si="14"/>
        <v>27</v>
      </c>
      <c r="N93" s="1" t="s">
        <v>39</v>
      </c>
      <c r="O93" s="1" t="s">
        <v>70</v>
      </c>
      <c r="P93" s="1" t="s">
        <v>485</v>
      </c>
      <c r="Q93" s="8">
        <v>44012.868055555555</v>
      </c>
      <c r="R93" s="133"/>
      <c r="S93" s="8"/>
      <c r="T93" s="8"/>
      <c r="U93" s="8"/>
      <c r="V93" s="8"/>
      <c r="W93" s="8"/>
      <c r="X93" s="8">
        <v>44012.872916666667</v>
      </c>
      <c r="Y93" s="8"/>
      <c r="Z93" s="8">
        <v>44013.331944444442</v>
      </c>
      <c r="AA93" s="1" t="s">
        <v>40</v>
      </c>
      <c r="AB93" s="1" t="s">
        <v>857</v>
      </c>
      <c r="AC93" s="1"/>
      <c r="AD93" s="1"/>
      <c r="AE93" s="1"/>
      <c r="AF93" s="1"/>
      <c r="AG93" s="1"/>
      <c r="AH93" s="1"/>
      <c r="AI93" s="1"/>
      <c r="AJ93" s="1"/>
      <c r="AK93" s="71">
        <f t="shared" si="16"/>
        <v>-44012.749305555553</v>
      </c>
      <c r="AL93" s="71">
        <f t="shared" si="17"/>
        <v>0.58263888888905058</v>
      </c>
      <c r="AM93" s="71">
        <f t="shared" si="18"/>
        <v>0.58263888888905058</v>
      </c>
      <c r="AN93" s="71" t="e">
        <f>IF(AL93&gt;=#REF!,"NO","Yes")</f>
        <v>#REF!</v>
      </c>
      <c r="AO93" s="72" t="e">
        <f>IF(AM93="Pending","pending",IF(AM93&gt;=#REF!,"No", "Yes"))</f>
        <v>#REF!</v>
      </c>
      <c r="AP93" s="73">
        <f t="shared" ca="1" si="19"/>
        <v>44161.737907060182</v>
      </c>
      <c r="AQ93" s="74" t="str">
        <f t="shared" si="20"/>
        <v>Non Pending</v>
      </c>
    </row>
    <row r="94" spans="1:44" ht="25" hidden="1" x14ac:dyDescent="0.35">
      <c r="A94" s="1">
        <v>93</v>
      </c>
      <c r="B94" s="1" t="s">
        <v>836</v>
      </c>
      <c r="C94" s="8">
        <v>44012.793749999997</v>
      </c>
      <c r="D94" s="8">
        <v>44012.808333333334</v>
      </c>
      <c r="E94" s="1">
        <v>231847303</v>
      </c>
      <c r="F94" s="1" t="s">
        <v>60</v>
      </c>
      <c r="G94" s="1" t="s">
        <v>41</v>
      </c>
      <c r="H94" s="8">
        <v>44012.836111111108</v>
      </c>
      <c r="I94" s="1" t="s">
        <v>858</v>
      </c>
      <c r="J94" s="1" t="s">
        <v>37</v>
      </c>
      <c r="K94" s="1" t="s">
        <v>38</v>
      </c>
      <c r="L94" s="135" t="s">
        <v>859</v>
      </c>
      <c r="M94" s="1">
        <f t="shared" si="14"/>
        <v>27</v>
      </c>
      <c r="N94" s="1" t="s">
        <v>39</v>
      </c>
      <c r="O94" s="1" t="s">
        <v>70</v>
      </c>
      <c r="P94" s="1" t="s">
        <v>125</v>
      </c>
      <c r="Q94" s="8">
        <v>44012.930555555555</v>
      </c>
      <c r="R94" s="133"/>
      <c r="S94" s="8"/>
      <c r="T94" s="8"/>
      <c r="U94" s="8"/>
      <c r="V94" s="8"/>
      <c r="W94" s="8"/>
      <c r="X94" s="8">
        <v>44012.94027777778</v>
      </c>
      <c r="Y94" s="8"/>
      <c r="Z94" s="8">
        <v>44013.329861111109</v>
      </c>
      <c r="AA94" s="1" t="s">
        <v>40</v>
      </c>
      <c r="AB94" s="1" t="s">
        <v>857</v>
      </c>
      <c r="AC94" s="1"/>
      <c r="AD94" s="1"/>
      <c r="AE94" s="1"/>
      <c r="AF94" s="1"/>
      <c r="AG94" s="1"/>
      <c r="AH94" s="1"/>
      <c r="AI94" s="1"/>
      <c r="AJ94" s="1"/>
      <c r="AK94" s="71">
        <f t="shared" si="16"/>
        <v>-44012.836111111108</v>
      </c>
      <c r="AL94" s="71">
        <f t="shared" si="17"/>
        <v>0.49375000000145519</v>
      </c>
      <c r="AM94" s="71">
        <f t="shared" si="18"/>
        <v>0.49375000000145519</v>
      </c>
      <c r="AN94" s="71" t="e">
        <f>IF(AL94&gt;=#REF!,"NO","Yes")</f>
        <v>#REF!</v>
      </c>
      <c r="AO94" s="72" t="e">
        <f>IF(AM94="Pending","pending",IF(AM94&gt;=#REF!,"No", "Yes"))</f>
        <v>#REF!</v>
      </c>
      <c r="AP94" s="73">
        <f t="shared" ca="1" si="19"/>
        <v>44161.737907060182</v>
      </c>
      <c r="AQ94" s="74" t="str">
        <f t="shared" si="20"/>
        <v>Non Pending</v>
      </c>
    </row>
    <row r="95" spans="1:44" x14ac:dyDescent="0.35">
      <c r="S95" s="140"/>
    </row>
  </sheetData>
  <autoFilter ref="A1:AR94" xr:uid="{1E99FC97-BF8E-4278-92A0-9DC1B05F2737}">
    <filterColumn colId="37">
      <filters>
        <filter val="55:03:00"/>
      </filters>
    </filterColumn>
  </autoFilter>
  <phoneticPr fontId="47" type="noConversion"/>
  <conditionalFormatting sqref="AN1">
    <cfRule type="cellIs" dxfId="277" priority="325" operator="equal">
      <formula>"NO"</formula>
    </cfRule>
  </conditionalFormatting>
  <conditionalFormatting sqref="AO1">
    <cfRule type="cellIs" dxfId="276" priority="322" operator="equal">
      <formula>"pending"</formula>
    </cfRule>
    <cfRule type="cellIs" priority="323" operator="equal">
      <formula>"pending"</formula>
    </cfRule>
    <cfRule type="cellIs" dxfId="275" priority="324" operator="equal">
      <formula>"NO"</formula>
    </cfRule>
  </conditionalFormatting>
  <conditionalFormatting sqref="AP1:AQ1">
    <cfRule type="cellIs" dxfId="274" priority="319" operator="equal">
      <formula>"pending"</formula>
    </cfRule>
    <cfRule type="cellIs" priority="320" operator="equal">
      <formula>"pending"</formula>
    </cfRule>
    <cfRule type="cellIs" dxfId="273" priority="321" operator="equal">
      <formula>"NO"</formula>
    </cfRule>
  </conditionalFormatting>
  <conditionalFormatting sqref="G1:AQ1 A1:E1">
    <cfRule type="duplicateValues" dxfId="272" priority="318"/>
  </conditionalFormatting>
  <conditionalFormatting sqref="P11">
    <cfRule type="duplicateValues" dxfId="271" priority="315"/>
  </conditionalFormatting>
  <conditionalFormatting sqref="Y14 R14:W14 I14 L14 E14:G14">
    <cfRule type="duplicateValues" dxfId="270" priority="300"/>
  </conditionalFormatting>
  <conditionalFormatting sqref="Y14">
    <cfRule type="duplicateValues" dxfId="269" priority="301"/>
  </conditionalFormatting>
  <conditionalFormatting sqref="Y14">
    <cfRule type="duplicateValues" dxfId="268" priority="302"/>
  </conditionalFormatting>
  <conditionalFormatting sqref="Y14">
    <cfRule type="duplicateValues" dxfId="267" priority="299"/>
  </conditionalFormatting>
  <conditionalFormatting sqref="AN2:AN40 AN42:AN69 AN71:AN77 AN91:AN93">
    <cfRule type="cellIs" dxfId="266" priority="280" operator="equal">
      <formula>"NO"</formula>
    </cfRule>
  </conditionalFormatting>
  <conditionalFormatting sqref="AO2:AO40 AO42:AO69 AO71:AO77 AO91:AO93">
    <cfRule type="cellIs" dxfId="265" priority="277" operator="equal">
      <formula>"pending"</formula>
    </cfRule>
    <cfRule type="cellIs" priority="278" operator="equal">
      <formula>"pending"</formula>
    </cfRule>
    <cfRule type="cellIs" dxfId="264" priority="279" operator="equal">
      <formula>"NO"</formula>
    </cfRule>
  </conditionalFormatting>
  <conditionalFormatting sqref="AL2:AL40 AL42:AL69 AL71:AL77 AL91:AL93">
    <cfRule type="cellIs" dxfId="263" priority="276" operator="greaterThan">
      <formula>2</formula>
    </cfRule>
  </conditionalFormatting>
  <conditionalFormatting sqref="AM2:AM40 AM42:AM69 AM71:AM77 AM91:AM93">
    <cfRule type="cellIs" dxfId="262" priority="275" operator="greaterThan">
      <formula>7</formula>
    </cfRule>
  </conditionalFormatting>
  <conditionalFormatting sqref="E15">
    <cfRule type="duplicateValues" dxfId="261" priority="56070"/>
  </conditionalFormatting>
  <conditionalFormatting sqref="E49:E51 E54:E56">
    <cfRule type="duplicateValues" dxfId="260" priority="56076"/>
  </conditionalFormatting>
  <conditionalFormatting sqref="E3">
    <cfRule type="duplicateValues" dxfId="259" priority="56077"/>
  </conditionalFormatting>
  <conditionalFormatting sqref="E6">
    <cfRule type="duplicateValues" dxfId="258" priority="56078"/>
  </conditionalFormatting>
  <conditionalFormatting sqref="E7">
    <cfRule type="duplicateValues" dxfId="257" priority="56092"/>
  </conditionalFormatting>
  <conditionalFormatting sqref="E8">
    <cfRule type="duplicateValues" dxfId="256" priority="56106"/>
  </conditionalFormatting>
  <conditionalFormatting sqref="E9">
    <cfRule type="duplicateValues" dxfId="255" priority="56120"/>
  </conditionalFormatting>
  <conditionalFormatting sqref="E17">
    <cfRule type="duplicateValues" dxfId="254" priority="56134"/>
  </conditionalFormatting>
  <conditionalFormatting sqref="E18">
    <cfRule type="duplicateValues" dxfId="253" priority="56148"/>
  </conditionalFormatting>
  <conditionalFormatting sqref="E5">
    <cfRule type="duplicateValues" dxfId="252" priority="160"/>
  </conditionalFormatting>
  <conditionalFormatting sqref="F24">
    <cfRule type="duplicateValues" dxfId="251" priority="147"/>
  </conditionalFormatting>
  <conditionalFormatting sqref="G24">
    <cfRule type="duplicateValues" dxfId="250" priority="146"/>
  </conditionalFormatting>
  <conditionalFormatting sqref="AN41">
    <cfRule type="cellIs" dxfId="249" priority="145" operator="equal">
      <formula>"NO"</formula>
    </cfRule>
  </conditionalFormatting>
  <conditionalFormatting sqref="AO41">
    <cfRule type="cellIs" dxfId="248" priority="142" operator="equal">
      <formula>"pending"</formula>
    </cfRule>
    <cfRule type="cellIs" priority="143" operator="equal">
      <formula>"pending"</formula>
    </cfRule>
    <cfRule type="cellIs" dxfId="247" priority="144" operator="equal">
      <formula>"NO"</formula>
    </cfRule>
  </conditionalFormatting>
  <conditionalFormatting sqref="AL41">
    <cfRule type="cellIs" dxfId="246" priority="141" operator="greaterThan">
      <formula>2</formula>
    </cfRule>
  </conditionalFormatting>
  <conditionalFormatting sqref="AM41">
    <cfRule type="cellIs" dxfId="245" priority="140" operator="greaterThan">
      <formula>7</formula>
    </cfRule>
  </conditionalFormatting>
  <conditionalFormatting sqref="E40:E45">
    <cfRule type="duplicateValues" dxfId="244" priority="139"/>
  </conditionalFormatting>
  <conditionalFormatting sqref="E52:E53">
    <cfRule type="duplicateValues" dxfId="243" priority="98"/>
  </conditionalFormatting>
  <conditionalFormatting sqref="E57">
    <cfRule type="duplicateValues" dxfId="242" priority="90"/>
  </conditionalFormatting>
  <conditionalFormatting sqref="E58:E59">
    <cfRule type="duplicateValues" dxfId="241" priority="83"/>
  </conditionalFormatting>
  <conditionalFormatting sqref="E60">
    <cfRule type="duplicateValues" dxfId="240" priority="63"/>
  </conditionalFormatting>
  <conditionalFormatting sqref="E60">
    <cfRule type="duplicateValues" dxfId="239" priority="64"/>
  </conditionalFormatting>
  <conditionalFormatting sqref="E60">
    <cfRule type="duplicateValues" dxfId="238" priority="65"/>
  </conditionalFormatting>
  <conditionalFormatting sqref="E60">
    <cfRule type="duplicateValues" dxfId="237" priority="66"/>
  </conditionalFormatting>
  <conditionalFormatting sqref="E60">
    <cfRule type="duplicateValues" dxfId="236" priority="67"/>
  </conditionalFormatting>
  <conditionalFormatting sqref="E60">
    <cfRule type="duplicateValues" dxfId="235" priority="68"/>
  </conditionalFormatting>
  <conditionalFormatting sqref="E60">
    <cfRule type="duplicateValues" dxfId="234" priority="69"/>
  </conditionalFormatting>
  <conditionalFormatting sqref="E60">
    <cfRule type="duplicateValues" dxfId="233" priority="70"/>
  </conditionalFormatting>
  <conditionalFormatting sqref="E60">
    <cfRule type="duplicateValues" dxfId="232" priority="71"/>
  </conditionalFormatting>
  <conditionalFormatting sqref="E60">
    <cfRule type="duplicateValues" dxfId="231" priority="72"/>
  </conditionalFormatting>
  <conditionalFormatting sqref="E60">
    <cfRule type="duplicateValues" dxfId="230" priority="73"/>
  </conditionalFormatting>
  <conditionalFormatting sqref="E60">
    <cfRule type="duplicateValues" dxfId="229" priority="74"/>
  </conditionalFormatting>
  <conditionalFormatting sqref="E60">
    <cfRule type="duplicateValues" dxfId="228" priority="75"/>
  </conditionalFormatting>
  <conditionalFormatting sqref="E60">
    <cfRule type="duplicateValues" dxfId="227" priority="76"/>
  </conditionalFormatting>
  <conditionalFormatting sqref="E68:E70">
    <cfRule type="duplicateValues" dxfId="226" priority="62"/>
  </conditionalFormatting>
  <conditionalFormatting sqref="AN70">
    <cfRule type="cellIs" dxfId="225" priority="58" operator="equal">
      <formula>"NO"</formula>
    </cfRule>
  </conditionalFormatting>
  <conditionalFormatting sqref="AO70">
    <cfRule type="cellIs" dxfId="224" priority="55" operator="equal">
      <formula>"pending"</formula>
    </cfRule>
    <cfRule type="cellIs" priority="56" operator="equal">
      <formula>"pending"</formula>
    </cfRule>
    <cfRule type="cellIs" dxfId="223" priority="57" operator="equal">
      <formula>"NO"</formula>
    </cfRule>
  </conditionalFormatting>
  <conditionalFormatting sqref="AL70">
    <cfRule type="cellIs" dxfId="222" priority="54" operator="greaterThan">
      <formula>2</formula>
    </cfRule>
  </conditionalFormatting>
  <conditionalFormatting sqref="AM70">
    <cfRule type="cellIs" dxfId="221" priority="53" operator="greaterThan">
      <formula>7</formula>
    </cfRule>
  </conditionalFormatting>
  <conditionalFormatting sqref="E70">
    <cfRule type="duplicateValues" dxfId="220" priority="51"/>
  </conditionalFormatting>
  <conditionalFormatting sqref="E70">
    <cfRule type="duplicateValues" dxfId="219" priority="52"/>
  </conditionalFormatting>
  <conditionalFormatting sqref="E70">
    <cfRule type="duplicateValues" dxfId="218" priority="50"/>
  </conditionalFormatting>
  <conditionalFormatting sqref="AN78:AN87 AN90">
    <cfRule type="cellIs" dxfId="217" priority="47" operator="equal">
      <formula>"NO"</formula>
    </cfRule>
  </conditionalFormatting>
  <conditionalFormatting sqref="AO78:AO87 AO90">
    <cfRule type="cellIs" dxfId="216" priority="44" operator="equal">
      <formula>"pending"</formula>
    </cfRule>
    <cfRule type="cellIs" priority="45" operator="equal">
      <formula>"pending"</formula>
    </cfRule>
    <cfRule type="cellIs" dxfId="215" priority="46" operator="equal">
      <formula>"NO"</formula>
    </cfRule>
  </conditionalFormatting>
  <conditionalFormatting sqref="AL78:AL87 AL90">
    <cfRule type="cellIs" dxfId="214" priority="43" operator="greaterThan">
      <formula>2</formula>
    </cfRule>
  </conditionalFormatting>
  <conditionalFormatting sqref="AM78:AM87 AM90">
    <cfRule type="cellIs" dxfId="213" priority="42" operator="greaterThan">
      <formula>7</formula>
    </cfRule>
  </conditionalFormatting>
  <conditionalFormatting sqref="AN88">
    <cfRule type="cellIs" dxfId="212" priority="14" operator="equal">
      <formula>"NO"</formula>
    </cfRule>
  </conditionalFormatting>
  <conditionalFormatting sqref="AO88">
    <cfRule type="cellIs" dxfId="211" priority="11" operator="equal">
      <formula>"pending"</formula>
    </cfRule>
    <cfRule type="cellIs" priority="12" operator="equal">
      <formula>"pending"</formula>
    </cfRule>
    <cfRule type="cellIs" dxfId="210" priority="13" operator="equal">
      <formula>"NO"</formula>
    </cfRule>
  </conditionalFormatting>
  <conditionalFormatting sqref="AL88">
    <cfRule type="cellIs" dxfId="209" priority="10" operator="greaterThan">
      <formula>2</formula>
    </cfRule>
  </conditionalFormatting>
  <conditionalFormatting sqref="AM88">
    <cfRule type="cellIs" dxfId="208" priority="9" operator="greaterThan">
      <formula>7</formula>
    </cfRule>
  </conditionalFormatting>
  <conditionalFormatting sqref="E90:E91">
    <cfRule type="duplicateValues" dxfId="207" priority="8"/>
  </conditionalFormatting>
  <conditionalFormatting sqref="E93">
    <cfRule type="duplicateValues" dxfId="206" priority="7"/>
  </conditionalFormatting>
  <conditionalFormatting sqref="E1">
    <cfRule type="duplicateValues" dxfId="205" priority="56168"/>
  </conditionalFormatting>
  <conditionalFormatting sqref="E62:E67 E1 E13:E16 E4 E28:E31 E34:E39 E71:E75 E92 E94:E1048576">
    <cfRule type="duplicateValues" dxfId="204" priority="56169"/>
  </conditionalFormatting>
  <conditionalFormatting sqref="AN89">
    <cfRule type="cellIs" dxfId="203" priority="6" operator="equal">
      <formula>"NO"</formula>
    </cfRule>
  </conditionalFormatting>
  <conditionalFormatting sqref="AO89">
    <cfRule type="cellIs" dxfId="202" priority="3" operator="equal">
      <formula>"pending"</formula>
    </cfRule>
    <cfRule type="cellIs" priority="4" operator="equal">
      <formula>"pending"</formula>
    </cfRule>
    <cfRule type="cellIs" dxfId="201" priority="5" operator="equal">
      <formula>"NO"</formula>
    </cfRule>
  </conditionalFormatting>
  <conditionalFormatting sqref="AL89">
    <cfRule type="cellIs" dxfId="200" priority="2" operator="greaterThan">
      <formula>2</formula>
    </cfRule>
  </conditionalFormatting>
  <conditionalFormatting sqref="AM89">
    <cfRule type="cellIs" dxfId="199" priority="1" operator="greaterThan">
      <formula>7</formula>
    </cfRule>
  </conditionalFormatting>
  <dataValidations disablePrompts="1" count="1">
    <dataValidation type="list" allowBlank="1" showInputMessage="1" showErrorMessage="1" sqref="J23:J24 J5" xr:uid="{142BB464-2E7D-4711-B4B8-D0A37B9A420C}">
      <formula1>INDIRECT($L5)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F4E01C7-3DDD-4275-BDCE-FA96623AE9DE}">
          <x14:formula1>
            <xm:f>'C:\Users\emukitr\Desktop\New folder\[New Critical TT Tracker - Bharti - 11-May-2020.xlsx]Validation'!#REF!</xm:f>
          </x14:formula1>
          <xm:sqref>F23:F24 K23:K24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DC39-934E-4ECD-AD67-D23B874C8CD4}">
  <dimension ref="A1:AR43"/>
  <sheetViews>
    <sheetView topLeftCell="AB1" zoomScale="90" zoomScaleNormal="90" workbookViewId="0">
      <pane ySplit="1" topLeftCell="A2" activePane="bottomLeft" state="frozen"/>
      <selection activeCell="Q1" sqref="Q1"/>
      <selection pane="bottomLeft" activeCell="AG6" sqref="AG6"/>
    </sheetView>
  </sheetViews>
  <sheetFormatPr defaultColWidth="12.81640625" defaultRowHeight="12.5" x14ac:dyDescent="0.35"/>
  <cols>
    <col min="1" max="1" width="4.54296875" style="1" bestFit="1" customWidth="1"/>
    <col min="2" max="2" width="8.1796875" style="1" customWidth="1"/>
    <col min="3" max="3" width="21.54296875" style="1" customWidth="1"/>
    <col min="4" max="4" width="19.453125" style="1" customWidth="1"/>
    <col min="5" max="5" width="17.54296875" style="1" customWidth="1"/>
    <col min="6" max="6" width="12.81640625" style="1" customWidth="1"/>
    <col min="7" max="7" width="13.54296875" style="1" customWidth="1"/>
    <col min="8" max="8" width="18.1796875" style="1" customWidth="1"/>
    <col min="9" max="9" width="21.81640625" style="1" customWidth="1"/>
    <col min="10" max="10" width="8.1796875" style="1" bestFit="1" customWidth="1"/>
    <col min="11" max="11" width="7" style="1" customWidth="1"/>
    <col min="12" max="12" width="28.453125" style="1" customWidth="1"/>
    <col min="13" max="13" width="8.1796875" style="1" customWidth="1"/>
    <col min="14" max="14" width="10.1796875" style="1" bestFit="1" customWidth="1"/>
    <col min="15" max="15" width="9.1796875" style="1" customWidth="1"/>
    <col min="16" max="16" width="21.81640625" style="1" customWidth="1"/>
    <col min="17" max="17" width="18" style="1" customWidth="1"/>
    <col min="18" max="18" width="15.1796875" style="1" customWidth="1"/>
    <col min="19" max="19" width="19.54296875" style="1" customWidth="1"/>
    <col min="20" max="20" width="17.54296875" style="1" customWidth="1"/>
    <col min="21" max="21" width="16.453125" style="1" customWidth="1"/>
    <col min="22" max="22" width="15.453125" style="1" customWidth="1"/>
    <col min="23" max="23" width="10.54296875" style="1" bestFit="1" customWidth="1"/>
    <col min="24" max="24" width="16.81640625" style="1" customWidth="1"/>
    <col min="25" max="25" width="13.453125" style="1" bestFit="1" customWidth="1"/>
    <col min="26" max="26" width="19.54296875" style="1" customWidth="1"/>
    <col min="27" max="27" width="15.81640625" style="1" bestFit="1" customWidth="1"/>
    <col min="28" max="28" width="11.1796875" style="1" bestFit="1" customWidth="1"/>
    <col min="29" max="29" width="9.1796875" style="1" bestFit="1" customWidth="1"/>
    <col min="30" max="30" width="16" style="1" customWidth="1"/>
    <col min="31" max="31" width="13.453125" style="1" bestFit="1" customWidth="1"/>
    <col min="32" max="32" width="5.54296875" style="1" bestFit="1" customWidth="1"/>
    <col min="33" max="33" width="11.54296875" style="1" bestFit="1" customWidth="1"/>
    <col min="34" max="34" width="8.1796875" style="1" bestFit="1" customWidth="1"/>
    <col min="35" max="35" width="6" style="1" bestFit="1" customWidth="1"/>
    <col min="36" max="36" width="6.81640625" style="1" bestFit="1" customWidth="1"/>
    <col min="37" max="37" width="13.1796875" style="1" customWidth="1"/>
    <col min="38" max="38" width="16.81640625" style="1" customWidth="1"/>
    <col min="39" max="39" width="9.81640625" style="1" customWidth="1"/>
    <col min="40" max="40" width="9.54296875" style="1" bestFit="1" customWidth="1"/>
    <col min="41" max="41" width="9.1796875" style="1" bestFit="1" customWidth="1"/>
    <col min="42" max="42" width="15.453125" style="1" bestFit="1" customWidth="1"/>
    <col min="43" max="43" width="10.81640625" style="1" bestFit="1" customWidth="1"/>
    <col min="44" max="16384" width="12.81640625" style="1"/>
  </cols>
  <sheetData>
    <row r="1" spans="1:44" ht="50" x14ac:dyDescent="0.35">
      <c r="A1" s="141" t="s">
        <v>54</v>
      </c>
      <c r="B1" s="141" t="s">
        <v>0</v>
      </c>
      <c r="C1" s="142" t="s">
        <v>57</v>
      </c>
      <c r="D1" s="142" t="s">
        <v>58</v>
      </c>
      <c r="E1" s="143" t="s">
        <v>55</v>
      </c>
      <c r="F1" s="141" t="s">
        <v>1</v>
      </c>
      <c r="G1" s="141" t="s">
        <v>59</v>
      </c>
      <c r="H1" s="142" t="s">
        <v>2</v>
      </c>
      <c r="I1" s="141" t="s">
        <v>3</v>
      </c>
      <c r="J1" s="141" t="s">
        <v>4</v>
      </c>
      <c r="K1" s="141" t="s">
        <v>5</v>
      </c>
      <c r="L1" s="141" t="s">
        <v>800</v>
      </c>
      <c r="M1" s="141" t="s">
        <v>7</v>
      </c>
      <c r="N1" s="141" t="s">
        <v>8</v>
      </c>
      <c r="O1" s="141" t="s">
        <v>9</v>
      </c>
      <c r="P1" s="141" t="s">
        <v>10</v>
      </c>
      <c r="Q1" s="142" t="s">
        <v>11</v>
      </c>
      <c r="R1" s="144" t="s">
        <v>12</v>
      </c>
      <c r="S1" s="144" t="s">
        <v>13</v>
      </c>
      <c r="T1" s="142" t="s">
        <v>14</v>
      </c>
      <c r="U1" s="142" t="s">
        <v>15</v>
      </c>
      <c r="V1" s="142" t="s">
        <v>16</v>
      </c>
      <c r="W1" s="142" t="s">
        <v>17</v>
      </c>
      <c r="X1" s="142" t="s">
        <v>18</v>
      </c>
      <c r="Y1" s="142" t="s">
        <v>19</v>
      </c>
      <c r="Z1" s="142" t="s">
        <v>20</v>
      </c>
      <c r="AA1" s="141" t="s">
        <v>21</v>
      </c>
      <c r="AB1" s="141" t="s">
        <v>22</v>
      </c>
      <c r="AC1" s="141" t="s">
        <v>23</v>
      </c>
      <c r="AD1" s="141" t="s">
        <v>24</v>
      </c>
      <c r="AE1" s="142" t="s">
        <v>25</v>
      </c>
      <c r="AF1" s="141" t="s">
        <v>26</v>
      </c>
      <c r="AG1" s="141" t="s">
        <v>27</v>
      </c>
      <c r="AH1" s="141" t="s">
        <v>28</v>
      </c>
      <c r="AI1" s="145" t="s">
        <v>29</v>
      </c>
      <c r="AJ1" s="145" t="s">
        <v>30</v>
      </c>
      <c r="AK1" s="145" t="s">
        <v>31</v>
      </c>
      <c r="AL1" s="141" t="s">
        <v>32</v>
      </c>
      <c r="AM1" s="141" t="s">
        <v>33</v>
      </c>
      <c r="AN1" s="141" t="s">
        <v>34</v>
      </c>
      <c r="AO1" s="146" t="s">
        <v>35</v>
      </c>
      <c r="AP1" s="146" t="s">
        <v>48</v>
      </c>
      <c r="AQ1" s="146" t="s">
        <v>47</v>
      </c>
      <c r="AR1" s="125"/>
    </row>
    <row r="2" spans="1:44" ht="25" x14ac:dyDescent="0.35">
      <c r="A2" s="1">
        <v>1</v>
      </c>
      <c r="B2" s="1" t="s">
        <v>864</v>
      </c>
      <c r="C2" s="8">
        <v>44012.907638888886</v>
      </c>
      <c r="D2" s="8">
        <v>44013.277777777781</v>
      </c>
      <c r="E2" s="1">
        <v>231857685</v>
      </c>
      <c r="F2" s="1" t="s">
        <v>51</v>
      </c>
      <c r="G2" s="1" t="s">
        <v>42</v>
      </c>
      <c r="H2" s="8">
        <v>44013.339583333334</v>
      </c>
      <c r="I2" s="1" t="s">
        <v>855</v>
      </c>
      <c r="J2" s="1" t="s">
        <v>37</v>
      </c>
      <c r="K2" s="1" t="s">
        <v>38</v>
      </c>
      <c r="L2" s="1" t="s">
        <v>860</v>
      </c>
      <c r="M2" s="1">
        <f t="shared" ref="M2:M43" si="0">WEEKNUM(H2)</f>
        <v>27</v>
      </c>
      <c r="N2" s="1" t="s">
        <v>39</v>
      </c>
      <c r="O2" s="1" t="s">
        <v>70</v>
      </c>
      <c r="P2" s="1" t="s">
        <v>127</v>
      </c>
      <c r="Q2" s="8">
        <v>44013.4</v>
      </c>
      <c r="R2" s="8"/>
      <c r="S2" s="8"/>
      <c r="T2" s="8"/>
      <c r="U2" s="8"/>
      <c r="V2" s="8"/>
      <c r="W2" s="8"/>
      <c r="X2" s="8">
        <v>44013.4</v>
      </c>
      <c r="Y2" s="8"/>
      <c r="Z2" s="8">
        <v>44013.915277777778</v>
      </c>
      <c r="AA2" s="1" t="s">
        <v>40</v>
      </c>
      <c r="AB2" s="1" t="s">
        <v>98</v>
      </c>
      <c r="AJ2" s="70" t="str">
        <f t="shared" ref="AJ2:AJ43" si="1">IF(N2="Final","NA",IF(S2="","NA",S2-H2))</f>
        <v>NA</v>
      </c>
      <c r="AK2" s="71">
        <f t="shared" ref="AK2:AK43" si="2">IF(N2="initial",IF(AA2="converted to Final MIR",Y2-H2,U2-H2),Y2-H2)</f>
        <v>-44013.339583333334</v>
      </c>
      <c r="AL2" s="71">
        <f t="shared" ref="AL2:AL43" si="3">IF(N2="initial",IF(AA2="converted to Final MIR",Z2-H2,V2-H2),Z2-H2)</f>
        <v>0.57569444444379769</v>
      </c>
      <c r="AM2" s="71">
        <f t="shared" ref="AM2:AM43" si="4">IF(N2="Final",Z2-H2,IF(AB2="MIR Distributed",Z2-H2,"Pending"))</f>
        <v>0.57569444444379769</v>
      </c>
      <c r="AN2" s="71" t="e">
        <f>IF(AL2&gt;=#REF!,"NO","Yes")</f>
        <v>#REF!</v>
      </c>
      <c r="AO2" s="72" t="e">
        <f>IF(AM2="Pending","pending",IF(AM2&gt;=#REF!,"No", "Yes"))</f>
        <v>#REF!</v>
      </c>
      <c r="AP2" s="73">
        <f t="shared" ref="AP2:AP43" ca="1" si="5">NOW()</f>
        <v>44161.737907060182</v>
      </c>
      <c r="AQ2" s="74" t="str">
        <f t="shared" ref="AQ2:AQ43" si="6">IF(AB2="Final Awaited", AP2-H2, IF(AB2="Sent for Approval", AP2-H2, "Non Pending"))</f>
        <v>Non Pending</v>
      </c>
      <c r="AR2" s="125"/>
    </row>
    <row r="3" spans="1:44" ht="25" x14ac:dyDescent="0.35">
      <c r="A3" s="1">
        <v>2</v>
      </c>
      <c r="B3" s="1" t="s">
        <v>864</v>
      </c>
      <c r="C3" s="8">
        <v>44015.065972222219</v>
      </c>
      <c r="D3" s="8">
        <v>44015.552083333336</v>
      </c>
      <c r="E3" s="1">
        <v>350163238</v>
      </c>
      <c r="F3" s="1" t="s">
        <v>155</v>
      </c>
      <c r="G3" s="1" t="s">
        <v>41</v>
      </c>
      <c r="H3" s="8">
        <v>44015.661111111112</v>
      </c>
      <c r="I3" s="1" t="s">
        <v>869</v>
      </c>
      <c r="J3" s="1" t="s">
        <v>110</v>
      </c>
      <c r="K3" s="1" t="s">
        <v>46</v>
      </c>
      <c r="L3" s="1" t="s">
        <v>870</v>
      </c>
      <c r="M3" s="1">
        <f t="shared" si="0"/>
        <v>27</v>
      </c>
      <c r="N3" s="1" t="s">
        <v>74</v>
      </c>
      <c r="O3" s="1" t="s">
        <v>70</v>
      </c>
      <c r="P3" s="1" t="s">
        <v>118</v>
      </c>
      <c r="Q3" s="8">
        <v>44015.973611111112</v>
      </c>
      <c r="R3" s="8">
        <v>44015.973611111112</v>
      </c>
      <c r="S3" s="8"/>
      <c r="T3" s="8"/>
      <c r="U3" s="8"/>
      <c r="V3" s="8">
        <v>44017.561805555553</v>
      </c>
      <c r="W3" s="8"/>
      <c r="X3" s="8"/>
      <c r="Y3" s="8"/>
      <c r="Z3" s="8"/>
      <c r="AA3" s="1" t="s">
        <v>183</v>
      </c>
      <c r="AB3" s="1" t="s">
        <v>76</v>
      </c>
      <c r="AD3" s="1" t="s">
        <v>871</v>
      </c>
      <c r="AJ3" s="70" t="str">
        <f t="shared" si="1"/>
        <v>NA</v>
      </c>
      <c r="AK3" s="71">
        <f t="shared" si="2"/>
        <v>-44015.661111111112</v>
      </c>
      <c r="AL3" s="71">
        <f t="shared" si="3"/>
        <v>1.9006944444408873</v>
      </c>
      <c r="AM3" s="71" t="str">
        <f t="shared" si="4"/>
        <v>Pending</v>
      </c>
      <c r="AN3" s="71" t="e">
        <f>IF(AL3&gt;=#REF!,"NO","Yes")</f>
        <v>#REF!</v>
      </c>
      <c r="AO3" s="72" t="str">
        <f>IF(AM3="Pending","pending",IF(AM3&gt;=#REF!,"No", "Yes"))</f>
        <v>pending</v>
      </c>
      <c r="AP3" s="73">
        <f t="shared" ca="1" si="5"/>
        <v>44161.737907060182</v>
      </c>
      <c r="AQ3" s="74">
        <f t="shared" ca="1" si="6"/>
        <v>146.07679594906949</v>
      </c>
      <c r="AR3" s="125"/>
    </row>
    <row r="4" spans="1:44" ht="25" x14ac:dyDescent="0.35">
      <c r="A4" s="1">
        <v>3</v>
      </c>
      <c r="B4" s="1" t="s">
        <v>864</v>
      </c>
      <c r="C4" s="8">
        <v>44016.62777777778</v>
      </c>
      <c r="D4" s="8">
        <v>44016.681250000001</v>
      </c>
      <c r="E4" s="1">
        <v>232155052</v>
      </c>
      <c r="F4" s="1" t="s">
        <v>133</v>
      </c>
      <c r="G4" s="1" t="s">
        <v>67</v>
      </c>
      <c r="H4" s="8">
        <v>44016.724305555559</v>
      </c>
      <c r="I4" s="1" t="s">
        <v>865</v>
      </c>
      <c r="J4" s="1" t="s">
        <v>37</v>
      </c>
      <c r="K4" s="1" t="s">
        <v>38</v>
      </c>
      <c r="L4" s="1" t="s">
        <v>866</v>
      </c>
      <c r="M4" s="1">
        <f t="shared" si="0"/>
        <v>27</v>
      </c>
      <c r="N4" s="1" t="s">
        <v>39</v>
      </c>
      <c r="O4" s="1" t="s">
        <v>70</v>
      </c>
      <c r="P4" s="1" t="s">
        <v>82</v>
      </c>
      <c r="Q4" s="8">
        <v>44016.88958333333</v>
      </c>
      <c r="R4" s="8"/>
      <c r="S4" s="8"/>
      <c r="T4" s="8"/>
      <c r="U4" s="8"/>
      <c r="V4" s="8"/>
      <c r="W4" s="8"/>
      <c r="X4" s="8">
        <v>44016.88958333333</v>
      </c>
      <c r="Y4" s="8"/>
      <c r="Z4" s="8">
        <v>44017.320138888892</v>
      </c>
      <c r="AA4" s="1" t="s">
        <v>40</v>
      </c>
      <c r="AB4" s="1" t="s">
        <v>98</v>
      </c>
      <c r="AJ4" s="70" t="str">
        <f t="shared" si="1"/>
        <v>NA</v>
      </c>
      <c r="AK4" s="71">
        <f t="shared" si="2"/>
        <v>-44016.724305555559</v>
      </c>
      <c r="AL4" s="71">
        <f t="shared" si="3"/>
        <v>0.59583333333284827</v>
      </c>
      <c r="AM4" s="71">
        <f t="shared" si="4"/>
        <v>0.59583333333284827</v>
      </c>
      <c r="AN4" s="71" t="e">
        <f>IF(AL4&gt;=#REF!,"NO","Yes")</f>
        <v>#REF!</v>
      </c>
      <c r="AO4" s="72" t="e">
        <f>IF(AM4="Pending","pending",IF(AM4&gt;=#REF!,"No", "Yes"))</f>
        <v>#REF!</v>
      </c>
      <c r="AP4" s="73">
        <f t="shared" ca="1" si="5"/>
        <v>44161.737907060182</v>
      </c>
      <c r="AQ4" s="74" t="str">
        <f t="shared" si="6"/>
        <v>Non Pending</v>
      </c>
      <c r="AR4" s="125"/>
    </row>
    <row r="5" spans="1:44" ht="25" x14ac:dyDescent="0.35">
      <c r="A5" s="1">
        <v>4</v>
      </c>
      <c r="B5" s="1" t="s">
        <v>864</v>
      </c>
      <c r="C5" s="8">
        <v>44016.726388888892</v>
      </c>
      <c r="D5" s="8">
        <v>44016.741666666669</v>
      </c>
      <c r="E5" s="1">
        <v>232166499</v>
      </c>
      <c r="F5" s="1" t="s">
        <v>111</v>
      </c>
      <c r="G5" s="1" t="s">
        <v>42</v>
      </c>
      <c r="H5" s="8">
        <v>44016.875</v>
      </c>
      <c r="I5" s="1" t="s">
        <v>867</v>
      </c>
      <c r="J5" s="1" t="s">
        <v>37</v>
      </c>
      <c r="K5" s="1" t="s">
        <v>38</v>
      </c>
      <c r="L5" s="1" t="s">
        <v>868</v>
      </c>
      <c r="M5" s="1">
        <f t="shared" si="0"/>
        <v>27</v>
      </c>
      <c r="N5" s="1" t="s">
        <v>39</v>
      </c>
      <c r="O5" s="1" t="s">
        <v>70</v>
      </c>
      <c r="P5" s="1" t="s">
        <v>93</v>
      </c>
      <c r="Q5" s="8">
        <v>44017.010416666664</v>
      </c>
      <c r="R5" s="8"/>
      <c r="S5" s="8"/>
      <c r="T5" s="8"/>
      <c r="U5" s="8"/>
      <c r="V5" s="8"/>
      <c r="W5" s="8"/>
      <c r="X5" s="8">
        <v>44017.010416666664</v>
      </c>
      <c r="Y5" s="8"/>
      <c r="Z5" s="8">
        <v>44017.401388888888</v>
      </c>
      <c r="AA5" s="1" t="s">
        <v>40</v>
      </c>
      <c r="AB5" s="1" t="s">
        <v>98</v>
      </c>
      <c r="AJ5" s="70" t="str">
        <f t="shared" si="1"/>
        <v>NA</v>
      </c>
      <c r="AK5" s="71">
        <f t="shared" si="2"/>
        <v>-44016.875</v>
      </c>
      <c r="AL5" s="71">
        <f t="shared" si="3"/>
        <v>0.52638888888759539</v>
      </c>
      <c r="AM5" s="71">
        <f t="shared" si="4"/>
        <v>0.52638888888759539</v>
      </c>
      <c r="AN5" s="71" t="e">
        <f>IF(AL5&gt;=#REF!,"NO","Yes")</f>
        <v>#REF!</v>
      </c>
      <c r="AO5" s="72" t="e">
        <f>IF(AM5="Pending","pending",IF(AM5&gt;=#REF!,"No", "Yes"))</f>
        <v>#REF!</v>
      </c>
      <c r="AP5" s="73">
        <f t="shared" ca="1" si="5"/>
        <v>44161.737907060182</v>
      </c>
      <c r="AQ5" s="74" t="str">
        <f t="shared" si="6"/>
        <v>Non Pending</v>
      </c>
      <c r="AR5" s="125"/>
    </row>
    <row r="6" spans="1:44" ht="100" x14ac:dyDescent="0.35">
      <c r="A6" s="1">
        <v>5</v>
      </c>
      <c r="B6" s="1" t="s">
        <v>864</v>
      </c>
      <c r="C6" s="8">
        <v>44018.454861111109</v>
      </c>
      <c r="D6" s="8">
        <v>44018.510416666664</v>
      </c>
      <c r="E6" s="1">
        <v>4013770</v>
      </c>
      <c r="F6" s="1" t="s">
        <v>94</v>
      </c>
      <c r="G6" s="1" t="s">
        <v>41</v>
      </c>
      <c r="H6" s="8">
        <v>44018.454861111109</v>
      </c>
      <c r="I6" s="1" t="s">
        <v>874</v>
      </c>
      <c r="J6" s="1" t="s">
        <v>110</v>
      </c>
      <c r="K6" s="1" t="s">
        <v>46</v>
      </c>
      <c r="L6" s="1" t="s">
        <v>875</v>
      </c>
      <c r="M6" s="1">
        <f t="shared" si="0"/>
        <v>28</v>
      </c>
      <c r="N6" s="1" t="s">
        <v>39</v>
      </c>
      <c r="O6" s="1" t="s">
        <v>70</v>
      </c>
      <c r="P6" s="1" t="s">
        <v>53</v>
      </c>
      <c r="Q6" s="8">
        <v>44018.454861111109</v>
      </c>
      <c r="R6" s="8"/>
      <c r="S6" s="8"/>
      <c r="T6" s="8"/>
      <c r="U6" s="8"/>
      <c r="V6" s="8"/>
      <c r="W6" s="8"/>
      <c r="X6" s="8">
        <v>44018.454861111109</v>
      </c>
      <c r="Y6" s="8"/>
      <c r="Z6" s="8">
        <v>44018.934027777781</v>
      </c>
      <c r="AA6" s="1" t="s">
        <v>40</v>
      </c>
      <c r="AB6" s="1" t="s">
        <v>98</v>
      </c>
      <c r="AJ6" s="70" t="str">
        <f t="shared" si="1"/>
        <v>NA</v>
      </c>
      <c r="AK6" s="71">
        <f t="shared" si="2"/>
        <v>-44018.454861111109</v>
      </c>
      <c r="AL6" s="71">
        <f t="shared" si="3"/>
        <v>0.47916666667151731</v>
      </c>
      <c r="AM6" s="71">
        <f t="shared" si="4"/>
        <v>0.47916666667151731</v>
      </c>
      <c r="AN6" s="71" t="e">
        <f>IF(AL6&gt;=#REF!,"NO","Yes")</f>
        <v>#REF!</v>
      </c>
      <c r="AO6" s="72" t="e">
        <f>IF(AM6="Pending","pending",IF(AM6&gt;=#REF!,"No", "Yes"))</f>
        <v>#REF!</v>
      </c>
      <c r="AP6" s="73">
        <f t="shared" ca="1" si="5"/>
        <v>44161.737907060182</v>
      </c>
      <c r="AQ6" s="74" t="str">
        <f t="shared" si="6"/>
        <v>Non Pending</v>
      </c>
      <c r="AR6" s="125"/>
    </row>
    <row r="7" spans="1:44" ht="25" x14ac:dyDescent="0.35">
      <c r="A7" s="1">
        <v>6</v>
      </c>
      <c r="B7" s="1" t="s">
        <v>864</v>
      </c>
      <c r="C7" s="8">
        <v>44018.49722222222</v>
      </c>
      <c r="D7" s="8">
        <v>44018.544444444444</v>
      </c>
      <c r="E7" s="1">
        <v>4015621</v>
      </c>
      <c r="F7" s="1" t="s">
        <v>60</v>
      </c>
      <c r="G7" s="1" t="s">
        <v>41</v>
      </c>
      <c r="H7" s="8">
        <v>44018.597222222219</v>
      </c>
      <c r="I7" s="1" t="s">
        <v>872</v>
      </c>
      <c r="J7" s="1" t="s">
        <v>117</v>
      </c>
      <c r="K7" s="1" t="s">
        <v>38</v>
      </c>
      <c r="L7" s="1" t="s">
        <v>873</v>
      </c>
      <c r="M7" s="1">
        <f t="shared" si="0"/>
        <v>28</v>
      </c>
      <c r="N7" s="1" t="s">
        <v>39</v>
      </c>
      <c r="O7" s="1" t="s">
        <v>70</v>
      </c>
      <c r="P7" s="1" t="s">
        <v>53</v>
      </c>
      <c r="Q7" s="8">
        <v>44018.741666666669</v>
      </c>
      <c r="R7" s="8"/>
      <c r="S7" s="8"/>
      <c r="T7" s="8"/>
      <c r="U7" s="8"/>
      <c r="V7" s="8"/>
      <c r="W7" s="8"/>
      <c r="X7" s="8">
        <v>44018.741666666669</v>
      </c>
      <c r="Y7" s="8"/>
      <c r="Z7" s="8">
        <v>44019.268055555556</v>
      </c>
      <c r="AA7" s="1" t="s">
        <v>40</v>
      </c>
      <c r="AB7" s="1" t="s">
        <v>98</v>
      </c>
      <c r="AJ7" s="70" t="str">
        <f t="shared" si="1"/>
        <v>NA</v>
      </c>
      <c r="AK7" s="71">
        <f t="shared" si="2"/>
        <v>-44018.597222222219</v>
      </c>
      <c r="AL7" s="71">
        <f t="shared" si="3"/>
        <v>0.67083333333721384</v>
      </c>
      <c r="AM7" s="71">
        <f t="shared" si="4"/>
        <v>0.67083333333721384</v>
      </c>
      <c r="AN7" s="71" t="e">
        <f>IF(AL7&gt;=#REF!,"NO","Yes")</f>
        <v>#REF!</v>
      </c>
      <c r="AO7" s="72" t="e">
        <f>IF(AM7="Pending","pending",IF(AM7&gt;=#REF!,"No", "Yes"))</f>
        <v>#REF!</v>
      </c>
      <c r="AP7" s="73">
        <f t="shared" ca="1" si="5"/>
        <v>44161.737907060182</v>
      </c>
      <c r="AQ7" s="74" t="str">
        <f t="shared" si="6"/>
        <v>Non Pending</v>
      </c>
      <c r="AR7" s="125"/>
    </row>
    <row r="8" spans="1:44" ht="62.5" x14ac:dyDescent="0.35">
      <c r="A8" s="1">
        <v>7</v>
      </c>
      <c r="B8" s="1" t="s">
        <v>864</v>
      </c>
      <c r="C8" s="8">
        <v>44018.881944444445</v>
      </c>
      <c r="D8" s="8">
        <v>44018.930555555555</v>
      </c>
      <c r="E8" s="1">
        <v>350357358</v>
      </c>
      <c r="F8" s="1" t="s">
        <v>155</v>
      </c>
      <c r="G8" s="1" t="s">
        <v>41</v>
      </c>
      <c r="H8" s="8">
        <v>44018.969444444447</v>
      </c>
      <c r="I8" s="1" t="s">
        <v>876</v>
      </c>
      <c r="J8" s="1" t="s">
        <v>110</v>
      </c>
      <c r="K8" s="1" t="s">
        <v>46</v>
      </c>
      <c r="L8" s="1" t="s">
        <v>877</v>
      </c>
      <c r="M8" s="1">
        <f t="shared" si="0"/>
        <v>28</v>
      </c>
      <c r="N8" s="1" t="s">
        <v>39</v>
      </c>
      <c r="O8" s="1" t="s">
        <v>70</v>
      </c>
      <c r="P8" s="1" t="s">
        <v>85</v>
      </c>
      <c r="Q8" s="8">
        <v>44018.990277777775</v>
      </c>
      <c r="R8" s="8"/>
      <c r="S8" s="8"/>
      <c r="T8" s="8"/>
      <c r="U8" s="8"/>
      <c r="V8" s="8"/>
      <c r="W8" s="8"/>
      <c r="X8" s="8">
        <v>44018.990277777775</v>
      </c>
      <c r="Y8" s="8"/>
      <c r="Z8" s="8">
        <v>44019.525694444441</v>
      </c>
      <c r="AA8" s="1" t="s">
        <v>40</v>
      </c>
      <c r="AB8" s="1" t="s">
        <v>98</v>
      </c>
      <c r="AJ8" s="70" t="str">
        <f t="shared" si="1"/>
        <v>NA</v>
      </c>
      <c r="AK8" s="71">
        <f t="shared" si="2"/>
        <v>-44018.969444444447</v>
      </c>
      <c r="AL8" s="71">
        <f t="shared" si="3"/>
        <v>0.55624999999417923</v>
      </c>
      <c r="AM8" s="71">
        <f t="shared" si="4"/>
        <v>0.55624999999417923</v>
      </c>
      <c r="AN8" s="71" t="e">
        <f>IF(AL8&gt;=#REF!,"NO","Yes")</f>
        <v>#REF!</v>
      </c>
      <c r="AO8" s="72" t="e">
        <f>IF(AM8="Pending","pending",IF(AM8&gt;=#REF!,"No", "Yes"))</f>
        <v>#REF!</v>
      </c>
      <c r="AP8" s="73">
        <f t="shared" ca="1" si="5"/>
        <v>44161.737907060182</v>
      </c>
      <c r="AQ8" s="74" t="str">
        <f t="shared" si="6"/>
        <v>Non Pending</v>
      </c>
      <c r="AR8" s="125"/>
    </row>
    <row r="9" spans="1:44" ht="75" x14ac:dyDescent="0.35">
      <c r="A9" s="1">
        <v>8</v>
      </c>
      <c r="B9" s="1" t="s">
        <v>864</v>
      </c>
      <c r="C9" s="8">
        <v>44021.663888888892</v>
      </c>
      <c r="D9" s="8">
        <v>44021.696527777778</v>
      </c>
      <c r="E9" s="1">
        <v>4273197</v>
      </c>
      <c r="F9" s="1" t="s">
        <v>60</v>
      </c>
      <c r="G9" s="1" t="s">
        <v>41</v>
      </c>
      <c r="H9" s="8">
        <v>44021.745138888888</v>
      </c>
      <c r="I9" s="1" t="s">
        <v>879</v>
      </c>
      <c r="J9" s="1" t="s">
        <v>37</v>
      </c>
      <c r="K9" s="1" t="s">
        <v>38</v>
      </c>
      <c r="L9" s="1" t="s">
        <v>878</v>
      </c>
      <c r="M9" s="1">
        <f t="shared" si="0"/>
        <v>28</v>
      </c>
      <c r="N9" s="1" t="s">
        <v>39</v>
      </c>
      <c r="O9" s="1" t="s">
        <v>70</v>
      </c>
      <c r="P9" s="1" t="s">
        <v>314</v>
      </c>
      <c r="Q9" s="8">
        <v>44021.972222222219</v>
      </c>
      <c r="R9" s="8"/>
      <c r="S9" s="8"/>
      <c r="T9" s="8"/>
      <c r="U9" s="8"/>
      <c r="V9" s="8"/>
      <c r="W9" s="8"/>
      <c r="X9" s="8">
        <v>44021.974999999999</v>
      </c>
      <c r="Y9" s="8"/>
      <c r="Z9" s="8">
        <v>44022.487500000003</v>
      </c>
      <c r="AA9" s="1" t="s">
        <v>40</v>
      </c>
      <c r="AB9" s="1" t="s">
        <v>98</v>
      </c>
      <c r="AJ9" s="70" t="str">
        <f t="shared" si="1"/>
        <v>NA</v>
      </c>
      <c r="AK9" s="71">
        <f t="shared" si="2"/>
        <v>-44021.745138888888</v>
      </c>
      <c r="AL9" s="71">
        <f t="shared" si="3"/>
        <v>0.742361111115315</v>
      </c>
      <c r="AM9" s="71">
        <f t="shared" si="4"/>
        <v>0.742361111115315</v>
      </c>
      <c r="AN9" s="71" t="e">
        <f>IF(AL9&gt;=#REF!,"NO","Yes")</f>
        <v>#REF!</v>
      </c>
      <c r="AO9" s="72" t="e">
        <f>IF(AM9="Pending","pending",IF(AM9&gt;=#REF!,"No", "Yes"))</f>
        <v>#REF!</v>
      </c>
      <c r="AP9" s="73">
        <f t="shared" ca="1" si="5"/>
        <v>44161.737907060182</v>
      </c>
      <c r="AQ9" s="74" t="str">
        <f t="shared" si="6"/>
        <v>Non Pending</v>
      </c>
      <c r="AR9" s="125"/>
    </row>
    <row r="10" spans="1:44" ht="25" x14ac:dyDescent="0.35">
      <c r="A10" s="1">
        <v>9</v>
      </c>
      <c r="B10" s="1" t="s">
        <v>864</v>
      </c>
      <c r="C10" s="8">
        <v>44022.234722222223</v>
      </c>
      <c r="D10" s="8">
        <v>44022.323611111111</v>
      </c>
      <c r="E10" s="1">
        <v>232403282</v>
      </c>
      <c r="F10" s="1" t="s">
        <v>62</v>
      </c>
      <c r="G10" s="1" t="s">
        <v>42</v>
      </c>
      <c r="H10" s="8">
        <v>44022.345833333333</v>
      </c>
      <c r="I10" s="1" t="s">
        <v>558</v>
      </c>
      <c r="J10" s="1" t="s">
        <v>37</v>
      </c>
      <c r="K10" s="1" t="s">
        <v>38</v>
      </c>
      <c r="L10" s="1" t="s">
        <v>880</v>
      </c>
      <c r="M10" s="1">
        <f t="shared" si="0"/>
        <v>28</v>
      </c>
      <c r="N10" s="1" t="s">
        <v>39</v>
      </c>
      <c r="O10" s="1" t="s">
        <v>70</v>
      </c>
      <c r="P10" s="1" t="s">
        <v>79</v>
      </c>
      <c r="Q10" s="8">
        <v>44022.458333333336</v>
      </c>
      <c r="R10" s="8"/>
      <c r="S10" s="8"/>
      <c r="T10" s="8"/>
      <c r="U10" s="8"/>
      <c r="V10" s="8"/>
      <c r="W10" s="8"/>
      <c r="X10" s="8">
        <v>44022.506249999999</v>
      </c>
      <c r="Y10" s="8"/>
      <c r="Z10" s="8">
        <v>44022.927083333336</v>
      </c>
      <c r="AA10" s="1" t="s">
        <v>40</v>
      </c>
      <c r="AB10" s="1" t="s">
        <v>98</v>
      </c>
      <c r="AJ10" s="70" t="str">
        <f t="shared" si="1"/>
        <v>NA</v>
      </c>
      <c r="AK10" s="71">
        <f t="shared" si="2"/>
        <v>-44022.345833333333</v>
      </c>
      <c r="AL10" s="71">
        <f t="shared" si="3"/>
        <v>0.58125000000291038</v>
      </c>
      <c r="AM10" s="71">
        <f t="shared" si="4"/>
        <v>0.58125000000291038</v>
      </c>
      <c r="AN10" s="71" t="e">
        <f>IF(AL10&gt;=#REF!,"NO","Yes")</f>
        <v>#REF!</v>
      </c>
      <c r="AO10" s="72" t="e">
        <f>IF(AM10="Pending","pending",IF(AM10&gt;=#REF!,"No", "Yes"))</f>
        <v>#REF!</v>
      </c>
      <c r="AP10" s="73">
        <f t="shared" ca="1" si="5"/>
        <v>44161.737907060182</v>
      </c>
      <c r="AQ10" s="74" t="str">
        <f t="shared" si="6"/>
        <v>Non Pending</v>
      </c>
      <c r="AR10" s="125"/>
    </row>
    <row r="11" spans="1:44" ht="25" x14ac:dyDescent="0.35">
      <c r="A11" s="1">
        <v>10</v>
      </c>
      <c r="B11" s="1" t="s">
        <v>864</v>
      </c>
      <c r="C11" s="8">
        <v>44023.060416666667</v>
      </c>
      <c r="D11" s="8">
        <v>44023.06527777778</v>
      </c>
      <c r="E11" s="1">
        <v>232437805</v>
      </c>
      <c r="F11" s="90" t="s">
        <v>51</v>
      </c>
      <c r="G11" s="90" t="s">
        <v>42</v>
      </c>
      <c r="H11" s="8">
        <v>44023.241666666669</v>
      </c>
      <c r="I11" s="1" t="s">
        <v>668</v>
      </c>
      <c r="J11" s="90" t="s">
        <v>38</v>
      </c>
      <c r="K11" s="90" t="s">
        <v>37</v>
      </c>
      <c r="L11" s="1" t="s">
        <v>881</v>
      </c>
      <c r="M11" s="1">
        <f t="shared" si="0"/>
        <v>28</v>
      </c>
      <c r="N11" s="1" t="s">
        <v>39</v>
      </c>
      <c r="O11" s="1" t="s">
        <v>70</v>
      </c>
      <c r="P11" s="90" t="s">
        <v>153</v>
      </c>
      <c r="Q11" s="8">
        <v>44023.368055555555</v>
      </c>
      <c r="X11" s="8">
        <v>44023.370138888888</v>
      </c>
      <c r="Y11" s="8"/>
      <c r="Z11" s="8">
        <v>44023.897222222222</v>
      </c>
      <c r="AA11" s="1" t="s">
        <v>40</v>
      </c>
      <c r="AB11" s="1" t="s">
        <v>98</v>
      </c>
      <c r="AJ11" s="70" t="str">
        <f t="shared" si="1"/>
        <v>NA</v>
      </c>
      <c r="AK11" s="71">
        <f t="shared" si="2"/>
        <v>-44023.241666666669</v>
      </c>
      <c r="AL11" s="71">
        <f t="shared" si="3"/>
        <v>0.65555555555329192</v>
      </c>
      <c r="AM11" s="71">
        <f t="shared" si="4"/>
        <v>0.65555555555329192</v>
      </c>
      <c r="AN11" s="71" t="e">
        <f>IF(AL11&gt;=#REF!,"NO","Yes")</f>
        <v>#REF!</v>
      </c>
      <c r="AO11" s="72" t="e">
        <f>IF(AM11="Pending","pending",IF(AM11&gt;=#REF!,"No", "Yes"))</f>
        <v>#REF!</v>
      </c>
      <c r="AP11" s="73">
        <f t="shared" ca="1" si="5"/>
        <v>44161.737907060182</v>
      </c>
      <c r="AQ11" s="74" t="str">
        <f t="shared" si="6"/>
        <v>Non Pending</v>
      </c>
      <c r="AR11" s="125"/>
    </row>
    <row r="12" spans="1:44" ht="62.5" x14ac:dyDescent="0.35">
      <c r="A12" s="1">
        <v>11</v>
      </c>
      <c r="B12" s="1" t="s">
        <v>864</v>
      </c>
      <c r="C12" s="8">
        <v>44023.493750000001</v>
      </c>
      <c r="D12" s="8">
        <v>44023.527083333334</v>
      </c>
      <c r="E12" s="1">
        <v>232451566</v>
      </c>
      <c r="F12" s="90" t="s">
        <v>51</v>
      </c>
      <c r="G12" s="90" t="s">
        <v>42</v>
      </c>
      <c r="H12" s="8">
        <v>44023.629861111112</v>
      </c>
      <c r="I12" s="1" t="s">
        <v>882</v>
      </c>
      <c r="J12" s="90" t="s">
        <v>38</v>
      </c>
      <c r="K12" s="90" t="s">
        <v>37</v>
      </c>
      <c r="L12" s="1" t="s">
        <v>883</v>
      </c>
      <c r="M12" s="1">
        <f t="shared" si="0"/>
        <v>28</v>
      </c>
      <c r="N12" s="1" t="s">
        <v>39</v>
      </c>
      <c r="O12" s="1" t="s">
        <v>70</v>
      </c>
      <c r="P12" s="1" t="s">
        <v>79</v>
      </c>
      <c r="Q12" s="8">
        <v>44023.958333333336</v>
      </c>
      <c r="R12" s="8"/>
      <c r="S12" s="8"/>
      <c r="T12" s="8"/>
      <c r="U12" s="8"/>
      <c r="V12" s="8"/>
      <c r="W12" s="8"/>
      <c r="X12" s="8">
        <v>44024.001388888886</v>
      </c>
      <c r="Y12" s="8"/>
      <c r="Z12" s="8">
        <v>44024.604166666664</v>
      </c>
      <c r="AA12" s="1" t="s">
        <v>40</v>
      </c>
      <c r="AB12" s="1" t="s">
        <v>98</v>
      </c>
      <c r="AJ12" s="70" t="str">
        <f t="shared" si="1"/>
        <v>NA</v>
      </c>
      <c r="AK12" s="71">
        <f t="shared" si="2"/>
        <v>-44023.629861111112</v>
      </c>
      <c r="AL12" s="71">
        <f t="shared" si="3"/>
        <v>0.97430555555183673</v>
      </c>
      <c r="AM12" s="71">
        <f t="shared" si="4"/>
        <v>0.97430555555183673</v>
      </c>
      <c r="AN12" s="71" t="e">
        <f>IF(AL12&gt;=#REF!,"NO","Yes")</f>
        <v>#REF!</v>
      </c>
      <c r="AO12" s="72" t="e">
        <f>IF(AM12="Pending","pending",IF(AM12&gt;=#REF!,"No", "Yes"))</f>
        <v>#REF!</v>
      </c>
      <c r="AP12" s="73">
        <f t="shared" ca="1" si="5"/>
        <v>44161.737907060182</v>
      </c>
      <c r="AQ12" s="74" t="str">
        <f t="shared" si="6"/>
        <v>Non Pending</v>
      </c>
      <c r="AR12" s="125"/>
    </row>
    <row r="13" spans="1:44" ht="62.5" x14ac:dyDescent="0.35">
      <c r="A13" s="1">
        <v>12</v>
      </c>
      <c r="B13" s="1" t="s">
        <v>864</v>
      </c>
      <c r="C13" s="8">
        <v>44024.533333333333</v>
      </c>
      <c r="D13" s="8" t="s">
        <v>885</v>
      </c>
      <c r="E13" s="1">
        <v>232488444</v>
      </c>
      <c r="F13" s="90" t="s">
        <v>51</v>
      </c>
      <c r="G13" s="90" t="s">
        <v>42</v>
      </c>
      <c r="H13" s="8">
        <v>44024.611111111109</v>
      </c>
      <c r="I13" s="1" t="s">
        <v>884</v>
      </c>
      <c r="J13" s="90" t="s">
        <v>38</v>
      </c>
      <c r="K13" s="90" t="s">
        <v>37</v>
      </c>
      <c r="L13" s="1" t="s">
        <v>886</v>
      </c>
      <c r="M13" s="1">
        <f t="shared" si="0"/>
        <v>29</v>
      </c>
      <c r="N13" s="1" t="s">
        <v>39</v>
      </c>
      <c r="O13" s="1" t="s">
        <v>70</v>
      </c>
      <c r="P13" s="1" t="s">
        <v>314</v>
      </c>
      <c r="Q13" s="8">
        <v>44024.794444444444</v>
      </c>
      <c r="R13" s="8"/>
      <c r="S13" s="8"/>
      <c r="T13" s="8"/>
      <c r="U13" s="8"/>
      <c r="V13" s="8"/>
      <c r="W13" s="8"/>
      <c r="X13" s="8">
        <v>44024.420138888891</v>
      </c>
      <c r="Y13" s="8"/>
      <c r="Z13" s="8">
        <v>44024.994444444441</v>
      </c>
      <c r="AA13" s="1" t="s">
        <v>40</v>
      </c>
      <c r="AB13" s="1" t="s">
        <v>98</v>
      </c>
      <c r="AJ13" s="70" t="str">
        <f t="shared" si="1"/>
        <v>NA</v>
      </c>
      <c r="AK13" s="71">
        <f t="shared" si="2"/>
        <v>-44024.611111111109</v>
      </c>
      <c r="AL13" s="71">
        <f t="shared" si="3"/>
        <v>0.38333333333139308</v>
      </c>
      <c r="AM13" s="71">
        <f t="shared" si="4"/>
        <v>0.38333333333139308</v>
      </c>
      <c r="AN13" s="71" t="e">
        <f>IF(AL13&gt;=#REF!,"NO","Yes")</f>
        <v>#REF!</v>
      </c>
      <c r="AO13" s="72" t="e">
        <f>IF(AM13="Pending","pending",IF(AM13&gt;=#REF!,"No", "Yes"))</f>
        <v>#REF!</v>
      </c>
      <c r="AP13" s="73">
        <f t="shared" ca="1" si="5"/>
        <v>44161.737907060182</v>
      </c>
      <c r="AQ13" s="74" t="str">
        <f t="shared" si="6"/>
        <v>Non Pending</v>
      </c>
      <c r="AR13" s="125"/>
    </row>
    <row r="14" spans="1:44" ht="25" x14ac:dyDescent="0.35">
      <c r="A14" s="1">
        <v>13</v>
      </c>
      <c r="B14" s="1" t="s">
        <v>864</v>
      </c>
      <c r="C14" s="8">
        <v>44024.668055555558</v>
      </c>
      <c r="D14" s="8">
        <v>44024.696527777778</v>
      </c>
      <c r="E14" s="1">
        <v>232493585</v>
      </c>
      <c r="F14" s="1" t="s">
        <v>51</v>
      </c>
      <c r="G14" s="1" t="s">
        <v>42</v>
      </c>
      <c r="H14" s="8">
        <v>44024.727083333331</v>
      </c>
      <c r="I14" s="1" t="s">
        <v>473</v>
      </c>
      <c r="J14" s="1" t="s">
        <v>37</v>
      </c>
      <c r="K14" s="1" t="s">
        <v>38</v>
      </c>
      <c r="L14" s="1" t="s">
        <v>898</v>
      </c>
      <c r="M14" s="1">
        <f t="shared" si="0"/>
        <v>29</v>
      </c>
      <c r="N14" s="1" t="s">
        <v>39</v>
      </c>
      <c r="O14" s="1" t="s">
        <v>70</v>
      </c>
      <c r="P14" s="1" t="s">
        <v>118</v>
      </c>
      <c r="Q14" s="8">
        <v>44024.736805555556</v>
      </c>
      <c r="R14" s="8"/>
      <c r="S14" s="8"/>
      <c r="T14" s="8"/>
      <c r="U14" s="8"/>
      <c r="V14" s="8"/>
      <c r="W14" s="8"/>
      <c r="X14" s="8">
        <v>44024.736805555556</v>
      </c>
      <c r="Y14" s="8"/>
      <c r="Z14" s="8">
        <v>44024.994444444441</v>
      </c>
      <c r="AA14" s="1" t="s">
        <v>40</v>
      </c>
      <c r="AB14" s="1" t="s">
        <v>98</v>
      </c>
      <c r="AJ14" s="70" t="str">
        <f t="shared" si="1"/>
        <v>NA</v>
      </c>
      <c r="AK14" s="71">
        <f t="shared" si="2"/>
        <v>-44024.727083333331</v>
      </c>
      <c r="AL14" s="71">
        <f t="shared" si="3"/>
        <v>0.26736111110949423</v>
      </c>
      <c r="AM14" s="71">
        <f t="shared" si="4"/>
        <v>0.26736111110949423</v>
      </c>
      <c r="AN14" s="71" t="e">
        <f>IF(AL14&gt;=#REF!,"NO","Yes")</f>
        <v>#REF!</v>
      </c>
      <c r="AO14" s="72" t="e">
        <f>IF(AM14="Pending","pending",IF(AM14&gt;=#REF!,"No", "Yes"))</f>
        <v>#REF!</v>
      </c>
      <c r="AP14" s="73">
        <f t="shared" ca="1" si="5"/>
        <v>44161.737907060182</v>
      </c>
      <c r="AQ14" s="74" t="str">
        <f t="shared" si="6"/>
        <v>Non Pending</v>
      </c>
      <c r="AR14" s="125"/>
    </row>
    <row r="15" spans="1:44" ht="25" x14ac:dyDescent="0.35">
      <c r="A15" s="1">
        <v>14</v>
      </c>
      <c r="B15" s="1" t="s">
        <v>864</v>
      </c>
      <c r="C15" s="8">
        <v>44025.357638888891</v>
      </c>
      <c r="D15" s="8">
        <v>44025.415277777778</v>
      </c>
      <c r="E15" s="1">
        <v>232515033</v>
      </c>
      <c r="F15" s="1" t="s">
        <v>51</v>
      </c>
      <c r="G15" s="1" t="s">
        <v>42</v>
      </c>
      <c r="H15" s="8">
        <v>44025.478472222225</v>
      </c>
      <c r="I15" s="1" t="s">
        <v>587</v>
      </c>
      <c r="J15" s="1" t="s">
        <v>37</v>
      </c>
      <c r="K15" s="1" t="s">
        <v>38</v>
      </c>
      <c r="L15" s="1" t="s">
        <v>887</v>
      </c>
      <c r="M15" s="1">
        <f t="shared" si="0"/>
        <v>29</v>
      </c>
      <c r="N15" s="1" t="s">
        <v>39</v>
      </c>
      <c r="O15" s="1" t="s">
        <v>70</v>
      </c>
      <c r="P15" s="1" t="s">
        <v>65</v>
      </c>
      <c r="Q15" s="8">
        <v>44025.625</v>
      </c>
      <c r="R15" s="8"/>
      <c r="S15" s="8"/>
      <c r="T15" s="8"/>
      <c r="U15" s="8"/>
      <c r="V15" s="8"/>
      <c r="W15" s="8"/>
      <c r="X15" s="8">
        <v>44025.625</v>
      </c>
      <c r="Y15" s="8"/>
      <c r="Z15" s="8">
        <v>44025.790277777778</v>
      </c>
      <c r="AA15" s="1" t="s">
        <v>40</v>
      </c>
      <c r="AB15" s="1" t="s">
        <v>98</v>
      </c>
      <c r="AJ15" s="70" t="str">
        <f t="shared" si="1"/>
        <v>NA</v>
      </c>
      <c r="AK15" s="71">
        <f t="shared" si="2"/>
        <v>-44025.478472222225</v>
      </c>
      <c r="AL15" s="71">
        <f t="shared" si="3"/>
        <v>0.31180555555329192</v>
      </c>
      <c r="AM15" s="71">
        <f t="shared" si="4"/>
        <v>0.31180555555329192</v>
      </c>
      <c r="AN15" s="71" t="e">
        <f>IF(AL15&gt;=#REF!,"NO","Yes")</f>
        <v>#REF!</v>
      </c>
      <c r="AO15" s="72" t="e">
        <f>IF(AM15="Pending","pending",IF(AM15&gt;=#REF!,"No", "Yes"))</f>
        <v>#REF!</v>
      </c>
      <c r="AP15" s="73">
        <f t="shared" ca="1" si="5"/>
        <v>44161.737907060182</v>
      </c>
      <c r="AQ15" s="74" t="str">
        <f t="shared" si="6"/>
        <v>Non Pending</v>
      </c>
      <c r="AR15" s="125"/>
    </row>
    <row r="16" spans="1:44" ht="25" x14ac:dyDescent="0.35">
      <c r="A16" s="1">
        <v>15</v>
      </c>
      <c r="B16" s="1" t="s">
        <v>864</v>
      </c>
      <c r="C16" s="8">
        <v>44025.446527777778</v>
      </c>
      <c r="D16" s="8">
        <v>44025.477777777778</v>
      </c>
      <c r="E16" s="1">
        <v>4552488</v>
      </c>
      <c r="F16" s="90" t="s">
        <v>174</v>
      </c>
      <c r="G16" s="90" t="s">
        <v>67</v>
      </c>
      <c r="H16" s="8">
        <v>44025.535416666666</v>
      </c>
      <c r="I16" s="1" t="s">
        <v>888</v>
      </c>
      <c r="J16" s="90" t="s">
        <v>37</v>
      </c>
      <c r="K16" s="90" t="s">
        <v>38</v>
      </c>
      <c r="L16" s="1" t="s">
        <v>889</v>
      </c>
      <c r="M16" s="1">
        <f t="shared" si="0"/>
        <v>29</v>
      </c>
      <c r="N16" s="1" t="s">
        <v>39</v>
      </c>
      <c r="O16" s="1" t="s">
        <v>70</v>
      </c>
      <c r="P16" s="1" t="s">
        <v>106</v>
      </c>
      <c r="Q16" s="8">
        <v>44025.777083333334</v>
      </c>
      <c r="R16" s="8"/>
      <c r="S16" s="8"/>
      <c r="T16" s="8"/>
      <c r="U16" s="8"/>
      <c r="V16" s="8"/>
      <c r="W16" s="8"/>
      <c r="X16" s="8">
        <v>44025.777083333334</v>
      </c>
      <c r="Y16" s="8"/>
      <c r="Z16" s="8">
        <v>44025.947916666664</v>
      </c>
      <c r="AA16" s="1" t="s">
        <v>40</v>
      </c>
      <c r="AB16" s="1" t="s">
        <v>98</v>
      </c>
      <c r="AJ16" s="70" t="str">
        <f t="shared" si="1"/>
        <v>NA</v>
      </c>
      <c r="AK16" s="71">
        <f t="shared" si="2"/>
        <v>-44025.535416666666</v>
      </c>
      <c r="AL16" s="71">
        <f t="shared" si="3"/>
        <v>0.41249999999854481</v>
      </c>
      <c r="AM16" s="71">
        <f t="shared" si="4"/>
        <v>0.41249999999854481</v>
      </c>
      <c r="AN16" s="71" t="e">
        <f>IF(AL16&gt;=#REF!,"NO","Yes")</f>
        <v>#REF!</v>
      </c>
      <c r="AO16" s="72" t="e">
        <f>IF(AM16="Pending","pending",IF(AM16&gt;=#REF!,"No", "Yes"))</f>
        <v>#REF!</v>
      </c>
      <c r="AP16" s="73">
        <f t="shared" ca="1" si="5"/>
        <v>44161.737907060182</v>
      </c>
      <c r="AQ16" s="74" t="str">
        <f t="shared" si="6"/>
        <v>Non Pending</v>
      </c>
      <c r="AR16" s="125"/>
    </row>
    <row r="17" spans="1:44" s="148" customFormat="1" ht="37.5" x14ac:dyDescent="0.35">
      <c r="A17" s="1">
        <v>16</v>
      </c>
      <c r="B17" s="1" t="s">
        <v>864</v>
      </c>
      <c r="C17" s="8">
        <v>44025.493750000001</v>
      </c>
      <c r="D17" s="8">
        <v>44025.563888888886</v>
      </c>
      <c r="E17" s="1">
        <v>232520762</v>
      </c>
      <c r="F17" s="1" t="s">
        <v>102</v>
      </c>
      <c r="G17" s="1" t="s">
        <v>42</v>
      </c>
      <c r="H17" s="8">
        <v>44025.604861111111</v>
      </c>
      <c r="I17" s="1" t="s">
        <v>894</v>
      </c>
      <c r="J17" s="1" t="s">
        <v>37</v>
      </c>
      <c r="K17" s="1" t="s">
        <v>38</v>
      </c>
      <c r="L17" s="1" t="s">
        <v>895</v>
      </c>
      <c r="M17" s="1">
        <f t="shared" si="0"/>
        <v>29</v>
      </c>
      <c r="N17" s="1" t="s">
        <v>39</v>
      </c>
      <c r="O17" s="1" t="s">
        <v>70</v>
      </c>
      <c r="P17" s="1" t="s">
        <v>52</v>
      </c>
      <c r="Q17" s="8">
        <v>44025.652777777781</v>
      </c>
      <c r="R17" s="8"/>
      <c r="S17" s="8"/>
      <c r="T17" s="8"/>
      <c r="U17" s="8"/>
      <c r="V17" s="8"/>
      <c r="W17" s="8"/>
      <c r="X17" s="8">
        <v>44025.657638888886</v>
      </c>
      <c r="Y17" s="8"/>
      <c r="Z17" s="8">
        <v>44025.943749999999</v>
      </c>
      <c r="AA17" s="1" t="s">
        <v>40</v>
      </c>
      <c r="AB17" s="1" t="s">
        <v>98</v>
      </c>
      <c r="AC17" s="1"/>
      <c r="AD17" s="1"/>
      <c r="AE17" s="1"/>
      <c r="AF17" s="1"/>
      <c r="AG17" s="1"/>
      <c r="AH17" s="1"/>
      <c r="AI17" s="1"/>
      <c r="AJ17" s="70" t="str">
        <f t="shared" si="1"/>
        <v>NA</v>
      </c>
      <c r="AK17" s="71">
        <f t="shared" si="2"/>
        <v>-44025.604861111111</v>
      </c>
      <c r="AL17" s="71">
        <f t="shared" si="3"/>
        <v>0.33888888888759539</v>
      </c>
      <c r="AM17" s="71">
        <f t="shared" si="4"/>
        <v>0.33888888888759539</v>
      </c>
      <c r="AN17" s="71" t="e">
        <f>IF(AL17&gt;=#REF!,"NO","Yes")</f>
        <v>#REF!</v>
      </c>
      <c r="AO17" s="72" t="e">
        <f>IF(AM17="Pending","pending",IF(AM17&gt;=#REF!,"No", "Yes"))</f>
        <v>#REF!</v>
      </c>
      <c r="AP17" s="73">
        <f t="shared" ca="1" si="5"/>
        <v>44161.737907060182</v>
      </c>
      <c r="AQ17" s="74" t="str">
        <f t="shared" si="6"/>
        <v>Non Pending</v>
      </c>
      <c r="AR17" s="147"/>
    </row>
    <row r="18" spans="1:44" ht="25" x14ac:dyDescent="0.35">
      <c r="A18" s="1">
        <v>17</v>
      </c>
      <c r="B18" s="1" t="s">
        <v>864</v>
      </c>
      <c r="C18" s="8">
        <v>44026.329861111109</v>
      </c>
      <c r="D18" s="8">
        <v>44026.513888888891</v>
      </c>
      <c r="E18" s="1">
        <v>4643607</v>
      </c>
      <c r="F18" s="1" t="s">
        <v>133</v>
      </c>
      <c r="G18" s="1" t="s">
        <v>67</v>
      </c>
      <c r="H18" s="8">
        <v>44026</v>
      </c>
      <c r="I18" s="1" t="s">
        <v>899</v>
      </c>
      <c r="J18" s="1" t="s">
        <v>899</v>
      </c>
      <c r="K18" s="1" t="s">
        <v>113</v>
      </c>
      <c r="L18" s="1" t="s">
        <v>900</v>
      </c>
      <c r="M18" s="1">
        <f t="shared" si="0"/>
        <v>29</v>
      </c>
      <c r="N18" s="1" t="s">
        <v>39</v>
      </c>
      <c r="O18" s="1" t="s">
        <v>70</v>
      </c>
      <c r="P18" s="1" t="s">
        <v>118</v>
      </c>
      <c r="Q18" s="8">
        <v>44026.877083333333</v>
      </c>
      <c r="R18" s="8"/>
      <c r="S18" s="8"/>
      <c r="T18" s="8"/>
      <c r="U18" s="8"/>
      <c r="V18" s="8"/>
      <c r="W18" s="8"/>
      <c r="X18" s="8">
        <v>44026.877083333333</v>
      </c>
      <c r="Y18" s="8"/>
      <c r="Z18" s="8">
        <v>44027.481944444444</v>
      </c>
      <c r="AA18" s="1" t="s">
        <v>40</v>
      </c>
      <c r="AB18" s="1" t="s">
        <v>98</v>
      </c>
      <c r="AJ18" s="70" t="str">
        <f t="shared" si="1"/>
        <v>NA</v>
      </c>
      <c r="AK18" s="71">
        <f t="shared" si="2"/>
        <v>-44026</v>
      </c>
      <c r="AL18" s="71">
        <f t="shared" si="3"/>
        <v>1.4819444444437977</v>
      </c>
      <c r="AM18" s="71">
        <f t="shared" si="4"/>
        <v>1.4819444444437977</v>
      </c>
      <c r="AN18" s="71" t="e">
        <f>IF(AL18&gt;=#REF!,"NO","Yes")</f>
        <v>#REF!</v>
      </c>
      <c r="AO18" s="72" t="e">
        <f>IF(AM18="Pending","pending",IF(AM18&gt;=#REF!,"No", "Yes"))</f>
        <v>#REF!</v>
      </c>
      <c r="AP18" s="73">
        <f t="shared" ca="1" si="5"/>
        <v>44161.737907060182</v>
      </c>
      <c r="AQ18" s="74" t="str">
        <f t="shared" si="6"/>
        <v>Non Pending</v>
      </c>
      <c r="AR18" s="125"/>
    </row>
    <row r="19" spans="1:44" ht="62.5" x14ac:dyDescent="0.35">
      <c r="A19" s="1">
        <v>18</v>
      </c>
      <c r="B19" s="1" t="s">
        <v>864</v>
      </c>
      <c r="C19" s="8">
        <v>44028.469942129632</v>
      </c>
      <c r="D19" s="8">
        <v>44028.469953703701</v>
      </c>
      <c r="E19" s="1">
        <v>4837712</v>
      </c>
      <c r="F19" s="90" t="s">
        <v>51</v>
      </c>
      <c r="G19" s="90" t="s">
        <v>42</v>
      </c>
      <c r="H19" s="8">
        <v>44028.635416666664</v>
      </c>
      <c r="I19" s="1" t="s">
        <v>890</v>
      </c>
      <c r="J19" s="90" t="s">
        <v>37</v>
      </c>
      <c r="K19" s="90" t="s">
        <v>38</v>
      </c>
      <c r="L19" s="1" t="s">
        <v>891</v>
      </c>
      <c r="M19" s="1">
        <f t="shared" si="0"/>
        <v>29</v>
      </c>
      <c r="N19" s="1" t="s">
        <v>39</v>
      </c>
      <c r="O19" s="1" t="s">
        <v>70</v>
      </c>
      <c r="P19" s="1" t="s">
        <v>65</v>
      </c>
      <c r="Q19" s="8">
        <v>44028.75</v>
      </c>
      <c r="R19" s="8"/>
      <c r="S19" s="8"/>
      <c r="T19" s="8"/>
      <c r="U19" s="8"/>
      <c r="V19" s="8"/>
      <c r="W19" s="8"/>
      <c r="X19" s="8">
        <v>44028.75</v>
      </c>
      <c r="Y19" s="8">
        <v>44028.754861111112</v>
      </c>
      <c r="Z19" s="8">
        <v>44028.759027777778</v>
      </c>
      <c r="AA19" s="1" t="s">
        <v>40</v>
      </c>
      <c r="AB19" s="1" t="s">
        <v>98</v>
      </c>
      <c r="AJ19" s="70" t="str">
        <f t="shared" si="1"/>
        <v>NA</v>
      </c>
      <c r="AK19" s="71">
        <f t="shared" si="2"/>
        <v>0.11944444444816327</v>
      </c>
      <c r="AL19" s="71">
        <f t="shared" si="3"/>
        <v>0.12361111111385981</v>
      </c>
      <c r="AM19" s="71">
        <f t="shared" si="4"/>
        <v>0.12361111111385981</v>
      </c>
      <c r="AN19" s="71" t="e">
        <f>IF(AL19&gt;=#REF!,"NO","Yes")</f>
        <v>#REF!</v>
      </c>
      <c r="AO19" s="72" t="e">
        <f>IF(AM19="Pending","pending",IF(AM19&gt;=#REF!,"No", "Yes"))</f>
        <v>#REF!</v>
      </c>
      <c r="AP19" s="73">
        <f t="shared" ca="1" si="5"/>
        <v>44161.737907060182</v>
      </c>
      <c r="AQ19" s="74" t="str">
        <f t="shared" si="6"/>
        <v>Non Pending</v>
      </c>
      <c r="AR19" s="125"/>
    </row>
    <row r="20" spans="1:44" ht="37.5" x14ac:dyDescent="0.35">
      <c r="A20" s="1">
        <v>19</v>
      </c>
      <c r="B20" s="1" t="s">
        <v>864</v>
      </c>
      <c r="C20" s="8">
        <v>44031.081250000003</v>
      </c>
      <c r="D20" s="8">
        <v>44031.116666666669</v>
      </c>
      <c r="E20" s="131">
        <v>5060577</v>
      </c>
      <c r="F20" s="1" t="s">
        <v>102</v>
      </c>
      <c r="G20" s="1" t="s">
        <v>42</v>
      </c>
      <c r="H20" s="8">
        <v>44031.125694444447</v>
      </c>
      <c r="I20" s="1" t="s">
        <v>892</v>
      </c>
      <c r="J20" s="90" t="s">
        <v>37</v>
      </c>
      <c r="K20" s="90" t="s">
        <v>38</v>
      </c>
      <c r="L20" s="131" t="s">
        <v>893</v>
      </c>
      <c r="M20" s="1">
        <f t="shared" si="0"/>
        <v>30</v>
      </c>
      <c r="N20" s="1" t="s">
        <v>39</v>
      </c>
      <c r="O20" s="1" t="s">
        <v>70</v>
      </c>
      <c r="P20" s="1" t="s">
        <v>219</v>
      </c>
      <c r="Q20" s="8">
        <v>44031.25</v>
      </c>
      <c r="R20" s="8"/>
      <c r="S20" s="8"/>
      <c r="T20" s="8"/>
      <c r="U20" s="8"/>
      <c r="V20" s="8"/>
      <c r="W20" s="8"/>
      <c r="X20" s="8">
        <v>44031.270833333336</v>
      </c>
      <c r="Y20" s="8"/>
      <c r="Z20" s="8">
        <v>44031.75</v>
      </c>
      <c r="AA20" s="1" t="s">
        <v>40</v>
      </c>
      <c r="AB20" s="1" t="s">
        <v>98</v>
      </c>
      <c r="AJ20" s="70" t="str">
        <f t="shared" si="1"/>
        <v>NA</v>
      </c>
      <c r="AK20" s="71">
        <f t="shared" si="2"/>
        <v>-44031.125694444447</v>
      </c>
      <c r="AL20" s="71">
        <f t="shared" si="3"/>
        <v>0.62430555555329192</v>
      </c>
      <c r="AM20" s="71">
        <f t="shared" si="4"/>
        <v>0.62430555555329192</v>
      </c>
      <c r="AN20" s="71" t="e">
        <f>IF(AL20&gt;=#REF!,"NO","Yes")</f>
        <v>#REF!</v>
      </c>
      <c r="AO20" s="72" t="e">
        <f>IF(AM20="Pending","pending",IF(AM20&gt;=#REF!,"No", "Yes"))</f>
        <v>#REF!</v>
      </c>
      <c r="AP20" s="73">
        <f t="shared" ca="1" si="5"/>
        <v>44161.737907060182</v>
      </c>
      <c r="AQ20" s="74" t="str">
        <f t="shared" si="6"/>
        <v>Non Pending</v>
      </c>
      <c r="AR20" s="125"/>
    </row>
    <row r="21" spans="1:44" ht="25" x14ac:dyDescent="0.35">
      <c r="A21" s="1">
        <v>20</v>
      </c>
      <c r="B21" s="1" t="s">
        <v>864</v>
      </c>
      <c r="C21" s="8">
        <v>44030.697916666664</v>
      </c>
      <c r="D21" s="8">
        <v>44030.708333333336</v>
      </c>
      <c r="E21" s="1">
        <v>5024523</v>
      </c>
      <c r="F21" s="1" t="s">
        <v>174</v>
      </c>
      <c r="G21" s="1" t="s">
        <v>67</v>
      </c>
      <c r="H21" s="8">
        <v>44031.239583333336</v>
      </c>
      <c r="I21" s="1" t="s">
        <v>896</v>
      </c>
      <c r="J21" s="1" t="s">
        <v>252</v>
      </c>
      <c r="K21" s="1" t="s">
        <v>207</v>
      </c>
      <c r="L21" s="1" t="s">
        <v>870</v>
      </c>
      <c r="M21" s="1">
        <f t="shared" si="0"/>
        <v>30</v>
      </c>
      <c r="N21" s="1" t="s">
        <v>74</v>
      </c>
      <c r="O21" s="1" t="s">
        <v>70</v>
      </c>
      <c r="P21" s="1" t="s">
        <v>82</v>
      </c>
      <c r="Q21" s="8">
        <v>44031.28125</v>
      </c>
      <c r="R21" s="8">
        <v>44031.291666666664</v>
      </c>
      <c r="S21" s="8">
        <v>44031.494444444441</v>
      </c>
      <c r="T21" s="8">
        <v>44031.747916666667</v>
      </c>
      <c r="U21" s="8">
        <v>44033.375</v>
      </c>
      <c r="V21" s="8">
        <v>44033.375</v>
      </c>
      <c r="W21" s="8"/>
      <c r="X21" s="8"/>
      <c r="Y21" s="8"/>
      <c r="Z21" s="8"/>
      <c r="AA21" s="1" t="s">
        <v>183</v>
      </c>
      <c r="AB21" s="1" t="s">
        <v>76</v>
      </c>
      <c r="AD21" s="1" t="s">
        <v>897</v>
      </c>
      <c r="AJ21" s="70">
        <f t="shared" si="1"/>
        <v>0.25486111110512866</v>
      </c>
      <c r="AK21" s="71">
        <f t="shared" si="2"/>
        <v>2.1354166666642413</v>
      </c>
      <c r="AL21" s="71">
        <f t="shared" si="3"/>
        <v>2.1354166666642413</v>
      </c>
      <c r="AM21" s="71" t="str">
        <f t="shared" si="4"/>
        <v>Pending</v>
      </c>
      <c r="AN21" s="71" t="e">
        <f>IF(AL21&gt;=#REF!,"NO","Yes")</f>
        <v>#REF!</v>
      </c>
      <c r="AO21" s="72" t="str">
        <f>IF(AM21="Pending","pending",IF(AM21&gt;=#REF!,"No", "Yes"))</f>
        <v>pending</v>
      </c>
      <c r="AP21" s="73">
        <f t="shared" ca="1" si="5"/>
        <v>44161.737907060182</v>
      </c>
      <c r="AQ21" s="74">
        <f t="shared" ca="1" si="6"/>
        <v>130.49832372684614</v>
      </c>
      <c r="AR21" s="125"/>
    </row>
    <row r="22" spans="1:44" ht="25" x14ac:dyDescent="0.35">
      <c r="A22" s="1">
        <v>21</v>
      </c>
      <c r="B22" s="1" t="s">
        <v>864</v>
      </c>
      <c r="C22" s="8">
        <v>44032.253472222219</v>
      </c>
      <c r="D22" s="8">
        <v>44032.254166666666</v>
      </c>
      <c r="E22" s="1">
        <v>5182015</v>
      </c>
      <c r="F22" s="1" t="s">
        <v>51</v>
      </c>
      <c r="G22" s="1" t="s">
        <v>42</v>
      </c>
      <c r="H22" s="8">
        <v>44032.301388888889</v>
      </c>
      <c r="I22" s="1" t="s">
        <v>902</v>
      </c>
      <c r="J22" s="1" t="s">
        <v>37</v>
      </c>
      <c r="K22" s="1" t="s">
        <v>38</v>
      </c>
      <c r="L22" s="1" t="s">
        <v>903</v>
      </c>
      <c r="M22" s="1">
        <f t="shared" si="0"/>
        <v>30</v>
      </c>
      <c r="N22" s="1" t="s">
        <v>39</v>
      </c>
      <c r="O22" s="1" t="s">
        <v>70</v>
      </c>
      <c r="P22" s="1" t="s">
        <v>65</v>
      </c>
      <c r="Q22" s="8">
        <v>44032.770833333336</v>
      </c>
      <c r="R22" s="8"/>
      <c r="S22" s="8"/>
      <c r="T22" s="8"/>
      <c r="U22" s="8"/>
      <c r="V22" s="8"/>
      <c r="W22" s="8"/>
      <c r="X22" s="8">
        <v>44032.770833333336</v>
      </c>
      <c r="Y22" s="8"/>
      <c r="Z22" s="8">
        <v>44033.160416666666</v>
      </c>
      <c r="AA22" s="1" t="s">
        <v>40</v>
      </c>
      <c r="AB22" s="1" t="s">
        <v>98</v>
      </c>
      <c r="AJ22" s="70" t="str">
        <f t="shared" si="1"/>
        <v>NA</v>
      </c>
      <c r="AK22" s="71">
        <f t="shared" si="2"/>
        <v>-44032.301388888889</v>
      </c>
      <c r="AL22" s="71">
        <f t="shared" si="3"/>
        <v>0.85902777777664596</v>
      </c>
      <c r="AM22" s="71">
        <f t="shared" si="4"/>
        <v>0.85902777777664596</v>
      </c>
      <c r="AN22" s="71" t="e">
        <f>IF(AL22&gt;=#REF!,"NO","Yes")</f>
        <v>#REF!</v>
      </c>
      <c r="AO22" s="72" t="e">
        <f>IF(AM22="Pending","pending",IF(AM22&gt;=#REF!,"No", "Yes"))</f>
        <v>#REF!</v>
      </c>
      <c r="AP22" s="73">
        <f t="shared" ca="1" si="5"/>
        <v>44161.737907060182</v>
      </c>
      <c r="AQ22" s="74" t="str">
        <f t="shared" si="6"/>
        <v>Non Pending</v>
      </c>
      <c r="AR22" s="125"/>
    </row>
    <row r="23" spans="1:44" ht="25" x14ac:dyDescent="0.35">
      <c r="A23" s="1">
        <v>22</v>
      </c>
      <c r="B23" s="1" t="s">
        <v>864</v>
      </c>
      <c r="C23" s="8">
        <v>44032.345833333333</v>
      </c>
      <c r="D23" s="8">
        <v>44032.372916666667</v>
      </c>
      <c r="E23" s="1">
        <v>5192057</v>
      </c>
      <c r="F23" s="1" t="s">
        <v>51</v>
      </c>
      <c r="G23" s="1" t="s">
        <v>42</v>
      </c>
      <c r="H23" s="8">
        <v>44032.39166666667</v>
      </c>
      <c r="I23" s="1" t="s">
        <v>855</v>
      </c>
      <c r="J23" s="1" t="s">
        <v>37</v>
      </c>
      <c r="K23" s="1" t="s">
        <v>38</v>
      </c>
      <c r="L23" s="1" t="s">
        <v>923</v>
      </c>
      <c r="M23" s="1">
        <f t="shared" si="0"/>
        <v>30</v>
      </c>
      <c r="N23" s="1" t="s">
        <v>39</v>
      </c>
      <c r="O23" s="1" t="s">
        <v>70</v>
      </c>
      <c r="P23" s="1" t="s">
        <v>127</v>
      </c>
      <c r="Q23" s="8">
        <v>44032.604166666664</v>
      </c>
      <c r="R23" s="8"/>
      <c r="S23" s="8"/>
      <c r="T23" s="8"/>
      <c r="U23" s="8"/>
      <c r="V23" s="8"/>
      <c r="W23" s="8"/>
      <c r="X23" s="8">
        <v>44032.613194444442</v>
      </c>
      <c r="Y23" s="8"/>
      <c r="Z23" s="8">
        <v>44033.162499999999</v>
      </c>
      <c r="AA23" s="1" t="s">
        <v>40</v>
      </c>
      <c r="AB23" s="1" t="s">
        <v>98</v>
      </c>
      <c r="AJ23" s="70" t="str">
        <f t="shared" si="1"/>
        <v>NA</v>
      </c>
      <c r="AK23" s="71">
        <f t="shared" si="2"/>
        <v>-44032.39166666667</v>
      </c>
      <c r="AL23" s="71">
        <f t="shared" si="3"/>
        <v>0.77083333332848269</v>
      </c>
      <c r="AM23" s="71">
        <f t="shared" si="4"/>
        <v>0.77083333332848269</v>
      </c>
      <c r="AN23" s="71" t="e">
        <f>IF(AL23&gt;=#REF!,"NO","Yes")</f>
        <v>#REF!</v>
      </c>
      <c r="AO23" s="72" t="e">
        <f>IF(AM23="Pending","pending",IF(AM23&gt;=#REF!,"No", "Yes"))</f>
        <v>#REF!</v>
      </c>
      <c r="AP23" s="73">
        <f t="shared" ca="1" si="5"/>
        <v>44161.737907060182</v>
      </c>
      <c r="AQ23" s="74" t="str">
        <f t="shared" si="6"/>
        <v>Non Pending</v>
      </c>
      <c r="AR23" s="125"/>
    </row>
    <row r="24" spans="1:44" ht="25" x14ac:dyDescent="0.35">
      <c r="A24" s="1">
        <v>23</v>
      </c>
      <c r="B24" s="1" t="s">
        <v>864</v>
      </c>
      <c r="C24" s="8">
        <v>44032.440972222219</v>
      </c>
      <c r="D24" s="8">
        <v>44032.451388888891</v>
      </c>
      <c r="E24" s="1">
        <v>5204977</v>
      </c>
      <c r="F24" s="1" t="s">
        <v>51</v>
      </c>
      <c r="G24" s="1" t="s">
        <v>42</v>
      </c>
      <c r="H24" s="8">
        <v>44032.525000000001</v>
      </c>
      <c r="I24" s="1" t="s">
        <v>917</v>
      </c>
      <c r="J24" s="1" t="s">
        <v>37</v>
      </c>
      <c r="K24" s="1" t="s">
        <v>38</v>
      </c>
      <c r="L24" s="1" t="s">
        <v>918</v>
      </c>
      <c r="M24" s="1">
        <f t="shared" si="0"/>
        <v>30</v>
      </c>
      <c r="N24" s="1" t="s">
        <v>39</v>
      </c>
      <c r="O24" s="1" t="s">
        <v>70</v>
      </c>
      <c r="P24" s="1" t="s">
        <v>132</v>
      </c>
      <c r="Q24" s="8">
        <v>44032.625</v>
      </c>
      <c r="R24" s="8"/>
      <c r="S24" s="8"/>
      <c r="T24" s="8"/>
      <c r="U24" s="8"/>
      <c r="V24" s="8"/>
      <c r="W24" s="8"/>
      <c r="X24" s="8">
        <v>44032.630555555559</v>
      </c>
      <c r="Y24" s="8"/>
      <c r="Z24" s="8">
        <v>44033.161111111112</v>
      </c>
      <c r="AA24" s="1" t="s">
        <v>40</v>
      </c>
      <c r="AB24" s="1" t="s">
        <v>98</v>
      </c>
      <c r="AJ24" s="70" t="str">
        <f t="shared" si="1"/>
        <v>NA</v>
      </c>
      <c r="AK24" s="71">
        <f t="shared" si="2"/>
        <v>-44032.525000000001</v>
      </c>
      <c r="AL24" s="71">
        <f t="shared" si="3"/>
        <v>0.63611111111094942</v>
      </c>
      <c r="AM24" s="71">
        <f t="shared" si="4"/>
        <v>0.63611111111094942</v>
      </c>
      <c r="AN24" s="71" t="e">
        <f>IF(AL24&gt;=#REF!,"NO","Yes")</f>
        <v>#REF!</v>
      </c>
      <c r="AO24" s="72" t="e">
        <f>IF(AM24="Pending","pending",IF(AM24&gt;=#REF!,"No", "Yes"))</f>
        <v>#REF!</v>
      </c>
      <c r="AP24" s="73">
        <f t="shared" ca="1" si="5"/>
        <v>44161.737907060182</v>
      </c>
      <c r="AQ24" s="74" t="str">
        <f t="shared" si="6"/>
        <v>Non Pending</v>
      </c>
      <c r="AR24" s="125"/>
    </row>
    <row r="25" spans="1:44" ht="25" x14ac:dyDescent="0.35">
      <c r="A25" s="1">
        <v>24</v>
      </c>
      <c r="B25" s="1" t="s">
        <v>864</v>
      </c>
      <c r="C25" s="8">
        <v>44032.569444444445</v>
      </c>
      <c r="D25" s="8">
        <v>44032.595138888886</v>
      </c>
      <c r="E25" s="1">
        <v>5222816</v>
      </c>
      <c r="F25" s="1" t="s">
        <v>51</v>
      </c>
      <c r="G25" s="1" t="s">
        <v>42</v>
      </c>
      <c r="H25" s="8">
        <v>44032.602777777778</v>
      </c>
      <c r="I25" s="1" t="s">
        <v>855</v>
      </c>
      <c r="J25" s="1" t="s">
        <v>37</v>
      </c>
      <c r="K25" s="1" t="s">
        <v>38</v>
      </c>
      <c r="L25" s="1" t="s">
        <v>922</v>
      </c>
      <c r="M25" s="1">
        <f t="shared" si="0"/>
        <v>30</v>
      </c>
      <c r="N25" s="1" t="s">
        <v>39</v>
      </c>
      <c r="O25" s="1" t="s">
        <v>70</v>
      </c>
      <c r="P25" s="1" t="s">
        <v>149</v>
      </c>
      <c r="Q25" s="8">
        <v>44032.625</v>
      </c>
      <c r="R25" s="8"/>
      <c r="S25" s="8"/>
      <c r="T25" s="8"/>
      <c r="U25" s="8"/>
      <c r="V25" s="8"/>
      <c r="W25" s="8"/>
      <c r="X25" s="8">
        <v>44032.638194444444</v>
      </c>
      <c r="Y25" s="8"/>
      <c r="Z25" s="8">
        <v>44033.159722222219</v>
      </c>
      <c r="AA25" s="1" t="s">
        <v>40</v>
      </c>
      <c r="AB25" s="1" t="s">
        <v>98</v>
      </c>
      <c r="AJ25" s="70" t="str">
        <f t="shared" si="1"/>
        <v>NA</v>
      </c>
      <c r="AK25" s="71">
        <f t="shared" si="2"/>
        <v>-44032.602777777778</v>
      </c>
      <c r="AL25" s="71">
        <f t="shared" si="3"/>
        <v>0.55694444444088731</v>
      </c>
      <c r="AM25" s="71">
        <f t="shared" si="4"/>
        <v>0.55694444444088731</v>
      </c>
      <c r="AN25" s="71" t="e">
        <f>IF(AL25&gt;=#REF!,"NO","Yes")</f>
        <v>#REF!</v>
      </c>
      <c r="AO25" s="72" t="e">
        <f>IF(AM25="Pending","pending",IF(AM25&gt;=#REF!,"No", "Yes"))</f>
        <v>#REF!</v>
      </c>
      <c r="AP25" s="73">
        <f t="shared" ca="1" si="5"/>
        <v>44161.737907060182</v>
      </c>
      <c r="AQ25" s="74" t="str">
        <f t="shared" si="6"/>
        <v>Non Pending</v>
      </c>
      <c r="AR25" s="125"/>
    </row>
    <row r="26" spans="1:44" ht="25" x14ac:dyDescent="0.35">
      <c r="A26" s="1">
        <v>25</v>
      </c>
      <c r="B26" s="1" t="s">
        <v>864</v>
      </c>
      <c r="C26" s="8">
        <v>44032.65625</v>
      </c>
      <c r="D26" s="8">
        <v>44032.680555555555</v>
      </c>
      <c r="E26" s="1">
        <v>224904035</v>
      </c>
      <c r="F26" s="1" t="s">
        <v>51</v>
      </c>
      <c r="G26" s="1" t="s">
        <v>42</v>
      </c>
      <c r="H26" s="8">
        <v>44032.770138888889</v>
      </c>
      <c r="I26" s="1" t="s">
        <v>473</v>
      </c>
      <c r="J26" s="1" t="s">
        <v>37</v>
      </c>
      <c r="K26" s="1" t="s">
        <v>38</v>
      </c>
      <c r="L26" s="1" t="s">
        <v>901</v>
      </c>
      <c r="M26" s="1">
        <f t="shared" si="0"/>
        <v>30</v>
      </c>
      <c r="N26" s="1" t="s">
        <v>39</v>
      </c>
      <c r="O26" s="1" t="s">
        <v>70</v>
      </c>
      <c r="P26" s="1" t="s">
        <v>118</v>
      </c>
      <c r="Q26" s="8">
        <v>44032.853472222225</v>
      </c>
      <c r="R26" s="8"/>
      <c r="S26" s="8"/>
      <c r="T26" s="8"/>
      <c r="U26" s="8"/>
      <c r="V26" s="8"/>
      <c r="W26" s="8"/>
      <c r="X26" s="8"/>
      <c r="Y26" s="8"/>
      <c r="Z26" s="8">
        <v>44033.15902777778</v>
      </c>
      <c r="AA26" s="1" t="s">
        <v>40</v>
      </c>
      <c r="AB26" s="1" t="s">
        <v>98</v>
      </c>
      <c r="AJ26" s="70" t="str">
        <f t="shared" si="1"/>
        <v>NA</v>
      </c>
      <c r="AK26" s="71">
        <f t="shared" si="2"/>
        <v>-44032.770138888889</v>
      </c>
      <c r="AL26" s="71">
        <f t="shared" si="3"/>
        <v>0.38888888889050577</v>
      </c>
      <c r="AM26" s="71">
        <f t="shared" si="4"/>
        <v>0.38888888889050577</v>
      </c>
      <c r="AN26" s="71" t="e">
        <f>IF(AL26&gt;=#REF!,"NO","Yes")</f>
        <v>#REF!</v>
      </c>
      <c r="AO26" s="72" t="e">
        <f>IF(AM26="Pending","pending",IF(AM26&gt;=#REF!,"No", "Yes"))</f>
        <v>#REF!</v>
      </c>
      <c r="AP26" s="73">
        <f t="shared" ca="1" si="5"/>
        <v>44161.737907060182</v>
      </c>
      <c r="AQ26" s="74" t="str">
        <f t="shared" si="6"/>
        <v>Non Pending</v>
      </c>
      <c r="AR26" s="125"/>
    </row>
    <row r="27" spans="1:44" ht="37.5" x14ac:dyDescent="0.35">
      <c r="A27" s="1">
        <v>26</v>
      </c>
      <c r="B27" s="1" t="s">
        <v>864</v>
      </c>
      <c r="C27" s="8">
        <v>44033.052777777775</v>
      </c>
      <c r="D27" s="8">
        <v>44033.104861111111</v>
      </c>
      <c r="E27" s="1">
        <v>5290428</v>
      </c>
      <c r="F27" s="1" t="s">
        <v>62</v>
      </c>
      <c r="G27" s="1" t="s">
        <v>42</v>
      </c>
      <c r="H27" s="8">
        <v>44033.157638888886</v>
      </c>
      <c r="I27" s="1" t="s">
        <v>912</v>
      </c>
      <c r="J27" s="1" t="s">
        <v>37</v>
      </c>
      <c r="K27" s="1" t="s">
        <v>38</v>
      </c>
      <c r="L27" s="1" t="s">
        <v>921</v>
      </c>
      <c r="M27" s="1">
        <f t="shared" si="0"/>
        <v>30</v>
      </c>
      <c r="N27" s="1" t="s">
        <v>39</v>
      </c>
      <c r="O27" s="1" t="s">
        <v>70</v>
      </c>
      <c r="P27" s="1" t="s">
        <v>106</v>
      </c>
      <c r="Q27" s="8">
        <v>44033.284722222219</v>
      </c>
      <c r="R27" s="8"/>
      <c r="S27" s="8"/>
      <c r="T27" s="8"/>
      <c r="U27" s="8"/>
      <c r="V27" s="8"/>
      <c r="W27" s="8"/>
      <c r="X27" s="8">
        <v>44033.284722222219</v>
      </c>
      <c r="Y27" s="8"/>
      <c r="Z27" s="8">
        <v>44033.804861111108</v>
      </c>
      <c r="AA27" s="1" t="s">
        <v>40</v>
      </c>
      <c r="AB27" s="1" t="s">
        <v>98</v>
      </c>
      <c r="AJ27" s="70" t="str">
        <f t="shared" si="1"/>
        <v>NA</v>
      </c>
      <c r="AK27" s="71">
        <f t="shared" si="2"/>
        <v>-44033.157638888886</v>
      </c>
      <c r="AL27" s="71">
        <f t="shared" si="3"/>
        <v>0.64722222222189885</v>
      </c>
      <c r="AM27" s="71">
        <f t="shared" si="4"/>
        <v>0.64722222222189885</v>
      </c>
      <c r="AN27" s="71" t="e">
        <f>IF(AL27&gt;=#REF!,"NO","Yes")</f>
        <v>#REF!</v>
      </c>
      <c r="AO27" s="72" t="e">
        <f>IF(AM27="Pending","pending",IF(AM27&gt;=#REF!,"No", "Yes"))</f>
        <v>#REF!</v>
      </c>
      <c r="AP27" s="73">
        <f t="shared" ca="1" si="5"/>
        <v>44161.737907060182</v>
      </c>
      <c r="AQ27" s="74" t="str">
        <f t="shared" si="6"/>
        <v>Non Pending</v>
      </c>
      <c r="AR27" s="125"/>
    </row>
    <row r="28" spans="1:44" ht="25" x14ac:dyDescent="0.35">
      <c r="A28" s="1">
        <v>27</v>
      </c>
      <c r="B28" s="1" t="s">
        <v>864</v>
      </c>
      <c r="C28" s="8">
        <v>44033.511111111111</v>
      </c>
      <c r="D28" s="8">
        <v>44033.739583333336</v>
      </c>
      <c r="E28" s="1">
        <v>5339039</v>
      </c>
      <c r="F28" s="1" t="s">
        <v>146</v>
      </c>
      <c r="G28" s="1" t="s">
        <v>67</v>
      </c>
      <c r="H28" s="8">
        <v>44033.780555555553</v>
      </c>
      <c r="I28" s="1" t="s">
        <v>904</v>
      </c>
      <c r="J28" s="1" t="s">
        <v>37</v>
      </c>
      <c r="K28" s="1" t="s">
        <v>38</v>
      </c>
      <c r="L28" s="1" t="s">
        <v>905</v>
      </c>
      <c r="M28" s="1">
        <f t="shared" si="0"/>
        <v>30</v>
      </c>
      <c r="N28" s="1" t="s">
        <v>39</v>
      </c>
      <c r="O28" s="1" t="s">
        <v>70</v>
      </c>
      <c r="P28" s="1" t="s">
        <v>82</v>
      </c>
      <c r="Q28" s="8">
        <v>44033.905555555553</v>
      </c>
      <c r="R28" s="8"/>
      <c r="S28" s="8"/>
      <c r="T28" s="8"/>
      <c r="U28" s="8"/>
      <c r="V28" s="8"/>
      <c r="W28" s="8"/>
      <c r="X28" s="8">
        <v>44033.905555555553</v>
      </c>
      <c r="Y28" s="8"/>
      <c r="Z28" s="8">
        <v>44034.840277777781</v>
      </c>
      <c r="AA28" s="1" t="s">
        <v>40</v>
      </c>
      <c r="AB28" s="1" t="s">
        <v>98</v>
      </c>
      <c r="AJ28" s="70" t="str">
        <f t="shared" si="1"/>
        <v>NA</v>
      </c>
      <c r="AK28" s="71">
        <f t="shared" si="2"/>
        <v>-44033.780555555553</v>
      </c>
      <c r="AL28" s="71">
        <f t="shared" si="3"/>
        <v>1.0597222222277196</v>
      </c>
      <c r="AM28" s="71">
        <f t="shared" si="4"/>
        <v>1.0597222222277196</v>
      </c>
      <c r="AN28" s="71" t="e">
        <f>IF(AL28&gt;=#REF!,"NO","Yes")</f>
        <v>#REF!</v>
      </c>
      <c r="AO28" s="72" t="e">
        <f>IF(AM28="Pending","pending",IF(AM28&gt;=#REF!,"No", "Yes"))</f>
        <v>#REF!</v>
      </c>
      <c r="AP28" s="73">
        <f t="shared" ca="1" si="5"/>
        <v>44161.737907060182</v>
      </c>
      <c r="AQ28" s="74" t="str">
        <f t="shared" si="6"/>
        <v>Non Pending</v>
      </c>
      <c r="AR28" s="125"/>
    </row>
    <row r="29" spans="1:44" ht="37.5" x14ac:dyDescent="0.35">
      <c r="A29" s="1">
        <v>28</v>
      </c>
      <c r="B29" s="1" t="s">
        <v>864</v>
      </c>
      <c r="C29" s="8">
        <v>44033.783333333333</v>
      </c>
      <c r="D29" s="8">
        <v>44033.820138888892</v>
      </c>
      <c r="E29" s="1">
        <v>5384347</v>
      </c>
      <c r="F29" s="1" t="s">
        <v>62</v>
      </c>
      <c r="G29" s="1" t="s">
        <v>42</v>
      </c>
      <c r="H29" s="8">
        <v>44033.831250000003</v>
      </c>
      <c r="I29" s="1" t="s">
        <v>483</v>
      </c>
      <c r="J29" s="1" t="s">
        <v>37</v>
      </c>
      <c r="K29" s="1" t="s">
        <v>38</v>
      </c>
      <c r="L29" s="1" t="s">
        <v>906</v>
      </c>
      <c r="M29" s="1">
        <f t="shared" si="0"/>
        <v>30</v>
      </c>
      <c r="N29" s="1" t="s">
        <v>39</v>
      </c>
      <c r="O29" s="1" t="s">
        <v>70</v>
      </c>
      <c r="P29" s="1" t="s">
        <v>219</v>
      </c>
      <c r="Q29" s="8">
        <v>44034.291666666664</v>
      </c>
      <c r="R29" s="8"/>
      <c r="S29" s="8"/>
      <c r="T29" s="8"/>
      <c r="U29" s="8"/>
      <c r="V29" s="8"/>
      <c r="W29" s="8"/>
      <c r="X29" s="8">
        <v>44034.3125</v>
      </c>
      <c r="Y29" s="8"/>
      <c r="Z29" s="8">
        <v>44034.425694444442</v>
      </c>
      <c r="AA29" s="1" t="s">
        <v>40</v>
      </c>
      <c r="AB29" s="1" t="s">
        <v>98</v>
      </c>
      <c r="AJ29" s="70" t="str">
        <f t="shared" si="1"/>
        <v>NA</v>
      </c>
      <c r="AK29" s="71">
        <f t="shared" si="2"/>
        <v>-44033.831250000003</v>
      </c>
      <c r="AL29" s="71">
        <f t="shared" si="3"/>
        <v>0.59444444443943212</v>
      </c>
      <c r="AM29" s="71">
        <f t="shared" si="4"/>
        <v>0.59444444443943212</v>
      </c>
      <c r="AN29" s="71" t="e">
        <f>IF(AL29&gt;=#REF!,"NO","Yes")</f>
        <v>#REF!</v>
      </c>
      <c r="AO29" s="72" t="e">
        <f>IF(AM29="Pending","pending",IF(AM29&gt;=#REF!,"No", "Yes"))</f>
        <v>#REF!</v>
      </c>
      <c r="AP29" s="73">
        <f t="shared" ca="1" si="5"/>
        <v>44161.737907060182</v>
      </c>
      <c r="AQ29" s="74" t="str">
        <f t="shared" si="6"/>
        <v>Non Pending</v>
      </c>
      <c r="AR29" s="125"/>
    </row>
    <row r="30" spans="1:44" ht="37.5" x14ac:dyDescent="0.35">
      <c r="A30" s="1">
        <v>29</v>
      </c>
      <c r="B30" s="1" t="s">
        <v>864</v>
      </c>
      <c r="C30" s="8">
        <v>44034.59097222222</v>
      </c>
      <c r="D30" s="8">
        <v>44034.595833333333</v>
      </c>
      <c r="E30" s="1">
        <v>5477840</v>
      </c>
      <c r="F30" s="1" t="s">
        <v>62</v>
      </c>
      <c r="G30" s="1" t="s">
        <v>42</v>
      </c>
      <c r="H30" s="8">
        <v>44034.654861111114</v>
      </c>
      <c r="I30" s="1" t="s">
        <v>907</v>
      </c>
      <c r="J30" s="1" t="s">
        <v>37</v>
      </c>
      <c r="K30" s="1" t="s">
        <v>38</v>
      </c>
      <c r="L30" s="1" t="s">
        <v>908</v>
      </c>
      <c r="M30" s="1">
        <f t="shared" si="0"/>
        <v>30</v>
      </c>
      <c r="N30" s="1" t="s">
        <v>39</v>
      </c>
      <c r="O30" s="1" t="s">
        <v>70</v>
      </c>
      <c r="P30" s="1" t="s">
        <v>82</v>
      </c>
      <c r="Q30" s="8">
        <v>44034.895833333336</v>
      </c>
      <c r="R30" s="8"/>
      <c r="S30" s="8"/>
      <c r="T30" s="8"/>
      <c r="U30" s="8"/>
      <c r="V30" s="8"/>
      <c r="W30" s="8"/>
      <c r="X30" s="8">
        <v>44034.895833333336</v>
      </c>
      <c r="Y30" s="8"/>
      <c r="Z30" s="8">
        <v>44035.340277777781</v>
      </c>
      <c r="AA30" s="1" t="s">
        <v>40</v>
      </c>
      <c r="AB30" s="1" t="s">
        <v>98</v>
      </c>
      <c r="AJ30" s="70" t="str">
        <f t="shared" si="1"/>
        <v>NA</v>
      </c>
      <c r="AK30" s="71">
        <f t="shared" si="2"/>
        <v>-44034.654861111114</v>
      </c>
      <c r="AL30" s="71">
        <f t="shared" si="3"/>
        <v>0.68541666666715173</v>
      </c>
      <c r="AM30" s="71">
        <f t="shared" si="4"/>
        <v>0.68541666666715173</v>
      </c>
      <c r="AN30" s="71" t="e">
        <f>IF(AL30&gt;=#REF!,"NO","Yes")</f>
        <v>#REF!</v>
      </c>
      <c r="AO30" s="72" t="e">
        <f>IF(AM30="Pending","pending",IF(AM30&gt;=#REF!,"No", "Yes"))</f>
        <v>#REF!</v>
      </c>
      <c r="AP30" s="73">
        <f t="shared" ca="1" si="5"/>
        <v>44161.737907060182</v>
      </c>
      <c r="AQ30" s="74" t="str">
        <f t="shared" si="6"/>
        <v>Non Pending</v>
      </c>
      <c r="AR30" s="125"/>
    </row>
    <row r="31" spans="1:44" ht="25" x14ac:dyDescent="0.35">
      <c r="A31" s="1">
        <v>30</v>
      </c>
      <c r="B31" s="1" t="s">
        <v>864</v>
      </c>
      <c r="C31" s="8">
        <v>44035.44027777778</v>
      </c>
      <c r="D31" s="8">
        <v>44035.443055555559</v>
      </c>
      <c r="E31" s="1">
        <v>5580069</v>
      </c>
      <c r="F31" s="1" t="s">
        <v>62</v>
      </c>
      <c r="G31" s="1" t="s">
        <v>42</v>
      </c>
      <c r="H31" s="8">
        <v>44035.48333333333</v>
      </c>
      <c r="I31" s="1" t="s">
        <v>483</v>
      </c>
      <c r="J31" s="1" t="s">
        <v>37</v>
      </c>
      <c r="K31" s="1" t="s">
        <v>38</v>
      </c>
      <c r="L31" s="1" t="s">
        <v>909</v>
      </c>
      <c r="M31" s="1">
        <f t="shared" si="0"/>
        <v>30</v>
      </c>
      <c r="N31" s="1" t="s">
        <v>39</v>
      </c>
      <c r="O31" s="1" t="s">
        <v>70</v>
      </c>
      <c r="P31" s="1" t="s">
        <v>125</v>
      </c>
      <c r="Q31" s="8">
        <v>44035.541666666664</v>
      </c>
      <c r="R31" s="8"/>
      <c r="S31" s="8"/>
      <c r="T31" s="8"/>
      <c r="U31" s="8"/>
      <c r="V31" s="8"/>
      <c r="W31" s="8"/>
      <c r="X31" s="8">
        <v>44035.559027777781</v>
      </c>
      <c r="Y31" s="8"/>
      <c r="Z31" s="8">
        <v>44035.568055555559</v>
      </c>
      <c r="AA31" s="1" t="s">
        <v>40</v>
      </c>
      <c r="AB31" s="1" t="s">
        <v>98</v>
      </c>
      <c r="AJ31" s="70" t="str">
        <f t="shared" si="1"/>
        <v>NA</v>
      </c>
      <c r="AK31" s="71">
        <f t="shared" si="2"/>
        <v>-44035.48333333333</v>
      </c>
      <c r="AL31" s="71">
        <f t="shared" si="3"/>
        <v>8.4722222229174804E-2</v>
      </c>
      <c r="AM31" s="71">
        <f t="shared" si="4"/>
        <v>8.4722222229174804E-2</v>
      </c>
      <c r="AN31" s="71" t="e">
        <f>IF(AL31&gt;=#REF!,"NO","Yes")</f>
        <v>#REF!</v>
      </c>
      <c r="AO31" s="72" t="e">
        <f>IF(AM31="Pending","pending",IF(AM31&gt;=#REF!,"No", "Yes"))</f>
        <v>#REF!</v>
      </c>
      <c r="AP31" s="73">
        <f t="shared" ca="1" si="5"/>
        <v>44161.737907060182</v>
      </c>
      <c r="AQ31" s="74" t="str">
        <f t="shared" si="6"/>
        <v>Non Pending</v>
      </c>
      <c r="AR31" s="125"/>
    </row>
    <row r="32" spans="1:44" ht="25" x14ac:dyDescent="0.35">
      <c r="A32" s="1">
        <v>31</v>
      </c>
      <c r="B32" s="1" t="s">
        <v>864</v>
      </c>
      <c r="C32" s="8">
        <v>44035.968055555553</v>
      </c>
      <c r="D32" s="8">
        <v>44036.030555555553</v>
      </c>
      <c r="E32" s="1">
        <v>5651432</v>
      </c>
      <c r="F32" s="1" t="s">
        <v>62</v>
      </c>
      <c r="G32" s="1" t="s">
        <v>42</v>
      </c>
      <c r="H32" s="8">
        <v>44036.269444444442</v>
      </c>
      <c r="I32" s="1" t="s">
        <v>910</v>
      </c>
      <c r="J32" s="1" t="s">
        <v>37</v>
      </c>
      <c r="K32" s="1" t="s">
        <v>38</v>
      </c>
      <c r="L32" s="1" t="s">
        <v>911</v>
      </c>
      <c r="M32" s="1">
        <f t="shared" si="0"/>
        <v>30</v>
      </c>
      <c r="N32" s="1" t="s">
        <v>39</v>
      </c>
      <c r="O32" s="1" t="s">
        <v>70</v>
      </c>
      <c r="P32" s="1" t="s">
        <v>106</v>
      </c>
      <c r="Q32" s="8">
        <v>44036.826388888891</v>
      </c>
      <c r="R32" s="8"/>
      <c r="S32" s="8"/>
      <c r="T32" s="8"/>
      <c r="U32" s="8"/>
      <c r="V32" s="8"/>
      <c r="W32" s="8"/>
      <c r="X32" s="8">
        <v>44035.559027777781</v>
      </c>
      <c r="Y32" s="8"/>
      <c r="Z32" s="8">
        <v>44036.927777777775</v>
      </c>
      <c r="AA32" s="1" t="s">
        <v>40</v>
      </c>
      <c r="AB32" s="1" t="s">
        <v>98</v>
      </c>
      <c r="AJ32" s="70" t="str">
        <f t="shared" si="1"/>
        <v>NA</v>
      </c>
      <c r="AK32" s="71">
        <f t="shared" si="2"/>
        <v>-44036.269444444442</v>
      </c>
      <c r="AL32" s="71">
        <f t="shared" si="3"/>
        <v>0.65833333333284827</v>
      </c>
      <c r="AM32" s="71">
        <f t="shared" si="4"/>
        <v>0.65833333333284827</v>
      </c>
      <c r="AN32" s="71" t="e">
        <f>IF(AL32&gt;=#REF!,"NO","Yes")</f>
        <v>#REF!</v>
      </c>
      <c r="AO32" s="72" t="e">
        <f>IF(AM32="Pending","pending",IF(AM32&gt;=#REF!,"No", "Yes"))</f>
        <v>#REF!</v>
      </c>
      <c r="AP32" s="73">
        <f t="shared" ca="1" si="5"/>
        <v>44161.737907060182</v>
      </c>
      <c r="AQ32" s="74" t="str">
        <f t="shared" si="6"/>
        <v>Non Pending</v>
      </c>
      <c r="AR32" s="125"/>
    </row>
    <row r="33" spans="1:44" ht="25" x14ac:dyDescent="0.35">
      <c r="A33" s="1">
        <v>32</v>
      </c>
      <c r="B33" s="1" t="s">
        <v>864</v>
      </c>
      <c r="C33" s="8">
        <v>44036.53125</v>
      </c>
      <c r="D33" s="8">
        <v>44036.548611111109</v>
      </c>
      <c r="E33" s="1">
        <v>5706235</v>
      </c>
      <c r="F33" s="1" t="s">
        <v>141</v>
      </c>
      <c r="G33" s="1" t="s">
        <v>67</v>
      </c>
      <c r="H33" s="8">
        <v>44036.856249999997</v>
      </c>
      <c r="I33" s="1" t="s">
        <v>915</v>
      </c>
      <c r="J33" s="1" t="s">
        <v>252</v>
      </c>
      <c r="K33" s="1" t="s">
        <v>207</v>
      </c>
      <c r="L33" s="1" t="s">
        <v>916</v>
      </c>
      <c r="M33" s="1">
        <f t="shared" si="0"/>
        <v>30</v>
      </c>
      <c r="N33" s="1" t="s">
        <v>39</v>
      </c>
      <c r="O33" s="1" t="s">
        <v>70</v>
      </c>
      <c r="P33" s="1" t="s">
        <v>118</v>
      </c>
      <c r="Q33" s="8">
        <v>44036.875</v>
      </c>
      <c r="R33" s="8"/>
      <c r="S33" s="8"/>
      <c r="T33" s="8"/>
      <c r="U33" s="8"/>
      <c r="V33" s="8"/>
      <c r="W33" s="8"/>
      <c r="X33" s="8">
        <v>44036.883333333331</v>
      </c>
      <c r="Y33" s="8"/>
      <c r="Z33" s="8">
        <v>44038.586805555555</v>
      </c>
      <c r="AA33" s="1" t="s">
        <v>40</v>
      </c>
      <c r="AB33" s="1" t="s">
        <v>98</v>
      </c>
      <c r="AJ33" s="70" t="str">
        <f t="shared" si="1"/>
        <v>NA</v>
      </c>
      <c r="AK33" s="71">
        <f t="shared" si="2"/>
        <v>-44036.856249999997</v>
      </c>
      <c r="AL33" s="71">
        <f t="shared" si="3"/>
        <v>1.7305555555576575</v>
      </c>
      <c r="AM33" s="71">
        <f t="shared" si="4"/>
        <v>1.7305555555576575</v>
      </c>
      <c r="AN33" s="71" t="e">
        <f>IF(AL33&gt;=#REF!,"NO","Yes")</f>
        <v>#REF!</v>
      </c>
      <c r="AO33" s="72" t="e">
        <f>IF(AM33="Pending","pending",IF(AM33&gt;=#REF!,"No", "Yes"))</f>
        <v>#REF!</v>
      </c>
      <c r="AP33" s="73">
        <f t="shared" ca="1" si="5"/>
        <v>44161.737907060182</v>
      </c>
      <c r="AQ33" s="74" t="str">
        <f t="shared" si="6"/>
        <v>Non Pending</v>
      </c>
      <c r="AR33" s="125"/>
    </row>
    <row r="34" spans="1:44" ht="37.5" x14ac:dyDescent="0.35">
      <c r="A34" s="1">
        <v>33</v>
      </c>
      <c r="B34" s="1" t="s">
        <v>864</v>
      </c>
      <c r="C34" s="8">
        <v>44037.60833333333</v>
      </c>
      <c r="D34" s="8">
        <v>44037.65347222222</v>
      </c>
      <c r="E34" s="1">
        <v>5831111</v>
      </c>
      <c r="F34" s="1" t="s">
        <v>60</v>
      </c>
      <c r="G34" s="1" t="s">
        <v>41</v>
      </c>
      <c r="H34" s="8">
        <v>44037.706944444442</v>
      </c>
      <c r="I34" s="1" t="s">
        <v>913</v>
      </c>
      <c r="J34" s="1" t="s">
        <v>117</v>
      </c>
      <c r="K34" s="1" t="s">
        <v>38</v>
      </c>
      <c r="L34" s="1" t="s">
        <v>914</v>
      </c>
      <c r="M34" s="1">
        <f t="shared" si="0"/>
        <v>30</v>
      </c>
      <c r="N34" s="1" t="s">
        <v>39</v>
      </c>
      <c r="O34" s="1" t="s">
        <v>70</v>
      </c>
      <c r="P34" s="1" t="s">
        <v>82</v>
      </c>
      <c r="Q34" s="8">
        <v>44037.915277777778</v>
      </c>
      <c r="R34" s="8"/>
      <c r="S34" s="8"/>
      <c r="T34" s="8"/>
      <c r="U34" s="8"/>
      <c r="V34" s="8"/>
      <c r="W34" s="8"/>
      <c r="X34" s="8">
        <v>44037.915277777778</v>
      </c>
      <c r="Y34" s="8"/>
      <c r="Z34" s="8">
        <v>44038.336805555555</v>
      </c>
      <c r="AA34" s="1" t="s">
        <v>40</v>
      </c>
      <c r="AB34" s="1" t="s">
        <v>98</v>
      </c>
      <c r="AJ34" s="70" t="str">
        <f t="shared" si="1"/>
        <v>NA</v>
      </c>
      <c r="AK34" s="71">
        <f t="shared" si="2"/>
        <v>-44037.706944444442</v>
      </c>
      <c r="AL34" s="71">
        <f t="shared" si="3"/>
        <v>0.62986111111240461</v>
      </c>
      <c r="AM34" s="71">
        <f t="shared" si="4"/>
        <v>0.62986111111240461</v>
      </c>
      <c r="AN34" s="71" t="e">
        <f>IF(AL34&gt;=#REF!,"NO","Yes")</f>
        <v>#REF!</v>
      </c>
      <c r="AO34" s="72" t="e">
        <f>IF(AM34="Pending","pending",IF(AM34&gt;=#REF!,"No", "Yes"))</f>
        <v>#REF!</v>
      </c>
      <c r="AP34" s="73">
        <f t="shared" ca="1" si="5"/>
        <v>44161.737907060182</v>
      </c>
      <c r="AQ34" s="74" t="str">
        <f t="shared" si="6"/>
        <v>Non Pending</v>
      </c>
      <c r="AR34" s="125"/>
    </row>
    <row r="35" spans="1:44" ht="50" x14ac:dyDescent="0.35">
      <c r="A35" s="1">
        <v>34</v>
      </c>
      <c r="B35" s="1" t="s">
        <v>864</v>
      </c>
      <c r="C35" s="8">
        <v>44039.757638888892</v>
      </c>
      <c r="D35" s="8">
        <v>44039.763888888891</v>
      </c>
      <c r="E35" s="1">
        <v>5852405</v>
      </c>
      <c r="F35" s="1" t="s">
        <v>174</v>
      </c>
      <c r="G35" s="1" t="s">
        <v>41</v>
      </c>
      <c r="H35" s="8">
        <v>44037.881944444445</v>
      </c>
      <c r="I35" s="1" t="s">
        <v>919</v>
      </c>
      <c r="J35" s="1" t="s">
        <v>191</v>
      </c>
      <c r="K35" s="1" t="s">
        <v>572</v>
      </c>
      <c r="L35" s="1" t="s">
        <v>920</v>
      </c>
      <c r="M35" s="1">
        <f t="shared" si="0"/>
        <v>30</v>
      </c>
      <c r="N35" s="1" t="s">
        <v>39</v>
      </c>
      <c r="O35" s="1" t="s">
        <v>70</v>
      </c>
      <c r="P35" s="1" t="s">
        <v>93</v>
      </c>
      <c r="Q35" s="8">
        <v>44038.010416666664</v>
      </c>
      <c r="R35" s="8"/>
      <c r="S35" s="8"/>
      <c r="T35" s="8"/>
      <c r="U35" s="8"/>
      <c r="V35" s="8"/>
      <c r="W35" s="8"/>
      <c r="X35" s="8">
        <v>44038.010416666664</v>
      </c>
      <c r="Y35" s="8"/>
      <c r="Z35" s="8">
        <v>44038.506944444445</v>
      </c>
      <c r="AA35" s="1" t="s">
        <v>40</v>
      </c>
      <c r="AB35" s="1" t="s">
        <v>98</v>
      </c>
      <c r="AJ35" s="70" t="str">
        <f t="shared" si="1"/>
        <v>NA</v>
      </c>
      <c r="AK35" s="71">
        <f t="shared" si="2"/>
        <v>-44037.881944444445</v>
      </c>
      <c r="AL35" s="71">
        <f t="shared" si="3"/>
        <v>0.625</v>
      </c>
      <c r="AM35" s="71">
        <f t="shared" si="4"/>
        <v>0.625</v>
      </c>
      <c r="AN35" s="71" t="e">
        <f>IF(AL35&gt;=#REF!,"NO","Yes")</f>
        <v>#REF!</v>
      </c>
      <c r="AO35" s="72" t="e">
        <f>IF(AM35="Pending","pending",IF(AM35&gt;=#REF!,"No", "Yes"))</f>
        <v>#REF!</v>
      </c>
      <c r="AP35" s="73">
        <f t="shared" ca="1" si="5"/>
        <v>44161.737907060182</v>
      </c>
      <c r="AQ35" s="74" t="str">
        <f t="shared" si="6"/>
        <v>Non Pending</v>
      </c>
      <c r="AR35" s="125"/>
    </row>
    <row r="36" spans="1:44" ht="25" x14ac:dyDescent="0.35">
      <c r="A36" s="1">
        <v>35</v>
      </c>
      <c r="B36" s="1" t="s">
        <v>864</v>
      </c>
      <c r="C36" s="8">
        <v>44040.795138888891</v>
      </c>
      <c r="D36" s="8">
        <v>44040.852777777778</v>
      </c>
      <c r="E36" s="1">
        <v>6283735</v>
      </c>
      <c r="F36" s="1" t="s">
        <v>62</v>
      </c>
      <c r="G36" s="1" t="s">
        <v>42</v>
      </c>
      <c r="H36" s="8">
        <v>44040.882638888892</v>
      </c>
      <c r="I36" s="1" t="s">
        <v>935</v>
      </c>
      <c r="J36" s="1" t="s">
        <v>179</v>
      </c>
      <c r="K36" s="1" t="s">
        <v>180</v>
      </c>
      <c r="L36" s="1" t="s">
        <v>870</v>
      </c>
      <c r="M36" s="1">
        <f t="shared" si="0"/>
        <v>31</v>
      </c>
      <c r="N36" s="1" t="s">
        <v>74</v>
      </c>
      <c r="O36" s="1" t="s">
        <v>70</v>
      </c>
      <c r="P36" s="1" t="s">
        <v>106</v>
      </c>
      <c r="Q36" s="8">
        <v>44040.984722222223</v>
      </c>
      <c r="R36" s="8">
        <v>44040.984722222223</v>
      </c>
      <c r="S36" s="8"/>
      <c r="T36" s="8"/>
      <c r="U36" s="8"/>
      <c r="V36" s="8">
        <v>44041.81527777778</v>
      </c>
      <c r="W36" s="8"/>
      <c r="X36" s="8"/>
      <c r="Y36" s="8"/>
      <c r="Z36" s="8"/>
      <c r="AA36" s="1" t="s">
        <v>183</v>
      </c>
      <c r="AB36" s="1" t="s">
        <v>76</v>
      </c>
      <c r="AJ36" s="70" t="str">
        <f t="shared" si="1"/>
        <v>NA</v>
      </c>
      <c r="AK36" s="71">
        <f t="shared" si="2"/>
        <v>-44040.882638888892</v>
      </c>
      <c r="AL36" s="71">
        <f t="shared" si="3"/>
        <v>0.93263888888759539</v>
      </c>
      <c r="AM36" s="71" t="str">
        <f t="shared" si="4"/>
        <v>Pending</v>
      </c>
      <c r="AN36" s="71" t="e">
        <f>IF(AL36&gt;=#REF!,"NO","Yes")</f>
        <v>#REF!</v>
      </c>
      <c r="AO36" s="72" t="str">
        <f>IF(AM36="Pending","pending",IF(AM36&gt;=#REF!,"No", "Yes"))</f>
        <v>pending</v>
      </c>
      <c r="AP36" s="73">
        <f t="shared" ca="1" si="5"/>
        <v>44161.737907060182</v>
      </c>
      <c r="AQ36" s="74">
        <f t="shared" ca="1" si="6"/>
        <v>120.85526817128994</v>
      </c>
      <c r="AR36" s="125"/>
    </row>
    <row r="37" spans="1:44" ht="37.5" x14ac:dyDescent="0.35">
      <c r="A37" s="1">
        <v>36</v>
      </c>
      <c r="B37" s="1" t="s">
        <v>864</v>
      </c>
      <c r="C37" s="8">
        <v>44041.083333333336</v>
      </c>
      <c r="D37" s="8">
        <v>44041.211805555555</v>
      </c>
      <c r="E37" s="1">
        <v>6334768</v>
      </c>
      <c r="F37" s="1" t="s">
        <v>60</v>
      </c>
      <c r="G37" s="1" t="s">
        <v>41</v>
      </c>
      <c r="H37" s="8">
        <v>44041.282638888886</v>
      </c>
      <c r="I37" s="1" t="s">
        <v>924</v>
      </c>
      <c r="J37" s="1" t="s">
        <v>114</v>
      </c>
      <c r="K37" s="1" t="s">
        <v>113</v>
      </c>
      <c r="L37" s="1" t="s">
        <v>925</v>
      </c>
      <c r="M37" s="1">
        <f t="shared" si="0"/>
        <v>31</v>
      </c>
      <c r="N37" s="1" t="s">
        <v>39</v>
      </c>
      <c r="O37" s="1" t="s">
        <v>70</v>
      </c>
      <c r="P37" s="1" t="s">
        <v>149</v>
      </c>
      <c r="Q37" s="8"/>
      <c r="R37" s="8"/>
      <c r="S37" s="8"/>
      <c r="T37" s="8"/>
      <c r="U37" s="8"/>
      <c r="V37" s="8"/>
      <c r="W37" s="8"/>
      <c r="X37" s="8"/>
      <c r="Y37" s="8"/>
      <c r="Z37" s="8">
        <v>44042.8125</v>
      </c>
      <c r="AA37" s="1" t="s">
        <v>40</v>
      </c>
      <c r="AB37" s="1" t="s">
        <v>98</v>
      </c>
      <c r="AJ37" s="70" t="str">
        <f t="shared" si="1"/>
        <v>NA</v>
      </c>
      <c r="AK37" s="71">
        <f t="shared" si="2"/>
        <v>-44041.282638888886</v>
      </c>
      <c r="AL37" s="71">
        <f t="shared" si="3"/>
        <v>1.5298611111138598</v>
      </c>
      <c r="AM37" s="71">
        <f t="shared" si="4"/>
        <v>1.5298611111138598</v>
      </c>
      <c r="AN37" s="71" t="e">
        <f>IF(AL37&gt;=#REF!,"NO","Yes")</f>
        <v>#REF!</v>
      </c>
      <c r="AO37" s="72" t="e">
        <f>IF(AM37="Pending","pending",IF(AM37&gt;=#REF!,"No", "Yes"))</f>
        <v>#REF!</v>
      </c>
      <c r="AP37" s="73">
        <f t="shared" ca="1" si="5"/>
        <v>44161.737907060182</v>
      </c>
      <c r="AQ37" s="74" t="str">
        <f t="shared" si="6"/>
        <v>Non Pending</v>
      </c>
      <c r="AR37" s="125"/>
    </row>
    <row r="38" spans="1:44" ht="37.5" x14ac:dyDescent="0.35">
      <c r="A38" s="1">
        <v>37</v>
      </c>
      <c r="B38" s="1" t="s">
        <v>864</v>
      </c>
      <c r="C38" s="8">
        <v>44041.688888888886</v>
      </c>
      <c r="D38" s="8">
        <v>44041.695833333331</v>
      </c>
      <c r="E38" s="1">
        <v>6462689</v>
      </c>
      <c r="F38" s="1" t="s">
        <v>62</v>
      </c>
      <c r="G38" s="1" t="s">
        <v>42</v>
      </c>
      <c r="H38" s="8">
        <v>44041.941666666666</v>
      </c>
      <c r="I38" s="1" t="s">
        <v>926</v>
      </c>
      <c r="J38" s="1" t="s">
        <v>37</v>
      </c>
      <c r="K38" s="1" t="s">
        <v>38</v>
      </c>
      <c r="L38" s="1" t="s">
        <v>927</v>
      </c>
      <c r="M38" s="1">
        <f t="shared" si="0"/>
        <v>31</v>
      </c>
      <c r="N38" s="1" t="s">
        <v>39</v>
      </c>
      <c r="O38" s="1" t="s">
        <v>70</v>
      </c>
      <c r="P38" s="1" t="s">
        <v>65</v>
      </c>
      <c r="Q38" s="8">
        <v>44042.388888888891</v>
      </c>
      <c r="R38" s="8"/>
      <c r="S38" s="8"/>
      <c r="T38" s="8"/>
      <c r="U38" s="8"/>
      <c r="V38" s="8"/>
      <c r="W38" s="8"/>
      <c r="X38" s="8">
        <v>44042.388888888891</v>
      </c>
      <c r="Y38" s="8"/>
      <c r="Z38" s="8">
        <v>44042.816666666666</v>
      </c>
      <c r="AA38" s="1" t="s">
        <v>40</v>
      </c>
      <c r="AB38" s="1" t="s">
        <v>98</v>
      </c>
      <c r="AJ38" s="70" t="str">
        <f t="shared" si="1"/>
        <v>NA</v>
      </c>
      <c r="AK38" s="71">
        <f t="shared" si="2"/>
        <v>-44041.941666666666</v>
      </c>
      <c r="AL38" s="71">
        <f t="shared" si="3"/>
        <v>0.875</v>
      </c>
      <c r="AM38" s="71">
        <f t="shared" si="4"/>
        <v>0.875</v>
      </c>
      <c r="AN38" s="71" t="e">
        <f>IF(AL38&gt;=#REF!,"NO","Yes")</f>
        <v>#REF!</v>
      </c>
      <c r="AO38" s="72" t="e">
        <f>IF(AM38="Pending","pending",IF(AM38&gt;=#REF!,"No", "Yes"))</f>
        <v>#REF!</v>
      </c>
      <c r="AP38" s="73">
        <f t="shared" ca="1" si="5"/>
        <v>44161.737907060182</v>
      </c>
      <c r="AQ38" s="74" t="str">
        <f t="shared" si="6"/>
        <v>Non Pending</v>
      </c>
      <c r="AR38" s="125"/>
    </row>
    <row r="39" spans="1:44" ht="25" x14ac:dyDescent="0.35">
      <c r="A39" s="1">
        <v>38</v>
      </c>
      <c r="B39" s="1" t="s">
        <v>864</v>
      </c>
      <c r="C39" s="8">
        <v>44042.480555555558</v>
      </c>
      <c r="D39" s="8">
        <v>44042.525694444441</v>
      </c>
      <c r="E39" s="1">
        <v>6591182</v>
      </c>
      <c r="F39" s="1" t="s">
        <v>115</v>
      </c>
      <c r="G39" s="1" t="s">
        <v>67</v>
      </c>
      <c r="H39" s="8">
        <v>44042.566666666666</v>
      </c>
      <c r="I39" s="1" t="s">
        <v>928</v>
      </c>
      <c r="J39" s="1" t="s">
        <v>929</v>
      </c>
      <c r="K39" s="1" t="s">
        <v>207</v>
      </c>
      <c r="L39" s="1" t="s">
        <v>870</v>
      </c>
      <c r="M39" s="1">
        <f t="shared" si="0"/>
        <v>31</v>
      </c>
      <c r="N39" s="1" t="s">
        <v>74</v>
      </c>
      <c r="O39" s="1" t="s">
        <v>70</v>
      </c>
      <c r="P39" s="1" t="s">
        <v>79</v>
      </c>
      <c r="Q39" s="8">
        <v>44042.958333333336</v>
      </c>
      <c r="R39" s="8">
        <v>44042.979166666664</v>
      </c>
      <c r="S39" s="8"/>
      <c r="T39" s="8"/>
      <c r="U39" s="8">
        <v>44044.412499999999</v>
      </c>
      <c r="V39" s="8">
        <v>44044.552083333336</v>
      </c>
      <c r="W39" s="8"/>
      <c r="X39" s="8"/>
      <c r="Y39" s="8"/>
      <c r="Z39" s="8"/>
      <c r="AA39" s="1" t="s">
        <v>183</v>
      </c>
      <c r="AB39" s="1" t="s">
        <v>76</v>
      </c>
      <c r="AD39" s="1" t="s">
        <v>950</v>
      </c>
      <c r="AJ39" s="70" t="str">
        <f t="shared" si="1"/>
        <v>NA</v>
      </c>
      <c r="AK39" s="71">
        <f t="shared" si="2"/>
        <v>1.8458333333328483</v>
      </c>
      <c r="AL39" s="71">
        <f t="shared" si="3"/>
        <v>1.9854166666700621</v>
      </c>
      <c r="AM39" s="71" t="str">
        <f t="shared" si="4"/>
        <v>Pending</v>
      </c>
      <c r="AN39" s="71" t="e">
        <f>IF(AL39&gt;=#REF!,"NO","Yes")</f>
        <v>#REF!</v>
      </c>
      <c r="AO39" s="72" t="str">
        <f>IF(AM39="Pending","pending",IF(AM39&gt;=#REF!,"No", "Yes"))</f>
        <v>pending</v>
      </c>
      <c r="AP39" s="73">
        <f t="shared" ca="1" si="5"/>
        <v>44161.737907060182</v>
      </c>
      <c r="AQ39" s="74">
        <f t="shared" ca="1" si="6"/>
        <v>119.1712403935162</v>
      </c>
      <c r="AR39" s="125"/>
    </row>
    <row r="40" spans="1:44" ht="25" x14ac:dyDescent="0.35">
      <c r="A40" s="1">
        <v>39</v>
      </c>
      <c r="B40" s="1" t="s">
        <v>864</v>
      </c>
      <c r="C40" s="8">
        <v>44042.474999999999</v>
      </c>
      <c r="D40" s="8">
        <v>44042.480555555558</v>
      </c>
      <c r="E40" s="1">
        <v>6590786</v>
      </c>
      <c r="F40" s="1" t="s">
        <v>174</v>
      </c>
      <c r="G40" s="1" t="s">
        <v>41</v>
      </c>
      <c r="H40" s="8">
        <v>44042.611111111109</v>
      </c>
      <c r="I40" s="1" t="s">
        <v>930</v>
      </c>
      <c r="J40" s="1" t="s">
        <v>191</v>
      </c>
      <c r="K40" s="1" t="s">
        <v>572</v>
      </c>
      <c r="L40" s="1" t="s">
        <v>870</v>
      </c>
      <c r="M40" s="1">
        <f t="shared" si="0"/>
        <v>31</v>
      </c>
      <c r="N40" s="1" t="s">
        <v>74</v>
      </c>
      <c r="O40" s="1" t="s">
        <v>70</v>
      </c>
      <c r="P40" s="1" t="s">
        <v>93</v>
      </c>
      <c r="Q40" s="8">
        <v>44042.841666666667</v>
      </c>
      <c r="R40" s="8">
        <v>44042.841666666667</v>
      </c>
      <c r="S40" s="8"/>
      <c r="T40" s="8"/>
      <c r="U40" s="8"/>
      <c r="V40" s="8">
        <v>44044.55</v>
      </c>
      <c r="W40" s="8"/>
      <c r="X40" s="8"/>
      <c r="Y40" s="8"/>
      <c r="Z40" s="8"/>
      <c r="AA40" s="1" t="s">
        <v>183</v>
      </c>
      <c r="AB40" s="1" t="s">
        <v>76</v>
      </c>
      <c r="AJ40" s="70" t="str">
        <f t="shared" si="1"/>
        <v>NA</v>
      </c>
      <c r="AK40" s="71">
        <f t="shared" si="2"/>
        <v>-44042.611111111109</v>
      </c>
      <c r="AL40" s="71">
        <f t="shared" si="3"/>
        <v>1.9388888888934162</v>
      </c>
      <c r="AM40" s="71" t="str">
        <f t="shared" si="4"/>
        <v>Pending</v>
      </c>
      <c r="AN40" s="71" t="e">
        <f>IF(AL40&gt;=#REF!,"NO","Yes")</f>
        <v>#REF!</v>
      </c>
      <c r="AO40" s="72" t="str">
        <f>IF(AM40="Pending","pending",IF(AM40&gt;=#REF!,"No", "Yes"))</f>
        <v>pending</v>
      </c>
      <c r="AP40" s="73">
        <f t="shared" ca="1" si="5"/>
        <v>44161.737907060182</v>
      </c>
      <c r="AQ40" s="74">
        <f t="shared" ca="1" si="6"/>
        <v>119.1267959490724</v>
      </c>
      <c r="AR40" s="125"/>
    </row>
    <row r="41" spans="1:44" ht="25" x14ac:dyDescent="0.35">
      <c r="A41" s="1">
        <v>40</v>
      </c>
      <c r="B41" s="1" t="s">
        <v>864</v>
      </c>
      <c r="C41" s="8">
        <v>44042.859722222223</v>
      </c>
      <c r="D41" s="8">
        <v>44042.86041666667</v>
      </c>
      <c r="E41" s="1">
        <v>6684673</v>
      </c>
      <c r="F41" s="1" t="s">
        <v>51</v>
      </c>
      <c r="G41" s="1" t="s">
        <v>42</v>
      </c>
      <c r="H41" s="8">
        <v>44042.910416666666</v>
      </c>
      <c r="I41" s="1" t="s">
        <v>473</v>
      </c>
      <c r="J41" s="1" t="s">
        <v>37</v>
      </c>
      <c r="K41" s="1" t="s">
        <v>38</v>
      </c>
      <c r="L41" s="1" t="s">
        <v>934</v>
      </c>
      <c r="M41" s="1">
        <f t="shared" si="0"/>
        <v>31</v>
      </c>
      <c r="N41" s="1" t="s">
        <v>39</v>
      </c>
      <c r="O41" s="1" t="s">
        <v>70</v>
      </c>
      <c r="P41" s="1" t="s">
        <v>106</v>
      </c>
      <c r="Q41" s="8">
        <v>44042.927083333336</v>
      </c>
      <c r="R41" s="8"/>
      <c r="S41" s="8"/>
      <c r="T41" s="8"/>
      <c r="U41" s="8"/>
      <c r="V41" s="8"/>
      <c r="W41" s="8"/>
      <c r="X41" s="8">
        <v>44042.927083333336</v>
      </c>
      <c r="Y41" s="8"/>
      <c r="Z41" s="8">
        <v>44043.607638888891</v>
      </c>
      <c r="AA41" s="1" t="s">
        <v>40</v>
      </c>
      <c r="AB41" s="1" t="s">
        <v>98</v>
      </c>
      <c r="AJ41" s="70" t="str">
        <f t="shared" si="1"/>
        <v>NA</v>
      </c>
      <c r="AK41" s="71">
        <f t="shared" si="2"/>
        <v>-44042.910416666666</v>
      </c>
      <c r="AL41" s="71">
        <f t="shared" si="3"/>
        <v>0.69722222222480923</v>
      </c>
      <c r="AM41" s="71">
        <f t="shared" si="4"/>
        <v>0.69722222222480923</v>
      </c>
      <c r="AN41" s="71" t="e">
        <f>IF(AL41&gt;=#REF!,"NO","Yes")</f>
        <v>#REF!</v>
      </c>
      <c r="AO41" s="72" t="e">
        <f>IF(AM41="Pending","pending",IF(AM41&gt;=#REF!,"No", "Yes"))</f>
        <v>#REF!</v>
      </c>
      <c r="AP41" s="73">
        <f t="shared" ca="1" si="5"/>
        <v>44161.737907060182</v>
      </c>
      <c r="AQ41" s="74" t="str">
        <f t="shared" si="6"/>
        <v>Non Pending</v>
      </c>
      <c r="AR41" s="125"/>
    </row>
    <row r="42" spans="1:44" ht="25" x14ac:dyDescent="0.35">
      <c r="A42" s="1">
        <v>41</v>
      </c>
      <c r="B42" s="1" t="s">
        <v>864</v>
      </c>
      <c r="C42" s="8">
        <v>44042.864583333336</v>
      </c>
      <c r="D42" s="8">
        <v>44042.999305555553</v>
      </c>
      <c r="E42" s="1">
        <v>6704014</v>
      </c>
      <c r="F42" s="1" t="s">
        <v>155</v>
      </c>
      <c r="G42" s="1" t="s">
        <v>41</v>
      </c>
      <c r="H42" s="8">
        <v>44043.024305555555</v>
      </c>
      <c r="I42" s="1" t="s">
        <v>931</v>
      </c>
      <c r="J42" s="1" t="s">
        <v>932</v>
      </c>
      <c r="K42" s="1" t="s">
        <v>113</v>
      </c>
      <c r="L42" s="1" t="s">
        <v>870</v>
      </c>
      <c r="M42" s="1">
        <f t="shared" si="0"/>
        <v>31</v>
      </c>
      <c r="N42" s="1" t="s">
        <v>74</v>
      </c>
      <c r="O42" s="1" t="s">
        <v>70</v>
      </c>
      <c r="P42" s="1" t="s">
        <v>696</v>
      </c>
      <c r="Q42" s="8">
        <v>44043.034722222219</v>
      </c>
      <c r="R42" s="8">
        <v>44043.039583333331</v>
      </c>
      <c r="S42" s="8"/>
      <c r="T42" s="8"/>
      <c r="U42" s="8"/>
      <c r="V42" s="8">
        <v>44044.57708333333</v>
      </c>
      <c r="W42" s="8"/>
      <c r="X42" s="8"/>
      <c r="Y42" s="8"/>
      <c r="Z42" s="8"/>
      <c r="AA42" s="1" t="s">
        <v>183</v>
      </c>
      <c r="AB42" s="1" t="s">
        <v>76</v>
      </c>
      <c r="AD42" s="1" t="s">
        <v>933</v>
      </c>
      <c r="AJ42" s="70" t="str">
        <f t="shared" si="1"/>
        <v>NA</v>
      </c>
      <c r="AK42" s="71">
        <f t="shared" si="2"/>
        <v>-44043.024305555555</v>
      </c>
      <c r="AL42" s="71">
        <f t="shared" si="3"/>
        <v>1.5527777777751908</v>
      </c>
      <c r="AM42" s="71" t="str">
        <f t="shared" si="4"/>
        <v>Pending</v>
      </c>
      <c r="AN42" s="71" t="e">
        <f>IF(AL42&gt;=#REF!,"NO","Yes")</f>
        <v>#REF!</v>
      </c>
      <c r="AO42" s="72" t="str">
        <f>IF(AM42="Pending","pending",IF(AM42&gt;=#REF!,"No", "Yes"))</f>
        <v>pending</v>
      </c>
      <c r="AP42" s="73">
        <f t="shared" ca="1" si="5"/>
        <v>44161.737907060182</v>
      </c>
      <c r="AQ42" s="74">
        <f t="shared" ca="1" si="6"/>
        <v>118.71360150462715</v>
      </c>
      <c r="AR42" s="125"/>
    </row>
    <row r="43" spans="1:44" ht="25" x14ac:dyDescent="0.35">
      <c r="A43" s="1">
        <v>42</v>
      </c>
      <c r="B43" s="1" t="s">
        <v>864</v>
      </c>
      <c r="C43" s="8">
        <v>44043.440972222219</v>
      </c>
      <c r="D43" s="8">
        <v>44043.445833333331</v>
      </c>
      <c r="E43" s="134">
        <v>6775261</v>
      </c>
      <c r="F43" s="1" t="s">
        <v>174</v>
      </c>
      <c r="G43" s="1" t="s">
        <v>41</v>
      </c>
      <c r="H43" s="8">
        <v>44043.507638888892</v>
      </c>
      <c r="I43" s="1" t="s">
        <v>930</v>
      </c>
      <c r="J43" s="1" t="s">
        <v>191</v>
      </c>
      <c r="K43" s="1" t="s">
        <v>572</v>
      </c>
      <c r="L43" s="1" t="s">
        <v>870</v>
      </c>
      <c r="M43" s="1">
        <f t="shared" si="0"/>
        <v>31</v>
      </c>
      <c r="N43" s="1" t="s">
        <v>74</v>
      </c>
      <c r="O43" s="1" t="s">
        <v>70</v>
      </c>
      <c r="P43" s="1" t="s">
        <v>82</v>
      </c>
      <c r="Q43" s="8">
        <v>44043.958333333336</v>
      </c>
      <c r="R43" s="8">
        <v>44043.958333333336</v>
      </c>
      <c r="S43" s="8">
        <v>44044.604166666664</v>
      </c>
      <c r="T43" s="8"/>
      <c r="U43" s="8">
        <v>44044.820138888892</v>
      </c>
      <c r="V43" s="8">
        <v>44044.90347222222</v>
      </c>
      <c r="W43" s="8"/>
      <c r="X43" s="8"/>
      <c r="Y43" s="8"/>
      <c r="Z43" s="8"/>
      <c r="AA43" s="1" t="s">
        <v>183</v>
      </c>
      <c r="AB43" s="1" t="s">
        <v>76</v>
      </c>
      <c r="AD43" s="132" t="s">
        <v>949</v>
      </c>
      <c r="AJ43" s="70">
        <f t="shared" si="1"/>
        <v>1.0965277777722804</v>
      </c>
      <c r="AK43" s="71">
        <f t="shared" si="2"/>
        <v>1.3125</v>
      </c>
      <c r="AL43" s="71">
        <f t="shared" si="3"/>
        <v>1.3958333333284827</v>
      </c>
      <c r="AM43" s="71" t="str">
        <f t="shared" si="4"/>
        <v>Pending</v>
      </c>
      <c r="AN43" s="71" t="e">
        <f>IF(AL43&gt;=#REF!,"NO","Yes")</f>
        <v>#REF!</v>
      </c>
      <c r="AO43" s="72" t="str">
        <f>IF(AM43="Pending","pending",IF(AM43&gt;=#REF!,"No", "Yes"))</f>
        <v>pending</v>
      </c>
      <c r="AP43" s="73">
        <f t="shared" ca="1" si="5"/>
        <v>44161.737907060182</v>
      </c>
      <c r="AQ43" s="74">
        <f t="shared" ca="1" si="6"/>
        <v>118.23026817128994</v>
      </c>
      <c r="AR43" s="125"/>
    </row>
  </sheetData>
  <autoFilter ref="A1:AR43" xr:uid="{85C57A1C-16B0-46E5-8288-2AFFA8B95827}"/>
  <phoneticPr fontId="47" type="noConversion"/>
  <conditionalFormatting sqref="AN1">
    <cfRule type="cellIs" dxfId="198" priority="249" operator="equal">
      <formula>"NO"</formula>
    </cfRule>
  </conditionalFormatting>
  <conditionalFormatting sqref="AO1">
    <cfRule type="cellIs" dxfId="197" priority="246" operator="equal">
      <formula>"pending"</formula>
    </cfRule>
    <cfRule type="cellIs" priority="247" operator="equal">
      <formula>"pending"</formula>
    </cfRule>
    <cfRule type="cellIs" dxfId="196" priority="248" operator="equal">
      <formula>"NO"</formula>
    </cfRule>
  </conditionalFormatting>
  <conditionalFormatting sqref="AP1:AQ1">
    <cfRule type="cellIs" dxfId="195" priority="243" operator="equal">
      <formula>"pending"</formula>
    </cfRule>
    <cfRule type="cellIs" priority="244" operator="equal">
      <formula>"pending"</formula>
    </cfRule>
    <cfRule type="cellIs" dxfId="194" priority="245" operator="equal">
      <formula>"NO"</formula>
    </cfRule>
  </conditionalFormatting>
  <conditionalFormatting sqref="G1:AQ1 A1:E1">
    <cfRule type="duplicateValues" dxfId="193" priority="242"/>
  </conditionalFormatting>
  <conditionalFormatting sqref="AN2:AN43">
    <cfRule type="cellIs" dxfId="192" priority="227" operator="equal">
      <formula>"NO"</formula>
    </cfRule>
  </conditionalFormatting>
  <conditionalFormatting sqref="AO2:AO43">
    <cfRule type="cellIs" dxfId="191" priority="224" operator="equal">
      <formula>"pending"</formula>
    </cfRule>
    <cfRule type="cellIs" priority="225" operator="equal">
      <formula>"pending"</formula>
    </cfRule>
    <cfRule type="cellIs" dxfId="190" priority="226" operator="equal">
      <formula>"NO"</formula>
    </cfRule>
  </conditionalFormatting>
  <conditionalFormatting sqref="AL2:AL43">
    <cfRule type="cellIs" dxfId="189" priority="223" operator="greaterThan">
      <formula>2</formula>
    </cfRule>
  </conditionalFormatting>
  <conditionalFormatting sqref="AM2:AM43">
    <cfRule type="cellIs" dxfId="188" priority="222" operator="greaterThan">
      <formula>7</formula>
    </cfRule>
  </conditionalFormatting>
  <conditionalFormatting sqref="E14">
    <cfRule type="duplicateValues" dxfId="187" priority="56272"/>
  </conditionalFormatting>
  <conditionalFormatting sqref="E20:E42">
    <cfRule type="duplicateValues" dxfId="186" priority="7"/>
  </conditionalFormatting>
  <conditionalFormatting sqref="E20:E42">
    <cfRule type="duplicateValues" dxfId="185" priority="8"/>
  </conditionalFormatting>
  <conditionalFormatting sqref="E1">
    <cfRule type="duplicateValues" dxfId="184" priority="56277"/>
  </conditionalFormatting>
  <conditionalFormatting sqref="E2:E4">
    <cfRule type="duplicateValues" dxfId="183" priority="56278"/>
  </conditionalFormatting>
  <conditionalFormatting sqref="E44:E1048576 E1:E19">
    <cfRule type="duplicateValues" dxfId="182" priority="5628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72D2-AC46-4776-B4D1-AA4A33E43B03}">
  <dimension ref="A1:AQ71"/>
  <sheetViews>
    <sheetView topLeftCell="AE1" workbookViewId="0">
      <pane ySplit="1" topLeftCell="A2" activePane="bottomLeft" state="frozen"/>
      <selection activeCell="E2" sqref="E2"/>
      <selection pane="bottomLeft" activeCell="AE1" sqref="A1:XFD1"/>
    </sheetView>
  </sheetViews>
  <sheetFormatPr defaultColWidth="8.81640625" defaultRowHeight="11.5" x14ac:dyDescent="0.35"/>
  <cols>
    <col min="1" max="1" width="9" style="119" bestFit="1" customWidth="1"/>
    <col min="2" max="2" width="12.54296875" style="119" customWidth="1"/>
    <col min="3" max="3" width="43.1796875" style="119" bestFit="1" customWidth="1"/>
    <col min="4" max="4" width="15.453125" style="119" customWidth="1"/>
    <col min="5" max="5" width="9.81640625" style="119" bestFit="1" customWidth="1"/>
    <col min="6" max="6" width="9.1796875" style="119" customWidth="1"/>
    <col min="7" max="7" width="6.453125" style="119" bestFit="1" customWidth="1"/>
    <col min="8" max="8" width="16.54296875" style="119" bestFit="1" customWidth="1"/>
    <col min="9" max="9" width="20.1796875" style="119" bestFit="1" customWidth="1"/>
    <col min="10" max="10" width="10.81640625" style="119" customWidth="1"/>
    <col min="11" max="11" width="12.1796875" style="119" customWidth="1"/>
    <col min="12" max="12" width="44.1796875" style="119" customWidth="1"/>
    <col min="13" max="13" width="5.54296875" style="119" bestFit="1" customWidth="1"/>
    <col min="14" max="14" width="10.453125" style="119" customWidth="1"/>
    <col min="15" max="15" width="7.1796875" style="119" customWidth="1"/>
    <col min="16" max="16" width="19.54296875" style="119" customWidth="1"/>
    <col min="17" max="17" width="18.54296875" style="119" bestFit="1" customWidth="1"/>
    <col min="18" max="18" width="16.453125" style="119" customWidth="1"/>
    <col min="19" max="19" width="14.453125" style="119" hidden="1" customWidth="1"/>
    <col min="20" max="20" width="14.453125" style="119" bestFit="1" customWidth="1"/>
    <col min="21" max="21" width="14.453125" style="119" hidden="1" customWidth="1"/>
    <col min="22" max="22" width="16.81640625" style="119" customWidth="1"/>
    <col min="23" max="23" width="8.1796875" style="119" bestFit="1" customWidth="1"/>
    <col min="24" max="24" width="16.81640625" style="17" customWidth="1"/>
    <col min="25" max="25" width="13" style="17" bestFit="1" customWidth="1"/>
    <col min="26" max="26" width="14.453125" style="17" bestFit="1" customWidth="1"/>
    <col min="27" max="27" width="18.81640625" style="119" customWidth="1"/>
    <col min="28" max="28" width="35" style="119" customWidth="1"/>
    <col min="29" max="29" width="8.54296875" style="119" bestFit="1" customWidth="1"/>
    <col min="30" max="30" width="11.54296875" style="119" bestFit="1" customWidth="1"/>
    <col min="31" max="31" width="15.1796875" style="119" customWidth="1"/>
    <col min="32" max="32" width="6.1796875" style="119" bestFit="1" customWidth="1"/>
    <col min="33" max="33" width="8" style="119" bestFit="1" customWidth="1"/>
    <col min="34" max="34" width="6.1796875" style="119" bestFit="1" customWidth="1"/>
    <col min="35" max="35" width="6.81640625" style="119" bestFit="1" customWidth="1"/>
    <col min="36" max="36" width="13.81640625" style="119" customWidth="1"/>
    <col min="37" max="37" width="19.54296875" style="119" customWidth="1"/>
    <col min="38" max="38" width="16.54296875" style="119" customWidth="1"/>
    <col min="39" max="39" width="15" style="119" customWidth="1"/>
    <col min="40" max="40" width="13.54296875" style="119" customWidth="1"/>
    <col min="41" max="41" width="14" style="119" customWidth="1"/>
    <col min="42" max="42" width="15.54296875" style="119" bestFit="1" customWidth="1"/>
    <col min="43" max="43" width="7.453125" style="119" bestFit="1" customWidth="1"/>
    <col min="44" max="16384" width="8.81640625" style="119"/>
  </cols>
  <sheetData>
    <row r="1" spans="1:43" ht="46" x14ac:dyDescent="0.35">
      <c r="A1" s="10" t="s">
        <v>54</v>
      </c>
      <c r="B1" s="10" t="s">
        <v>0</v>
      </c>
      <c r="C1" s="11" t="s">
        <v>57</v>
      </c>
      <c r="D1" s="11" t="s">
        <v>58</v>
      </c>
      <c r="E1" s="12" t="s">
        <v>1065</v>
      </c>
      <c r="F1" s="10" t="s">
        <v>1</v>
      </c>
      <c r="G1" s="10" t="s">
        <v>59</v>
      </c>
      <c r="H1" s="11" t="s">
        <v>2</v>
      </c>
      <c r="I1" s="10" t="s">
        <v>3</v>
      </c>
      <c r="J1" s="10" t="s">
        <v>4</v>
      </c>
      <c r="K1" s="10" t="s">
        <v>5</v>
      </c>
      <c r="L1" s="10" t="s">
        <v>800</v>
      </c>
      <c r="M1" s="10" t="s">
        <v>7</v>
      </c>
      <c r="N1" s="10" t="s">
        <v>8</v>
      </c>
      <c r="O1" s="10" t="s">
        <v>9</v>
      </c>
      <c r="P1" s="10" t="s">
        <v>10</v>
      </c>
      <c r="Q1" s="11" t="s">
        <v>11</v>
      </c>
      <c r="R1" s="149" t="s">
        <v>12</v>
      </c>
      <c r="S1" s="149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1" t="s">
        <v>25</v>
      </c>
      <c r="AF1" s="10" t="s">
        <v>26</v>
      </c>
      <c r="AG1" s="10" t="s">
        <v>27</v>
      </c>
      <c r="AH1" s="10" t="s">
        <v>28</v>
      </c>
      <c r="AI1" s="13" t="s">
        <v>29</v>
      </c>
      <c r="AJ1" s="13" t="s">
        <v>30</v>
      </c>
      <c r="AK1" s="13" t="s">
        <v>31</v>
      </c>
      <c r="AL1" s="10" t="s">
        <v>32</v>
      </c>
      <c r="AM1" s="10" t="s">
        <v>33</v>
      </c>
      <c r="AN1" s="10" t="s">
        <v>34</v>
      </c>
      <c r="AO1" s="14" t="s">
        <v>35</v>
      </c>
      <c r="AP1" s="14" t="s">
        <v>48</v>
      </c>
      <c r="AQ1" s="14" t="s">
        <v>47</v>
      </c>
    </row>
    <row r="2" spans="1:43" s="15" customFormat="1" ht="23" x14ac:dyDescent="0.35">
      <c r="A2" s="15">
        <v>1</v>
      </c>
      <c r="B2" s="15" t="s">
        <v>936</v>
      </c>
      <c r="C2" s="17">
        <v>44044.008333333331</v>
      </c>
      <c r="D2" s="17">
        <v>44044.073611111111</v>
      </c>
      <c r="E2" s="172">
        <v>10264082</v>
      </c>
      <c r="F2" s="15" t="s">
        <v>62</v>
      </c>
      <c r="G2" s="15" t="s">
        <v>42</v>
      </c>
      <c r="H2" s="17">
        <v>44044.079861111109</v>
      </c>
      <c r="I2" s="15" t="s">
        <v>937</v>
      </c>
      <c r="J2" s="15" t="s">
        <v>37</v>
      </c>
      <c r="K2" s="15" t="s">
        <v>38</v>
      </c>
      <c r="L2" s="15" t="s">
        <v>938</v>
      </c>
      <c r="M2" s="15">
        <f>WEEKNUM(H2)</f>
        <v>31</v>
      </c>
      <c r="N2" s="15" t="s">
        <v>39</v>
      </c>
      <c r="O2" s="15" t="s">
        <v>70</v>
      </c>
      <c r="P2" s="15" t="s">
        <v>125</v>
      </c>
      <c r="Q2" s="17">
        <v>44044.208333333336</v>
      </c>
      <c r="R2" s="17"/>
      <c r="S2" s="17"/>
      <c r="T2" s="17"/>
      <c r="U2" s="17"/>
      <c r="V2" s="17"/>
      <c r="W2" s="17"/>
      <c r="X2" s="17">
        <v>44044.216666666667</v>
      </c>
      <c r="Y2" s="17"/>
      <c r="Z2" s="17">
        <v>44044.666666666664</v>
      </c>
      <c r="AA2" s="15" t="s">
        <v>40</v>
      </c>
      <c r="AB2" s="15" t="s">
        <v>49</v>
      </c>
      <c r="AJ2" s="18" t="str">
        <f t="shared" ref="AJ2:AJ32" si="0">IF(N2="Final","NA",IF(S2="","NA",S2-H2))</f>
        <v>NA</v>
      </c>
      <c r="AK2" s="19">
        <f t="shared" ref="AK2:AK32" si="1">IF(N2="initial",IF(AA2="converted to Final MIR",Y2-H2,U2-H2),Y2-H2)</f>
        <v>-44044.079861111109</v>
      </c>
      <c r="AL2" s="19">
        <f t="shared" ref="AL2:AL32" si="2">IF(N2="initial",IF(AA2="converted to Final MIR",Z2-H2,V2-H2),Z2-H2)</f>
        <v>0.58680555555474712</v>
      </c>
      <c r="AM2" s="19">
        <f t="shared" ref="AM2:AM32" si="3">IF(N2="Final",Z2-H2,IF(AB2="MIR Distributed",Z2-H2,"Pending"))</f>
        <v>0.58680555555474712</v>
      </c>
      <c r="AN2" s="19" t="e">
        <f>IF(AL2&gt;=#REF!,"NO","Yes")</f>
        <v>#REF!</v>
      </c>
      <c r="AO2" s="20" t="e">
        <f>IF(AM2="Pending","pending",IF(AM2&gt;=#REF!,"No", "Yes"))</f>
        <v>#REF!</v>
      </c>
      <c r="AP2" s="21">
        <f t="shared" ref="AP2:AP33" ca="1" si="4">NOW()</f>
        <v>44161.737907060182</v>
      </c>
      <c r="AQ2" s="22" t="str">
        <f t="shared" ref="AQ2:AQ32" si="5">IF(AB2="Final Awaited", AP2-H2, IF(AB2="Sent for Approval", AP2-H2, "Non Pending"))</f>
        <v>Non Pending</v>
      </c>
    </row>
    <row r="3" spans="1:43" s="15" customFormat="1" x14ac:dyDescent="0.35">
      <c r="A3" s="15">
        <v>2</v>
      </c>
      <c r="B3" s="15" t="s">
        <v>936</v>
      </c>
      <c r="C3" s="17">
        <v>44044.147916666669</v>
      </c>
      <c r="D3" s="17">
        <v>44044.463888888888</v>
      </c>
      <c r="E3" s="15">
        <v>6889277</v>
      </c>
      <c r="F3" s="15" t="s">
        <v>332</v>
      </c>
      <c r="G3" s="15" t="s">
        <v>333</v>
      </c>
      <c r="H3" s="17">
        <v>44044.569444444445</v>
      </c>
      <c r="I3" s="15" t="s">
        <v>943</v>
      </c>
      <c r="J3" s="15" t="s">
        <v>37</v>
      </c>
      <c r="K3" s="15" t="s">
        <v>38</v>
      </c>
      <c r="L3" s="15" t="s">
        <v>104</v>
      </c>
      <c r="M3" s="15">
        <f t="shared" ref="M3:M32" si="6">WEEKNUM(H3)</f>
        <v>31</v>
      </c>
      <c r="N3" s="15" t="s">
        <v>74</v>
      </c>
      <c r="O3" s="15" t="s">
        <v>70</v>
      </c>
      <c r="P3" s="31" t="s">
        <v>106</v>
      </c>
      <c r="Q3" s="17">
        <v>44044.722222222219</v>
      </c>
      <c r="R3" s="17">
        <v>44044.722222222219</v>
      </c>
      <c r="S3" s="17"/>
      <c r="T3" s="17"/>
      <c r="U3" s="17"/>
      <c r="V3" s="17">
        <v>44046.5</v>
      </c>
      <c r="W3" s="17"/>
      <c r="X3" s="17"/>
      <c r="Y3" s="17"/>
      <c r="Z3" s="17"/>
      <c r="AA3" s="15" t="s">
        <v>183</v>
      </c>
      <c r="AB3" s="15" t="s">
        <v>76</v>
      </c>
      <c r="AD3" s="15">
        <v>156566</v>
      </c>
      <c r="AJ3" s="18" t="str">
        <f t="shared" si="0"/>
        <v>NA</v>
      </c>
      <c r="AK3" s="19">
        <f t="shared" si="1"/>
        <v>-44044.569444444445</v>
      </c>
      <c r="AL3" s="19">
        <f t="shared" si="2"/>
        <v>1.9305555555547471</v>
      </c>
      <c r="AM3" s="19" t="str">
        <f t="shared" si="3"/>
        <v>Pending</v>
      </c>
      <c r="AN3" s="19" t="e">
        <f>IF(AL3&gt;=#REF!,"NO","Yes")</f>
        <v>#REF!</v>
      </c>
      <c r="AO3" s="20" t="str">
        <f>IF(AM3="Pending","pending",IF(AM3&gt;=#REF!,"No", "Yes"))</f>
        <v>pending</v>
      </c>
      <c r="AP3" s="21">
        <f t="shared" ca="1" si="4"/>
        <v>44161.737907060182</v>
      </c>
      <c r="AQ3" s="22">
        <f t="shared" ca="1" si="5"/>
        <v>117.16846261573664</v>
      </c>
    </row>
    <row r="4" spans="1:43" s="15" customFormat="1" ht="23" x14ac:dyDescent="0.35">
      <c r="A4" s="15">
        <v>3</v>
      </c>
      <c r="B4" s="15" t="s">
        <v>936</v>
      </c>
      <c r="C4" s="17">
        <v>44044.74722222222</v>
      </c>
      <c r="D4" s="17">
        <v>44044.779861111114</v>
      </c>
      <c r="E4" s="15">
        <v>6954584</v>
      </c>
      <c r="F4" s="15" t="s">
        <v>51</v>
      </c>
      <c r="G4" s="15" t="s">
        <v>42</v>
      </c>
      <c r="H4" s="17">
        <v>44044.8125</v>
      </c>
      <c r="I4" s="15" t="s">
        <v>941</v>
      </c>
      <c r="J4" s="15" t="s">
        <v>403</v>
      </c>
      <c r="K4" s="15" t="s">
        <v>38</v>
      </c>
      <c r="L4" s="15" t="s">
        <v>942</v>
      </c>
      <c r="M4" s="15">
        <f t="shared" si="6"/>
        <v>31</v>
      </c>
      <c r="N4" s="15" t="s">
        <v>39</v>
      </c>
      <c r="O4" s="15" t="s">
        <v>70</v>
      </c>
      <c r="P4" s="31" t="s">
        <v>127</v>
      </c>
      <c r="Q4" s="17">
        <v>44044.9375</v>
      </c>
      <c r="R4" s="17"/>
      <c r="S4" s="17"/>
      <c r="T4" s="17"/>
      <c r="U4" s="17"/>
      <c r="V4" s="17"/>
      <c r="W4" s="17"/>
      <c r="X4" s="17">
        <v>44044.944444444445</v>
      </c>
      <c r="Y4" s="17"/>
      <c r="Z4" s="17">
        <v>44045.503472222219</v>
      </c>
      <c r="AA4" s="15" t="s">
        <v>40</v>
      </c>
      <c r="AB4" s="15" t="s">
        <v>49</v>
      </c>
      <c r="AJ4" s="18" t="str">
        <f t="shared" si="0"/>
        <v>NA</v>
      </c>
      <c r="AK4" s="19">
        <f t="shared" si="1"/>
        <v>-44044.8125</v>
      </c>
      <c r="AL4" s="19">
        <f t="shared" si="2"/>
        <v>0.69097222221898846</v>
      </c>
      <c r="AM4" s="19">
        <f t="shared" si="3"/>
        <v>0.69097222221898846</v>
      </c>
      <c r="AN4" s="19" t="e">
        <f>IF(AL4&gt;=#REF!,"NO","Yes")</f>
        <v>#REF!</v>
      </c>
      <c r="AO4" s="20" t="e">
        <f>IF(AM4="Pending","pending",IF(AM4&gt;=#REF!,"No", "Yes"))</f>
        <v>#REF!</v>
      </c>
      <c r="AP4" s="21">
        <f t="shared" ca="1" si="4"/>
        <v>44161.737907060182</v>
      </c>
      <c r="AQ4" s="22" t="str">
        <f t="shared" si="5"/>
        <v>Non Pending</v>
      </c>
    </row>
    <row r="5" spans="1:43" s="15" customFormat="1" ht="23" x14ac:dyDescent="0.35">
      <c r="A5" s="15">
        <v>4</v>
      </c>
      <c r="B5" s="15" t="s">
        <v>936</v>
      </c>
      <c r="C5" s="17">
        <v>44044.745833333334</v>
      </c>
      <c r="D5" s="17">
        <v>44044.747916666667</v>
      </c>
      <c r="E5" s="15">
        <v>6952391</v>
      </c>
      <c r="F5" s="15" t="s">
        <v>62</v>
      </c>
      <c r="G5" s="15" t="s">
        <v>42</v>
      </c>
      <c r="H5" s="17">
        <v>44044.813194444447</v>
      </c>
      <c r="I5" s="15" t="s">
        <v>939</v>
      </c>
      <c r="J5" s="15" t="s">
        <v>37</v>
      </c>
      <c r="K5" s="15" t="s">
        <v>38</v>
      </c>
      <c r="L5" s="15" t="s">
        <v>940</v>
      </c>
      <c r="M5" s="15">
        <f t="shared" si="6"/>
        <v>31</v>
      </c>
      <c r="N5" s="15" t="s">
        <v>39</v>
      </c>
      <c r="O5" s="15" t="s">
        <v>70</v>
      </c>
      <c r="P5" s="15" t="s">
        <v>149</v>
      </c>
      <c r="Q5" s="17">
        <v>44044.916666666664</v>
      </c>
      <c r="R5" s="17"/>
      <c r="S5" s="17"/>
      <c r="T5" s="17"/>
      <c r="U5" s="17"/>
      <c r="V5" s="17"/>
      <c r="W5" s="17"/>
      <c r="X5" s="17">
        <v>44044.930555555555</v>
      </c>
      <c r="Y5" s="17"/>
      <c r="Z5" s="17">
        <v>44045.503472222219</v>
      </c>
      <c r="AA5" s="15" t="s">
        <v>40</v>
      </c>
      <c r="AB5" s="15" t="s">
        <v>49</v>
      </c>
      <c r="AJ5" s="18" t="str">
        <f t="shared" si="0"/>
        <v>NA</v>
      </c>
      <c r="AK5" s="19">
        <f t="shared" si="1"/>
        <v>-44044.813194444447</v>
      </c>
      <c r="AL5" s="19">
        <f t="shared" si="2"/>
        <v>0.69027777777228039</v>
      </c>
      <c r="AM5" s="19">
        <f t="shared" si="3"/>
        <v>0.69027777777228039</v>
      </c>
      <c r="AN5" s="19" t="e">
        <f>IF(AL5&gt;=#REF!,"NO","Yes")</f>
        <v>#REF!</v>
      </c>
      <c r="AO5" s="20" t="e">
        <f>IF(AM5="Pending","pending",IF(AM5&gt;=#REF!,"No", "Yes"))</f>
        <v>#REF!</v>
      </c>
      <c r="AP5" s="21">
        <f t="shared" ca="1" si="4"/>
        <v>44161.737907060182</v>
      </c>
      <c r="AQ5" s="22" t="str">
        <f t="shared" si="5"/>
        <v>Non Pending</v>
      </c>
    </row>
    <row r="6" spans="1:43" s="15" customFormat="1" ht="23" x14ac:dyDescent="0.35">
      <c r="A6" s="15">
        <v>5</v>
      </c>
      <c r="B6" s="15" t="s">
        <v>936</v>
      </c>
      <c r="C6" s="17">
        <v>44044.836111111108</v>
      </c>
      <c r="D6" s="17">
        <v>44044.943749999999</v>
      </c>
      <c r="E6" s="15">
        <v>6968267</v>
      </c>
      <c r="F6" s="15" t="s">
        <v>62</v>
      </c>
      <c r="G6" s="15" t="s">
        <v>42</v>
      </c>
      <c r="H6" s="17">
        <v>44044.97152777778</v>
      </c>
      <c r="I6" s="15" t="s">
        <v>953</v>
      </c>
      <c r="J6" s="15" t="s">
        <v>37</v>
      </c>
      <c r="K6" s="15" t="s">
        <v>38</v>
      </c>
      <c r="L6" s="15" t="s">
        <v>954</v>
      </c>
      <c r="M6" s="15">
        <f t="shared" si="6"/>
        <v>31</v>
      </c>
      <c r="N6" s="15" t="s">
        <v>39</v>
      </c>
      <c r="O6" s="15" t="s">
        <v>70</v>
      </c>
      <c r="P6" s="15" t="s">
        <v>153</v>
      </c>
      <c r="Q6" s="17">
        <v>44045.458333333336</v>
      </c>
      <c r="R6" s="17"/>
      <c r="S6" s="17"/>
      <c r="T6" s="17"/>
      <c r="U6" s="17"/>
      <c r="V6" s="17"/>
      <c r="W6" s="17"/>
      <c r="X6" s="17">
        <v>44045.461805555555</v>
      </c>
      <c r="Y6" s="17"/>
      <c r="Z6" s="17">
        <v>44045.924305555556</v>
      </c>
      <c r="AA6" s="15" t="s">
        <v>40</v>
      </c>
      <c r="AB6" s="15" t="s">
        <v>49</v>
      </c>
      <c r="AJ6" s="18" t="str">
        <f t="shared" si="0"/>
        <v>NA</v>
      </c>
      <c r="AK6" s="19">
        <f t="shared" si="1"/>
        <v>-44044.97152777778</v>
      </c>
      <c r="AL6" s="19">
        <f t="shared" si="2"/>
        <v>0.95277777777664596</v>
      </c>
      <c r="AM6" s="19">
        <f t="shared" si="3"/>
        <v>0.95277777777664596</v>
      </c>
      <c r="AN6" s="19" t="e">
        <f>IF(AL6&gt;=#REF!,"NO","Yes")</f>
        <v>#REF!</v>
      </c>
      <c r="AO6" s="20" t="e">
        <f>IF(AM6="Pending","pending",IF(AM6&gt;=#REF!,"No", "Yes"))</f>
        <v>#REF!</v>
      </c>
      <c r="AP6" s="21">
        <f t="shared" ca="1" si="4"/>
        <v>44161.737907060182</v>
      </c>
      <c r="AQ6" s="22" t="str">
        <f t="shared" si="5"/>
        <v>Non Pending</v>
      </c>
    </row>
    <row r="7" spans="1:43" s="15" customFormat="1" ht="24" customHeight="1" x14ac:dyDescent="0.35">
      <c r="A7" s="15">
        <v>6</v>
      </c>
      <c r="B7" s="15" t="s">
        <v>936</v>
      </c>
      <c r="C7" s="17">
        <v>44044.527777777781</v>
      </c>
      <c r="D7" s="17">
        <v>44044.606249999997</v>
      </c>
      <c r="E7" s="15">
        <v>6913119</v>
      </c>
      <c r="F7" s="15" t="s">
        <v>141</v>
      </c>
      <c r="G7" s="15" t="s">
        <v>67</v>
      </c>
      <c r="H7" s="17">
        <v>44045.010416666664</v>
      </c>
      <c r="I7" s="15" t="s">
        <v>944</v>
      </c>
      <c r="J7" s="15" t="s">
        <v>145</v>
      </c>
      <c r="K7" s="15" t="s">
        <v>46</v>
      </c>
      <c r="L7" s="15" t="s">
        <v>104</v>
      </c>
      <c r="M7" s="15">
        <f t="shared" si="6"/>
        <v>32</v>
      </c>
      <c r="N7" s="15" t="s">
        <v>74</v>
      </c>
      <c r="O7" s="15" t="s">
        <v>70</v>
      </c>
      <c r="P7" s="15" t="s">
        <v>153</v>
      </c>
      <c r="Q7" s="17">
        <v>44045.145833333336</v>
      </c>
      <c r="R7" s="17">
        <v>44045.145833333336</v>
      </c>
      <c r="S7" s="17"/>
      <c r="T7" s="17"/>
      <c r="U7" s="17"/>
      <c r="V7" s="17">
        <v>44048.506249999999</v>
      </c>
      <c r="W7" s="17"/>
      <c r="X7" s="17"/>
      <c r="Y7" s="17"/>
      <c r="Z7" s="17"/>
      <c r="AA7" s="15" t="s">
        <v>183</v>
      </c>
      <c r="AB7" s="15" t="s">
        <v>76</v>
      </c>
      <c r="AD7" s="15">
        <v>156565</v>
      </c>
      <c r="AJ7" s="18" t="str">
        <f t="shared" si="0"/>
        <v>NA</v>
      </c>
      <c r="AK7" s="19">
        <f t="shared" si="1"/>
        <v>-44045.010416666664</v>
      </c>
      <c r="AL7" s="19">
        <f t="shared" si="2"/>
        <v>3.4958333333343035</v>
      </c>
      <c r="AM7" s="19" t="str">
        <f t="shared" si="3"/>
        <v>Pending</v>
      </c>
      <c r="AN7" s="19" t="e">
        <f>IF(AL7&gt;=#REF!,"NO","Yes")</f>
        <v>#REF!</v>
      </c>
      <c r="AO7" s="20" t="str">
        <f>IF(AM7="Pending","pending",IF(AM7&gt;=#REF!,"No", "Yes"))</f>
        <v>pending</v>
      </c>
      <c r="AP7" s="21">
        <f t="shared" ca="1" si="4"/>
        <v>44161.737907060182</v>
      </c>
      <c r="AQ7" s="22">
        <f ca="1">IF(AB7="Final Awaited", AP7-H7, IF(AB7="Sent for Approval", AP7-H7, "Non Pending"))</f>
        <v>116.72749039351766</v>
      </c>
    </row>
    <row r="8" spans="1:43" s="15" customFormat="1" ht="23" x14ac:dyDescent="0.35">
      <c r="A8" s="15">
        <v>7</v>
      </c>
      <c r="B8" s="15" t="s">
        <v>936</v>
      </c>
      <c r="C8" s="17">
        <v>44045.489583333336</v>
      </c>
      <c r="D8" s="17">
        <v>44045.510416666664</v>
      </c>
      <c r="E8" s="15">
        <v>7021568</v>
      </c>
      <c r="F8" s="15" t="s">
        <v>102</v>
      </c>
      <c r="G8" s="15" t="s">
        <v>42</v>
      </c>
      <c r="H8" s="17">
        <v>44045.59375</v>
      </c>
      <c r="I8" s="15" t="s">
        <v>945</v>
      </c>
      <c r="J8" s="15" t="s">
        <v>114</v>
      </c>
      <c r="K8" s="15" t="s">
        <v>113</v>
      </c>
      <c r="L8" s="15" t="s">
        <v>946</v>
      </c>
      <c r="M8" s="15">
        <f t="shared" si="6"/>
        <v>32</v>
      </c>
      <c r="N8" s="15" t="s">
        <v>39</v>
      </c>
      <c r="O8" s="15" t="s">
        <v>70</v>
      </c>
      <c r="P8" s="15" t="s">
        <v>65</v>
      </c>
      <c r="Q8" s="17">
        <v>44045.694444444445</v>
      </c>
      <c r="R8" s="17"/>
      <c r="S8" s="17"/>
      <c r="T8" s="17"/>
      <c r="U8" s="17"/>
      <c r="V8" s="17"/>
      <c r="W8" s="17"/>
      <c r="X8" s="17">
        <v>44045.694444444445</v>
      </c>
      <c r="Y8" s="17"/>
      <c r="Z8" s="17">
        <v>44046.647222222222</v>
      </c>
      <c r="AA8" s="15" t="s">
        <v>40</v>
      </c>
      <c r="AB8" s="15" t="s">
        <v>49</v>
      </c>
      <c r="AJ8" s="18" t="str">
        <f t="shared" si="0"/>
        <v>NA</v>
      </c>
      <c r="AK8" s="19">
        <f t="shared" si="1"/>
        <v>-44045.59375</v>
      </c>
      <c r="AL8" s="19">
        <f t="shared" si="2"/>
        <v>1.0534722222218988</v>
      </c>
      <c r="AM8" s="19">
        <f t="shared" si="3"/>
        <v>1.0534722222218988</v>
      </c>
      <c r="AN8" s="19" t="e">
        <f>IF(AL8&gt;=#REF!,"NO","Yes")</f>
        <v>#REF!</v>
      </c>
      <c r="AO8" s="20" t="e">
        <f>IF(AM8="Pending","pending",IF(AM8&gt;=#REF!,"No", "Yes"))</f>
        <v>#REF!</v>
      </c>
      <c r="AP8" s="21">
        <f t="shared" ca="1" si="4"/>
        <v>44161.737907060182</v>
      </c>
      <c r="AQ8" s="22" t="str">
        <f t="shared" si="5"/>
        <v>Non Pending</v>
      </c>
    </row>
    <row r="9" spans="1:43" s="15" customFormat="1" ht="23" x14ac:dyDescent="0.35">
      <c r="A9" s="15">
        <v>8</v>
      </c>
      <c r="B9" s="15" t="s">
        <v>936</v>
      </c>
      <c r="C9" s="17">
        <v>44046.223611111112</v>
      </c>
      <c r="D9" s="17">
        <v>44046.268750000003</v>
      </c>
      <c r="E9" s="15">
        <v>7112065</v>
      </c>
      <c r="F9" s="15" t="s">
        <v>155</v>
      </c>
      <c r="G9" s="15" t="s">
        <v>41</v>
      </c>
      <c r="H9" s="17">
        <v>44046.289583333331</v>
      </c>
      <c r="I9" s="15" t="s">
        <v>947</v>
      </c>
      <c r="J9" s="15" t="s">
        <v>37</v>
      </c>
      <c r="K9" s="15" t="s">
        <v>38</v>
      </c>
      <c r="L9" s="15" t="s">
        <v>948</v>
      </c>
      <c r="M9" s="15">
        <f t="shared" si="6"/>
        <v>32</v>
      </c>
      <c r="N9" s="15" t="s">
        <v>39</v>
      </c>
      <c r="O9" s="15" t="s">
        <v>70</v>
      </c>
      <c r="P9" s="15" t="s">
        <v>219</v>
      </c>
      <c r="Q9" s="17">
        <v>44046.298611111109</v>
      </c>
      <c r="R9" s="17"/>
      <c r="S9" s="17"/>
      <c r="T9" s="17"/>
      <c r="U9" s="17"/>
      <c r="V9" s="17"/>
      <c r="W9" s="17"/>
      <c r="X9" s="17">
        <v>44046.319444444445</v>
      </c>
      <c r="Y9" s="17"/>
      <c r="Z9" s="17">
        <v>44046.833333333336</v>
      </c>
      <c r="AA9" s="15" t="s">
        <v>40</v>
      </c>
      <c r="AB9" s="15" t="s">
        <v>49</v>
      </c>
      <c r="AJ9" s="18" t="str">
        <f t="shared" si="0"/>
        <v>NA</v>
      </c>
      <c r="AK9" s="19">
        <f t="shared" si="1"/>
        <v>-44046.289583333331</v>
      </c>
      <c r="AL9" s="19">
        <f t="shared" si="2"/>
        <v>0.54375000000436557</v>
      </c>
      <c r="AM9" s="19">
        <f t="shared" si="3"/>
        <v>0.54375000000436557</v>
      </c>
      <c r="AN9" s="19" t="e">
        <f>IF(AL9&gt;=#REF!,"NO","Yes")</f>
        <v>#REF!</v>
      </c>
      <c r="AO9" s="20" t="e">
        <f>IF(AM9="Pending","pending",IF(AM9&gt;=#REF!,"No", "Yes"))</f>
        <v>#REF!</v>
      </c>
      <c r="AP9" s="21">
        <f t="shared" ca="1" si="4"/>
        <v>44161.737907060182</v>
      </c>
      <c r="AQ9" s="22" t="str">
        <f t="shared" si="5"/>
        <v>Non Pending</v>
      </c>
    </row>
    <row r="10" spans="1:43" s="15" customFormat="1" x14ac:dyDescent="0.35">
      <c r="A10" s="15">
        <v>9</v>
      </c>
      <c r="B10" s="15" t="s">
        <v>936</v>
      </c>
      <c r="C10" s="17">
        <v>44047.46875</v>
      </c>
      <c r="D10" s="17">
        <v>44047.480555555558</v>
      </c>
      <c r="E10" s="15">
        <v>7237743</v>
      </c>
      <c r="F10" s="15" t="s">
        <v>174</v>
      </c>
      <c r="G10" s="15" t="s">
        <v>41</v>
      </c>
      <c r="H10" s="17">
        <v>44047.618750000001</v>
      </c>
      <c r="I10" s="15" t="s">
        <v>930</v>
      </c>
      <c r="J10" s="15" t="s">
        <v>191</v>
      </c>
      <c r="K10" s="15" t="s">
        <v>192</v>
      </c>
      <c r="L10" s="15" t="s">
        <v>870</v>
      </c>
      <c r="M10" s="15">
        <f t="shared" si="6"/>
        <v>32</v>
      </c>
      <c r="N10" s="15" t="s">
        <v>74</v>
      </c>
      <c r="O10" s="15" t="s">
        <v>70</v>
      </c>
      <c r="P10" s="15" t="s">
        <v>52</v>
      </c>
      <c r="Q10" s="17">
        <v>44047.6875</v>
      </c>
      <c r="R10" s="17">
        <v>44047.694444444445</v>
      </c>
      <c r="S10" s="17"/>
      <c r="T10" s="17"/>
      <c r="U10" s="17"/>
      <c r="V10" s="17">
        <v>44048.436111111114</v>
      </c>
      <c r="W10" s="17"/>
      <c r="X10" s="17"/>
      <c r="Y10" s="17"/>
      <c r="Z10" s="17"/>
      <c r="AA10" s="15" t="s">
        <v>183</v>
      </c>
      <c r="AB10" s="15" t="s">
        <v>76</v>
      </c>
      <c r="AD10" s="15">
        <v>155908</v>
      </c>
      <c r="AJ10" s="18" t="str">
        <f t="shared" si="0"/>
        <v>NA</v>
      </c>
      <c r="AK10" s="19">
        <f t="shared" si="1"/>
        <v>-44047.618750000001</v>
      </c>
      <c r="AL10" s="19">
        <f t="shared" si="2"/>
        <v>0.81736111111240461</v>
      </c>
      <c r="AM10" s="19" t="str">
        <f t="shared" si="3"/>
        <v>Pending</v>
      </c>
      <c r="AN10" s="19" t="e">
        <f>IF(AL10&gt;=#REF!,"NO","Yes")</f>
        <v>#REF!</v>
      </c>
      <c r="AO10" s="20" t="str">
        <f>IF(AM10="Pending","pending",IF(AM10&gt;=#REF!,"No", "Yes"))</f>
        <v>pending</v>
      </c>
      <c r="AP10" s="21">
        <f t="shared" ca="1" si="4"/>
        <v>44161.737907060182</v>
      </c>
      <c r="AQ10" s="22">
        <f ca="1">IF(AB10="Final Awaited", AP10-H10, IF(AB10="Sent for Approval", AP10-H10, "Non Pending"))</f>
        <v>114.11915706018044</v>
      </c>
    </row>
    <row r="11" spans="1:43" s="15" customFormat="1" ht="23" x14ac:dyDescent="0.35">
      <c r="A11" s="15">
        <v>10</v>
      </c>
      <c r="B11" s="15" t="s">
        <v>936</v>
      </c>
      <c r="C11" s="17">
        <v>44048.444444444445</v>
      </c>
      <c r="D11" s="17">
        <v>44048.461805555555</v>
      </c>
      <c r="E11" s="15">
        <v>7367938</v>
      </c>
      <c r="F11" s="15" t="s">
        <v>66</v>
      </c>
      <c r="G11" s="15" t="s">
        <v>67</v>
      </c>
      <c r="H11" s="17">
        <v>44048.565972222219</v>
      </c>
      <c r="I11" s="15" t="s">
        <v>951</v>
      </c>
      <c r="J11" s="15" t="s">
        <v>114</v>
      </c>
      <c r="K11" s="15" t="s">
        <v>113</v>
      </c>
      <c r="L11" s="15" t="s">
        <v>952</v>
      </c>
      <c r="M11" s="15">
        <f t="shared" si="6"/>
        <v>32</v>
      </c>
      <c r="N11" s="15" t="s">
        <v>39</v>
      </c>
      <c r="O11" s="15" t="s">
        <v>70</v>
      </c>
      <c r="P11" s="15" t="s">
        <v>65</v>
      </c>
      <c r="Q11" s="17">
        <v>44048.673611111109</v>
      </c>
      <c r="R11" s="17"/>
      <c r="S11" s="17"/>
      <c r="T11" s="17"/>
      <c r="U11" s="17"/>
      <c r="V11" s="17"/>
      <c r="W11" s="17"/>
      <c r="X11" s="17">
        <v>44048.673611111109</v>
      </c>
      <c r="Y11" s="17"/>
      <c r="Z11" s="17">
        <v>44049.256249999999</v>
      </c>
      <c r="AA11" s="15" t="s">
        <v>40</v>
      </c>
      <c r="AB11" s="15" t="s">
        <v>49</v>
      </c>
      <c r="AJ11" s="18" t="str">
        <f t="shared" si="0"/>
        <v>NA</v>
      </c>
      <c r="AK11" s="19">
        <f t="shared" si="1"/>
        <v>-44048.565972222219</v>
      </c>
      <c r="AL11" s="19">
        <f t="shared" si="2"/>
        <v>0.69027777777955635</v>
      </c>
      <c r="AM11" s="19">
        <f t="shared" si="3"/>
        <v>0.69027777777955635</v>
      </c>
      <c r="AN11" s="19" t="e">
        <f>IF(AL11&gt;=#REF!,"NO","Yes")</f>
        <v>#REF!</v>
      </c>
      <c r="AO11" s="20" t="e">
        <f>IF(AM11="Pending","pending",IF(AM11&gt;=#REF!,"No", "Yes"))</f>
        <v>#REF!</v>
      </c>
      <c r="AP11" s="21">
        <f t="shared" ca="1" si="4"/>
        <v>44161.737907060182</v>
      </c>
      <c r="AQ11" s="22" t="str">
        <f t="shared" si="5"/>
        <v>Non Pending</v>
      </c>
    </row>
    <row r="12" spans="1:43" s="15" customFormat="1" ht="23" x14ac:dyDescent="0.35">
      <c r="A12" s="15">
        <v>11</v>
      </c>
      <c r="B12" s="15" t="s">
        <v>936</v>
      </c>
      <c r="C12" s="17">
        <v>44049.696527777778</v>
      </c>
      <c r="D12" s="17">
        <v>44049.768750000003</v>
      </c>
      <c r="E12" s="15">
        <v>7555359</v>
      </c>
      <c r="F12" s="15" t="s">
        <v>62</v>
      </c>
      <c r="G12" s="15" t="s">
        <v>42</v>
      </c>
      <c r="H12" s="17">
        <v>44049.696527777778</v>
      </c>
      <c r="I12" s="15" t="s">
        <v>955</v>
      </c>
      <c r="J12" s="15" t="s">
        <v>37</v>
      </c>
      <c r="K12" s="15" t="s">
        <v>38</v>
      </c>
      <c r="L12" s="15" t="s">
        <v>956</v>
      </c>
      <c r="M12" s="15">
        <f t="shared" si="6"/>
        <v>32</v>
      </c>
      <c r="N12" s="15" t="s">
        <v>39</v>
      </c>
      <c r="O12" s="15" t="s">
        <v>70</v>
      </c>
      <c r="P12" s="15" t="s">
        <v>53</v>
      </c>
      <c r="Q12" s="17">
        <v>44049.947916666664</v>
      </c>
      <c r="R12" s="17"/>
      <c r="S12" s="17"/>
      <c r="T12" s="17"/>
      <c r="U12" s="17"/>
      <c r="V12" s="17"/>
      <c r="W12" s="17"/>
      <c r="X12" s="17">
        <v>44049.958333333336</v>
      </c>
      <c r="Y12" s="17"/>
      <c r="Z12" s="17">
        <v>44050.488194444442</v>
      </c>
      <c r="AA12" s="15" t="s">
        <v>40</v>
      </c>
      <c r="AB12" s="15" t="s">
        <v>49</v>
      </c>
      <c r="AJ12" s="18" t="str">
        <f t="shared" si="0"/>
        <v>NA</v>
      </c>
      <c r="AK12" s="19">
        <f t="shared" si="1"/>
        <v>-44049.696527777778</v>
      </c>
      <c r="AL12" s="19">
        <f t="shared" si="2"/>
        <v>0.79166666666424135</v>
      </c>
      <c r="AM12" s="19">
        <f t="shared" si="3"/>
        <v>0.79166666666424135</v>
      </c>
      <c r="AN12" s="19" t="e">
        <f>IF(AL12&gt;=#REF!,"NO","Yes")</f>
        <v>#REF!</v>
      </c>
      <c r="AO12" s="20" t="e">
        <f>IF(AM12="Pending","pending",IF(AM12&gt;=#REF!,"No", "Yes"))</f>
        <v>#REF!</v>
      </c>
      <c r="AP12" s="21">
        <f t="shared" ca="1" si="4"/>
        <v>44161.737907060182</v>
      </c>
      <c r="AQ12" s="22" t="str">
        <f t="shared" si="5"/>
        <v>Non Pending</v>
      </c>
    </row>
    <row r="13" spans="1:43" s="15" customFormat="1" ht="23" x14ac:dyDescent="0.35">
      <c r="A13" s="15">
        <v>12</v>
      </c>
      <c r="B13" s="15" t="s">
        <v>936</v>
      </c>
      <c r="C13" s="17">
        <v>44049.642361111109</v>
      </c>
      <c r="D13" s="17">
        <v>44049.679166666669</v>
      </c>
      <c r="E13" s="15">
        <v>7544137</v>
      </c>
      <c r="F13" s="15" t="s">
        <v>111</v>
      </c>
      <c r="G13" s="15" t="s">
        <v>42</v>
      </c>
      <c r="H13" s="17">
        <v>44049.784722222219</v>
      </c>
      <c r="I13" s="15" t="s">
        <v>957</v>
      </c>
      <c r="J13" s="15" t="s">
        <v>37</v>
      </c>
      <c r="K13" s="15" t="s">
        <v>38</v>
      </c>
      <c r="L13" s="15" t="s">
        <v>958</v>
      </c>
      <c r="M13" s="15">
        <f t="shared" si="6"/>
        <v>32</v>
      </c>
      <c r="N13" s="15" t="s">
        <v>39</v>
      </c>
      <c r="O13" s="15" t="s">
        <v>70</v>
      </c>
      <c r="P13" s="15" t="s">
        <v>696</v>
      </c>
      <c r="Q13" s="17">
        <v>44049.8125</v>
      </c>
      <c r="R13" s="17"/>
      <c r="S13" s="17"/>
      <c r="T13" s="17"/>
      <c r="U13" s="17"/>
      <c r="V13" s="17"/>
      <c r="W13" s="17"/>
      <c r="X13" s="17">
        <v>44049.810416666667</v>
      </c>
      <c r="Y13" s="17"/>
      <c r="Z13" s="17">
        <v>44050.505555555559</v>
      </c>
      <c r="AA13" s="15" t="s">
        <v>40</v>
      </c>
      <c r="AB13" s="15" t="s">
        <v>49</v>
      </c>
      <c r="AJ13" s="18" t="str">
        <f t="shared" si="0"/>
        <v>NA</v>
      </c>
      <c r="AK13" s="19">
        <f t="shared" si="1"/>
        <v>-44049.784722222219</v>
      </c>
      <c r="AL13" s="19">
        <f t="shared" si="2"/>
        <v>0.72083333334012423</v>
      </c>
      <c r="AM13" s="19">
        <f t="shared" si="3"/>
        <v>0.72083333334012423</v>
      </c>
      <c r="AN13" s="19" t="e">
        <f>IF(AL13&gt;=#REF!,"NO","Yes")</f>
        <v>#REF!</v>
      </c>
      <c r="AO13" s="20" t="e">
        <f>IF(AM13="Pending","pending",IF(AM13&gt;=#REF!,"No", "Yes"))</f>
        <v>#REF!</v>
      </c>
      <c r="AP13" s="21">
        <f t="shared" ca="1" si="4"/>
        <v>44161.737907060182</v>
      </c>
      <c r="AQ13" s="22" t="str">
        <f t="shared" si="5"/>
        <v>Non Pending</v>
      </c>
    </row>
    <row r="14" spans="1:43" s="15" customFormat="1" ht="23" x14ac:dyDescent="0.35">
      <c r="A14" s="15">
        <v>13</v>
      </c>
      <c r="B14" s="15" t="s">
        <v>936</v>
      </c>
      <c r="C14" s="17">
        <v>44050.343194444446</v>
      </c>
      <c r="D14" s="17">
        <v>44050.343206018515</v>
      </c>
      <c r="E14" s="15">
        <v>7620847</v>
      </c>
      <c r="F14" s="15" t="s">
        <v>51</v>
      </c>
      <c r="G14" s="15" t="s">
        <v>42</v>
      </c>
      <c r="H14" s="17">
        <v>44050.384722222225</v>
      </c>
      <c r="I14" s="15" t="s">
        <v>959</v>
      </c>
      <c r="J14" s="15" t="s">
        <v>37</v>
      </c>
      <c r="K14" s="15" t="s">
        <v>38</v>
      </c>
      <c r="L14" s="15" t="s">
        <v>960</v>
      </c>
      <c r="M14" s="15">
        <f t="shared" si="6"/>
        <v>32</v>
      </c>
      <c r="N14" s="15" t="s">
        <v>39</v>
      </c>
      <c r="O14" s="15" t="s">
        <v>70</v>
      </c>
      <c r="P14" s="15" t="s">
        <v>132</v>
      </c>
      <c r="Q14" s="17">
        <v>44050.472222222219</v>
      </c>
      <c r="R14" s="17"/>
      <c r="S14" s="17"/>
      <c r="T14" s="17"/>
      <c r="U14" s="17"/>
      <c r="V14" s="17"/>
      <c r="W14" s="17"/>
      <c r="X14" s="17">
        <v>44050.477777777778</v>
      </c>
      <c r="Y14" s="17"/>
      <c r="Z14" s="17">
        <v>44051.013194444444</v>
      </c>
      <c r="AA14" s="15" t="s">
        <v>40</v>
      </c>
      <c r="AB14" s="15" t="s">
        <v>49</v>
      </c>
      <c r="AJ14" s="18" t="str">
        <f t="shared" si="0"/>
        <v>NA</v>
      </c>
      <c r="AK14" s="19">
        <f t="shared" si="1"/>
        <v>-44050.384722222225</v>
      </c>
      <c r="AL14" s="19">
        <f t="shared" si="2"/>
        <v>0.62847222221898846</v>
      </c>
      <c r="AM14" s="19">
        <f t="shared" si="3"/>
        <v>0.62847222221898846</v>
      </c>
      <c r="AN14" s="19" t="e">
        <f>IF(AL14&gt;=#REF!,"NO","Yes")</f>
        <v>#REF!</v>
      </c>
      <c r="AO14" s="20" t="e">
        <f>IF(AM14="Pending","pending",IF(AM14&gt;=#REF!,"No", "Yes"))</f>
        <v>#REF!</v>
      </c>
      <c r="AP14" s="21">
        <f t="shared" ca="1" si="4"/>
        <v>44161.737907060182</v>
      </c>
      <c r="AQ14" s="22" t="str">
        <f t="shared" si="5"/>
        <v>Non Pending</v>
      </c>
    </row>
    <row r="15" spans="1:43" s="15" customFormat="1" x14ac:dyDescent="0.35">
      <c r="A15" s="15">
        <v>14</v>
      </c>
      <c r="B15" s="15" t="s">
        <v>936</v>
      </c>
      <c r="C15" s="17">
        <v>44049.718888888892</v>
      </c>
      <c r="D15" s="17">
        <v>44049.729305555556</v>
      </c>
      <c r="E15" s="15">
        <v>7558751</v>
      </c>
      <c r="F15" s="15" t="s">
        <v>174</v>
      </c>
      <c r="G15" s="15" t="s">
        <v>41</v>
      </c>
      <c r="H15" s="17">
        <v>44050.762499999997</v>
      </c>
      <c r="I15" s="15" t="s">
        <v>961</v>
      </c>
      <c r="J15" s="15" t="s">
        <v>191</v>
      </c>
      <c r="K15" s="15" t="s">
        <v>192</v>
      </c>
      <c r="L15" s="15" t="s">
        <v>226</v>
      </c>
      <c r="M15" s="15">
        <f t="shared" si="6"/>
        <v>32</v>
      </c>
      <c r="N15" s="15" t="s">
        <v>74</v>
      </c>
      <c r="O15" s="15" t="s">
        <v>70</v>
      </c>
      <c r="P15" s="15" t="s">
        <v>696</v>
      </c>
      <c r="Q15" s="17">
        <v>44050.805555555555</v>
      </c>
      <c r="R15" s="17">
        <v>44050.809027777781</v>
      </c>
      <c r="S15" s="17"/>
      <c r="T15" s="17"/>
      <c r="U15" s="17"/>
      <c r="V15" s="17">
        <v>44052.555555555555</v>
      </c>
      <c r="W15" s="17"/>
      <c r="X15" s="17"/>
      <c r="Y15" s="17"/>
      <c r="Z15" s="17"/>
      <c r="AA15" s="15" t="s">
        <v>183</v>
      </c>
      <c r="AB15" s="15" t="s">
        <v>76</v>
      </c>
      <c r="AD15" s="15">
        <v>156463</v>
      </c>
      <c r="AJ15" s="18" t="str">
        <f t="shared" si="0"/>
        <v>NA</v>
      </c>
      <c r="AK15" s="19">
        <f t="shared" si="1"/>
        <v>-44050.762499999997</v>
      </c>
      <c r="AL15" s="19">
        <f t="shared" si="2"/>
        <v>1.7930555555576575</v>
      </c>
      <c r="AM15" s="19" t="str">
        <f t="shared" si="3"/>
        <v>Pending</v>
      </c>
      <c r="AN15" s="19" t="e">
        <f>IF(AL15&gt;=#REF!,"NO","Yes")</f>
        <v>#REF!</v>
      </c>
      <c r="AO15" s="20" t="str">
        <f>IF(AM15="Pending","pending",IF(AM15&gt;=#REF!,"No", "Yes"))</f>
        <v>pending</v>
      </c>
      <c r="AP15" s="21">
        <f t="shared" ca="1" si="4"/>
        <v>44161.737907060182</v>
      </c>
      <c r="AQ15" s="22">
        <f t="shared" ca="1" si="5"/>
        <v>110.97540706018481</v>
      </c>
    </row>
    <row r="16" spans="1:43" s="15" customFormat="1" ht="23" x14ac:dyDescent="0.35">
      <c r="A16" s="15">
        <v>15</v>
      </c>
      <c r="B16" s="15" t="s">
        <v>936</v>
      </c>
      <c r="C16" s="17">
        <v>44051.470138888886</v>
      </c>
      <c r="D16" s="17">
        <v>44051.559027777781</v>
      </c>
      <c r="E16" s="15">
        <v>7755547</v>
      </c>
      <c r="F16" s="15" t="s">
        <v>62</v>
      </c>
      <c r="G16" s="15" t="s">
        <v>42</v>
      </c>
      <c r="H16" s="17">
        <v>44051.6</v>
      </c>
      <c r="I16" s="15" t="s">
        <v>962</v>
      </c>
      <c r="J16" s="15" t="s">
        <v>37</v>
      </c>
      <c r="K16" s="15" t="s">
        <v>38</v>
      </c>
      <c r="L16" s="15" t="s">
        <v>963</v>
      </c>
      <c r="M16" s="15">
        <f t="shared" si="6"/>
        <v>32</v>
      </c>
      <c r="N16" s="15" t="s">
        <v>39</v>
      </c>
      <c r="O16" s="15" t="s">
        <v>70</v>
      </c>
      <c r="P16" s="15" t="s">
        <v>132</v>
      </c>
      <c r="Q16" s="17">
        <v>44051.638888888891</v>
      </c>
      <c r="R16" s="17"/>
      <c r="S16" s="17"/>
      <c r="T16" s="17"/>
      <c r="U16" s="17"/>
      <c r="V16" s="17"/>
      <c r="W16" s="17"/>
      <c r="X16" s="17">
        <v>44051.640972222223</v>
      </c>
      <c r="Y16" s="17"/>
      <c r="Z16" s="17">
        <v>44052.088194444441</v>
      </c>
      <c r="AA16" s="15" t="s">
        <v>40</v>
      </c>
      <c r="AB16" s="15" t="s">
        <v>49</v>
      </c>
      <c r="AJ16" s="18" t="str">
        <f t="shared" si="0"/>
        <v>NA</v>
      </c>
      <c r="AK16" s="19">
        <f t="shared" si="1"/>
        <v>-44051.6</v>
      </c>
      <c r="AL16" s="19">
        <f t="shared" si="2"/>
        <v>0.4881944444423425</v>
      </c>
      <c r="AM16" s="19">
        <f t="shared" si="3"/>
        <v>0.4881944444423425</v>
      </c>
      <c r="AN16" s="19" t="e">
        <f>IF(AL16&gt;=#REF!,"NO","Yes")</f>
        <v>#REF!</v>
      </c>
      <c r="AO16" s="20" t="e">
        <f>IF(AM16="Pending","pending",IF(AM16&gt;=#REF!,"No", "Yes"))</f>
        <v>#REF!</v>
      </c>
      <c r="AP16" s="21">
        <f t="shared" ca="1" si="4"/>
        <v>44161.737907060182</v>
      </c>
      <c r="AQ16" s="22" t="str">
        <f t="shared" si="5"/>
        <v>Non Pending</v>
      </c>
    </row>
    <row r="17" spans="1:43" s="15" customFormat="1" ht="23" x14ac:dyDescent="0.35">
      <c r="A17" s="15">
        <v>16</v>
      </c>
      <c r="B17" s="15" t="s">
        <v>936</v>
      </c>
      <c r="C17" s="17">
        <v>44051.899305555555</v>
      </c>
      <c r="D17" s="17">
        <v>44051.951388888891</v>
      </c>
      <c r="E17" s="15">
        <v>7787088</v>
      </c>
      <c r="F17" s="15" t="s">
        <v>115</v>
      </c>
      <c r="G17" s="15" t="s">
        <v>67</v>
      </c>
      <c r="H17" s="17">
        <v>44051.993055555555</v>
      </c>
      <c r="I17" s="15" t="s">
        <v>964</v>
      </c>
      <c r="J17" s="15" t="s">
        <v>179</v>
      </c>
      <c r="K17" s="15" t="s">
        <v>180</v>
      </c>
      <c r="L17" s="15" t="s">
        <v>870</v>
      </c>
      <c r="M17" s="15">
        <f t="shared" si="6"/>
        <v>32</v>
      </c>
      <c r="N17" s="15" t="s">
        <v>74</v>
      </c>
      <c r="O17" s="15" t="s">
        <v>70</v>
      </c>
      <c r="P17" s="15" t="s">
        <v>52</v>
      </c>
      <c r="Q17" s="17">
        <v>44052.277777777781</v>
      </c>
      <c r="R17" s="17">
        <v>44052.284722222219</v>
      </c>
      <c r="S17" s="17"/>
      <c r="T17" s="17">
        <v>44052.600694444445</v>
      </c>
      <c r="U17" s="17"/>
      <c r="V17" s="17">
        <v>44053.406944444447</v>
      </c>
      <c r="W17" s="17"/>
      <c r="X17" s="17"/>
      <c r="Y17" s="17"/>
      <c r="Z17" s="17"/>
      <c r="AA17" s="15" t="s">
        <v>183</v>
      </c>
      <c r="AB17" s="15" t="s">
        <v>76</v>
      </c>
      <c r="AD17" s="15">
        <v>156564</v>
      </c>
      <c r="AJ17" s="18" t="str">
        <f t="shared" si="0"/>
        <v>NA</v>
      </c>
      <c r="AK17" s="19">
        <f t="shared" si="1"/>
        <v>-44051.993055555555</v>
      </c>
      <c r="AL17" s="19">
        <f t="shared" si="2"/>
        <v>1.413888888891961</v>
      </c>
      <c r="AM17" s="19" t="str">
        <f t="shared" si="3"/>
        <v>Pending</v>
      </c>
      <c r="AN17" s="19" t="e">
        <f>IF(AL17&gt;=#REF!,"NO","Yes")</f>
        <v>#REF!</v>
      </c>
      <c r="AO17" s="20" t="str">
        <f>IF(AM17="Pending","pending",IF(AM17&gt;=#REF!,"No", "Yes"))</f>
        <v>pending</v>
      </c>
      <c r="AP17" s="21">
        <f t="shared" ca="1" si="4"/>
        <v>44161.737907060182</v>
      </c>
      <c r="AQ17" s="22">
        <f t="shared" ca="1" si="5"/>
        <v>109.74485150462715</v>
      </c>
    </row>
    <row r="18" spans="1:43" s="15" customFormat="1" x14ac:dyDescent="0.35">
      <c r="A18" s="15">
        <v>17</v>
      </c>
      <c r="B18" s="15" t="s">
        <v>936</v>
      </c>
      <c r="C18" s="17">
        <v>44051.876388888886</v>
      </c>
      <c r="D18" s="17">
        <v>44051.965277777781</v>
      </c>
      <c r="E18" s="15">
        <v>5609322</v>
      </c>
      <c r="F18" s="15" t="s">
        <v>174</v>
      </c>
      <c r="G18" s="15" t="s">
        <v>41</v>
      </c>
      <c r="H18" s="17">
        <v>44052.042361111111</v>
      </c>
      <c r="I18" s="15" t="s">
        <v>965</v>
      </c>
      <c r="J18" s="15" t="s">
        <v>966</v>
      </c>
      <c r="K18" s="15" t="s">
        <v>180</v>
      </c>
      <c r="L18" s="15" t="s">
        <v>104</v>
      </c>
      <c r="M18" s="15">
        <f t="shared" si="6"/>
        <v>33</v>
      </c>
      <c r="N18" s="15" t="s">
        <v>74</v>
      </c>
      <c r="O18" s="15" t="s">
        <v>70</v>
      </c>
      <c r="P18" s="15" t="s">
        <v>106</v>
      </c>
      <c r="Q18" s="17">
        <v>44052.298611111109</v>
      </c>
      <c r="R18" s="17">
        <v>44052.298611111109</v>
      </c>
      <c r="S18" s="17"/>
      <c r="T18" s="17">
        <v>44052.412499999999</v>
      </c>
      <c r="U18" s="17"/>
      <c r="V18" s="17">
        <v>44053.398611111108</v>
      </c>
      <c r="W18" s="17"/>
      <c r="X18" s="17"/>
      <c r="Y18" s="17"/>
      <c r="Z18" s="17"/>
      <c r="AA18" s="15" t="s">
        <v>183</v>
      </c>
      <c r="AB18" s="15" t="s">
        <v>76</v>
      </c>
      <c r="AD18" s="15">
        <v>156086</v>
      </c>
      <c r="AJ18" s="18" t="str">
        <f t="shared" si="0"/>
        <v>NA</v>
      </c>
      <c r="AK18" s="19">
        <f t="shared" si="1"/>
        <v>-44052.042361111111</v>
      </c>
      <c r="AL18" s="19">
        <f t="shared" si="2"/>
        <v>1.3562499999970896</v>
      </c>
      <c r="AM18" s="19" t="str">
        <f t="shared" si="3"/>
        <v>Pending</v>
      </c>
      <c r="AN18" s="19" t="e">
        <f>IF(AL18&gt;=#REF!,"NO","Yes")</f>
        <v>#REF!</v>
      </c>
      <c r="AO18" s="20" t="str">
        <f>IF(AM18="Pending","pending",IF(AM18&gt;=#REF!,"No", "Yes"))</f>
        <v>pending</v>
      </c>
      <c r="AP18" s="21">
        <f t="shared" ca="1" si="4"/>
        <v>44161.737907060182</v>
      </c>
      <c r="AQ18" s="22">
        <f t="shared" ca="1" si="5"/>
        <v>109.69554594907095</v>
      </c>
    </row>
    <row r="19" spans="1:43" s="15" customFormat="1" ht="23" x14ac:dyDescent="0.35">
      <c r="A19" s="15">
        <v>18</v>
      </c>
      <c r="B19" s="15" t="s">
        <v>936</v>
      </c>
      <c r="C19" s="17">
        <v>44052.379861111112</v>
      </c>
      <c r="D19" s="17">
        <v>44052.394444444442</v>
      </c>
      <c r="E19" s="15">
        <v>7851759</v>
      </c>
      <c r="F19" s="15" t="s">
        <v>102</v>
      </c>
      <c r="G19" s="15" t="s">
        <v>42</v>
      </c>
      <c r="H19" s="17">
        <v>44052.397916666669</v>
      </c>
      <c r="I19" s="15" t="s">
        <v>967</v>
      </c>
      <c r="J19" s="15" t="s">
        <v>37</v>
      </c>
      <c r="K19" s="15" t="s">
        <v>38</v>
      </c>
      <c r="L19" s="15" t="s">
        <v>968</v>
      </c>
      <c r="M19" s="15">
        <f t="shared" si="6"/>
        <v>33</v>
      </c>
      <c r="N19" s="15" t="s">
        <v>39</v>
      </c>
      <c r="O19" s="15" t="s">
        <v>70</v>
      </c>
      <c r="P19" s="15" t="s">
        <v>132</v>
      </c>
      <c r="Q19" s="17">
        <v>44052.618055555555</v>
      </c>
      <c r="R19" s="17"/>
      <c r="S19" s="17"/>
      <c r="T19" s="17"/>
      <c r="U19" s="17"/>
      <c r="V19" s="17"/>
      <c r="W19" s="17"/>
      <c r="X19" s="17">
        <v>44052.621527777781</v>
      </c>
      <c r="Y19" s="17"/>
      <c r="Z19" s="17">
        <v>44053.27847222222</v>
      </c>
      <c r="AA19" s="15" t="s">
        <v>40</v>
      </c>
      <c r="AB19" s="15" t="s">
        <v>49</v>
      </c>
      <c r="AJ19" s="18" t="str">
        <f t="shared" si="0"/>
        <v>NA</v>
      </c>
      <c r="AK19" s="19">
        <f t="shared" si="1"/>
        <v>-44052.397916666669</v>
      </c>
      <c r="AL19" s="19">
        <f t="shared" si="2"/>
        <v>0.88055555555183673</v>
      </c>
      <c r="AM19" s="19">
        <f t="shared" si="3"/>
        <v>0.88055555555183673</v>
      </c>
      <c r="AN19" s="19" t="e">
        <f>IF(AL19&gt;=#REF!,"NO","Yes")</f>
        <v>#REF!</v>
      </c>
      <c r="AO19" s="20" t="e">
        <f>IF(AM19="Pending","pending",IF(AM19&gt;=#REF!,"No", "Yes"))</f>
        <v>#REF!</v>
      </c>
      <c r="AP19" s="21">
        <f t="shared" ca="1" si="4"/>
        <v>44161.737907060182</v>
      </c>
      <c r="AQ19" s="22" t="str">
        <f t="shared" si="5"/>
        <v>Non Pending</v>
      </c>
    </row>
    <row r="20" spans="1:43" s="15" customFormat="1" ht="23" x14ac:dyDescent="0.35">
      <c r="A20" s="15">
        <v>19</v>
      </c>
      <c r="B20" s="15" t="s">
        <v>936</v>
      </c>
      <c r="C20" s="17">
        <v>44053.682638888888</v>
      </c>
      <c r="D20" s="17">
        <v>44053.722916666666</v>
      </c>
      <c r="E20" s="15">
        <v>7991458</v>
      </c>
      <c r="F20" s="15" t="s">
        <v>62</v>
      </c>
      <c r="G20" s="15" t="s">
        <v>42</v>
      </c>
      <c r="H20" s="17">
        <v>44053.74722222222</v>
      </c>
      <c r="I20" s="15" t="s">
        <v>349</v>
      </c>
      <c r="J20" s="15" t="s">
        <v>37</v>
      </c>
      <c r="K20" s="15" t="s">
        <v>38</v>
      </c>
      <c r="L20" s="15" t="s">
        <v>969</v>
      </c>
      <c r="M20" s="15">
        <f t="shared" si="6"/>
        <v>33</v>
      </c>
      <c r="N20" s="15" t="s">
        <v>39</v>
      </c>
      <c r="O20" s="15" t="s">
        <v>70</v>
      </c>
      <c r="P20" s="15" t="s">
        <v>219</v>
      </c>
      <c r="Q20" s="17">
        <v>44053.833333333336</v>
      </c>
      <c r="R20" s="17"/>
      <c r="S20" s="17"/>
      <c r="T20" s="17"/>
      <c r="U20" s="17"/>
      <c r="V20" s="17"/>
      <c r="W20" s="17"/>
      <c r="X20" s="17">
        <v>44053.845833333333</v>
      </c>
      <c r="Y20" s="17"/>
      <c r="Z20" s="17">
        <v>44054.62222222222</v>
      </c>
      <c r="AA20" s="15" t="s">
        <v>40</v>
      </c>
      <c r="AB20" s="15" t="s">
        <v>49</v>
      </c>
      <c r="AJ20" s="18" t="str">
        <f t="shared" si="0"/>
        <v>NA</v>
      </c>
      <c r="AK20" s="19">
        <f t="shared" si="1"/>
        <v>-44053.74722222222</v>
      </c>
      <c r="AL20" s="19">
        <f t="shared" si="2"/>
        <v>0.875</v>
      </c>
      <c r="AM20" s="19">
        <f t="shared" si="3"/>
        <v>0.875</v>
      </c>
      <c r="AN20" s="19" t="e">
        <f>IF(AL20&gt;=#REF!,"NO","Yes")</f>
        <v>#REF!</v>
      </c>
      <c r="AO20" s="20" t="e">
        <f>IF(AM20="Pending","pending",IF(AM20&gt;=#REF!,"No", "Yes"))</f>
        <v>#REF!</v>
      </c>
      <c r="AP20" s="21">
        <f t="shared" ca="1" si="4"/>
        <v>44161.737907060182</v>
      </c>
      <c r="AQ20" s="22" t="str">
        <f t="shared" si="5"/>
        <v>Non Pending</v>
      </c>
    </row>
    <row r="21" spans="1:43" s="15" customFormat="1" x14ac:dyDescent="0.35">
      <c r="A21" s="15">
        <v>20</v>
      </c>
      <c r="B21" s="15" t="s">
        <v>936</v>
      </c>
      <c r="C21" s="17">
        <v>44054.25</v>
      </c>
      <c r="D21" s="17">
        <v>44054.256944444445</v>
      </c>
      <c r="E21" s="15">
        <v>8040841</v>
      </c>
      <c r="F21" s="15" t="s">
        <v>102</v>
      </c>
      <c r="G21" s="15" t="s">
        <v>42</v>
      </c>
      <c r="H21" s="17">
        <v>44054.586805555555</v>
      </c>
      <c r="I21" s="15" t="s">
        <v>988</v>
      </c>
      <c r="J21" s="15" t="s">
        <v>114</v>
      </c>
      <c r="K21" s="15" t="s">
        <v>113</v>
      </c>
      <c r="L21" s="15" t="s">
        <v>104</v>
      </c>
      <c r="M21" s="15">
        <f t="shared" si="6"/>
        <v>33</v>
      </c>
      <c r="N21" s="15" t="s">
        <v>74</v>
      </c>
      <c r="O21" s="15" t="s">
        <v>70</v>
      </c>
      <c r="P21" s="15" t="s">
        <v>106</v>
      </c>
      <c r="Q21" s="17">
        <v>44055.013888888891</v>
      </c>
      <c r="R21" s="17">
        <v>44055.039583333331</v>
      </c>
      <c r="S21" s="17">
        <v>44055.635416666664</v>
      </c>
      <c r="T21" s="17">
        <v>44056.008333333331</v>
      </c>
      <c r="U21" s="17"/>
      <c r="V21" s="17">
        <v>44056.283333333333</v>
      </c>
      <c r="W21" s="17"/>
      <c r="X21" s="17"/>
      <c r="Y21" s="17"/>
      <c r="Z21" s="17"/>
      <c r="AA21" s="15" t="s">
        <v>183</v>
      </c>
      <c r="AB21" s="15" t="s">
        <v>76</v>
      </c>
      <c r="AJ21" s="18">
        <f t="shared" si="0"/>
        <v>1.0486111111094942</v>
      </c>
      <c r="AK21" s="19">
        <f t="shared" si="1"/>
        <v>-44054.586805555555</v>
      </c>
      <c r="AL21" s="19">
        <f t="shared" si="2"/>
        <v>1.6965277777781012</v>
      </c>
      <c r="AM21" s="19" t="str">
        <f t="shared" si="3"/>
        <v>Pending</v>
      </c>
      <c r="AN21" s="19" t="e">
        <f>IF(AL21&gt;=#REF!,"NO","Yes")</f>
        <v>#REF!</v>
      </c>
      <c r="AO21" s="20" t="str">
        <f>IF(AM21="Pending","pending",IF(AM21&gt;=#REF!,"No", "Yes"))</f>
        <v>pending</v>
      </c>
      <c r="AP21" s="21">
        <f t="shared" ca="1" si="4"/>
        <v>44161.737907060182</v>
      </c>
      <c r="AQ21" s="22">
        <f ca="1">IF(AB21="Final Awaited", AP21-H21, IF(AB21="Sent for Approval", AP21-H21, "Non Pending"))</f>
        <v>107.15110150462715</v>
      </c>
    </row>
    <row r="22" spans="1:43" s="15" customFormat="1" ht="23" x14ac:dyDescent="0.35">
      <c r="A22" s="15">
        <v>21</v>
      </c>
      <c r="B22" s="15" t="s">
        <v>936</v>
      </c>
      <c r="C22" s="17">
        <v>44054.572222222225</v>
      </c>
      <c r="D22" s="17">
        <v>44054.688888888886</v>
      </c>
      <c r="E22" s="15">
        <v>8080573</v>
      </c>
      <c r="F22" s="15" t="s">
        <v>51</v>
      </c>
      <c r="G22" s="15" t="s">
        <v>42</v>
      </c>
      <c r="H22" s="17">
        <v>44054.697916666664</v>
      </c>
      <c r="I22" s="15" t="s">
        <v>473</v>
      </c>
      <c r="J22" s="15" t="s">
        <v>37</v>
      </c>
      <c r="K22" s="15" t="s">
        <v>38</v>
      </c>
      <c r="L22" s="15" t="s">
        <v>970</v>
      </c>
      <c r="M22" s="15">
        <f t="shared" si="6"/>
        <v>33</v>
      </c>
      <c r="N22" s="15" t="s">
        <v>39</v>
      </c>
      <c r="O22" s="15" t="s">
        <v>70</v>
      </c>
      <c r="P22" s="15" t="s">
        <v>219</v>
      </c>
      <c r="Q22" s="17">
        <v>44054.788194444445</v>
      </c>
      <c r="R22" s="17"/>
      <c r="S22" s="17"/>
      <c r="T22" s="17"/>
      <c r="U22" s="17"/>
      <c r="V22" s="17"/>
      <c r="W22" s="17"/>
      <c r="X22" s="17">
        <v>44054.790972222225</v>
      </c>
      <c r="Y22" s="17"/>
      <c r="Z22" s="17">
        <v>44055.168055555558</v>
      </c>
      <c r="AA22" s="15" t="s">
        <v>40</v>
      </c>
      <c r="AB22" s="15" t="s">
        <v>49</v>
      </c>
      <c r="AJ22" s="18" t="str">
        <f t="shared" si="0"/>
        <v>NA</v>
      </c>
      <c r="AK22" s="19">
        <f t="shared" si="1"/>
        <v>-44054.697916666664</v>
      </c>
      <c r="AL22" s="19">
        <f t="shared" si="2"/>
        <v>0.47013888889341615</v>
      </c>
      <c r="AM22" s="19">
        <f t="shared" si="3"/>
        <v>0.47013888889341615</v>
      </c>
      <c r="AN22" s="19" t="e">
        <f>IF(AL22&gt;=#REF!,"NO","Yes")</f>
        <v>#REF!</v>
      </c>
      <c r="AO22" s="20" t="e">
        <f>IF(AM22="Pending","pending",IF(AM22&gt;=#REF!,"No", "Yes"))</f>
        <v>#REF!</v>
      </c>
      <c r="AP22" s="21">
        <f t="shared" ca="1" si="4"/>
        <v>44161.737907060182</v>
      </c>
      <c r="AQ22" s="22" t="str">
        <f t="shared" si="5"/>
        <v>Non Pending</v>
      </c>
    </row>
    <row r="23" spans="1:43" s="15" customFormat="1" x14ac:dyDescent="0.35">
      <c r="A23" s="15">
        <v>22</v>
      </c>
      <c r="B23" s="15" t="s">
        <v>936</v>
      </c>
      <c r="C23" s="17">
        <v>44054.611805555556</v>
      </c>
      <c r="D23" s="17">
        <v>44054.690972222219</v>
      </c>
      <c r="E23" s="15">
        <v>8095535</v>
      </c>
      <c r="F23" s="15" t="s">
        <v>50</v>
      </c>
      <c r="G23" s="15" t="s">
        <v>41</v>
      </c>
      <c r="H23" s="17">
        <v>44054.738888888889</v>
      </c>
      <c r="I23" s="15" t="s">
        <v>971</v>
      </c>
      <c r="J23" s="15" t="s">
        <v>37</v>
      </c>
      <c r="K23" s="15" t="s">
        <v>38</v>
      </c>
      <c r="L23" s="15" t="s">
        <v>104</v>
      </c>
      <c r="M23" s="15">
        <f t="shared" si="6"/>
        <v>33</v>
      </c>
      <c r="N23" s="15" t="s">
        <v>74</v>
      </c>
      <c r="O23" s="15" t="s">
        <v>70</v>
      </c>
      <c r="P23" s="15" t="s">
        <v>219</v>
      </c>
      <c r="Q23" s="17">
        <v>44054.871527777781</v>
      </c>
      <c r="R23" s="17">
        <v>44054.875</v>
      </c>
      <c r="S23" s="17">
        <v>44055.333333333336</v>
      </c>
      <c r="T23" s="17">
        <v>44055.791666666664</v>
      </c>
      <c r="U23" s="17"/>
      <c r="V23" s="17">
        <v>44055.815972222219</v>
      </c>
      <c r="W23" s="17"/>
      <c r="X23" s="17"/>
      <c r="Y23" s="17"/>
      <c r="Z23" s="17"/>
      <c r="AA23" s="15" t="s">
        <v>183</v>
      </c>
      <c r="AB23" s="15" t="s">
        <v>76</v>
      </c>
      <c r="AD23" s="15">
        <v>156462</v>
      </c>
      <c r="AJ23" s="18">
        <f t="shared" si="0"/>
        <v>0.59444444444670808</v>
      </c>
      <c r="AK23" s="19">
        <f t="shared" si="1"/>
        <v>-44054.738888888889</v>
      </c>
      <c r="AL23" s="19">
        <f t="shared" si="2"/>
        <v>1.0770833333299379</v>
      </c>
      <c r="AM23" s="19" t="str">
        <f t="shared" si="3"/>
        <v>Pending</v>
      </c>
      <c r="AN23" s="19" t="e">
        <f>IF(AL23&gt;=#REF!,"NO","Yes")</f>
        <v>#REF!</v>
      </c>
      <c r="AO23" s="20" t="str">
        <f>IF(AM23="Pending","pending",IF(AM23&gt;=#REF!,"No", "Yes"))</f>
        <v>pending</v>
      </c>
      <c r="AP23" s="21">
        <f t="shared" ca="1" si="4"/>
        <v>44161.737907060182</v>
      </c>
      <c r="AQ23" s="22">
        <f t="shared" ca="1" si="5"/>
        <v>106.99901817129285</v>
      </c>
    </row>
    <row r="24" spans="1:43" s="15" customFormat="1" ht="23" x14ac:dyDescent="0.35">
      <c r="A24" s="15">
        <v>23</v>
      </c>
      <c r="B24" s="15" t="s">
        <v>936</v>
      </c>
      <c r="C24" s="17">
        <v>44055.447916666664</v>
      </c>
      <c r="D24" s="17">
        <v>44055.52847222222</v>
      </c>
      <c r="E24" s="15">
        <v>8208307</v>
      </c>
      <c r="F24" s="15" t="s">
        <v>60</v>
      </c>
      <c r="G24" s="15" t="s">
        <v>41</v>
      </c>
      <c r="H24" s="17">
        <v>44055.583333333336</v>
      </c>
      <c r="I24" s="15" t="s">
        <v>991</v>
      </c>
      <c r="J24" s="15" t="s">
        <v>37</v>
      </c>
      <c r="K24" s="15" t="s">
        <v>38</v>
      </c>
      <c r="L24" s="15" t="s">
        <v>992</v>
      </c>
      <c r="M24" s="15">
        <f t="shared" si="6"/>
        <v>33</v>
      </c>
      <c r="N24" s="15" t="s">
        <v>39</v>
      </c>
      <c r="O24" s="15" t="s">
        <v>70</v>
      </c>
      <c r="P24" s="15" t="s">
        <v>153</v>
      </c>
      <c r="Q24" s="17">
        <v>44055.833333333336</v>
      </c>
      <c r="R24" s="17"/>
      <c r="S24" s="17"/>
      <c r="T24" s="17"/>
      <c r="U24" s="17"/>
      <c r="V24" s="17"/>
      <c r="W24" s="17"/>
      <c r="X24" s="17"/>
      <c r="Y24" s="17"/>
      <c r="Z24" s="17">
        <v>44056.623611111114</v>
      </c>
      <c r="AA24" s="15" t="s">
        <v>40</v>
      </c>
      <c r="AB24" s="15" t="s">
        <v>49</v>
      </c>
      <c r="AJ24" s="18" t="str">
        <f t="shared" si="0"/>
        <v>NA</v>
      </c>
      <c r="AK24" s="19">
        <f t="shared" si="1"/>
        <v>-44055.583333333336</v>
      </c>
      <c r="AL24" s="19">
        <f t="shared" si="2"/>
        <v>1.0402777777781012</v>
      </c>
      <c r="AM24" s="19">
        <f t="shared" si="3"/>
        <v>1.0402777777781012</v>
      </c>
      <c r="AN24" s="19" t="e">
        <f>IF(AL24&gt;=#REF!,"NO","Yes")</f>
        <v>#REF!</v>
      </c>
      <c r="AO24" s="20" t="e">
        <f>IF(AM24="Pending","pending",IF(AM24&gt;=#REF!,"No", "Yes"))</f>
        <v>#REF!</v>
      </c>
      <c r="AP24" s="21">
        <f t="shared" ca="1" si="4"/>
        <v>44161.737907060182</v>
      </c>
      <c r="AQ24" s="22" t="str">
        <f t="shared" si="5"/>
        <v>Non Pending</v>
      </c>
    </row>
    <row r="25" spans="1:43" s="15" customFormat="1" ht="23" x14ac:dyDescent="0.35">
      <c r="A25" s="15">
        <v>24</v>
      </c>
      <c r="B25" s="15" t="s">
        <v>936</v>
      </c>
      <c r="C25" s="17">
        <v>44055.847222222219</v>
      </c>
      <c r="D25" s="17">
        <v>44055.915972222225</v>
      </c>
      <c r="E25" s="15">
        <v>8265017</v>
      </c>
      <c r="F25" s="15" t="s">
        <v>102</v>
      </c>
      <c r="G25" s="15" t="s">
        <v>978</v>
      </c>
      <c r="H25" s="17">
        <v>44056.008333333331</v>
      </c>
      <c r="I25" s="15" t="s">
        <v>979</v>
      </c>
      <c r="J25" s="15" t="s">
        <v>114</v>
      </c>
      <c r="K25" s="15" t="s">
        <v>113</v>
      </c>
      <c r="L25" s="15" t="s">
        <v>980</v>
      </c>
      <c r="M25" s="15">
        <f t="shared" si="6"/>
        <v>33</v>
      </c>
      <c r="N25" s="15" t="s">
        <v>39</v>
      </c>
      <c r="O25" s="15" t="s">
        <v>70</v>
      </c>
      <c r="P25" s="15" t="s">
        <v>219</v>
      </c>
      <c r="Q25" s="17">
        <v>44056.489583333336</v>
      </c>
      <c r="R25" s="17"/>
      <c r="S25" s="17"/>
      <c r="T25" s="17"/>
      <c r="U25" s="17"/>
      <c r="V25" s="17"/>
      <c r="W25" s="17"/>
      <c r="X25" s="17">
        <v>44056.494444444441</v>
      </c>
      <c r="Y25" s="17"/>
      <c r="Z25" s="17">
        <v>44056.652083333334</v>
      </c>
      <c r="AA25" s="15" t="s">
        <v>40</v>
      </c>
      <c r="AB25" s="15" t="s">
        <v>49</v>
      </c>
      <c r="AJ25" s="18" t="str">
        <f t="shared" si="0"/>
        <v>NA</v>
      </c>
      <c r="AK25" s="19">
        <f t="shared" si="1"/>
        <v>-44056.008333333331</v>
      </c>
      <c r="AL25" s="19">
        <f t="shared" si="2"/>
        <v>0.64375000000291038</v>
      </c>
      <c r="AM25" s="19">
        <f t="shared" si="3"/>
        <v>0.64375000000291038</v>
      </c>
      <c r="AN25" s="19" t="e">
        <f>IF(AL25&gt;=#REF!,"NO","Yes")</f>
        <v>#REF!</v>
      </c>
      <c r="AO25" s="20" t="e">
        <f>IF(AM25="Pending","pending",IF(AM25&gt;=#REF!,"No", "Yes"))</f>
        <v>#REF!</v>
      </c>
      <c r="AP25" s="21">
        <f t="shared" ca="1" si="4"/>
        <v>44161.737907060182</v>
      </c>
      <c r="AQ25" s="22" t="str">
        <f t="shared" si="5"/>
        <v>Non Pending</v>
      </c>
    </row>
    <row r="26" spans="1:43" s="15" customFormat="1" ht="23" x14ac:dyDescent="0.35">
      <c r="A26" s="15">
        <v>25</v>
      </c>
      <c r="B26" s="15" t="s">
        <v>936</v>
      </c>
      <c r="C26" s="17">
        <v>44056.693055555559</v>
      </c>
      <c r="D26" s="17" t="s">
        <v>981</v>
      </c>
      <c r="E26" s="15">
        <v>8363643</v>
      </c>
      <c r="F26" s="15" t="s">
        <v>388</v>
      </c>
      <c r="G26" s="15" t="s">
        <v>978</v>
      </c>
      <c r="H26" s="17">
        <v>44056.754861111112</v>
      </c>
      <c r="I26" s="15" t="s">
        <v>982</v>
      </c>
      <c r="J26" s="15" t="s">
        <v>37</v>
      </c>
      <c r="K26" s="15" t="s">
        <v>38</v>
      </c>
      <c r="L26" s="15" t="s">
        <v>983</v>
      </c>
      <c r="M26" s="15">
        <f t="shared" si="6"/>
        <v>33</v>
      </c>
      <c r="N26" s="15" t="s">
        <v>39</v>
      </c>
      <c r="O26" s="15" t="s">
        <v>70</v>
      </c>
      <c r="P26" s="15" t="s">
        <v>219</v>
      </c>
      <c r="Q26" s="17">
        <v>44056.90625</v>
      </c>
      <c r="R26" s="17"/>
      <c r="S26" s="17"/>
      <c r="T26" s="17"/>
      <c r="U26" s="17"/>
      <c r="V26" s="17"/>
      <c r="W26" s="17"/>
      <c r="X26" s="17">
        <v>44056.90625</v>
      </c>
      <c r="Y26" s="17"/>
      <c r="Z26" s="17">
        <v>44057.771527777775</v>
      </c>
      <c r="AA26" s="15" t="s">
        <v>40</v>
      </c>
      <c r="AB26" s="15" t="s">
        <v>49</v>
      </c>
      <c r="AJ26" s="18" t="str">
        <f t="shared" si="0"/>
        <v>NA</v>
      </c>
      <c r="AK26" s="19">
        <f t="shared" si="1"/>
        <v>-44056.754861111112</v>
      </c>
      <c r="AL26" s="19">
        <f t="shared" si="2"/>
        <v>1.0166666666627862</v>
      </c>
      <c r="AM26" s="19">
        <f t="shared" si="3"/>
        <v>1.0166666666627862</v>
      </c>
      <c r="AN26" s="19" t="e">
        <f>IF(AL26&gt;=#REF!,"NO","Yes")</f>
        <v>#REF!</v>
      </c>
      <c r="AO26" s="20" t="e">
        <f>IF(AM26="Pending","pending",IF(AM26&gt;=#REF!,"No", "Yes"))</f>
        <v>#REF!</v>
      </c>
      <c r="AP26" s="21">
        <f t="shared" ca="1" si="4"/>
        <v>44161.737907060182</v>
      </c>
      <c r="AQ26" s="22" t="str">
        <f t="shared" si="5"/>
        <v>Non Pending</v>
      </c>
    </row>
    <row r="27" spans="1:43" s="15" customFormat="1" ht="34.5" x14ac:dyDescent="0.35">
      <c r="A27" s="15">
        <v>26</v>
      </c>
      <c r="B27" s="15" t="s">
        <v>936</v>
      </c>
      <c r="C27" s="17">
        <v>44057.458333333336</v>
      </c>
      <c r="D27" s="17">
        <v>44057.541666666664</v>
      </c>
      <c r="E27" s="15">
        <v>8449686</v>
      </c>
      <c r="F27" s="15" t="s">
        <v>50</v>
      </c>
      <c r="G27" s="15" t="s">
        <v>41</v>
      </c>
      <c r="H27" s="17">
        <v>44057.635416666664</v>
      </c>
      <c r="I27" s="15" t="s">
        <v>972</v>
      </c>
      <c r="J27" s="15" t="s">
        <v>114</v>
      </c>
      <c r="K27" s="15" t="s">
        <v>113</v>
      </c>
      <c r="L27" s="15" t="s">
        <v>973</v>
      </c>
      <c r="M27" s="15">
        <f t="shared" si="6"/>
        <v>33</v>
      </c>
      <c r="N27" s="15" t="s">
        <v>39</v>
      </c>
      <c r="O27" s="15" t="s">
        <v>70</v>
      </c>
      <c r="P27" s="15" t="s">
        <v>53</v>
      </c>
      <c r="Q27" s="17">
        <v>44057.729166666664</v>
      </c>
      <c r="R27" s="17"/>
      <c r="S27" s="17"/>
      <c r="T27" s="17"/>
      <c r="U27" s="17"/>
      <c r="V27" s="17"/>
      <c r="W27" s="17"/>
      <c r="X27" s="17">
        <v>44057.729166666664</v>
      </c>
      <c r="Y27" s="17"/>
      <c r="Z27" s="17">
        <v>44058.220833333333</v>
      </c>
      <c r="AA27" s="15" t="s">
        <v>40</v>
      </c>
      <c r="AB27" s="15" t="s">
        <v>49</v>
      </c>
      <c r="AJ27" s="18" t="str">
        <f t="shared" si="0"/>
        <v>NA</v>
      </c>
      <c r="AK27" s="19">
        <f t="shared" si="1"/>
        <v>-44057.635416666664</v>
      </c>
      <c r="AL27" s="19">
        <f t="shared" si="2"/>
        <v>0.58541666666860692</v>
      </c>
      <c r="AM27" s="19">
        <f t="shared" si="3"/>
        <v>0.58541666666860692</v>
      </c>
      <c r="AN27" s="19" t="e">
        <f>IF(AL27&gt;=#REF!,"NO","Yes")</f>
        <v>#REF!</v>
      </c>
      <c r="AO27" s="20" t="e">
        <f>IF(AM27="Pending","pending",IF(AM27&gt;=#REF!,"No", "Yes"))</f>
        <v>#REF!</v>
      </c>
      <c r="AP27" s="21">
        <f t="shared" ca="1" si="4"/>
        <v>44161.737907060182</v>
      </c>
      <c r="AQ27" s="22" t="str">
        <f t="shared" si="5"/>
        <v>Non Pending</v>
      </c>
    </row>
    <row r="28" spans="1:43" s="15" customFormat="1" ht="23" x14ac:dyDescent="0.35">
      <c r="A28" s="15">
        <v>27</v>
      </c>
      <c r="B28" s="15" t="s">
        <v>936</v>
      </c>
      <c r="C28" s="17">
        <v>44057.78125</v>
      </c>
      <c r="D28" s="17">
        <v>44057.885416666664</v>
      </c>
      <c r="E28" s="15">
        <v>8487009</v>
      </c>
      <c r="F28" s="15" t="s">
        <v>225</v>
      </c>
      <c r="G28" s="15" t="s">
        <v>67</v>
      </c>
      <c r="H28" s="17">
        <v>44058.493055555555</v>
      </c>
      <c r="I28" s="15" t="s">
        <v>974</v>
      </c>
      <c r="J28" s="15" t="s">
        <v>975</v>
      </c>
      <c r="K28" s="15" t="s">
        <v>207</v>
      </c>
      <c r="L28" s="15" t="s">
        <v>104</v>
      </c>
      <c r="M28" s="15">
        <f t="shared" si="6"/>
        <v>33</v>
      </c>
      <c r="N28" s="15" t="s">
        <v>74</v>
      </c>
      <c r="O28" s="15" t="s">
        <v>70</v>
      </c>
      <c r="P28" s="15" t="s">
        <v>53</v>
      </c>
      <c r="Q28" s="17">
        <v>44058.829861111109</v>
      </c>
      <c r="R28" s="17">
        <v>44058.833333333336</v>
      </c>
      <c r="S28" s="17"/>
      <c r="T28" s="17"/>
      <c r="U28" s="17"/>
      <c r="V28" s="17">
        <v>44060.470833333333</v>
      </c>
      <c r="W28" s="17"/>
      <c r="X28" s="17"/>
      <c r="Y28" s="17"/>
      <c r="Z28" s="17"/>
      <c r="AA28" s="15" t="s">
        <v>183</v>
      </c>
      <c r="AB28" s="15" t="s">
        <v>76</v>
      </c>
      <c r="AD28" s="15">
        <v>156672</v>
      </c>
      <c r="AJ28" s="18" t="str">
        <f t="shared" si="0"/>
        <v>NA</v>
      </c>
      <c r="AK28" s="19">
        <f t="shared" si="1"/>
        <v>-44058.493055555555</v>
      </c>
      <c r="AL28" s="19">
        <f t="shared" si="2"/>
        <v>1.9777777777781012</v>
      </c>
      <c r="AM28" s="19" t="str">
        <f t="shared" si="3"/>
        <v>Pending</v>
      </c>
      <c r="AN28" s="19" t="e">
        <f>IF(AL28&gt;=#REF!,"NO","Yes")</f>
        <v>#REF!</v>
      </c>
      <c r="AO28" s="20" t="str">
        <f>IF(AM28="Pending","pending",IF(AM28&gt;=#REF!,"No", "Yes"))</f>
        <v>pending</v>
      </c>
      <c r="AP28" s="21">
        <f t="shared" ca="1" si="4"/>
        <v>44161.737907060182</v>
      </c>
      <c r="AQ28" s="22">
        <f ca="1">IF(AB28="Final Awaited", AP28-H28, IF(AB28="Sent for Approval", AP28-H28, "Non Pending"))</f>
        <v>103.24485150462715</v>
      </c>
    </row>
    <row r="29" spans="1:43" s="15" customFormat="1" ht="23" x14ac:dyDescent="0.35">
      <c r="A29" s="15">
        <v>28</v>
      </c>
      <c r="B29" s="15" t="s">
        <v>936</v>
      </c>
      <c r="C29" s="17">
        <v>44058.568749999999</v>
      </c>
      <c r="D29" s="17">
        <v>44058.695833333331</v>
      </c>
      <c r="E29" s="15">
        <v>8571927</v>
      </c>
      <c r="F29" s="15" t="s">
        <v>111</v>
      </c>
      <c r="G29" s="15" t="s">
        <v>42</v>
      </c>
      <c r="H29" s="17">
        <v>44058.732638888891</v>
      </c>
      <c r="I29" s="15" t="s">
        <v>976</v>
      </c>
      <c r="J29" s="15" t="s">
        <v>37</v>
      </c>
      <c r="K29" s="15" t="s">
        <v>38</v>
      </c>
      <c r="L29" s="15" t="s">
        <v>977</v>
      </c>
      <c r="M29" s="15">
        <f t="shared" si="6"/>
        <v>33</v>
      </c>
      <c r="N29" s="15" t="s">
        <v>39</v>
      </c>
      <c r="O29" s="15" t="s">
        <v>70</v>
      </c>
      <c r="P29" s="15" t="s">
        <v>125</v>
      </c>
      <c r="Q29" s="17">
        <v>44058.791666666664</v>
      </c>
      <c r="R29" s="17"/>
      <c r="S29" s="17"/>
      <c r="T29" s="17"/>
      <c r="U29" s="17"/>
      <c r="V29" s="17"/>
      <c r="W29" s="17"/>
      <c r="X29" s="17">
        <v>44058.829861111109</v>
      </c>
      <c r="Y29" s="17"/>
      <c r="Z29" s="17">
        <v>44061.503472222219</v>
      </c>
      <c r="AA29" s="15" t="s">
        <v>40</v>
      </c>
      <c r="AB29" s="15" t="s">
        <v>49</v>
      </c>
      <c r="AJ29" s="18" t="str">
        <f t="shared" si="0"/>
        <v>NA</v>
      </c>
      <c r="AK29" s="19">
        <f t="shared" si="1"/>
        <v>-44058.732638888891</v>
      </c>
      <c r="AL29" s="19">
        <f t="shared" si="2"/>
        <v>2.7708333333284827</v>
      </c>
      <c r="AM29" s="19">
        <f t="shared" si="3"/>
        <v>2.7708333333284827</v>
      </c>
      <c r="AN29" s="19" t="e">
        <f>IF(AL29&gt;=#REF!,"NO","Yes")</f>
        <v>#REF!</v>
      </c>
      <c r="AO29" s="20" t="e">
        <f>IF(AM29="Pending","pending",IF(AM29&gt;=#REF!,"No", "Yes"))</f>
        <v>#REF!</v>
      </c>
      <c r="AP29" s="21">
        <f t="shared" ca="1" si="4"/>
        <v>44161.737907060182</v>
      </c>
      <c r="AQ29" s="22" t="str">
        <f t="shared" si="5"/>
        <v>Non Pending</v>
      </c>
    </row>
    <row r="30" spans="1:43" s="15" customFormat="1" ht="23" x14ac:dyDescent="0.35">
      <c r="A30" s="15">
        <v>29</v>
      </c>
      <c r="B30" s="15" t="s">
        <v>936</v>
      </c>
      <c r="C30" s="17">
        <v>44058.724305555559</v>
      </c>
      <c r="D30" s="17">
        <v>44058.794444444444</v>
      </c>
      <c r="E30" s="15">
        <v>8597225</v>
      </c>
      <c r="F30" s="15" t="s">
        <v>62</v>
      </c>
      <c r="G30" s="15" t="s">
        <v>978</v>
      </c>
      <c r="H30" s="17">
        <v>44058.754861111112</v>
      </c>
      <c r="I30" s="15" t="s">
        <v>984</v>
      </c>
      <c r="J30" s="15" t="s">
        <v>37</v>
      </c>
      <c r="K30" s="15" t="s">
        <v>38</v>
      </c>
      <c r="L30" s="15" t="s">
        <v>104</v>
      </c>
      <c r="M30" s="15">
        <f t="shared" si="6"/>
        <v>33</v>
      </c>
      <c r="N30" s="15" t="s">
        <v>74</v>
      </c>
      <c r="O30" s="15" t="s">
        <v>70</v>
      </c>
      <c r="P30" s="15" t="s">
        <v>485</v>
      </c>
      <c r="Q30" s="17">
        <v>44058.954861111109</v>
      </c>
      <c r="R30" s="17">
        <v>44059.024305555555</v>
      </c>
      <c r="S30" s="17">
        <v>44059.251388888886</v>
      </c>
      <c r="T30" s="17">
        <v>44059.261111111111</v>
      </c>
      <c r="U30" s="17"/>
      <c r="V30" s="17">
        <v>44059.936111111114</v>
      </c>
      <c r="W30" s="17"/>
      <c r="X30" s="17"/>
      <c r="Y30" s="17"/>
      <c r="Z30" s="17"/>
      <c r="AA30" s="15" t="s">
        <v>183</v>
      </c>
      <c r="AB30" s="15" t="s">
        <v>76</v>
      </c>
      <c r="AD30" s="15" t="s">
        <v>985</v>
      </c>
      <c r="AE30" s="173">
        <v>44058.9375</v>
      </c>
      <c r="AJ30" s="18">
        <f t="shared" ref="AJ30" si="7">IF(N30="Final","NA",IF(S30="","NA",S30-H30))</f>
        <v>0.49652777777373558</v>
      </c>
      <c r="AK30" s="19">
        <f t="shared" ref="AK30" si="8">IF(N30="initial",IF(AA30="converted to Final MIR",Y30-H30,U30-H30),Y30-H30)</f>
        <v>-44058.754861111112</v>
      </c>
      <c r="AL30" s="19">
        <f t="shared" ref="AL30" si="9">IF(N30="initial",IF(AA30="converted to Final MIR",Z30-H30,V30-H30),Z30-H30)</f>
        <v>1.1812500000014552</v>
      </c>
      <c r="AM30" s="19" t="str">
        <f t="shared" ref="AM30" si="10">IF(N30="Final",Z30-H30,IF(AB30="MIR Distributed",Z30-H30,"Pending"))</f>
        <v>Pending</v>
      </c>
      <c r="AN30" s="19" t="e">
        <f>IF(AL30&gt;=#REF!,"NO","Yes")</f>
        <v>#REF!</v>
      </c>
      <c r="AO30" s="20" t="str">
        <f>IF(AM30="Pending","pending",IF(AM30&gt;=#REF!,"No", "Yes"))</f>
        <v>pending</v>
      </c>
      <c r="AP30" s="21">
        <f t="shared" ca="1" si="4"/>
        <v>44161.737907060182</v>
      </c>
      <c r="AQ30" s="22">
        <f ca="1">IF(AB30="Final Awaited", AP30-H30, IF(AB30="Sent for Approval", AP30-H30, "Non Pending"))</f>
        <v>102.98304594906949</v>
      </c>
    </row>
    <row r="31" spans="1:43" s="15" customFormat="1" x14ac:dyDescent="0.35">
      <c r="A31" s="15">
        <v>30</v>
      </c>
      <c r="B31" s="15" t="s">
        <v>936</v>
      </c>
      <c r="C31" s="17">
        <v>44059.760416666664</v>
      </c>
      <c r="D31" s="17">
        <v>44059.822916666664</v>
      </c>
      <c r="E31" s="15">
        <v>8712215</v>
      </c>
      <c r="F31" s="15" t="s">
        <v>174</v>
      </c>
      <c r="G31" s="15" t="s">
        <v>67</v>
      </c>
      <c r="H31" s="17">
        <v>44059.875</v>
      </c>
      <c r="I31" s="15" t="s">
        <v>986</v>
      </c>
      <c r="J31" s="15" t="s">
        <v>987</v>
      </c>
      <c r="K31" s="15" t="s">
        <v>113</v>
      </c>
      <c r="L31" s="15" t="s">
        <v>104</v>
      </c>
      <c r="M31" s="15">
        <f t="shared" si="6"/>
        <v>34</v>
      </c>
      <c r="N31" s="15" t="s">
        <v>74</v>
      </c>
      <c r="O31" s="15" t="s">
        <v>70</v>
      </c>
      <c r="P31" s="15" t="s">
        <v>485</v>
      </c>
      <c r="Q31" s="17">
        <v>44060.555555555555</v>
      </c>
      <c r="R31" s="17">
        <v>44060.563888888886</v>
      </c>
      <c r="S31" s="17"/>
      <c r="T31" s="17"/>
      <c r="U31" s="17"/>
      <c r="V31" s="17">
        <v>44061.813888888886</v>
      </c>
      <c r="W31" s="17"/>
      <c r="X31" s="17"/>
      <c r="Y31" s="17"/>
      <c r="Z31" s="17"/>
      <c r="AA31" s="15" t="s">
        <v>183</v>
      </c>
      <c r="AB31" s="15" t="s">
        <v>76</v>
      </c>
      <c r="AD31" s="15">
        <v>156674</v>
      </c>
      <c r="AE31" s="173">
        <v>44060.020833333336</v>
      </c>
      <c r="AJ31" s="18" t="str">
        <f t="shared" si="0"/>
        <v>NA</v>
      </c>
      <c r="AK31" s="19">
        <f t="shared" si="1"/>
        <v>-44059.875</v>
      </c>
      <c r="AL31" s="19">
        <f t="shared" si="2"/>
        <v>1.9388888888861402</v>
      </c>
      <c r="AM31" s="19" t="str">
        <f t="shared" si="3"/>
        <v>Pending</v>
      </c>
      <c r="AN31" s="19" t="e">
        <f>IF(AL31&gt;=#REF!,"NO","Yes")</f>
        <v>#REF!</v>
      </c>
      <c r="AO31" s="20" t="str">
        <f>IF(AM31="Pending","pending",IF(AM31&gt;=#REF!,"No", "Yes"))</f>
        <v>pending</v>
      </c>
      <c r="AP31" s="21">
        <f t="shared" ca="1" si="4"/>
        <v>44161.737907060182</v>
      </c>
      <c r="AQ31" s="22">
        <f t="shared" ca="1" si="5"/>
        <v>101.8629070601819</v>
      </c>
    </row>
    <row r="32" spans="1:43" s="15" customFormat="1" ht="23" x14ac:dyDescent="0.35">
      <c r="A32" s="15">
        <v>31</v>
      </c>
      <c r="B32" s="15" t="s">
        <v>936</v>
      </c>
      <c r="C32" s="17">
        <v>44059.934027777781</v>
      </c>
      <c r="D32" s="17">
        <v>44060.025000000001</v>
      </c>
      <c r="E32" s="15">
        <v>8744918</v>
      </c>
      <c r="F32" s="15" t="s">
        <v>62</v>
      </c>
      <c r="G32" s="15" t="s">
        <v>42</v>
      </c>
      <c r="H32" s="17">
        <v>44060.048611111109</v>
      </c>
      <c r="I32" s="15" t="s">
        <v>989</v>
      </c>
      <c r="J32" s="15" t="s">
        <v>37</v>
      </c>
      <c r="K32" s="15" t="s">
        <v>38</v>
      </c>
      <c r="L32" s="15" t="s">
        <v>990</v>
      </c>
      <c r="M32" s="15">
        <f t="shared" si="6"/>
        <v>34</v>
      </c>
      <c r="N32" s="15" t="s">
        <v>39</v>
      </c>
      <c r="O32" s="15" t="s">
        <v>70</v>
      </c>
      <c r="P32" s="15" t="s">
        <v>132</v>
      </c>
      <c r="Q32" s="17">
        <v>44060.104166666664</v>
      </c>
      <c r="R32" s="17"/>
      <c r="S32" s="17"/>
      <c r="T32" s="17"/>
      <c r="U32" s="17"/>
      <c r="V32" s="17"/>
      <c r="W32" s="17"/>
      <c r="X32" s="17">
        <v>44060.106944444444</v>
      </c>
      <c r="Y32" s="17"/>
      <c r="Z32" s="17">
        <v>44060.724999999999</v>
      </c>
      <c r="AA32" s="15" t="s">
        <v>40</v>
      </c>
      <c r="AB32" s="15" t="s">
        <v>49</v>
      </c>
      <c r="AE32" s="173"/>
      <c r="AJ32" s="18" t="str">
        <f t="shared" si="0"/>
        <v>NA</v>
      </c>
      <c r="AK32" s="19">
        <f t="shared" si="1"/>
        <v>-44060.048611111109</v>
      </c>
      <c r="AL32" s="19">
        <f t="shared" si="2"/>
        <v>0.67638888888905058</v>
      </c>
      <c r="AM32" s="19">
        <f t="shared" si="3"/>
        <v>0.67638888888905058</v>
      </c>
      <c r="AN32" s="19" t="e">
        <f>IF(AL32&gt;=#REF!,"NO","Yes")</f>
        <v>#REF!</v>
      </c>
      <c r="AO32" s="20" t="e">
        <f>IF(AM32="Pending","pending",IF(AM32&gt;=#REF!,"No", "Yes"))</f>
        <v>#REF!</v>
      </c>
      <c r="AP32" s="21">
        <f t="shared" ca="1" si="4"/>
        <v>44161.737907060182</v>
      </c>
      <c r="AQ32" s="22" t="str">
        <f t="shared" si="5"/>
        <v>Non Pending</v>
      </c>
    </row>
    <row r="33" spans="1:43" s="15" customFormat="1" x14ac:dyDescent="0.35">
      <c r="A33" s="15">
        <v>32</v>
      </c>
      <c r="B33" s="15" t="s">
        <v>936</v>
      </c>
      <c r="C33" s="17">
        <v>44061.711805555555</v>
      </c>
      <c r="D33" s="17">
        <v>44061.724305555559</v>
      </c>
      <c r="E33" s="15">
        <v>8957712</v>
      </c>
      <c r="F33" s="15" t="s">
        <v>60</v>
      </c>
      <c r="G33" s="15" t="s">
        <v>41</v>
      </c>
      <c r="H33" s="17">
        <v>44061.816666666666</v>
      </c>
      <c r="I33" s="15" t="s">
        <v>837</v>
      </c>
      <c r="J33" s="15" t="s">
        <v>37</v>
      </c>
      <c r="K33" s="15" t="s">
        <v>38</v>
      </c>
      <c r="L33" s="15" t="s">
        <v>104</v>
      </c>
      <c r="M33" s="15">
        <v>34</v>
      </c>
      <c r="N33" s="15" t="s">
        <v>74</v>
      </c>
      <c r="O33" s="15" t="s">
        <v>70</v>
      </c>
      <c r="P33" s="15" t="s">
        <v>485</v>
      </c>
      <c r="Q33" s="17">
        <v>44061.954861111109</v>
      </c>
      <c r="R33" s="17">
        <v>44061.982638888891</v>
      </c>
      <c r="S33" s="17">
        <v>44062.015277777777</v>
      </c>
      <c r="T33" s="17">
        <v>44062.375</v>
      </c>
      <c r="U33" s="17">
        <v>44063.970833333333</v>
      </c>
      <c r="V33" s="17">
        <v>44063.512499999997</v>
      </c>
      <c r="W33" s="17"/>
      <c r="X33" s="17"/>
      <c r="Y33" s="17"/>
      <c r="Z33" s="17"/>
      <c r="AA33" s="15" t="s">
        <v>183</v>
      </c>
      <c r="AB33" s="15" t="s">
        <v>76</v>
      </c>
      <c r="AD33" s="15">
        <v>156781</v>
      </c>
      <c r="AE33" s="173">
        <v>44061.854166666664</v>
      </c>
      <c r="AJ33" s="18">
        <f t="shared" ref="AJ33" si="11">IF(N33="Final","NA",IF(S33="","NA",S33-H33))</f>
        <v>0.19861111111094942</v>
      </c>
      <c r="AK33" s="19">
        <f t="shared" ref="AK33" si="12">IF(N33="initial",IF(AA33="converted to Final MIR",Y33-H33,U33-H33),Y33-H33)</f>
        <v>2.1541666666671517</v>
      </c>
      <c r="AL33" s="19">
        <f t="shared" ref="AL33" si="13">IF(N33="initial",IF(AA33="converted to Final MIR",Z33-H33,V33-H33),Z33-H33)</f>
        <v>1.6958333333313931</v>
      </c>
      <c r="AM33" s="19" t="str">
        <f t="shared" ref="AM33" si="14">IF(N33="Final",Z33-H33,IF(AB33="MIR Distributed",Z33-H33,"Pending"))</f>
        <v>Pending</v>
      </c>
      <c r="AN33" s="19" t="e">
        <f>IF(AL33&gt;=#REF!,"NO","Yes")</f>
        <v>#REF!</v>
      </c>
      <c r="AO33" s="20" t="str">
        <f>IF(AM33="Pending","pending",IF(AM33&gt;=#REF!,"No", "Yes"))</f>
        <v>pending</v>
      </c>
      <c r="AP33" s="21">
        <f t="shared" ca="1" si="4"/>
        <v>44161.737907060182</v>
      </c>
      <c r="AQ33" s="22">
        <f t="shared" ref="AQ33" ca="1" si="15">IF(AB33="Final Awaited", AP33-H33, IF(AB33="Sent for Approval", AP33-H33, "Non Pending"))</f>
        <v>99.9212403935162</v>
      </c>
    </row>
    <row r="34" spans="1:43" s="15" customFormat="1" ht="23" x14ac:dyDescent="0.35">
      <c r="A34" s="15">
        <v>33</v>
      </c>
      <c r="B34" s="15" t="s">
        <v>993</v>
      </c>
      <c r="C34" s="17">
        <v>44062.477083333331</v>
      </c>
      <c r="D34" s="17">
        <v>44062.480555555558</v>
      </c>
      <c r="E34" s="15">
        <v>9033309</v>
      </c>
      <c r="F34" s="15" t="s">
        <v>62</v>
      </c>
      <c r="G34" s="15" t="s">
        <v>42</v>
      </c>
      <c r="H34" s="17">
        <v>44062.525000000001</v>
      </c>
      <c r="I34" s="15" t="s">
        <v>994</v>
      </c>
      <c r="J34" s="15" t="s">
        <v>37</v>
      </c>
      <c r="K34" s="15" t="s">
        <v>38</v>
      </c>
      <c r="L34" s="15" t="s">
        <v>995</v>
      </c>
      <c r="M34" s="15">
        <v>34</v>
      </c>
      <c r="N34" s="15" t="s">
        <v>39</v>
      </c>
      <c r="O34" s="15" t="s">
        <v>70</v>
      </c>
      <c r="P34" s="15" t="s">
        <v>219</v>
      </c>
      <c r="Q34" s="17">
        <v>44062.802083333336</v>
      </c>
      <c r="R34" s="17"/>
      <c r="S34" s="17"/>
      <c r="T34" s="17"/>
      <c r="U34" s="17"/>
      <c r="V34" s="17"/>
      <c r="W34" s="17"/>
      <c r="X34" s="17">
        <v>44062.805555555555</v>
      </c>
      <c r="Y34" s="17"/>
      <c r="Z34" s="17">
        <v>44063.265277777777</v>
      </c>
      <c r="AA34" s="15" t="s">
        <v>40</v>
      </c>
      <c r="AB34" s="15" t="s">
        <v>49</v>
      </c>
      <c r="AJ34" s="18" t="str">
        <f t="shared" ref="AJ34" si="16">IF(N34="Final","NA",IF(S34="","NA",S34-H34))</f>
        <v>NA</v>
      </c>
      <c r="AK34" s="19">
        <f t="shared" ref="AK34" si="17">IF(N34="initial",IF(AA34="converted to Final MIR",Y34-H34,U34-H34),Y34-H34)</f>
        <v>-44062.525000000001</v>
      </c>
      <c r="AL34" s="19">
        <f t="shared" ref="AL34" si="18">IF(N34="initial",IF(AA34="converted to Final MIR",Z34-H34,V34-H34),Z34-H34)</f>
        <v>0.74027777777519077</v>
      </c>
      <c r="AM34" s="19">
        <f t="shared" ref="AM34" si="19">IF(N34="Final",Z34-H34,IF(AB34="MIR Distributed",Z34-H34,"Pending"))</f>
        <v>0.74027777777519077</v>
      </c>
      <c r="AN34" s="19" t="e">
        <f>IF(AL34&gt;=#REF!,"NO","Yes")</f>
        <v>#REF!</v>
      </c>
      <c r="AO34" s="20" t="e">
        <f>IF(AM34="Pending","pending",IF(AM34&gt;=#REF!,"No", "Yes"))</f>
        <v>#REF!</v>
      </c>
      <c r="AP34" s="21">
        <f t="shared" ref="AP34:AP65" ca="1" si="20">NOW()</f>
        <v>44161.737907060182</v>
      </c>
      <c r="AQ34" s="22" t="str">
        <f t="shared" ref="AQ34" si="21">IF(AB34="Final Awaited", AP34-H34, IF(AB34="Sent for Approval", AP34-H34, "Non Pending"))</f>
        <v>Non Pending</v>
      </c>
    </row>
    <row r="35" spans="1:43" s="15" customFormat="1" ht="23" x14ac:dyDescent="0.35">
      <c r="A35" s="15">
        <v>34</v>
      </c>
      <c r="B35" s="15" t="s">
        <v>993</v>
      </c>
      <c r="C35" s="17">
        <v>44062.538888888892</v>
      </c>
      <c r="D35" s="17">
        <v>44062.538888888892</v>
      </c>
      <c r="E35" s="15">
        <v>9043858</v>
      </c>
      <c r="F35" s="15" t="s">
        <v>62</v>
      </c>
      <c r="G35" s="15" t="s">
        <v>42</v>
      </c>
      <c r="H35" s="17">
        <v>44062.780555555553</v>
      </c>
      <c r="I35" s="15" t="s">
        <v>996</v>
      </c>
      <c r="J35" s="15" t="s">
        <v>37</v>
      </c>
      <c r="K35" s="15" t="s">
        <v>38</v>
      </c>
      <c r="L35" s="15" t="s">
        <v>997</v>
      </c>
      <c r="M35" s="15">
        <v>34</v>
      </c>
      <c r="N35" s="15" t="s">
        <v>39</v>
      </c>
      <c r="O35" s="15" t="s">
        <v>70</v>
      </c>
      <c r="P35" s="15" t="s">
        <v>219</v>
      </c>
      <c r="Q35" s="17">
        <v>44062.829861111109</v>
      </c>
      <c r="R35" s="17"/>
      <c r="S35" s="17"/>
      <c r="T35" s="17"/>
      <c r="U35" s="17"/>
      <c r="V35" s="17"/>
      <c r="W35" s="17"/>
      <c r="X35" s="17">
        <v>44062.831944444442</v>
      </c>
      <c r="Y35" s="17"/>
      <c r="Z35" s="17">
        <v>44063.268750000003</v>
      </c>
      <c r="AA35" s="15" t="s">
        <v>40</v>
      </c>
      <c r="AB35" s="15" t="s">
        <v>49</v>
      </c>
      <c r="AJ35" s="18" t="str">
        <f t="shared" ref="AJ35:AJ70" si="22">IF(N35="Final","NA",IF(S35="","NA",S35-H35))</f>
        <v>NA</v>
      </c>
      <c r="AK35" s="19">
        <f t="shared" ref="AK35:AK70" si="23">IF(N35="initial",IF(AA35="converted to Final MIR",Y35-H35,U35-H35),Y35-H35)</f>
        <v>-44062.780555555553</v>
      </c>
      <c r="AL35" s="19">
        <f t="shared" ref="AL35:AL70" si="24">IF(N35="initial",IF(AA35="converted to Final MIR",Z35-H35,V35-H35),Z35-H35)</f>
        <v>0.48819444444961846</v>
      </c>
      <c r="AM35" s="19">
        <f t="shared" ref="AM35:AM70" si="25">IF(N35="Final",Z35-H35,IF(AB35="MIR Distributed",Z35-H35,"Pending"))</f>
        <v>0.48819444444961846</v>
      </c>
      <c r="AN35" s="19" t="e">
        <f>IF(AL35&gt;=#REF!,"NO","Yes")</f>
        <v>#REF!</v>
      </c>
      <c r="AO35" s="20" t="e">
        <f>IF(AM35="Pending","pending",IF(AM35&gt;=#REF!,"No", "Yes"))</f>
        <v>#REF!</v>
      </c>
      <c r="AP35" s="21">
        <f t="shared" ca="1" si="20"/>
        <v>44161.737907060182</v>
      </c>
      <c r="AQ35" s="22" t="str">
        <f t="shared" ref="AQ35:AQ70" si="26">IF(AB35="Final Awaited", AP35-H35, IF(AB35="Sent for Approval", AP35-H35, "Non Pending"))</f>
        <v>Non Pending</v>
      </c>
    </row>
    <row r="36" spans="1:43" s="15" customFormat="1" ht="23" x14ac:dyDescent="0.35">
      <c r="A36" s="15">
        <v>35</v>
      </c>
      <c r="B36" s="15" t="s">
        <v>993</v>
      </c>
      <c r="C36" s="17">
        <v>44062.59652777778</v>
      </c>
      <c r="D36" s="17">
        <v>44062.597916666666</v>
      </c>
      <c r="E36" s="15">
        <v>9063269</v>
      </c>
      <c r="F36" s="15" t="s">
        <v>62</v>
      </c>
      <c r="G36" s="15" t="s">
        <v>42</v>
      </c>
      <c r="H36" s="17">
        <v>44062.78402777778</v>
      </c>
      <c r="I36" s="15" t="s">
        <v>998</v>
      </c>
      <c r="J36" s="15" t="s">
        <v>37</v>
      </c>
      <c r="K36" s="15" t="s">
        <v>38</v>
      </c>
      <c r="L36" s="15" t="s">
        <v>999</v>
      </c>
      <c r="M36" s="15">
        <v>34</v>
      </c>
      <c r="N36" s="15" t="s">
        <v>39</v>
      </c>
      <c r="O36" s="15" t="s">
        <v>70</v>
      </c>
      <c r="P36" s="15" t="s">
        <v>219</v>
      </c>
      <c r="Q36" s="17">
        <v>44062.871527777781</v>
      </c>
      <c r="R36" s="17"/>
      <c r="S36" s="17"/>
      <c r="T36" s="17"/>
      <c r="U36" s="17"/>
      <c r="V36" s="17"/>
      <c r="W36" s="17"/>
      <c r="X36" s="17">
        <v>44062.888888888891</v>
      </c>
      <c r="Y36" s="17"/>
      <c r="Z36" s="17">
        <v>44063.602777777778</v>
      </c>
      <c r="AA36" s="15" t="s">
        <v>40</v>
      </c>
      <c r="AB36" s="15" t="s">
        <v>49</v>
      </c>
      <c r="AJ36" s="18" t="str">
        <f t="shared" si="22"/>
        <v>NA</v>
      </c>
      <c r="AK36" s="19">
        <f t="shared" si="23"/>
        <v>-44062.78402777778</v>
      </c>
      <c r="AL36" s="19">
        <f t="shared" si="24"/>
        <v>0.81874999999854481</v>
      </c>
      <c r="AM36" s="19">
        <f t="shared" si="25"/>
        <v>0.81874999999854481</v>
      </c>
      <c r="AN36" s="19" t="e">
        <f>IF(AL36&gt;=#REF!,"NO","Yes")</f>
        <v>#REF!</v>
      </c>
      <c r="AO36" s="20" t="e">
        <f>IF(AM36="Pending","pending",IF(AM36&gt;=#REF!,"No", "Yes"))</f>
        <v>#REF!</v>
      </c>
      <c r="AP36" s="21">
        <f t="shared" ca="1" si="20"/>
        <v>44161.737907060182</v>
      </c>
      <c r="AQ36" s="22" t="str">
        <f t="shared" si="26"/>
        <v>Non Pending</v>
      </c>
    </row>
    <row r="37" spans="1:43" s="15" customFormat="1" ht="46" x14ac:dyDescent="0.35">
      <c r="A37" s="15">
        <v>36</v>
      </c>
      <c r="B37" s="15" t="s">
        <v>993</v>
      </c>
      <c r="C37" s="17">
        <v>44062.876388888886</v>
      </c>
      <c r="D37" s="17">
        <v>44062.880555555559</v>
      </c>
      <c r="E37" s="15">
        <v>9097467</v>
      </c>
      <c r="F37" s="15" t="s">
        <v>51</v>
      </c>
      <c r="G37" s="15" t="s">
        <v>42</v>
      </c>
      <c r="H37" s="17">
        <v>44062.965277777781</v>
      </c>
      <c r="I37" s="15" t="s">
        <v>1000</v>
      </c>
      <c r="J37" s="15" t="s">
        <v>173</v>
      </c>
      <c r="K37" s="15" t="s">
        <v>38</v>
      </c>
      <c r="L37" s="15" t="s">
        <v>1001</v>
      </c>
      <c r="M37" s="15">
        <v>34</v>
      </c>
      <c r="N37" s="15" t="s">
        <v>39</v>
      </c>
      <c r="O37" s="15" t="s">
        <v>70</v>
      </c>
      <c r="P37" s="15" t="s">
        <v>485</v>
      </c>
      <c r="Q37" s="17">
        <v>44062.957638888889</v>
      </c>
      <c r="R37" s="17"/>
      <c r="S37" s="17"/>
      <c r="T37" s="17"/>
      <c r="U37" s="17"/>
      <c r="V37" s="17"/>
      <c r="W37" s="17"/>
      <c r="X37" s="17">
        <v>44062.979861111111</v>
      </c>
      <c r="Y37" s="17"/>
      <c r="Z37" s="17">
        <v>44063.602083333331</v>
      </c>
      <c r="AA37" s="15" t="s">
        <v>40</v>
      </c>
      <c r="AB37" s="15" t="s">
        <v>49</v>
      </c>
      <c r="AJ37" s="18" t="str">
        <f t="shared" si="22"/>
        <v>NA</v>
      </c>
      <c r="AK37" s="19">
        <f t="shared" si="23"/>
        <v>-44062.965277777781</v>
      </c>
      <c r="AL37" s="19">
        <f t="shared" si="24"/>
        <v>0.63680555555038154</v>
      </c>
      <c r="AM37" s="19">
        <f t="shared" si="25"/>
        <v>0.63680555555038154</v>
      </c>
      <c r="AN37" s="19" t="e">
        <f>IF(AL37&gt;=#REF!,"NO","Yes")</f>
        <v>#REF!</v>
      </c>
      <c r="AO37" s="20" t="e">
        <f>IF(AM37="Pending","pending",IF(AM37&gt;=#REF!,"No", "Yes"))</f>
        <v>#REF!</v>
      </c>
      <c r="AP37" s="21">
        <f t="shared" ca="1" si="20"/>
        <v>44161.737907060182</v>
      </c>
      <c r="AQ37" s="22" t="str">
        <f t="shared" si="26"/>
        <v>Non Pending</v>
      </c>
    </row>
    <row r="38" spans="1:43" s="15" customFormat="1" ht="23" x14ac:dyDescent="0.35">
      <c r="A38" s="15">
        <v>37</v>
      </c>
      <c r="B38" s="15" t="s">
        <v>993</v>
      </c>
      <c r="C38" s="17">
        <v>44063.526388888888</v>
      </c>
      <c r="D38" s="17">
        <v>44063.574305555558</v>
      </c>
      <c r="E38" s="15">
        <v>9161420</v>
      </c>
      <c r="F38" s="15" t="s">
        <v>51</v>
      </c>
      <c r="G38" s="15" t="s">
        <v>42</v>
      </c>
      <c r="H38" s="17">
        <v>44063.634027777778</v>
      </c>
      <c r="I38" s="15" t="s">
        <v>1002</v>
      </c>
      <c r="J38" s="15" t="s">
        <v>390</v>
      </c>
      <c r="K38" s="15" t="s">
        <v>113</v>
      </c>
      <c r="L38" s="15" t="s">
        <v>1003</v>
      </c>
      <c r="M38" s="15">
        <v>34</v>
      </c>
      <c r="N38" s="15" t="s">
        <v>39</v>
      </c>
      <c r="O38" s="15" t="s">
        <v>70</v>
      </c>
      <c r="P38" s="15" t="s">
        <v>79</v>
      </c>
      <c r="Q38" s="17">
        <v>44063.958333333336</v>
      </c>
      <c r="R38" s="17"/>
      <c r="S38" s="17"/>
      <c r="T38" s="17"/>
      <c r="U38" s="17"/>
      <c r="V38" s="17"/>
      <c r="W38" s="17"/>
      <c r="X38" s="17">
        <v>44064.034722222219</v>
      </c>
      <c r="Y38" s="17"/>
      <c r="Z38" s="17">
        <v>44064.61041666667</v>
      </c>
      <c r="AA38" s="15" t="s">
        <v>40</v>
      </c>
      <c r="AB38" s="15" t="s">
        <v>49</v>
      </c>
      <c r="AJ38" s="18" t="str">
        <f t="shared" si="22"/>
        <v>NA</v>
      </c>
      <c r="AK38" s="19">
        <f t="shared" si="23"/>
        <v>-44063.634027777778</v>
      </c>
      <c r="AL38" s="19">
        <f t="shared" si="24"/>
        <v>0.97638888889196096</v>
      </c>
      <c r="AM38" s="19">
        <f t="shared" si="25"/>
        <v>0.97638888889196096</v>
      </c>
      <c r="AN38" s="19" t="e">
        <f>IF(AL38&gt;=#REF!,"NO","Yes")</f>
        <v>#REF!</v>
      </c>
      <c r="AO38" s="20" t="e">
        <f>IF(AM38="Pending","pending",IF(AM38&gt;=#REF!,"No", "Yes"))</f>
        <v>#REF!</v>
      </c>
      <c r="AP38" s="21">
        <f t="shared" ca="1" si="20"/>
        <v>44161.737907060182</v>
      </c>
      <c r="AQ38" s="22" t="str">
        <f t="shared" si="26"/>
        <v>Non Pending</v>
      </c>
    </row>
    <row r="39" spans="1:43" s="15" customFormat="1" ht="92" x14ac:dyDescent="0.35">
      <c r="A39" s="15">
        <v>38</v>
      </c>
      <c r="B39" s="15" t="s">
        <v>993</v>
      </c>
      <c r="C39" s="17">
        <v>44064.430555555555</v>
      </c>
      <c r="D39" s="17">
        <v>44064.433333333334</v>
      </c>
      <c r="E39" s="15">
        <v>9252196</v>
      </c>
      <c r="F39" s="15" t="s">
        <v>51</v>
      </c>
      <c r="G39" s="15" t="s">
        <v>42</v>
      </c>
      <c r="H39" s="17">
        <v>44064.50277777778</v>
      </c>
      <c r="I39" s="15" t="s">
        <v>1004</v>
      </c>
      <c r="J39" s="15" t="s">
        <v>173</v>
      </c>
      <c r="K39" s="15" t="s">
        <v>38</v>
      </c>
      <c r="L39" s="15" t="s">
        <v>1005</v>
      </c>
      <c r="M39" s="15">
        <v>34</v>
      </c>
      <c r="N39" s="15" t="s">
        <v>39</v>
      </c>
      <c r="O39" s="15" t="s">
        <v>70</v>
      </c>
      <c r="P39" s="15" t="s">
        <v>485</v>
      </c>
      <c r="Q39" s="17">
        <v>44064.631944444445</v>
      </c>
      <c r="R39" s="17"/>
      <c r="S39" s="17"/>
      <c r="T39" s="17"/>
      <c r="U39" s="17"/>
      <c r="V39" s="17"/>
      <c r="W39" s="17"/>
      <c r="X39" s="17">
        <v>44064.661111111112</v>
      </c>
      <c r="Y39" s="17"/>
      <c r="Z39" s="17">
        <v>44064.956944444442</v>
      </c>
      <c r="AA39" s="15" t="s">
        <v>40</v>
      </c>
      <c r="AB39" s="15" t="s">
        <v>49</v>
      </c>
      <c r="AJ39" s="18" t="str">
        <f t="shared" si="22"/>
        <v>NA</v>
      </c>
      <c r="AK39" s="19">
        <f t="shared" si="23"/>
        <v>-44064.50277777778</v>
      </c>
      <c r="AL39" s="19">
        <f t="shared" si="24"/>
        <v>0.45416666666278616</v>
      </c>
      <c r="AM39" s="19">
        <f t="shared" si="25"/>
        <v>0.45416666666278616</v>
      </c>
      <c r="AN39" s="19" t="e">
        <f>IF(AL39&gt;=#REF!,"NO","Yes")</f>
        <v>#REF!</v>
      </c>
      <c r="AO39" s="20" t="e">
        <f>IF(AM39="Pending","pending",IF(AM39&gt;=#REF!,"No", "Yes"))</f>
        <v>#REF!</v>
      </c>
      <c r="AP39" s="21">
        <f t="shared" ca="1" si="20"/>
        <v>44161.737907060182</v>
      </c>
      <c r="AQ39" s="22" t="str">
        <f t="shared" si="26"/>
        <v>Non Pending</v>
      </c>
    </row>
    <row r="40" spans="1:43" s="15" customFormat="1" ht="23" x14ac:dyDescent="0.35">
      <c r="A40" s="15">
        <v>39</v>
      </c>
      <c r="B40" s="15" t="s">
        <v>993</v>
      </c>
      <c r="C40" s="17">
        <v>44064.619444444441</v>
      </c>
      <c r="D40" s="17">
        <v>44064.629861111112</v>
      </c>
      <c r="E40" s="15">
        <v>9275468</v>
      </c>
      <c r="F40" s="15" t="s">
        <v>62</v>
      </c>
      <c r="G40" s="15" t="s">
        <v>42</v>
      </c>
      <c r="H40" s="17">
        <v>44064.65</v>
      </c>
      <c r="I40" s="15" t="s">
        <v>1006</v>
      </c>
      <c r="J40" s="15" t="s">
        <v>37</v>
      </c>
      <c r="K40" s="15" t="s">
        <v>38</v>
      </c>
      <c r="L40" s="15" t="s">
        <v>1007</v>
      </c>
      <c r="M40" s="15">
        <v>34</v>
      </c>
      <c r="N40" s="15" t="s">
        <v>39</v>
      </c>
      <c r="O40" s="15" t="s">
        <v>70</v>
      </c>
      <c r="P40" s="15" t="s">
        <v>127</v>
      </c>
      <c r="Q40" s="17">
        <v>44064.87777777778</v>
      </c>
      <c r="R40" s="17"/>
      <c r="S40" s="17"/>
      <c r="T40" s="17"/>
      <c r="U40" s="17"/>
      <c r="V40" s="17"/>
      <c r="W40" s="17"/>
      <c r="X40" s="17">
        <v>44064.87777777778</v>
      </c>
      <c r="Y40" s="17"/>
      <c r="Z40" s="17">
        <v>44065.581944444442</v>
      </c>
      <c r="AA40" s="15" t="s">
        <v>40</v>
      </c>
      <c r="AB40" s="15" t="s">
        <v>49</v>
      </c>
      <c r="AJ40" s="18" t="str">
        <f t="shared" si="22"/>
        <v>NA</v>
      </c>
      <c r="AK40" s="19">
        <f t="shared" si="23"/>
        <v>-44064.65</v>
      </c>
      <c r="AL40" s="19">
        <f t="shared" si="24"/>
        <v>0.93194444444088731</v>
      </c>
      <c r="AM40" s="19">
        <f t="shared" si="25"/>
        <v>0.93194444444088731</v>
      </c>
      <c r="AN40" s="19" t="e">
        <f>IF(AL40&gt;=#REF!,"NO","Yes")</f>
        <v>#REF!</v>
      </c>
      <c r="AO40" s="20" t="e">
        <f>IF(AM40="Pending","pending",IF(AM40&gt;=#REF!,"No", "Yes"))</f>
        <v>#REF!</v>
      </c>
      <c r="AP40" s="21">
        <f t="shared" ca="1" si="20"/>
        <v>44161.737907060182</v>
      </c>
      <c r="AQ40" s="22" t="str">
        <f t="shared" si="26"/>
        <v>Non Pending</v>
      </c>
    </row>
    <row r="41" spans="1:43" s="15" customFormat="1" ht="23" x14ac:dyDescent="0.35">
      <c r="A41" s="15">
        <v>40</v>
      </c>
      <c r="B41" s="15" t="s">
        <v>993</v>
      </c>
      <c r="C41" s="17">
        <v>44064.57916666667</v>
      </c>
      <c r="D41" s="17">
        <v>44064.61041666667</v>
      </c>
      <c r="E41" s="15">
        <v>9269936</v>
      </c>
      <c r="F41" s="15" t="s">
        <v>174</v>
      </c>
      <c r="G41" s="15" t="s">
        <v>41</v>
      </c>
      <c r="H41" s="17">
        <v>44064.861111111109</v>
      </c>
      <c r="I41" s="15" t="s">
        <v>1008</v>
      </c>
      <c r="J41" s="15" t="s">
        <v>37</v>
      </c>
      <c r="K41" s="15" t="s">
        <v>38</v>
      </c>
      <c r="L41" s="15" t="s">
        <v>1009</v>
      </c>
      <c r="M41" s="15">
        <v>34</v>
      </c>
      <c r="N41" s="15" t="s">
        <v>39</v>
      </c>
      <c r="O41" s="15" t="s">
        <v>70</v>
      </c>
      <c r="P41" s="15" t="s">
        <v>132</v>
      </c>
      <c r="Q41" s="17">
        <v>44064.979166666664</v>
      </c>
      <c r="R41" s="17"/>
      <c r="S41" s="17"/>
      <c r="T41" s="17"/>
      <c r="U41" s="17"/>
      <c r="V41" s="17"/>
      <c r="W41" s="17"/>
      <c r="X41" s="17">
        <v>44064.980555555558</v>
      </c>
      <c r="Y41" s="17"/>
      <c r="Z41" s="17">
        <v>44065.599305555559</v>
      </c>
      <c r="AA41" s="15" t="s">
        <v>40</v>
      </c>
      <c r="AB41" s="15" t="s">
        <v>49</v>
      </c>
      <c r="AJ41" s="18" t="str">
        <f t="shared" si="22"/>
        <v>NA</v>
      </c>
      <c r="AK41" s="19">
        <f t="shared" si="23"/>
        <v>-44064.861111111109</v>
      </c>
      <c r="AL41" s="19">
        <f t="shared" si="24"/>
        <v>0.73819444444961846</v>
      </c>
      <c r="AM41" s="19">
        <f t="shared" si="25"/>
        <v>0.73819444444961846</v>
      </c>
      <c r="AN41" s="19" t="e">
        <f>IF(AL41&gt;=#REF!,"NO","Yes")</f>
        <v>#REF!</v>
      </c>
      <c r="AO41" s="20" t="e">
        <f>IF(AM41="Pending","pending",IF(AM41&gt;=#REF!,"No", "Yes"))</f>
        <v>#REF!</v>
      </c>
      <c r="AP41" s="21">
        <f t="shared" ca="1" si="20"/>
        <v>44161.737907060182</v>
      </c>
      <c r="AQ41" s="22" t="str">
        <f t="shared" si="26"/>
        <v>Non Pending</v>
      </c>
    </row>
    <row r="42" spans="1:43" s="15" customFormat="1" ht="23" x14ac:dyDescent="0.35">
      <c r="A42" s="15">
        <v>41</v>
      </c>
      <c r="B42" s="15" t="s">
        <v>993</v>
      </c>
      <c r="C42" s="17">
        <v>44064.671527777777</v>
      </c>
      <c r="D42" s="17">
        <v>44064.869444444441</v>
      </c>
      <c r="E42" s="15">
        <v>9283717</v>
      </c>
      <c r="F42" s="15" t="s">
        <v>60</v>
      </c>
      <c r="G42" s="15" t="s">
        <v>41</v>
      </c>
      <c r="H42" s="17">
        <v>44064.883333333331</v>
      </c>
      <c r="I42" s="15" t="s">
        <v>582</v>
      </c>
      <c r="J42" s="15" t="s">
        <v>37</v>
      </c>
      <c r="K42" s="15" t="s">
        <v>38</v>
      </c>
      <c r="L42" s="15" t="s">
        <v>1010</v>
      </c>
      <c r="M42" s="15">
        <v>34</v>
      </c>
      <c r="N42" s="15" t="s">
        <v>39</v>
      </c>
      <c r="O42" s="15" t="s">
        <v>70</v>
      </c>
      <c r="P42" s="15" t="s">
        <v>132</v>
      </c>
      <c r="Q42" s="17">
        <v>44064.979166666664</v>
      </c>
      <c r="R42" s="17"/>
      <c r="S42" s="17"/>
      <c r="T42" s="17"/>
      <c r="U42" s="17"/>
      <c r="V42" s="17"/>
      <c r="W42" s="17"/>
      <c r="X42" s="17">
        <v>44064.980555555558</v>
      </c>
      <c r="Y42" s="17"/>
      <c r="Z42" s="17">
        <v>44065.604861111111</v>
      </c>
      <c r="AA42" s="15" t="s">
        <v>40</v>
      </c>
      <c r="AB42" s="15" t="s">
        <v>49</v>
      </c>
      <c r="AJ42" s="18" t="str">
        <f t="shared" si="22"/>
        <v>NA</v>
      </c>
      <c r="AK42" s="19">
        <f t="shared" si="23"/>
        <v>-44064.883333333331</v>
      </c>
      <c r="AL42" s="19">
        <f t="shared" si="24"/>
        <v>0.72152777777955635</v>
      </c>
      <c r="AM42" s="19">
        <f t="shared" si="25"/>
        <v>0.72152777777955635</v>
      </c>
      <c r="AN42" s="19" t="e">
        <f>IF(AL42&gt;=#REF!,"NO","Yes")</f>
        <v>#REF!</v>
      </c>
      <c r="AO42" s="20" t="e">
        <f>IF(AM42="Pending","pending",IF(AM42&gt;=#REF!,"No", "Yes"))</f>
        <v>#REF!</v>
      </c>
      <c r="AP42" s="21">
        <f t="shared" ca="1" si="20"/>
        <v>44161.737907060182</v>
      </c>
      <c r="AQ42" s="22" t="str">
        <f t="shared" si="26"/>
        <v>Non Pending</v>
      </c>
    </row>
    <row r="43" spans="1:43" s="15" customFormat="1" x14ac:dyDescent="0.35">
      <c r="A43" s="15">
        <v>42</v>
      </c>
      <c r="B43" s="15" t="s">
        <v>993</v>
      </c>
      <c r="C43" s="17">
        <v>44065.416666666664</v>
      </c>
      <c r="D43" s="17">
        <v>44065.738194444442</v>
      </c>
      <c r="E43" s="15">
        <v>9318371</v>
      </c>
      <c r="F43" s="15" t="s">
        <v>332</v>
      </c>
      <c r="G43" s="15" t="s">
        <v>333</v>
      </c>
      <c r="H43" s="17">
        <v>44065.79791666667</v>
      </c>
      <c r="I43" s="15" t="s">
        <v>1011</v>
      </c>
      <c r="J43" s="15" t="s">
        <v>37</v>
      </c>
      <c r="K43" s="15" t="s">
        <v>38</v>
      </c>
      <c r="L43" s="15" t="s">
        <v>104</v>
      </c>
      <c r="M43" s="15">
        <v>34</v>
      </c>
      <c r="N43" s="15" t="s">
        <v>74</v>
      </c>
      <c r="O43" s="15" t="s">
        <v>70</v>
      </c>
      <c r="P43" s="15" t="s">
        <v>127</v>
      </c>
      <c r="Q43" s="17">
        <v>44065.904166666667</v>
      </c>
      <c r="R43" s="17">
        <v>44065.904166666667</v>
      </c>
      <c r="S43" s="17">
        <v>44065.914583333331</v>
      </c>
      <c r="T43" s="17">
        <v>44065.920138888891</v>
      </c>
      <c r="U43" s="17">
        <v>44066.034722222219</v>
      </c>
      <c r="V43" s="17">
        <v>44066.038194444445</v>
      </c>
      <c r="W43" s="17"/>
      <c r="X43" s="17"/>
      <c r="Y43" s="17"/>
      <c r="Z43" s="17"/>
      <c r="AA43" s="15" t="s">
        <v>183</v>
      </c>
      <c r="AB43" s="15" t="s">
        <v>76</v>
      </c>
      <c r="AD43" s="32">
        <v>157062</v>
      </c>
      <c r="AJ43" s="18">
        <f t="shared" si="22"/>
        <v>0.11666666666133096</v>
      </c>
      <c r="AK43" s="19">
        <f t="shared" si="23"/>
        <v>0.23680555554892635</v>
      </c>
      <c r="AL43" s="19">
        <f t="shared" si="24"/>
        <v>0.24027777777519077</v>
      </c>
      <c r="AM43" s="19" t="str">
        <f t="shared" si="25"/>
        <v>Pending</v>
      </c>
      <c r="AN43" s="19" t="e">
        <f>IF(AL43&gt;=#REF!,"NO","Yes")</f>
        <v>#REF!</v>
      </c>
      <c r="AO43" s="20" t="str">
        <f>IF(AM43="Pending","pending",IF(AM43&gt;=#REF!,"No", "Yes"))</f>
        <v>pending</v>
      </c>
      <c r="AP43" s="21">
        <f t="shared" ca="1" si="20"/>
        <v>44161.737907060182</v>
      </c>
      <c r="AQ43" s="22">
        <f t="shared" ca="1" si="26"/>
        <v>95.939990393511835</v>
      </c>
    </row>
    <row r="44" spans="1:43" s="15" customFormat="1" ht="23" x14ac:dyDescent="0.35">
      <c r="A44" s="15">
        <v>43</v>
      </c>
      <c r="B44" s="15" t="s">
        <v>993</v>
      </c>
      <c r="C44" s="17">
        <v>44065.780555555553</v>
      </c>
      <c r="D44" s="17">
        <v>44065.795138888891</v>
      </c>
      <c r="E44" s="15">
        <v>9390239</v>
      </c>
      <c r="F44" s="15" t="s">
        <v>155</v>
      </c>
      <c r="G44" s="15" t="s">
        <v>41</v>
      </c>
      <c r="H44" s="17">
        <v>44065.832638888889</v>
      </c>
      <c r="I44" s="15" t="s">
        <v>1012</v>
      </c>
      <c r="J44" s="15" t="s">
        <v>37</v>
      </c>
      <c r="K44" s="15" t="s">
        <v>38</v>
      </c>
      <c r="L44" s="15" t="s">
        <v>1013</v>
      </c>
      <c r="M44" s="15">
        <v>34</v>
      </c>
      <c r="N44" s="15" t="s">
        <v>39</v>
      </c>
      <c r="O44" s="15" t="s">
        <v>70</v>
      </c>
      <c r="P44" s="15" t="s">
        <v>132</v>
      </c>
      <c r="Q44" s="17">
        <v>44065.958333333336</v>
      </c>
      <c r="R44" s="17"/>
      <c r="S44" s="17"/>
      <c r="T44" s="17"/>
      <c r="U44" s="17"/>
      <c r="V44" s="17"/>
      <c r="W44" s="17"/>
      <c r="X44" s="17">
        <v>44065.963888888888</v>
      </c>
      <c r="Y44" s="17"/>
      <c r="Z44" s="17">
        <v>44066.603472222225</v>
      </c>
      <c r="AA44" s="15" t="s">
        <v>40</v>
      </c>
      <c r="AB44" s="15" t="s">
        <v>49</v>
      </c>
      <c r="AJ44" s="18" t="str">
        <f t="shared" si="22"/>
        <v>NA</v>
      </c>
      <c r="AK44" s="19">
        <f t="shared" si="23"/>
        <v>-44065.832638888889</v>
      </c>
      <c r="AL44" s="19">
        <f t="shared" si="24"/>
        <v>0.77083333333575865</v>
      </c>
      <c r="AM44" s="19">
        <f t="shared" si="25"/>
        <v>0.77083333333575865</v>
      </c>
      <c r="AN44" s="19" t="e">
        <f>IF(AL44&gt;=#REF!,"NO","Yes")</f>
        <v>#REF!</v>
      </c>
      <c r="AO44" s="20" t="e">
        <f>IF(AM44="Pending","pending",IF(AM44&gt;=#REF!,"No", "Yes"))</f>
        <v>#REF!</v>
      </c>
      <c r="AP44" s="21">
        <f t="shared" ca="1" si="20"/>
        <v>44161.737907060182</v>
      </c>
      <c r="AQ44" s="22" t="str">
        <f t="shared" si="26"/>
        <v>Non Pending</v>
      </c>
    </row>
    <row r="45" spans="1:43" s="15" customFormat="1" ht="34.5" x14ac:dyDescent="0.35">
      <c r="A45" s="15">
        <v>44</v>
      </c>
      <c r="B45" s="15" t="s">
        <v>993</v>
      </c>
      <c r="C45" s="17">
        <v>44065.525000000001</v>
      </c>
      <c r="D45" s="17">
        <v>44065.525694444441</v>
      </c>
      <c r="E45" s="15">
        <v>9252621</v>
      </c>
      <c r="F45" s="15" t="s">
        <v>51</v>
      </c>
      <c r="G45" s="15" t="s">
        <v>42</v>
      </c>
      <c r="H45" s="17">
        <v>44065.57916666667</v>
      </c>
      <c r="I45" s="15" t="s">
        <v>1014</v>
      </c>
      <c r="J45" s="15" t="s">
        <v>37</v>
      </c>
      <c r="K45" s="15" t="s">
        <v>38</v>
      </c>
      <c r="L45" s="15" t="s">
        <v>1031</v>
      </c>
      <c r="M45" s="15">
        <v>34</v>
      </c>
      <c r="N45" s="15" t="s">
        <v>39</v>
      </c>
      <c r="O45" s="15" t="s">
        <v>70</v>
      </c>
      <c r="P45" s="15" t="s">
        <v>219</v>
      </c>
      <c r="Q45" s="17">
        <v>44065.958333333336</v>
      </c>
      <c r="R45" s="17"/>
      <c r="S45" s="17"/>
      <c r="T45" s="17"/>
      <c r="U45" s="17"/>
      <c r="V45" s="17"/>
      <c r="W45" s="17"/>
      <c r="X45" s="17">
        <v>44065.96875</v>
      </c>
      <c r="Y45" s="17"/>
      <c r="Z45" s="17">
        <v>44066.599305555559</v>
      </c>
      <c r="AA45" s="15" t="s">
        <v>40</v>
      </c>
      <c r="AB45" s="15" t="s">
        <v>49</v>
      </c>
      <c r="AJ45" s="18" t="str">
        <f t="shared" si="22"/>
        <v>NA</v>
      </c>
      <c r="AK45" s="19">
        <f t="shared" si="23"/>
        <v>-44065.57916666667</v>
      </c>
      <c r="AL45" s="19">
        <f t="shared" si="24"/>
        <v>1.0201388888890506</v>
      </c>
      <c r="AM45" s="19">
        <f t="shared" si="25"/>
        <v>1.0201388888890506</v>
      </c>
      <c r="AN45" s="19" t="e">
        <f>IF(AL45&gt;=#REF!,"NO","Yes")</f>
        <v>#REF!</v>
      </c>
      <c r="AO45" s="20" t="e">
        <f>IF(AM45="Pending","pending",IF(AM45&gt;=#REF!,"No", "Yes"))</f>
        <v>#REF!</v>
      </c>
      <c r="AP45" s="21">
        <f t="shared" ca="1" si="20"/>
        <v>44161.737907060182</v>
      </c>
      <c r="AQ45" s="22" t="str">
        <f t="shared" si="26"/>
        <v>Non Pending</v>
      </c>
    </row>
    <row r="46" spans="1:43" s="15" customFormat="1" ht="23" x14ac:dyDescent="0.35">
      <c r="A46" s="15">
        <v>45</v>
      </c>
      <c r="B46" s="15" t="s">
        <v>936</v>
      </c>
      <c r="C46" s="17">
        <v>44066.388888888891</v>
      </c>
      <c r="D46" s="17">
        <v>44066.416666666664</v>
      </c>
      <c r="E46" s="15">
        <v>9437667</v>
      </c>
      <c r="F46" s="15" t="s">
        <v>174</v>
      </c>
      <c r="G46" s="15" t="s">
        <v>67</v>
      </c>
      <c r="H46" s="17">
        <v>44066.501388888886</v>
      </c>
      <c r="I46" s="15" t="s">
        <v>1015</v>
      </c>
      <c r="J46" s="15" t="s">
        <v>37</v>
      </c>
      <c r="K46" s="15" t="s">
        <v>38</v>
      </c>
      <c r="L46" s="15" t="s">
        <v>1016</v>
      </c>
      <c r="M46" s="15">
        <v>34</v>
      </c>
      <c r="N46" s="15" t="s">
        <v>39</v>
      </c>
      <c r="O46" s="15" t="s">
        <v>70</v>
      </c>
      <c r="P46" s="15" t="s">
        <v>65</v>
      </c>
      <c r="Q46" s="17">
        <v>44066.642361111109</v>
      </c>
      <c r="R46" s="17"/>
      <c r="S46" s="17"/>
      <c r="T46" s="17"/>
      <c r="U46" s="17"/>
      <c r="V46" s="17"/>
      <c r="W46" s="17"/>
      <c r="X46" s="17">
        <v>44066.642361111109</v>
      </c>
      <c r="Y46" s="17"/>
      <c r="Z46" s="17">
        <v>44066.761805555558</v>
      </c>
      <c r="AA46" s="15" t="s">
        <v>40</v>
      </c>
      <c r="AB46" s="15" t="s">
        <v>49</v>
      </c>
      <c r="AJ46" s="18" t="str">
        <f t="shared" si="22"/>
        <v>NA</v>
      </c>
      <c r="AK46" s="19">
        <f t="shared" si="23"/>
        <v>-44066.501388888886</v>
      </c>
      <c r="AL46" s="19">
        <f t="shared" si="24"/>
        <v>0.26041666667151731</v>
      </c>
      <c r="AM46" s="19">
        <f t="shared" si="25"/>
        <v>0.26041666667151731</v>
      </c>
      <c r="AN46" s="19" t="e">
        <f>IF(AL46&gt;=#REF!,"NO","Yes")</f>
        <v>#REF!</v>
      </c>
      <c r="AO46" s="20" t="e">
        <f>IF(AM46="Pending","pending",IF(AM46&gt;=#REF!,"No", "Yes"))</f>
        <v>#REF!</v>
      </c>
      <c r="AP46" s="21">
        <f t="shared" ca="1" si="20"/>
        <v>44161.737907060182</v>
      </c>
      <c r="AQ46" s="22" t="str">
        <f t="shared" si="26"/>
        <v>Non Pending</v>
      </c>
    </row>
    <row r="47" spans="1:43" s="15" customFormat="1" ht="23" x14ac:dyDescent="0.35">
      <c r="A47" s="15">
        <v>46</v>
      </c>
      <c r="B47" s="15" t="s">
        <v>936</v>
      </c>
      <c r="C47" s="17">
        <v>44067.159722222219</v>
      </c>
      <c r="D47" s="17">
        <v>44067.159722222219</v>
      </c>
      <c r="E47" s="32">
        <v>9513497</v>
      </c>
      <c r="F47" s="15" t="s">
        <v>62</v>
      </c>
      <c r="G47" s="15" t="s">
        <v>42</v>
      </c>
      <c r="H47" s="17">
        <v>44067.28125</v>
      </c>
      <c r="I47" s="32" t="s">
        <v>364</v>
      </c>
      <c r="J47" s="15" t="s">
        <v>37</v>
      </c>
      <c r="K47" s="15" t="s">
        <v>38</v>
      </c>
      <c r="L47" s="32" t="s">
        <v>1017</v>
      </c>
      <c r="M47" s="15">
        <v>34</v>
      </c>
      <c r="N47" s="15" t="s">
        <v>39</v>
      </c>
      <c r="O47" s="15" t="s">
        <v>70</v>
      </c>
      <c r="P47" s="15" t="s">
        <v>82</v>
      </c>
      <c r="Q47" s="17">
        <v>44067.288194444445</v>
      </c>
      <c r="X47" s="17">
        <v>44067.288194444445</v>
      </c>
      <c r="Y47" s="17"/>
      <c r="Z47" s="17">
        <v>44067.670138888891</v>
      </c>
      <c r="AA47" s="15" t="s">
        <v>40</v>
      </c>
      <c r="AB47" s="15" t="s">
        <v>49</v>
      </c>
      <c r="AJ47" s="18" t="str">
        <f t="shared" si="22"/>
        <v>NA</v>
      </c>
      <c r="AK47" s="19">
        <f t="shared" si="23"/>
        <v>-44067.28125</v>
      </c>
      <c r="AL47" s="19">
        <f t="shared" si="24"/>
        <v>0.38888888889050577</v>
      </c>
      <c r="AM47" s="19">
        <f t="shared" si="25"/>
        <v>0.38888888889050577</v>
      </c>
      <c r="AN47" s="19" t="e">
        <f>IF(AL47&gt;=#REF!,"NO","Yes")</f>
        <v>#REF!</v>
      </c>
      <c r="AO47" s="20" t="e">
        <f>IF(AM47="Pending","pending",IF(AM47&gt;=#REF!,"No", "Yes"))</f>
        <v>#REF!</v>
      </c>
      <c r="AP47" s="21">
        <f t="shared" ca="1" si="20"/>
        <v>44161.737907060182</v>
      </c>
      <c r="AQ47" s="22" t="str">
        <f t="shared" si="26"/>
        <v>Non Pending</v>
      </c>
    </row>
    <row r="48" spans="1:43" s="15" customFormat="1" ht="23" x14ac:dyDescent="0.35">
      <c r="A48" s="15">
        <v>47</v>
      </c>
      <c r="B48" s="15" t="s">
        <v>936</v>
      </c>
      <c r="C48" s="17">
        <v>44066.374305555553</v>
      </c>
      <c r="D48" s="17">
        <v>44066.444444444445</v>
      </c>
      <c r="E48" s="32">
        <v>9436279</v>
      </c>
      <c r="F48" s="15" t="s">
        <v>62</v>
      </c>
      <c r="G48" s="15" t="s">
        <v>42</v>
      </c>
      <c r="H48" s="17">
        <v>44066.51458333333</v>
      </c>
      <c r="I48" s="15" t="s">
        <v>1018</v>
      </c>
      <c r="J48" s="15" t="s">
        <v>37</v>
      </c>
      <c r="K48" s="15" t="s">
        <v>38</v>
      </c>
      <c r="L48" s="15" t="s">
        <v>968</v>
      </c>
      <c r="M48" s="15">
        <v>34</v>
      </c>
      <c r="N48" s="15" t="s">
        <v>39</v>
      </c>
      <c r="O48" s="15" t="s">
        <v>70</v>
      </c>
      <c r="P48" s="15" t="s">
        <v>106</v>
      </c>
      <c r="Q48" s="17">
        <v>44066.768750000003</v>
      </c>
      <c r="X48" s="17">
        <v>44066.768750000003</v>
      </c>
      <c r="Y48" s="17"/>
      <c r="Z48" s="17">
        <v>44067.273611111108</v>
      </c>
      <c r="AA48" s="15" t="s">
        <v>40</v>
      </c>
      <c r="AB48" s="15" t="s">
        <v>49</v>
      </c>
      <c r="AJ48" s="18" t="str">
        <f t="shared" si="22"/>
        <v>NA</v>
      </c>
      <c r="AK48" s="19">
        <f t="shared" si="23"/>
        <v>-44066.51458333333</v>
      </c>
      <c r="AL48" s="19">
        <f t="shared" si="24"/>
        <v>0.75902777777810115</v>
      </c>
      <c r="AM48" s="19">
        <f t="shared" si="25"/>
        <v>0.75902777777810115</v>
      </c>
      <c r="AN48" s="19" t="e">
        <f>IF(AL48&gt;=#REF!,"NO","Yes")</f>
        <v>#REF!</v>
      </c>
      <c r="AO48" s="20" t="e">
        <f>IF(AM48="Pending","pending",IF(AM48&gt;=#REF!,"No", "Yes"))</f>
        <v>#REF!</v>
      </c>
      <c r="AP48" s="21">
        <f t="shared" ca="1" si="20"/>
        <v>44161.737907060182</v>
      </c>
      <c r="AQ48" s="22" t="str">
        <f t="shared" si="26"/>
        <v>Non Pending</v>
      </c>
    </row>
    <row r="49" spans="1:43" s="15" customFormat="1" x14ac:dyDescent="0.35">
      <c r="A49" s="15">
        <v>48</v>
      </c>
      <c r="B49" s="15" t="s">
        <v>936</v>
      </c>
      <c r="C49" s="17">
        <v>44067.076388888891</v>
      </c>
      <c r="D49" s="17">
        <v>44067.21875</v>
      </c>
      <c r="E49" s="15">
        <v>9509029</v>
      </c>
      <c r="F49" s="15" t="s">
        <v>174</v>
      </c>
      <c r="G49" s="15" t="s">
        <v>41</v>
      </c>
      <c r="H49" s="17">
        <v>44067.279166666667</v>
      </c>
      <c r="I49" s="15" t="s">
        <v>1019</v>
      </c>
      <c r="J49" s="15" t="s">
        <v>1020</v>
      </c>
      <c r="K49" s="15" t="s">
        <v>192</v>
      </c>
      <c r="L49" s="15" t="s">
        <v>104</v>
      </c>
      <c r="M49" s="15">
        <v>34</v>
      </c>
      <c r="N49" s="15" t="s">
        <v>74</v>
      </c>
      <c r="O49" s="15" t="s">
        <v>70</v>
      </c>
      <c r="P49" s="15" t="s">
        <v>79</v>
      </c>
      <c r="Q49" s="17">
        <v>44067.625</v>
      </c>
      <c r="R49" s="17">
        <v>44067.666666666664</v>
      </c>
      <c r="S49" s="17">
        <v>44067.579861111109</v>
      </c>
      <c r="T49" s="17">
        <v>44068.579861111109</v>
      </c>
      <c r="U49" s="17">
        <v>44068.701388888891</v>
      </c>
      <c r="V49" s="17">
        <v>44068.704861111109</v>
      </c>
      <c r="X49" s="17"/>
      <c r="Y49" s="17"/>
      <c r="Z49" s="17"/>
      <c r="AA49" s="15" t="s">
        <v>183</v>
      </c>
      <c r="AB49" s="15" t="s">
        <v>76</v>
      </c>
      <c r="AD49" s="32">
        <v>156611</v>
      </c>
      <c r="AJ49" s="18">
        <f t="shared" si="22"/>
        <v>0.3006944444423425</v>
      </c>
      <c r="AK49" s="19">
        <f t="shared" si="23"/>
        <v>1.422222222223354</v>
      </c>
      <c r="AL49" s="19">
        <f t="shared" si="24"/>
        <v>1.4256944444423425</v>
      </c>
      <c r="AM49" s="19" t="str">
        <f t="shared" si="25"/>
        <v>Pending</v>
      </c>
      <c r="AN49" s="19" t="e">
        <f>IF(AL49&gt;=#REF!,"NO","Yes")</f>
        <v>#REF!</v>
      </c>
      <c r="AO49" s="20" t="str">
        <f>IF(AM49="Pending","pending",IF(AM49&gt;=#REF!,"No", "Yes"))</f>
        <v>pending</v>
      </c>
      <c r="AP49" s="21">
        <f t="shared" ca="1" si="20"/>
        <v>44161.737907060182</v>
      </c>
      <c r="AQ49" s="22">
        <f t="shared" ca="1" si="26"/>
        <v>94.458740393514745</v>
      </c>
    </row>
    <row r="50" spans="1:43" s="15" customFormat="1" ht="57.5" x14ac:dyDescent="0.35">
      <c r="A50" s="15">
        <v>49</v>
      </c>
      <c r="B50" s="15" t="s">
        <v>936</v>
      </c>
      <c r="C50" s="32" t="s">
        <v>1021</v>
      </c>
      <c r="D50" s="15" t="s">
        <v>1022</v>
      </c>
      <c r="E50" s="32">
        <v>9547913</v>
      </c>
      <c r="F50" s="15" t="s">
        <v>51</v>
      </c>
      <c r="G50" s="15" t="s">
        <v>42</v>
      </c>
      <c r="H50" s="17">
        <v>44067.615972222222</v>
      </c>
      <c r="I50" s="15" t="s">
        <v>1023</v>
      </c>
      <c r="J50" s="15" t="s">
        <v>403</v>
      </c>
      <c r="K50" s="15" t="s">
        <v>38</v>
      </c>
      <c r="L50" s="15" t="s">
        <v>1024</v>
      </c>
      <c r="M50" s="15">
        <v>34</v>
      </c>
      <c r="N50" s="15" t="s">
        <v>39</v>
      </c>
      <c r="O50" s="15" t="s">
        <v>70</v>
      </c>
      <c r="P50" s="15" t="s">
        <v>127</v>
      </c>
      <c r="Q50" s="17">
        <v>44067.761805555558</v>
      </c>
      <c r="X50" s="17">
        <v>44067.761805555558</v>
      </c>
      <c r="Y50" s="17"/>
      <c r="Z50" s="17">
        <v>44068.261805555558</v>
      </c>
      <c r="AA50" s="15" t="s">
        <v>40</v>
      </c>
      <c r="AB50" s="15" t="s">
        <v>49</v>
      </c>
      <c r="AJ50" s="18" t="str">
        <f t="shared" si="22"/>
        <v>NA</v>
      </c>
      <c r="AK50" s="19">
        <f t="shared" si="23"/>
        <v>-44067.615972222222</v>
      </c>
      <c r="AL50" s="19">
        <f t="shared" si="24"/>
        <v>0.64583333333575865</v>
      </c>
      <c r="AM50" s="19">
        <f t="shared" si="25"/>
        <v>0.64583333333575865</v>
      </c>
      <c r="AN50" s="19" t="e">
        <f>IF(AL50&gt;=#REF!,"NO","Yes")</f>
        <v>#REF!</v>
      </c>
      <c r="AO50" s="20" t="e">
        <f>IF(AM50="Pending","pending",IF(AM50&gt;=#REF!,"No", "Yes"))</f>
        <v>#REF!</v>
      </c>
      <c r="AP50" s="21">
        <f t="shared" ca="1" si="20"/>
        <v>44161.737907060182</v>
      </c>
      <c r="AQ50" s="22" t="str">
        <f t="shared" si="26"/>
        <v>Non Pending</v>
      </c>
    </row>
    <row r="51" spans="1:43" s="15" customFormat="1" ht="23" x14ac:dyDescent="0.35">
      <c r="A51" s="15">
        <v>50</v>
      </c>
      <c r="B51" s="15" t="s">
        <v>936</v>
      </c>
      <c r="C51" s="17">
        <v>44067.770833333336</v>
      </c>
      <c r="D51" s="17">
        <v>44067.789583333331</v>
      </c>
      <c r="E51" s="32">
        <v>9572221</v>
      </c>
      <c r="F51" s="15" t="s">
        <v>62</v>
      </c>
      <c r="G51" s="15" t="s">
        <v>41</v>
      </c>
      <c r="H51" s="17">
        <v>44067.88958333333</v>
      </c>
      <c r="I51" s="15" t="s">
        <v>1025</v>
      </c>
      <c r="J51" s="15" t="s">
        <v>37</v>
      </c>
      <c r="K51" s="15" t="s">
        <v>38</v>
      </c>
      <c r="L51" s="15" t="s">
        <v>1026</v>
      </c>
      <c r="M51" s="15">
        <v>34</v>
      </c>
      <c r="N51" s="15" t="s">
        <v>39</v>
      </c>
      <c r="O51" s="15" t="s">
        <v>70</v>
      </c>
      <c r="P51" s="15" t="s">
        <v>127</v>
      </c>
      <c r="Q51" s="17">
        <v>44067.9375</v>
      </c>
      <c r="X51" s="17">
        <v>44067.9375</v>
      </c>
      <c r="Y51" s="17"/>
      <c r="Z51" s="17">
        <v>44068.584722222222</v>
      </c>
      <c r="AA51" s="15" t="s">
        <v>40</v>
      </c>
      <c r="AB51" s="15" t="s">
        <v>49</v>
      </c>
      <c r="AJ51" s="18" t="str">
        <f t="shared" si="22"/>
        <v>NA</v>
      </c>
      <c r="AK51" s="19">
        <f t="shared" si="23"/>
        <v>-44067.88958333333</v>
      </c>
      <c r="AL51" s="19">
        <f t="shared" si="24"/>
        <v>0.69513888889196096</v>
      </c>
      <c r="AM51" s="19">
        <f t="shared" si="25"/>
        <v>0.69513888889196096</v>
      </c>
      <c r="AN51" s="19" t="e">
        <f>IF(AL51&gt;=#REF!,"NO","Yes")</f>
        <v>#REF!</v>
      </c>
      <c r="AO51" s="20" t="e">
        <f>IF(AM51="Pending","pending",IF(AM51&gt;=#REF!,"No", "Yes"))</f>
        <v>#REF!</v>
      </c>
      <c r="AP51" s="21">
        <f t="shared" ca="1" si="20"/>
        <v>44161.737907060182</v>
      </c>
      <c r="AQ51" s="22" t="str">
        <f t="shared" si="26"/>
        <v>Non Pending</v>
      </c>
    </row>
    <row r="52" spans="1:43" s="15" customFormat="1" ht="23" x14ac:dyDescent="0.35">
      <c r="A52" s="15">
        <v>51</v>
      </c>
      <c r="B52" s="15" t="s">
        <v>936</v>
      </c>
      <c r="C52" s="17">
        <v>44067.84652777778</v>
      </c>
      <c r="D52" s="17">
        <v>44067.84652777778</v>
      </c>
      <c r="E52" s="32">
        <v>9579446</v>
      </c>
      <c r="F52" s="15" t="s">
        <v>51</v>
      </c>
      <c r="G52" s="15" t="s">
        <v>42</v>
      </c>
      <c r="H52" s="17">
        <v>44067.934027777781</v>
      </c>
      <c r="I52" s="15" t="s">
        <v>1027</v>
      </c>
      <c r="J52" s="15" t="s">
        <v>403</v>
      </c>
      <c r="K52" s="15" t="s">
        <v>38</v>
      </c>
      <c r="L52" s="15" t="s">
        <v>1028</v>
      </c>
      <c r="M52" s="15">
        <v>34</v>
      </c>
      <c r="N52" s="15" t="s">
        <v>39</v>
      </c>
      <c r="O52" s="15" t="s">
        <v>70</v>
      </c>
      <c r="P52" s="15" t="s">
        <v>149</v>
      </c>
      <c r="Q52" s="17">
        <v>44067.916666666664</v>
      </c>
      <c r="X52" s="17">
        <v>44067.946527777778</v>
      </c>
      <c r="Y52" s="17"/>
      <c r="Z52" s="17">
        <v>44068.574999999997</v>
      </c>
      <c r="AA52" s="15" t="s">
        <v>40</v>
      </c>
      <c r="AB52" s="15" t="s">
        <v>49</v>
      </c>
      <c r="AJ52" s="18" t="str">
        <f t="shared" si="22"/>
        <v>NA</v>
      </c>
      <c r="AK52" s="19">
        <f t="shared" si="23"/>
        <v>-44067.934027777781</v>
      </c>
      <c r="AL52" s="19">
        <f t="shared" si="24"/>
        <v>0.64097222221607808</v>
      </c>
      <c r="AM52" s="19">
        <f t="shared" si="25"/>
        <v>0.64097222221607808</v>
      </c>
      <c r="AN52" s="19" t="e">
        <f>IF(AL52&gt;=#REF!,"NO","Yes")</f>
        <v>#REF!</v>
      </c>
      <c r="AO52" s="20" t="e">
        <f>IF(AM52="Pending","pending",IF(AM52&gt;=#REF!,"No", "Yes"))</f>
        <v>#REF!</v>
      </c>
      <c r="AP52" s="21">
        <f t="shared" ca="1" si="20"/>
        <v>44161.737907060182</v>
      </c>
      <c r="AQ52" s="22" t="str">
        <f t="shared" si="26"/>
        <v>Non Pending</v>
      </c>
    </row>
    <row r="53" spans="1:43" s="15" customFormat="1" ht="46" x14ac:dyDescent="0.35">
      <c r="A53" s="15">
        <v>52</v>
      </c>
      <c r="B53" s="15" t="s">
        <v>936</v>
      </c>
      <c r="C53" s="17">
        <v>44068.517361111109</v>
      </c>
      <c r="D53" s="17">
        <v>44068.522916666669</v>
      </c>
      <c r="E53" s="15">
        <v>9634056</v>
      </c>
      <c r="F53" s="15" t="s">
        <v>51</v>
      </c>
      <c r="G53" s="15" t="s">
        <v>42</v>
      </c>
      <c r="H53" s="17">
        <v>44068.718055555553</v>
      </c>
      <c r="I53" s="15" t="s">
        <v>1029</v>
      </c>
      <c r="J53" s="15" t="s">
        <v>403</v>
      </c>
      <c r="K53" s="15" t="s">
        <v>38</v>
      </c>
      <c r="L53" s="15" t="s">
        <v>1030</v>
      </c>
      <c r="M53" s="15">
        <v>34</v>
      </c>
      <c r="N53" s="15" t="s">
        <v>39</v>
      </c>
      <c r="O53" s="15" t="s">
        <v>70</v>
      </c>
      <c r="P53" s="15" t="s">
        <v>52</v>
      </c>
      <c r="Q53" s="17">
        <v>44068.743055555555</v>
      </c>
      <c r="X53" s="17">
        <v>44068.74722222222</v>
      </c>
      <c r="Y53" s="17"/>
      <c r="Z53" s="17">
        <v>44069.268750000003</v>
      </c>
      <c r="AA53" s="15" t="s">
        <v>40</v>
      </c>
      <c r="AB53" s="15" t="s">
        <v>49</v>
      </c>
      <c r="AJ53" s="18" t="str">
        <f t="shared" si="22"/>
        <v>NA</v>
      </c>
      <c r="AK53" s="19">
        <f t="shared" si="23"/>
        <v>-44068.718055555553</v>
      </c>
      <c r="AL53" s="19">
        <f t="shared" si="24"/>
        <v>0.55069444444961846</v>
      </c>
      <c r="AM53" s="19">
        <f t="shared" si="25"/>
        <v>0.55069444444961846</v>
      </c>
      <c r="AN53" s="19" t="e">
        <f>IF(AL53&gt;=#REF!,"NO","Yes")</f>
        <v>#REF!</v>
      </c>
      <c r="AO53" s="20" t="e">
        <f>IF(AM53="Pending","pending",IF(AM53&gt;=#REF!,"No", "Yes"))</f>
        <v>#REF!</v>
      </c>
      <c r="AP53" s="21">
        <f t="shared" ca="1" si="20"/>
        <v>44161.737907060182</v>
      </c>
      <c r="AQ53" s="22" t="str">
        <f t="shared" si="26"/>
        <v>Non Pending</v>
      </c>
    </row>
    <row r="54" spans="1:43" s="15" customFormat="1" ht="23" x14ac:dyDescent="0.35">
      <c r="A54" s="15">
        <v>53</v>
      </c>
      <c r="B54" s="15" t="s">
        <v>936</v>
      </c>
      <c r="C54" s="17">
        <v>44068.657638888886</v>
      </c>
      <c r="D54" s="17">
        <v>44068.658333333333</v>
      </c>
      <c r="E54" s="15">
        <v>9650502</v>
      </c>
      <c r="F54" s="15" t="s">
        <v>62</v>
      </c>
      <c r="G54" s="15" t="s">
        <v>978</v>
      </c>
      <c r="H54" s="17">
        <v>44068.708333333336</v>
      </c>
      <c r="I54" s="15" t="s">
        <v>994</v>
      </c>
      <c r="J54" s="15" t="s">
        <v>37</v>
      </c>
      <c r="K54" s="15" t="s">
        <v>38</v>
      </c>
      <c r="L54" s="15" t="s">
        <v>1032</v>
      </c>
      <c r="M54" s="15">
        <v>34</v>
      </c>
      <c r="N54" s="15" t="s">
        <v>39</v>
      </c>
      <c r="O54" s="15" t="s">
        <v>70</v>
      </c>
      <c r="P54" s="15" t="s">
        <v>53</v>
      </c>
      <c r="Q54" s="17">
        <v>44068.958333333336</v>
      </c>
      <c r="X54" s="17">
        <v>44068.958333333336</v>
      </c>
      <c r="Y54" s="17"/>
      <c r="Z54" s="17">
        <v>44069.469444444447</v>
      </c>
      <c r="AA54" s="15" t="s">
        <v>40</v>
      </c>
      <c r="AB54" s="15" t="s">
        <v>49</v>
      </c>
      <c r="AJ54" s="18" t="str">
        <f t="shared" si="22"/>
        <v>NA</v>
      </c>
      <c r="AK54" s="19">
        <f t="shared" si="23"/>
        <v>-44068.708333333336</v>
      </c>
      <c r="AL54" s="19">
        <f t="shared" si="24"/>
        <v>0.76111111111094942</v>
      </c>
      <c r="AM54" s="19">
        <f t="shared" si="25"/>
        <v>0.76111111111094942</v>
      </c>
      <c r="AN54" s="19" t="e">
        <f>IF(AL54&gt;=#REF!,"NO","Yes")</f>
        <v>#REF!</v>
      </c>
      <c r="AO54" s="20" t="e">
        <f>IF(AM54="Pending","pending",IF(AM54&gt;=#REF!,"No", "Yes"))</f>
        <v>#REF!</v>
      </c>
      <c r="AP54" s="21">
        <f t="shared" ca="1" si="20"/>
        <v>44161.737907060182</v>
      </c>
      <c r="AQ54" s="22" t="str">
        <f t="shared" si="26"/>
        <v>Non Pending</v>
      </c>
    </row>
    <row r="55" spans="1:43" s="15" customFormat="1" ht="23" x14ac:dyDescent="0.35">
      <c r="A55" s="15">
        <v>54</v>
      </c>
      <c r="B55" s="15" t="s">
        <v>936</v>
      </c>
      <c r="C55" s="17">
        <v>44068.790277777778</v>
      </c>
      <c r="D55" s="17">
        <v>44068.827777777777</v>
      </c>
      <c r="E55" s="15">
        <v>9654182</v>
      </c>
      <c r="F55" s="15" t="s">
        <v>111</v>
      </c>
      <c r="G55" s="15" t="s">
        <v>978</v>
      </c>
      <c r="H55" s="17">
        <v>44068.9</v>
      </c>
      <c r="I55" s="15" t="s">
        <v>1033</v>
      </c>
      <c r="J55" s="15" t="s">
        <v>114</v>
      </c>
      <c r="K55" s="15" t="s">
        <v>113</v>
      </c>
      <c r="L55" s="15" t="s">
        <v>104</v>
      </c>
      <c r="M55" s="15">
        <v>34</v>
      </c>
      <c r="N55" s="15" t="s">
        <v>74</v>
      </c>
      <c r="O55" s="15" t="s">
        <v>70</v>
      </c>
      <c r="P55" s="15" t="s">
        <v>53</v>
      </c>
      <c r="Q55" s="17">
        <v>44068.979166666664</v>
      </c>
      <c r="R55" s="17">
        <v>44068.982638888891</v>
      </c>
      <c r="V55" s="37">
        <v>44069.603472222225</v>
      </c>
      <c r="X55" s="17"/>
      <c r="Y55" s="17"/>
      <c r="Z55" s="17"/>
      <c r="AA55" s="15" t="s">
        <v>183</v>
      </c>
      <c r="AB55" s="15" t="s">
        <v>76</v>
      </c>
      <c r="AD55" s="15" t="s">
        <v>1034</v>
      </c>
      <c r="AJ55" s="18" t="str">
        <f t="shared" si="22"/>
        <v>NA</v>
      </c>
      <c r="AK55" s="19">
        <f t="shared" si="23"/>
        <v>-44068.9</v>
      </c>
      <c r="AL55" s="19">
        <f t="shared" si="24"/>
        <v>0.70347222222335404</v>
      </c>
      <c r="AM55" s="19" t="str">
        <f t="shared" si="25"/>
        <v>Pending</v>
      </c>
      <c r="AN55" s="19" t="e">
        <f>IF(AL55&gt;=#REF!,"NO","Yes")</f>
        <v>#REF!</v>
      </c>
      <c r="AO55" s="20" t="str">
        <f>IF(AM55="Pending","pending",IF(AM55&gt;=#REF!,"No", "Yes"))</f>
        <v>pending</v>
      </c>
      <c r="AP55" s="21">
        <f t="shared" ca="1" si="20"/>
        <v>44161.737907060182</v>
      </c>
      <c r="AQ55" s="22">
        <f t="shared" ca="1" si="26"/>
        <v>92.837907060180441</v>
      </c>
    </row>
    <row r="56" spans="1:43" s="15" customFormat="1" ht="23" x14ac:dyDescent="0.35">
      <c r="A56" s="15">
        <v>55</v>
      </c>
      <c r="B56" s="15" t="s">
        <v>936</v>
      </c>
      <c r="C56" s="17">
        <v>44068.423611111109</v>
      </c>
      <c r="D56" s="17">
        <v>44068.47152777778</v>
      </c>
      <c r="E56" s="32">
        <v>9726038</v>
      </c>
      <c r="F56" s="15" t="s">
        <v>155</v>
      </c>
      <c r="G56" s="15" t="s">
        <v>41</v>
      </c>
      <c r="H56" s="17">
        <v>44068.484722222223</v>
      </c>
      <c r="I56" s="32" t="s">
        <v>1035</v>
      </c>
      <c r="J56" s="15" t="s">
        <v>37</v>
      </c>
      <c r="K56" s="15" t="s">
        <v>38</v>
      </c>
      <c r="L56" s="32" t="s">
        <v>1036</v>
      </c>
      <c r="M56" s="15">
        <v>34</v>
      </c>
      <c r="N56" s="15" t="s">
        <v>39</v>
      </c>
      <c r="O56" s="15" t="s">
        <v>70</v>
      </c>
      <c r="P56" s="15" t="s">
        <v>127</v>
      </c>
      <c r="Q56" s="17">
        <v>44068.555555555555</v>
      </c>
      <c r="R56" s="17"/>
      <c r="X56" s="17">
        <v>44068.5625</v>
      </c>
      <c r="Y56" s="17">
        <v>44068.820833333331</v>
      </c>
      <c r="Z56" s="17">
        <v>44068.852777777778</v>
      </c>
      <c r="AA56" s="15" t="s">
        <v>40</v>
      </c>
      <c r="AB56" s="15" t="s">
        <v>49</v>
      </c>
      <c r="AJ56" s="18" t="str">
        <f t="shared" si="22"/>
        <v>NA</v>
      </c>
      <c r="AK56" s="19">
        <f t="shared" si="23"/>
        <v>0.33611111110803904</v>
      </c>
      <c r="AL56" s="19">
        <f t="shared" si="24"/>
        <v>0.36805555555474712</v>
      </c>
      <c r="AM56" s="19">
        <f t="shared" si="25"/>
        <v>0.36805555555474712</v>
      </c>
      <c r="AN56" s="19" t="e">
        <f>IF(AL56&gt;=#REF!,"NO","Yes")</f>
        <v>#REF!</v>
      </c>
      <c r="AO56" s="20" t="e">
        <f>IF(AM56="Pending","pending",IF(AM56&gt;=#REF!,"No", "Yes"))</f>
        <v>#REF!</v>
      </c>
      <c r="AP56" s="21">
        <f t="shared" ca="1" si="20"/>
        <v>44161.737907060182</v>
      </c>
      <c r="AQ56" s="22" t="str">
        <f t="shared" si="26"/>
        <v>Non Pending</v>
      </c>
    </row>
    <row r="57" spans="1:43" s="15" customFormat="1" ht="23" x14ac:dyDescent="0.35">
      <c r="A57" s="15">
        <v>56</v>
      </c>
      <c r="B57" s="15" t="s">
        <v>936</v>
      </c>
      <c r="C57" s="17">
        <v>44069.336805555555</v>
      </c>
      <c r="D57" s="17">
        <v>44069.381249999999</v>
      </c>
      <c r="E57" s="15">
        <v>9716375</v>
      </c>
      <c r="F57" s="15" t="s">
        <v>51</v>
      </c>
      <c r="G57" s="15" t="s">
        <v>42</v>
      </c>
      <c r="H57" s="17">
        <v>44069.418055555558</v>
      </c>
      <c r="I57" s="15" t="s">
        <v>1037</v>
      </c>
      <c r="J57" s="15" t="s">
        <v>37</v>
      </c>
      <c r="K57" s="15" t="s">
        <v>38</v>
      </c>
      <c r="L57" s="15" t="s">
        <v>1038</v>
      </c>
      <c r="M57" s="15">
        <v>34</v>
      </c>
      <c r="N57" s="15" t="s">
        <v>39</v>
      </c>
      <c r="O57" s="15" t="s">
        <v>70</v>
      </c>
      <c r="P57" s="15" t="s">
        <v>149</v>
      </c>
      <c r="Q57" s="17">
        <v>44069.604166666664</v>
      </c>
      <c r="R57" s="17"/>
      <c r="X57" s="17">
        <v>44069.607638888891</v>
      </c>
      <c r="Y57" s="17"/>
      <c r="Z57" s="17">
        <v>44070.174305555556</v>
      </c>
      <c r="AA57" s="15" t="s">
        <v>40</v>
      </c>
      <c r="AB57" s="15" t="s">
        <v>49</v>
      </c>
      <c r="AJ57" s="18" t="str">
        <f t="shared" si="22"/>
        <v>NA</v>
      </c>
      <c r="AK57" s="19">
        <f t="shared" si="23"/>
        <v>-44069.418055555558</v>
      </c>
      <c r="AL57" s="19">
        <f t="shared" si="24"/>
        <v>0.75624999999854481</v>
      </c>
      <c r="AM57" s="19">
        <f t="shared" si="25"/>
        <v>0.75624999999854481</v>
      </c>
      <c r="AN57" s="19" t="e">
        <f>IF(AL57&gt;=#REF!,"NO","Yes")</f>
        <v>#REF!</v>
      </c>
      <c r="AO57" s="20" t="e">
        <f>IF(AM57="Pending","pending",IF(AM57&gt;=#REF!,"No", "Yes"))</f>
        <v>#REF!</v>
      </c>
      <c r="AP57" s="21">
        <f t="shared" ca="1" si="20"/>
        <v>44161.737907060182</v>
      </c>
      <c r="AQ57" s="22" t="str">
        <f t="shared" si="26"/>
        <v>Non Pending</v>
      </c>
    </row>
    <row r="58" spans="1:43" s="15" customFormat="1" ht="23" x14ac:dyDescent="0.35">
      <c r="A58" s="15">
        <v>57</v>
      </c>
      <c r="B58" s="15" t="s">
        <v>936</v>
      </c>
      <c r="C58" s="17">
        <v>44070.081944444442</v>
      </c>
      <c r="D58" s="17">
        <v>44070.126388888886</v>
      </c>
      <c r="E58" s="15">
        <v>9797530</v>
      </c>
      <c r="F58" s="15" t="s">
        <v>51</v>
      </c>
      <c r="G58" s="15" t="s">
        <v>42</v>
      </c>
      <c r="H58" s="17">
        <v>44070.156944444447</v>
      </c>
      <c r="I58" s="15" t="s">
        <v>1039</v>
      </c>
      <c r="J58" s="15" t="s">
        <v>37</v>
      </c>
      <c r="K58" s="15" t="s">
        <v>38</v>
      </c>
      <c r="L58" s="15" t="s">
        <v>1040</v>
      </c>
      <c r="M58" s="15">
        <v>34</v>
      </c>
      <c r="N58" s="15" t="s">
        <v>39</v>
      </c>
      <c r="O58" s="15" t="s">
        <v>70</v>
      </c>
      <c r="P58" s="15" t="s">
        <v>79</v>
      </c>
      <c r="Q58" s="17">
        <v>44070.208333333336</v>
      </c>
      <c r="X58" s="17">
        <v>44070.25</v>
      </c>
      <c r="Y58" s="17"/>
      <c r="Z58" s="17">
        <v>44070.464583333334</v>
      </c>
      <c r="AA58" s="15" t="s">
        <v>40</v>
      </c>
      <c r="AB58" s="15" t="s">
        <v>49</v>
      </c>
      <c r="AJ58" s="18" t="str">
        <f t="shared" si="22"/>
        <v>NA</v>
      </c>
      <c r="AK58" s="19">
        <f t="shared" si="23"/>
        <v>-44070.156944444447</v>
      </c>
      <c r="AL58" s="19">
        <f t="shared" si="24"/>
        <v>0.30763888888759539</v>
      </c>
      <c r="AM58" s="19">
        <f t="shared" si="25"/>
        <v>0.30763888888759539</v>
      </c>
      <c r="AN58" s="19" t="e">
        <f>IF(AL58&gt;=#REF!,"NO","Yes")</f>
        <v>#REF!</v>
      </c>
      <c r="AO58" s="20" t="e">
        <f>IF(AM58="Pending","pending",IF(AM58&gt;=#REF!,"No", "Yes"))</f>
        <v>#REF!</v>
      </c>
      <c r="AP58" s="21">
        <f t="shared" ca="1" si="20"/>
        <v>44161.737907060182</v>
      </c>
      <c r="AQ58" s="22" t="str">
        <f t="shared" si="26"/>
        <v>Non Pending</v>
      </c>
    </row>
    <row r="59" spans="1:43" s="15" customFormat="1" x14ac:dyDescent="0.35">
      <c r="A59" s="15">
        <v>58</v>
      </c>
      <c r="B59" s="15" t="s">
        <v>936</v>
      </c>
      <c r="C59" s="17">
        <v>44070.374305555553</v>
      </c>
      <c r="D59" s="17">
        <v>44070.405555555553</v>
      </c>
      <c r="E59" s="15">
        <v>9808305</v>
      </c>
      <c r="F59" s="15" t="s">
        <v>60</v>
      </c>
      <c r="G59" s="15" t="s">
        <v>41</v>
      </c>
      <c r="H59" s="17">
        <v>44070.448611111111</v>
      </c>
      <c r="I59" s="15" t="s">
        <v>1041</v>
      </c>
      <c r="J59" s="15" t="s">
        <v>37</v>
      </c>
      <c r="K59" s="15" t="s">
        <v>38</v>
      </c>
      <c r="L59" s="15" t="s">
        <v>104</v>
      </c>
      <c r="M59" s="15">
        <v>34</v>
      </c>
      <c r="N59" s="15" t="s">
        <v>74</v>
      </c>
      <c r="O59" s="15" t="s">
        <v>70</v>
      </c>
      <c r="P59" s="15" t="s">
        <v>118</v>
      </c>
      <c r="Q59" s="17">
        <v>44070.458333333336</v>
      </c>
      <c r="V59" s="37">
        <v>44070.602083333331</v>
      </c>
      <c r="X59" s="17"/>
      <c r="Y59" s="17"/>
      <c r="Z59" s="17"/>
      <c r="AA59" s="15" t="s">
        <v>183</v>
      </c>
      <c r="AB59" s="15" t="s">
        <v>76</v>
      </c>
      <c r="AJ59" s="18" t="str">
        <f t="shared" si="22"/>
        <v>NA</v>
      </c>
      <c r="AK59" s="19">
        <f t="shared" si="23"/>
        <v>-44070.448611111111</v>
      </c>
      <c r="AL59" s="19">
        <f t="shared" si="24"/>
        <v>0.15347222222044365</v>
      </c>
      <c r="AM59" s="19" t="str">
        <f t="shared" si="25"/>
        <v>Pending</v>
      </c>
      <c r="AN59" s="19" t="e">
        <f>IF(AL59&gt;=#REF!,"NO","Yes")</f>
        <v>#REF!</v>
      </c>
      <c r="AO59" s="20" t="str">
        <f>IF(AM59="Pending","pending",IF(AM59&gt;=#REF!,"No", "Yes"))</f>
        <v>pending</v>
      </c>
      <c r="AP59" s="21">
        <f t="shared" ca="1" si="20"/>
        <v>44161.737907060182</v>
      </c>
      <c r="AQ59" s="22">
        <f t="shared" ca="1" si="26"/>
        <v>91.289295949070947</v>
      </c>
    </row>
    <row r="60" spans="1:43" s="15" customFormat="1" ht="23" x14ac:dyDescent="0.35">
      <c r="A60" s="15">
        <v>59</v>
      </c>
      <c r="B60" s="15" t="s">
        <v>936</v>
      </c>
      <c r="C60" s="17">
        <v>44070.220138888886</v>
      </c>
      <c r="D60" s="17">
        <v>44070.329861111109</v>
      </c>
      <c r="E60" s="15">
        <v>9796462</v>
      </c>
      <c r="F60" s="15" t="s">
        <v>62</v>
      </c>
      <c r="G60" s="15" t="s">
        <v>42</v>
      </c>
      <c r="H60" s="17">
        <v>44070.359722222223</v>
      </c>
      <c r="I60" s="15" t="s">
        <v>1042</v>
      </c>
      <c r="J60" s="15" t="s">
        <v>37</v>
      </c>
      <c r="K60" s="15" t="s">
        <v>38</v>
      </c>
      <c r="L60" s="32" t="s">
        <v>1043</v>
      </c>
      <c r="M60" s="15">
        <v>34</v>
      </c>
      <c r="N60" s="15" t="s">
        <v>39</v>
      </c>
      <c r="O60" s="15" t="s">
        <v>70</v>
      </c>
      <c r="P60" s="15" t="s">
        <v>219</v>
      </c>
      <c r="Q60" s="17">
        <v>44070.8125</v>
      </c>
      <c r="X60" s="17">
        <v>44070.819444444445</v>
      </c>
      <c r="Y60" s="17"/>
      <c r="Z60" s="17">
        <v>44071.888888888891</v>
      </c>
      <c r="AA60" s="15" t="s">
        <v>40</v>
      </c>
      <c r="AB60" s="15" t="s">
        <v>49</v>
      </c>
      <c r="AJ60" s="18" t="str">
        <f t="shared" si="22"/>
        <v>NA</v>
      </c>
      <c r="AK60" s="19">
        <f t="shared" si="23"/>
        <v>-44070.359722222223</v>
      </c>
      <c r="AL60" s="19">
        <f t="shared" si="24"/>
        <v>1.5291666666671517</v>
      </c>
      <c r="AM60" s="19">
        <f t="shared" si="25"/>
        <v>1.5291666666671517</v>
      </c>
      <c r="AN60" s="19" t="e">
        <f>IF(AL60&gt;=#REF!,"NO","Yes")</f>
        <v>#REF!</v>
      </c>
      <c r="AO60" s="20" t="e">
        <f>IF(AM60="Pending","pending",IF(AM60&gt;=#REF!,"No", "Yes"))</f>
        <v>#REF!</v>
      </c>
      <c r="AP60" s="21">
        <f t="shared" ca="1" si="20"/>
        <v>44161.737907060182</v>
      </c>
      <c r="AQ60" s="22" t="str">
        <f t="shared" si="26"/>
        <v>Non Pending</v>
      </c>
    </row>
    <row r="61" spans="1:43" s="15" customFormat="1" ht="23" x14ac:dyDescent="0.35">
      <c r="A61" s="15">
        <v>60</v>
      </c>
      <c r="B61" s="15" t="s">
        <v>936</v>
      </c>
      <c r="C61" s="17">
        <v>44071.053472222222</v>
      </c>
      <c r="D61" s="17">
        <v>44071.189583333333</v>
      </c>
      <c r="E61" s="15">
        <v>9897678</v>
      </c>
      <c r="F61" s="15" t="s">
        <v>174</v>
      </c>
      <c r="G61" s="15" t="s">
        <v>67</v>
      </c>
      <c r="H61" s="17">
        <v>44071.251388888886</v>
      </c>
      <c r="I61" s="15" t="s">
        <v>1044</v>
      </c>
      <c r="J61" s="15" t="s">
        <v>37</v>
      </c>
      <c r="K61" s="15" t="s">
        <v>38</v>
      </c>
      <c r="L61" s="15" t="s">
        <v>1045</v>
      </c>
      <c r="M61" s="15">
        <v>34</v>
      </c>
      <c r="N61" s="15" t="s">
        <v>39</v>
      </c>
      <c r="O61" s="15" t="s">
        <v>70</v>
      </c>
      <c r="P61" s="15" t="s">
        <v>82</v>
      </c>
      <c r="Q61" s="17">
        <v>44071.272222222222</v>
      </c>
      <c r="X61" s="17">
        <v>44071.272222222222</v>
      </c>
      <c r="Y61" s="17"/>
      <c r="Z61" s="17">
        <v>44071.739583333336</v>
      </c>
      <c r="AA61" s="15" t="s">
        <v>40</v>
      </c>
      <c r="AB61" s="15" t="s">
        <v>49</v>
      </c>
      <c r="AJ61" s="18" t="str">
        <f t="shared" si="22"/>
        <v>NA</v>
      </c>
      <c r="AK61" s="19">
        <f t="shared" si="23"/>
        <v>-44071.251388888886</v>
      </c>
      <c r="AL61" s="19">
        <f t="shared" si="24"/>
        <v>0.48819444444961846</v>
      </c>
      <c r="AM61" s="19">
        <f t="shared" si="25"/>
        <v>0.48819444444961846</v>
      </c>
      <c r="AN61" s="19" t="e">
        <f>IF(AL61&gt;=#REF!,"NO","Yes")</f>
        <v>#REF!</v>
      </c>
      <c r="AO61" s="20" t="e">
        <f>IF(AM61="Pending","pending",IF(AM61&gt;=#REF!,"No", "Yes"))</f>
        <v>#REF!</v>
      </c>
      <c r="AP61" s="21">
        <f t="shared" ca="1" si="20"/>
        <v>44161.737907060182</v>
      </c>
      <c r="AQ61" s="22" t="str">
        <f t="shared" si="26"/>
        <v>Non Pending</v>
      </c>
    </row>
    <row r="62" spans="1:43" s="15" customFormat="1" ht="23" x14ac:dyDescent="0.35">
      <c r="A62" s="15">
        <v>61</v>
      </c>
      <c r="B62" s="15" t="s">
        <v>936</v>
      </c>
      <c r="C62" s="17">
        <v>44071.463888888888</v>
      </c>
      <c r="D62" s="17">
        <v>44071.519444444442</v>
      </c>
      <c r="E62" s="15">
        <v>9930482</v>
      </c>
      <c r="F62" s="15" t="s">
        <v>51</v>
      </c>
      <c r="G62" s="15" t="s">
        <v>42</v>
      </c>
      <c r="H62" s="17">
        <v>44071.549305555556</v>
      </c>
      <c r="I62" s="15" t="s">
        <v>1046</v>
      </c>
      <c r="J62" s="15" t="s">
        <v>390</v>
      </c>
      <c r="K62" s="15" t="s">
        <v>852</v>
      </c>
      <c r="L62" s="15" t="s">
        <v>1047</v>
      </c>
      <c r="M62" s="15">
        <v>34</v>
      </c>
      <c r="N62" s="15" t="s">
        <v>39</v>
      </c>
      <c r="O62" s="15" t="s">
        <v>70</v>
      </c>
      <c r="P62" s="15" t="s">
        <v>85</v>
      </c>
      <c r="Q62" s="17">
        <v>44071.59375</v>
      </c>
      <c r="X62" s="17">
        <v>44071.59375</v>
      </c>
      <c r="Y62" s="17"/>
      <c r="Z62" s="17">
        <v>44072.245833333334</v>
      </c>
      <c r="AA62" s="15" t="s">
        <v>40</v>
      </c>
      <c r="AB62" s="15" t="s">
        <v>49</v>
      </c>
      <c r="AJ62" s="18" t="str">
        <f t="shared" si="22"/>
        <v>NA</v>
      </c>
      <c r="AK62" s="19">
        <f t="shared" si="23"/>
        <v>-44071.549305555556</v>
      </c>
      <c r="AL62" s="19">
        <f t="shared" si="24"/>
        <v>0.69652777777810115</v>
      </c>
      <c r="AM62" s="19">
        <f t="shared" si="25"/>
        <v>0.69652777777810115</v>
      </c>
      <c r="AN62" s="19" t="e">
        <f>IF(AL62&gt;=#REF!,"NO","Yes")</f>
        <v>#REF!</v>
      </c>
      <c r="AO62" s="20" t="e">
        <f>IF(AM62="Pending","pending",IF(AM62&gt;=#REF!,"No", "Yes"))</f>
        <v>#REF!</v>
      </c>
      <c r="AP62" s="21">
        <f t="shared" ca="1" si="20"/>
        <v>44161.737907060182</v>
      </c>
      <c r="AQ62" s="22" t="str">
        <f t="shared" si="26"/>
        <v>Non Pending</v>
      </c>
    </row>
    <row r="63" spans="1:43" s="15" customFormat="1" ht="23" x14ac:dyDescent="0.35">
      <c r="A63" s="15">
        <v>62</v>
      </c>
      <c r="B63" s="15" t="s">
        <v>936</v>
      </c>
      <c r="C63" s="17">
        <v>44071.356249999997</v>
      </c>
      <c r="D63" s="17">
        <v>44071.35833333333</v>
      </c>
      <c r="E63" s="15">
        <v>10014571</v>
      </c>
      <c r="F63" s="15" t="s">
        <v>102</v>
      </c>
      <c r="G63" s="15" t="s">
        <v>42</v>
      </c>
      <c r="H63" s="17">
        <v>44071.42083333333</v>
      </c>
      <c r="I63" s="15" t="s">
        <v>1048</v>
      </c>
      <c r="J63" s="15" t="s">
        <v>114</v>
      </c>
      <c r="K63" s="15" t="s">
        <v>852</v>
      </c>
      <c r="L63" s="15" t="s">
        <v>1049</v>
      </c>
      <c r="M63" s="15">
        <v>34</v>
      </c>
      <c r="N63" s="15" t="s">
        <v>39</v>
      </c>
      <c r="O63" s="15" t="s">
        <v>70</v>
      </c>
      <c r="P63" s="15" t="s">
        <v>132</v>
      </c>
      <c r="Q63" s="17">
        <v>44071.75</v>
      </c>
      <c r="X63" s="17">
        <v>44071.775000000001</v>
      </c>
      <c r="Y63" s="17">
        <v>44072.915972222225</v>
      </c>
      <c r="Z63" s="17">
        <v>44073.250694444447</v>
      </c>
      <c r="AA63" s="15" t="s">
        <v>40</v>
      </c>
      <c r="AB63" s="15" t="s">
        <v>49</v>
      </c>
      <c r="AJ63" s="18" t="str">
        <f t="shared" si="22"/>
        <v>NA</v>
      </c>
      <c r="AK63" s="19">
        <f t="shared" si="23"/>
        <v>1.4951388888948713</v>
      </c>
      <c r="AL63" s="19">
        <f t="shared" si="24"/>
        <v>1.8298611111167702</v>
      </c>
      <c r="AM63" s="19">
        <f t="shared" si="25"/>
        <v>1.8298611111167702</v>
      </c>
      <c r="AN63" s="19" t="e">
        <f>IF(AL63&gt;=#REF!,"NO","Yes")</f>
        <v>#REF!</v>
      </c>
      <c r="AO63" s="20" t="e">
        <f>IF(AM63="Pending","pending",IF(AM63&gt;=#REF!,"No", "Yes"))</f>
        <v>#REF!</v>
      </c>
      <c r="AP63" s="21">
        <f t="shared" ca="1" si="20"/>
        <v>44161.737907060182</v>
      </c>
      <c r="AQ63" s="22" t="str">
        <f t="shared" si="26"/>
        <v>Non Pending</v>
      </c>
    </row>
    <row r="64" spans="1:43" s="15" customFormat="1" ht="23" x14ac:dyDescent="0.35">
      <c r="A64" s="15">
        <v>63</v>
      </c>
      <c r="B64" s="15" t="s">
        <v>936</v>
      </c>
      <c r="C64" s="17">
        <v>44072.729166666664</v>
      </c>
      <c r="D64" s="17">
        <v>44072.760416666664</v>
      </c>
      <c r="E64" s="15">
        <v>10055795</v>
      </c>
      <c r="F64" s="15" t="s">
        <v>133</v>
      </c>
      <c r="G64" s="15" t="s">
        <v>67</v>
      </c>
      <c r="H64" s="17">
        <v>44072.865277777775</v>
      </c>
      <c r="I64" s="15" t="s">
        <v>1050</v>
      </c>
      <c r="J64" s="15" t="s">
        <v>145</v>
      </c>
      <c r="K64" s="15" t="s">
        <v>46</v>
      </c>
      <c r="L64" s="15" t="s">
        <v>1051</v>
      </c>
      <c r="M64" s="15">
        <v>34</v>
      </c>
      <c r="N64" s="15" t="s">
        <v>39</v>
      </c>
      <c r="O64" s="15" t="s">
        <v>70</v>
      </c>
      <c r="P64" s="15" t="s">
        <v>53</v>
      </c>
      <c r="Q64" s="17">
        <v>44072.881944444445</v>
      </c>
      <c r="X64" s="17">
        <v>44072.885416666664</v>
      </c>
      <c r="Y64" s="17"/>
      <c r="Z64" s="17">
        <v>44073.604861111111</v>
      </c>
      <c r="AA64" s="15" t="s">
        <v>40</v>
      </c>
      <c r="AB64" s="15" t="s">
        <v>49</v>
      </c>
      <c r="AJ64" s="18" t="str">
        <f t="shared" si="22"/>
        <v>NA</v>
      </c>
      <c r="AK64" s="19">
        <f t="shared" si="23"/>
        <v>-44072.865277777775</v>
      </c>
      <c r="AL64" s="19">
        <f t="shared" si="24"/>
        <v>0.73958333333575865</v>
      </c>
      <c r="AM64" s="19">
        <f t="shared" si="25"/>
        <v>0.73958333333575865</v>
      </c>
      <c r="AN64" s="19" t="e">
        <f>IF(AL64&gt;=#REF!,"NO","Yes")</f>
        <v>#REF!</v>
      </c>
      <c r="AO64" s="20" t="e">
        <f>IF(AM64="Pending","pending",IF(AM64&gt;=#REF!,"No", "Yes"))</f>
        <v>#REF!</v>
      </c>
      <c r="AP64" s="21">
        <f t="shared" ca="1" si="20"/>
        <v>44161.737907060182</v>
      </c>
      <c r="AQ64" s="22" t="str">
        <f t="shared" si="26"/>
        <v>Non Pending</v>
      </c>
    </row>
    <row r="65" spans="1:43" s="15" customFormat="1" ht="80.5" x14ac:dyDescent="0.35">
      <c r="A65" s="15">
        <v>64</v>
      </c>
      <c r="B65" s="15" t="s">
        <v>936</v>
      </c>
      <c r="C65" s="17">
        <v>44072.245138888888</v>
      </c>
      <c r="D65" s="17">
        <v>44072.293055555558</v>
      </c>
      <c r="E65" s="15">
        <v>10000892</v>
      </c>
      <c r="F65" s="15" t="s">
        <v>62</v>
      </c>
      <c r="G65" s="15" t="s">
        <v>42</v>
      </c>
      <c r="H65" s="17">
        <v>44072.436111111114</v>
      </c>
      <c r="I65" s="15" t="s">
        <v>1053</v>
      </c>
      <c r="J65" s="15" t="s">
        <v>37</v>
      </c>
      <c r="K65" s="15" t="s">
        <v>38</v>
      </c>
      <c r="L65" s="15" t="s">
        <v>1052</v>
      </c>
      <c r="M65" s="15">
        <v>34</v>
      </c>
      <c r="N65" s="15" t="s">
        <v>39</v>
      </c>
      <c r="O65" s="15" t="s">
        <v>70</v>
      </c>
      <c r="P65" s="15" t="s">
        <v>52</v>
      </c>
      <c r="Q65" s="17">
        <v>44072.736111111109</v>
      </c>
      <c r="X65" s="17">
        <v>44072.754861111112</v>
      </c>
      <c r="Y65" s="17"/>
      <c r="Z65" s="17">
        <v>44073.296527777777</v>
      </c>
      <c r="AA65" s="15" t="s">
        <v>40</v>
      </c>
      <c r="AB65" s="15" t="s">
        <v>49</v>
      </c>
      <c r="AJ65" s="18" t="str">
        <f t="shared" si="22"/>
        <v>NA</v>
      </c>
      <c r="AK65" s="19">
        <f t="shared" si="23"/>
        <v>-44072.436111111114</v>
      </c>
      <c r="AL65" s="19">
        <f t="shared" si="24"/>
        <v>0.86041666666278616</v>
      </c>
      <c r="AM65" s="19">
        <f t="shared" si="25"/>
        <v>0.86041666666278616</v>
      </c>
      <c r="AN65" s="19" t="e">
        <f>IF(AL65&gt;=#REF!,"NO","Yes")</f>
        <v>#REF!</v>
      </c>
      <c r="AO65" s="20" t="e">
        <f>IF(AM65="Pending","pending",IF(AM65&gt;=#REF!,"No", "Yes"))</f>
        <v>#REF!</v>
      </c>
      <c r="AP65" s="21">
        <f t="shared" ca="1" si="20"/>
        <v>44161.737907060182</v>
      </c>
      <c r="AQ65" s="22" t="str">
        <f t="shared" si="26"/>
        <v>Non Pending</v>
      </c>
    </row>
    <row r="66" spans="1:43" s="15" customFormat="1" ht="23" x14ac:dyDescent="0.35">
      <c r="A66" s="15">
        <v>65</v>
      </c>
      <c r="B66" s="15" t="s">
        <v>1054</v>
      </c>
      <c r="C66" s="17">
        <v>44072.655555555553</v>
      </c>
      <c r="D66" s="17">
        <v>44072.661111111112</v>
      </c>
      <c r="E66" s="15">
        <v>10048456</v>
      </c>
      <c r="F66" s="15" t="s">
        <v>62</v>
      </c>
      <c r="G66" s="15" t="s">
        <v>42</v>
      </c>
      <c r="H66" s="17">
        <v>44072.75</v>
      </c>
      <c r="I66" s="15" t="s">
        <v>1055</v>
      </c>
      <c r="J66" s="15" t="s">
        <v>38</v>
      </c>
      <c r="K66" s="15" t="s">
        <v>37</v>
      </c>
      <c r="L66" s="15" t="s">
        <v>1056</v>
      </c>
      <c r="M66" s="15">
        <f t="shared" ref="M66" si="27">WEEKNUM(H66)</f>
        <v>35</v>
      </c>
      <c r="N66" s="15" t="s">
        <v>39</v>
      </c>
      <c r="O66" s="15" t="s">
        <v>70</v>
      </c>
      <c r="P66" s="15" t="s">
        <v>153</v>
      </c>
      <c r="Q66" s="17">
        <v>44073.166666666664</v>
      </c>
      <c r="X66" s="17">
        <v>44073.173611111109</v>
      </c>
      <c r="Y66" s="17"/>
      <c r="Z66" s="17">
        <v>44073.677777777775</v>
      </c>
      <c r="AA66" s="15" t="s">
        <v>40</v>
      </c>
      <c r="AB66" s="15" t="s">
        <v>49</v>
      </c>
      <c r="AJ66" s="18" t="str">
        <f t="shared" si="22"/>
        <v>NA</v>
      </c>
      <c r="AK66" s="19">
        <f t="shared" si="23"/>
        <v>-44072.75</v>
      </c>
      <c r="AL66" s="19">
        <f t="shared" si="24"/>
        <v>0.92777777777519077</v>
      </c>
      <c r="AM66" s="19">
        <f t="shared" si="25"/>
        <v>0.92777777777519077</v>
      </c>
      <c r="AN66" s="19" t="e">
        <f>IF(AL66&gt;=#REF!,"NO","Yes")</f>
        <v>#REF!</v>
      </c>
      <c r="AO66" s="20" t="e">
        <f>IF(AM66="Pending","pending",IF(AM66&gt;=#REF!,"No", "Yes"))</f>
        <v>#REF!</v>
      </c>
      <c r="AP66" s="21">
        <f t="shared" ref="AP66:AP71" ca="1" si="28">NOW()</f>
        <v>44161.737907060182</v>
      </c>
      <c r="AQ66" s="22" t="str">
        <f t="shared" si="26"/>
        <v>Non Pending</v>
      </c>
    </row>
    <row r="67" spans="1:43" s="15" customFormat="1" ht="23" x14ac:dyDescent="0.35">
      <c r="A67" s="15">
        <v>66</v>
      </c>
      <c r="B67" s="15" t="s">
        <v>1054</v>
      </c>
      <c r="C67" s="17">
        <v>44072</v>
      </c>
      <c r="D67" s="17">
        <v>44072.090277777781</v>
      </c>
      <c r="E67" s="15">
        <v>9976749</v>
      </c>
      <c r="F67" s="15" t="s">
        <v>60</v>
      </c>
      <c r="G67" s="15" t="s">
        <v>41</v>
      </c>
      <c r="H67" s="17">
        <v>44072.415972222225</v>
      </c>
      <c r="I67" s="15" t="s">
        <v>1057</v>
      </c>
      <c r="J67" s="15" t="s">
        <v>179</v>
      </c>
      <c r="K67" s="15" t="s">
        <v>180</v>
      </c>
      <c r="L67" s="15" t="s">
        <v>104</v>
      </c>
      <c r="M67" s="15">
        <v>35</v>
      </c>
      <c r="N67" s="15" t="s">
        <v>74</v>
      </c>
      <c r="O67" s="15" t="s">
        <v>70</v>
      </c>
      <c r="P67" s="15" t="s">
        <v>106</v>
      </c>
      <c r="Q67" s="17">
        <v>44072.850694444445</v>
      </c>
      <c r="R67" s="17">
        <v>44072.850694444445</v>
      </c>
      <c r="S67" s="17">
        <v>44073.934027777781</v>
      </c>
      <c r="T67" s="17">
        <v>44074.008333333331</v>
      </c>
      <c r="V67" s="37">
        <v>44074.386805555558</v>
      </c>
      <c r="X67" s="17"/>
      <c r="Y67" s="17"/>
      <c r="Z67" s="17"/>
      <c r="AA67" s="15" t="s">
        <v>183</v>
      </c>
      <c r="AB67" s="15" t="s">
        <v>76</v>
      </c>
      <c r="AJ67" s="18">
        <f t="shared" si="22"/>
        <v>1.5180555555562023</v>
      </c>
      <c r="AK67" s="19">
        <f t="shared" si="23"/>
        <v>-44072.415972222225</v>
      </c>
      <c r="AL67" s="19">
        <f t="shared" si="24"/>
        <v>1.9708333333328483</v>
      </c>
      <c r="AM67" s="19" t="str">
        <f t="shared" si="25"/>
        <v>Pending</v>
      </c>
      <c r="AN67" s="19" t="e">
        <f>IF(AL67&gt;=#REF!,"NO","Yes")</f>
        <v>#REF!</v>
      </c>
      <c r="AO67" s="20" t="str">
        <f>IF(AM67="Pending","pending",IF(AM67&gt;=#REF!,"No", "Yes"))</f>
        <v>pending</v>
      </c>
      <c r="AP67" s="21">
        <f t="shared" ca="1" si="28"/>
        <v>44161.737907060182</v>
      </c>
      <c r="AQ67" s="22">
        <f t="shared" ca="1" si="26"/>
        <v>89.321934837957087</v>
      </c>
    </row>
    <row r="68" spans="1:43" s="15" customFormat="1" x14ac:dyDescent="0.35">
      <c r="A68" s="15">
        <v>67</v>
      </c>
      <c r="B68" s="15" t="s">
        <v>1054</v>
      </c>
      <c r="C68" s="17">
        <v>44072.311111111114</v>
      </c>
      <c r="D68" s="17">
        <v>44072.505555555559</v>
      </c>
      <c r="E68" s="15">
        <v>10010841</v>
      </c>
      <c r="F68" s="15" t="s">
        <v>62</v>
      </c>
      <c r="G68" s="15" t="s">
        <v>42</v>
      </c>
      <c r="H68" s="17">
        <v>44073.375694444447</v>
      </c>
      <c r="I68" s="15" t="s">
        <v>1058</v>
      </c>
      <c r="J68" s="15" t="s">
        <v>114</v>
      </c>
      <c r="K68" s="15" t="s">
        <v>852</v>
      </c>
      <c r="L68" s="15" t="s">
        <v>104</v>
      </c>
      <c r="M68" s="15">
        <v>35</v>
      </c>
      <c r="N68" s="15" t="s">
        <v>74</v>
      </c>
      <c r="O68" s="15" t="s">
        <v>70</v>
      </c>
      <c r="P68" s="15" t="s">
        <v>85</v>
      </c>
      <c r="Q68" s="17">
        <v>44073.579861111109</v>
      </c>
      <c r="R68" s="17">
        <v>44073.603472222225</v>
      </c>
      <c r="V68" s="37">
        <v>44074.809027777781</v>
      </c>
      <c r="X68" s="17"/>
      <c r="Y68" s="17"/>
      <c r="Z68" s="17"/>
      <c r="AA68" s="15" t="s">
        <v>183</v>
      </c>
      <c r="AB68" s="15" t="s">
        <v>76</v>
      </c>
      <c r="AD68" s="32" t="s">
        <v>1060</v>
      </c>
      <c r="AJ68" s="18" t="str">
        <f t="shared" si="22"/>
        <v>NA</v>
      </c>
      <c r="AK68" s="19">
        <f t="shared" si="23"/>
        <v>-44073.375694444447</v>
      </c>
      <c r="AL68" s="19">
        <f t="shared" si="24"/>
        <v>1.4333333333343035</v>
      </c>
      <c r="AM68" s="19" t="str">
        <f t="shared" si="25"/>
        <v>Pending</v>
      </c>
      <c r="AN68" s="19" t="e">
        <f>IF(AL68&gt;=#REF!,"NO","Yes")</f>
        <v>#REF!</v>
      </c>
      <c r="AO68" s="20" t="str">
        <f>IF(AM68="Pending","pending",IF(AM68&gt;=#REF!,"No", "Yes"))</f>
        <v>pending</v>
      </c>
      <c r="AP68" s="21">
        <f t="shared" ca="1" si="28"/>
        <v>44161.737907060182</v>
      </c>
      <c r="AQ68" s="22">
        <f t="shared" ca="1" si="26"/>
        <v>88.362212615735189</v>
      </c>
    </row>
    <row r="69" spans="1:43" s="15" customFormat="1" ht="23" x14ac:dyDescent="0.35">
      <c r="A69" s="15">
        <v>68</v>
      </c>
      <c r="B69" s="15" t="s">
        <v>1054</v>
      </c>
      <c r="C69" s="17">
        <v>44073.506944444445</v>
      </c>
      <c r="D69" s="17">
        <v>44073.70208333333</v>
      </c>
      <c r="E69" s="15">
        <v>10117588</v>
      </c>
      <c r="F69" s="15" t="s">
        <v>133</v>
      </c>
      <c r="G69" s="15" t="s">
        <v>67</v>
      </c>
      <c r="H69" s="17">
        <v>44073.71875</v>
      </c>
      <c r="I69" s="15" t="s">
        <v>865</v>
      </c>
      <c r="J69" s="15" t="s">
        <v>38</v>
      </c>
      <c r="K69" s="15" t="s">
        <v>37</v>
      </c>
      <c r="L69" s="15" t="s">
        <v>1059</v>
      </c>
      <c r="M69" s="15">
        <f>WEEKNUM(H69)</f>
        <v>36</v>
      </c>
      <c r="N69" s="15" t="s">
        <v>39</v>
      </c>
      <c r="O69" s="15" t="s">
        <v>70</v>
      </c>
      <c r="P69" s="15" t="s">
        <v>127</v>
      </c>
      <c r="Q69" s="17">
        <v>44073.732638888891</v>
      </c>
      <c r="X69" s="17">
        <v>44073.73333333333</v>
      </c>
      <c r="Y69" s="17"/>
      <c r="Z69" s="17">
        <v>44074.269444444442</v>
      </c>
      <c r="AA69" s="15" t="s">
        <v>40</v>
      </c>
      <c r="AB69" s="15" t="s">
        <v>49</v>
      </c>
      <c r="AJ69" s="18" t="str">
        <f t="shared" si="22"/>
        <v>NA</v>
      </c>
      <c r="AK69" s="19">
        <f t="shared" si="23"/>
        <v>-44073.71875</v>
      </c>
      <c r="AL69" s="19">
        <f t="shared" si="24"/>
        <v>0.5506944444423425</v>
      </c>
      <c r="AM69" s="19">
        <f t="shared" si="25"/>
        <v>0.5506944444423425</v>
      </c>
      <c r="AN69" s="19" t="e">
        <f>IF(AL69&gt;=#REF!,"NO","Yes")</f>
        <v>#REF!</v>
      </c>
      <c r="AO69" s="20" t="e">
        <f>IF(AM69="Pending","pending",IF(AM69&gt;=#REF!,"No", "Yes"))</f>
        <v>#REF!</v>
      </c>
      <c r="AP69" s="21">
        <f t="shared" ca="1" si="28"/>
        <v>44161.737907060182</v>
      </c>
      <c r="AQ69" s="22" t="str">
        <f t="shared" si="26"/>
        <v>Non Pending</v>
      </c>
    </row>
    <row r="70" spans="1:43" s="15" customFormat="1" ht="23" x14ac:dyDescent="0.35">
      <c r="A70" s="15">
        <v>69</v>
      </c>
      <c r="B70" s="15" t="s">
        <v>1054</v>
      </c>
      <c r="C70" s="17">
        <v>44074.722916666666</v>
      </c>
      <c r="D70" s="17">
        <v>44074.545138888891</v>
      </c>
      <c r="E70" s="15">
        <v>10227838</v>
      </c>
      <c r="F70" s="15" t="s">
        <v>50</v>
      </c>
      <c r="G70" s="15" t="s">
        <v>41</v>
      </c>
      <c r="H70" s="17">
        <v>44074.795138888891</v>
      </c>
      <c r="I70" s="15" t="s">
        <v>553</v>
      </c>
      <c r="J70" s="15" t="s">
        <v>38</v>
      </c>
      <c r="K70" s="15" t="s">
        <v>37</v>
      </c>
      <c r="L70" s="15" t="s">
        <v>1061</v>
      </c>
      <c r="M70" s="15">
        <f>WEEKNUM(H70)</f>
        <v>36</v>
      </c>
      <c r="N70" s="15" t="s">
        <v>39</v>
      </c>
      <c r="O70" s="15" t="s">
        <v>70</v>
      </c>
      <c r="P70" s="15" t="s">
        <v>79</v>
      </c>
      <c r="Q70" s="17">
        <v>44074.916666666664</v>
      </c>
      <c r="T70" s="17">
        <v>44074.977083333331</v>
      </c>
      <c r="X70" s="17"/>
      <c r="Y70" s="17"/>
      <c r="Z70" s="17">
        <v>44075.947916666664</v>
      </c>
      <c r="AA70" s="15" t="s">
        <v>40</v>
      </c>
      <c r="AB70" s="15" t="s">
        <v>49</v>
      </c>
      <c r="AD70" s="15" t="s">
        <v>1063</v>
      </c>
      <c r="AJ70" s="18" t="str">
        <f t="shared" si="22"/>
        <v>NA</v>
      </c>
      <c r="AK70" s="19">
        <f t="shared" si="23"/>
        <v>-44074.795138888891</v>
      </c>
      <c r="AL70" s="19">
        <f t="shared" si="24"/>
        <v>1.1527777777737356</v>
      </c>
      <c r="AM70" s="19">
        <f t="shared" si="25"/>
        <v>1.1527777777737356</v>
      </c>
      <c r="AN70" s="19" t="e">
        <f>IF(AL70&gt;=#REF!,"NO","Yes")</f>
        <v>#REF!</v>
      </c>
      <c r="AO70" s="20" t="e">
        <f>IF(AM70="Pending","pending",IF(AM70&gt;=#REF!,"No", "Yes"))</f>
        <v>#REF!</v>
      </c>
      <c r="AP70" s="21">
        <f t="shared" ca="1" si="28"/>
        <v>44161.737907060182</v>
      </c>
      <c r="AQ70" s="22" t="str">
        <f t="shared" si="26"/>
        <v>Non Pending</v>
      </c>
    </row>
    <row r="71" spans="1:43" s="15" customFormat="1" ht="23" x14ac:dyDescent="0.35">
      <c r="A71" s="15">
        <v>70</v>
      </c>
      <c r="B71" s="15" t="s">
        <v>1054</v>
      </c>
      <c r="C71" s="17">
        <v>44074.821527777778</v>
      </c>
      <c r="D71" s="17">
        <v>44074.831250000003</v>
      </c>
      <c r="E71" s="15">
        <v>10237005</v>
      </c>
      <c r="F71" s="15" t="s">
        <v>62</v>
      </c>
      <c r="G71" s="15" t="s">
        <v>42</v>
      </c>
      <c r="H71" s="17">
        <v>44074.90625</v>
      </c>
      <c r="I71" s="15" t="s">
        <v>195</v>
      </c>
      <c r="J71" s="15" t="s">
        <v>37</v>
      </c>
      <c r="K71" s="15" t="s">
        <v>38</v>
      </c>
      <c r="L71" s="15" t="s">
        <v>1064</v>
      </c>
      <c r="M71" s="15">
        <f t="shared" ref="M71" si="29">WEEKNUM(H71)</f>
        <v>36</v>
      </c>
      <c r="N71" s="15" t="s">
        <v>39</v>
      </c>
      <c r="O71" s="15" t="s">
        <v>70</v>
      </c>
      <c r="P71" s="15" t="s">
        <v>93</v>
      </c>
      <c r="Q71" s="17">
        <v>44074.958333333336</v>
      </c>
      <c r="R71" s="17" t="s">
        <v>128</v>
      </c>
      <c r="X71" s="17">
        <v>44074.958333333336</v>
      </c>
      <c r="Y71" s="17">
        <v>44075.451388888891</v>
      </c>
      <c r="Z71" s="17">
        <v>44075.451388888891</v>
      </c>
      <c r="AA71" s="15" t="s">
        <v>40</v>
      </c>
      <c r="AB71" s="15" t="s">
        <v>49</v>
      </c>
      <c r="AJ71" s="18" t="str">
        <f t="shared" ref="AJ71" si="30">IF(N71="Final","NA",IF(S71="","NA",S71-H71))</f>
        <v>NA</v>
      </c>
      <c r="AK71" s="19">
        <f t="shared" ref="AK71" si="31">IF(N71="initial",IF(AA71="converted to Final MIR",Y71-H71,U71-H71),Y71-H71)</f>
        <v>0.54513888889050577</v>
      </c>
      <c r="AL71" s="19">
        <f t="shared" ref="AL71" si="32">IF(N71="initial",IF(AA71="converted to Final MIR",Z71-H71,V71-H71),Z71-H71)</f>
        <v>0.54513888889050577</v>
      </c>
      <c r="AM71" s="19">
        <f t="shared" ref="AM71" si="33">IF(N71="Final",Z71-H71,IF(AB71="MIR Distributed",Z71-H71,"Pending"))</f>
        <v>0.54513888889050577</v>
      </c>
      <c r="AN71" s="19" t="e">
        <f>IF(AL71&gt;=#REF!,"NO","Yes")</f>
        <v>#REF!</v>
      </c>
      <c r="AO71" s="20" t="e">
        <f>IF(AM71="Pending","pending",IF(AM71&gt;=#REF!,"No", "Yes"))</f>
        <v>#REF!</v>
      </c>
      <c r="AP71" s="21">
        <f t="shared" ca="1" si="28"/>
        <v>44161.737907060182</v>
      </c>
      <c r="AQ71" s="22" t="str">
        <f t="shared" ref="AQ71" si="34">IF(AB71="Final Awaited", AP71-H71, IF(AB71="Sent for Approval", AP71-H71, "Non Pending"))</f>
        <v>Non Pending</v>
      </c>
    </row>
  </sheetData>
  <phoneticPr fontId="47" type="noConversion"/>
  <conditionalFormatting sqref="AN1">
    <cfRule type="cellIs" dxfId="181" priority="194" operator="equal">
      <formula>"NO"</formula>
    </cfRule>
  </conditionalFormatting>
  <conditionalFormatting sqref="AO1">
    <cfRule type="cellIs" dxfId="180" priority="191" operator="equal">
      <formula>"pending"</formula>
    </cfRule>
    <cfRule type="cellIs" priority="192" operator="equal">
      <formula>"pending"</formula>
    </cfRule>
    <cfRule type="cellIs" dxfId="179" priority="193" operator="equal">
      <formula>"NO"</formula>
    </cfRule>
  </conditionalFormatting>
  <conditionalFormatting sqref="AP1:AQ1">
    <cfRule type="cellIs" dxfId="178" priority="188" operator="equal">
      <formula>"pending"</formula>
    </cfRule>
    <cfRule type="cellIs" priority="189" operator="equal">
      <formula>"pending"</formula>
    </cfRule>
    <cfRule type="cellIs" dxfId="177" priority="190" operator="equal">
      <formula>"NO"</formula>
    </cfRule>
  </conditionalFormatting>
  <conditionalFormatting sqref="G1:W1 A1:E1 AA1:AQ1">
    <cfRule type="duplicateValues" dxfId="176" priority="187"/>
  </conditionalFormatting>
  <conditionalFormatting sqref="AN2:AN5">
    <cfRule type="cellIs" dxfId="175" priority="151" operator="equal">
      <formula>"NO"</formula>
    </cfRule>
  </conditionalFormatting>
  <conditionalFormatting sqref="AO2:AO5">
    <cfRule type="cellIs" dxfId="174" priority="148" operator="equal">
      <formula>"pending"</formula>
    </cfRule>
    <cfRule type="cellIs" priority="149" operator="equal">
      <formula>"pending"</formula>
    </cfRule>
    <cfRule type="cellIs" dxfId="173" priority="150" operator="equal">
      <formula>"NO"</formula>
    </cfRule>
  </conditionalFormatting>
  <conditionalFormatting sqref="AL2:AL5">
    <cfRule type="cellIs" dxfId="172" priority="147" operator="greaterThan">
      <formula>2</formula>
    </cfRule>
  </conditionalFormatting>
  <conditionalFormatting sqref="AM2:AM5">
    <cfRule type="cellIs" dxfId="171" priority="146" operator="greaterThan">
      <formula>7</formula>
    </cfRule>
  </conditionalFormatting>
  <conditionalFormatting sqref="X1:Z1">
    <cfRule type="duplicateValues" dxfId="170" priority="77"/>
  </conditionalFormatting>
  <conditionalFormatting sqref="AN6:AN56 AN58:AN60 AN70:AN71">
    <cfRule type="cellIs" dxfId="169" priority="51" operator="equal">
      <formula>"NO"</formula>
    </cfRule>
  </conditionalFormatting>
  <conditionalFormatting sqref="AO6:AO56 AO58:AO60 AO70:AO71">
    <cfRule type="cellIs" dxfId="168" priority="48" operator="equal">
      <formula>"pending"</formula>
    </cfRule>
    <cfRule type="cellIs" priority="49" operator="equal">
      <formula>"pending"</formula>
    </cfRule>
    <cfRule type="cellIs" dxfId="167" priority="50" operator="equal">
      <formula>"NO"</formula>
    </cfRule>
  </conditionalFormatting>
  <conditionalFormatting sqref="AL6:AL56 AL58:AL60 AL70:AL71">
    <cfRule type="cellIs" dxfId="166" priority="47" operator="greaterThan">
      <formula>2</formula>
    </cfRule>
  </conditionalFormatting>
  <conditionalFormatting sqref="AM6:AM56 AM58:AM60 AM70:AM71">
    <cfRule type="cellIs" dxfId="165" priority="46" operator="greaterThan">
      <formula>7</formula>
    </cfRule>
  </conditionalFormatting>
  <conditionalFormatting sqref="AN57">
    <cfRule type="cellIs" dxfId="164" priority="39" operator="equal">
      <formula>"NO"</formula>
    </cfRule>
  </conditionalFormatting>
  <conditionalFormatting sqref="AO57">
    <cfRule type="cellIs" dxfId="163" priority="36" operator="equal">
      <formula>"pending"</formula>
    </cfRule>
    <cfRule type="cellIs" priority="37" operator="equal">
      <formula>"pending"</formula>
    </cfRule>
    <cfRule type="cellIs" dxfId="162" priority="38" operator="equal">
      <formula>"NO"</formula>
    </cfRule>
  </conditionalFormatting>
  <conditionalFormatting sqref="AL57">
    <cfRule type="cellIs" dxfId="161" priority="35" operator="greaterThan">
      <formula>2</formula>
    </cfRule>
  </conditionalFormatting>
  <conditionalFormatting sqref="AM57">
    <cfRule type="cellIs" dxfId="160" priority="34" operator="greaterThan">
      <formula>7</formula>
    </cfRule>
  </conditionalFormatting>
  <conditionalFormatting sqref="AN61">
    <cfRule type="cellIs" dxfId="159" priority="28" operator="equal">
      <formula>"NO"</formula>
    </cfRule>
  </conditionalFormatting>
  <conditionalFormatting sqref="AO61">
    <cfRule type="cellIs" dxfId="158" priority="25" operator="equal">
      <formula>"pending"</formula>
    </cfRule>
    <cfRule type="cellIs" priority="26" operator="equal">
      <formula>"pending"</formula>
    </cfRule>
    <cfRule type="cellIs" dxfId="157" priority="27" operator="equal">
      <formula>"NO"</formula>
    </cfRule>
  </conditionalFormatting>
  <conditionalFormatting sqref="AL61">
    <cfRule type="cellIs" dxfId="156" priority="24" operator="greaterThan">
      <formula>2</formula>
    </cfRule>
  </conditionalFormatting>
  <conditionalFormatting sqref="AM61">
    <cfRule type="cellIs" dxfId="155" priority="23" operator="greaterThan">
      <formula>7</formula>
    </cfRule>
  </conditionalFormatting>
  <conditionalFormatting sqref="AN62:AN64 AN66:AN69">
    <cfRule type="cellIs" dxfId="154" priority="15" operator="equal">
      <formula>"NO"</formula>
    </cfRule>
  </conditionalFormatting>
  <conditionalFormatting sqref="AO62:AO64 AO66:AO69">
    <cfRule type="cellIs" dxfId="153" priority="12" operator="equal">
      <formula>"pending"</formula>
    </cfRule>
    <cfRule type="cellIs" priority="13" operator="equal">
      <formula>"pending"</formula>
    </cfRule>
    <cfRule type="cellIs" dxfId="152" priority="14" operator="equal">
      <formula>"NO"</formula>
    </cfRule>
  </conditionalFormatting>
  <conditionalFormatting sqref="AL62:AL64 AL66:AL69">
    <cfRule type="cellIs" dxfId="151" priority="11" operator="greaterThan">
      <formula>2</formula>
    </cfRule>
  </conditionalFormatting>
  <conditionalFormatting sqref="AM62:AM64 AM66:AM69">
    <cfRule type="cellIs" dxfId="150" priority="10" operator="greaterThan">
      <formula>7</formula>
    </cfRule>
  </conditionalFormatting>
  <conditionalFormatting sqref="AN65">
    <cfRule type="cellIs" dxfId="149" priority="8" operator="equal">
      <formula>"NO"</formula>
    </cfRule>
  </conditionalFormatting>
  <conditionalFormatting sqref="AO65">
    <cfRule type="cellIs" dxfId="148" priority="5" operator="equal">
      <formula>"pending"</formula>
    </cfRule>
    <cfRule type="cellIs" priority="6" operator="equal">
      <formula>"pending"</formula>
    </cfRule>
    <cfRule type="cellIs" dxfId="147" priority="7" operator="equal">
      <formula>"NO"</formula>
    </cfRule>
  </conditionalFormatting>
  <conditionalFormatting sqref="AL65">
    <cfRule type="cellIs" dxfId="146" priority="4" operator="greaterThan">
      <formula>2</formula>
    </cfRule>
  </conditionalFormatting>
  <conditionalFormatting sqref="AM65">
    <cfRule type="cellIs" dxfId="145" priority="3" operator="greaterThan">
      <formula>7</formula>
    </cfRule>
  </conditionalFormatting>
  <conditionalFormatting sqref="E1">
    <cfRule type="duplicateValues" dxfId="144" priority="56284"/>
  </conditionalFormatting>
  <conditionalFormatting sqref="E3">
    <cfRule type="duplicateValues" dxfId="143" priority="56286"/>
  </conditionalFormatting>
  <conditionalFormatting sqref="E72:E1048576 E1 E49 E54 E58:E60 E70 E3:E5">
    <cfRule type="duplicateValues" dxfId="142" priority="56288"/>
  </conditionalFormatting>
  <conditionalFormatting sqref="E6:E46">
    <cfRule type="duplicateValues" dxfId="141" priority="56294"/>
  </conditionalFormatting>
  <conditionalFormatting sqref="E53">
    <cfRule type="duplicateValues" dxfId="140" priority="56296"/>
  </conditionalFormatting>
  <conditionalFormatting sqref="E55">
    <cfRule type="duplicateValues" dxfId="139" priority="56297"/>
    <cfRule type="duplicateValues" dxfId="138" priority="56298"/>
  </conditionalFormatting>
  <conditionalFormatting sqref="E57">
    <cfRule type="duplicateValues" dxfId="137" priority="56301"/>
    <cfRule type="duplicateValues" dxfId="136" priority="56302"/>
  </conditionalFormatting>
  <conditionalFormatting sqref="E61">
    <cfRule type="duplicateValues" dxfId="135" priority="56305"/>
  </conditionalFormatting>
  <conditionalFormatting sqref="E62:E64 E66:E69">
    <cfRule type="duplicateValues" dxfId="134" priority="56306"/>
  </conditionalFormatting>
  <conditionalFormatting sqref="E65">
    <cfRule type="duplicateValues" dxfId="133" priority="56308"/>
  </conditionalFormatting>
  <conditionalFormatting sqref="E1 E3:E1048576">
    <cfRule type="duplicateValues" dxfId="132" priority="1"/>
  </conditionalFormatting>
  <dataValidations count="1">
    <dataValidation type="whole" allowBlank="1" showInputMessage="1" showErrorMessage="1" error="Value must be Numeric" sqref="E55" xr:uid="{A1095576-CC93-404C-B7DD-0E10DB8125BD}">
      <formula1>0</formula1>
      <formula2>100000000000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344B-44BA-41F6-9984-722A0CF70B28}">
  <dimension ref="A1:AQ46"/>
  <sheetViews>
    <sheetView topLeftCell="AA1" zoomScale="90" zoomScaleNormal="90" workbookViewId="0">
      <pane ySplit="1" topLeftCell="A13" activePane="bottomLeft" state="frozen"/>
      <selection activeCell="E2" sqref="E2"/>
      <selection pane="bottomLeft" activeCell="AA1" sqref="A1:XFD1"/>
    </sheetView>
  </sheetViews>
  <sheetFormatPr defaultColWidth="8.81640625" defaultRowHeight="14.5" x14ac:dyDescent="0.35"/>
  <cols>
    <col min="1" max="1" width="4.81640625" style="171" bestFit="1" customWidth="1"/>
    <col min="2" max="2" width="5.81640625" style="171" bestFit="1" customWidth="1"/>
    <col min="3" max="3" width="17.1796875" style="171" bestFit="1" customWidth="1"/>
    <col min="4" max="4" width="17.453125" style="171" bestFit="1" customWidth="1"/>
    <col min="5" max="5" width="12.54296875" style="171" bestFit="1" customWidth="1"/>
    <col min="6" max="6" width="7.1796875" style="171" bestFit="1" customWidth="1"/>
    <col min="7" max="7" width="6.54296875" style="171" bestFit="1" customWidth="1"/>
    <col min="8" max="8" width="16.1796875" style="171" bestFit="1" customWidth="1"/>
    <col min="9" max="9" width="27" style="171" bestFit="1" customWidth="1"/>
    <col min="10" max="11" width="7.1796875" style="171" bestFit="1" customWidth="1"/>
    <col min="12" max="12" width="50.1796875" style="171" bestFit="1" customWidth="1"/>
    <col min="13" max="13" width="5.54296875" style="171" bestFit="1" customWidth="1"/>
    <col min="14" max="14" width="8.81640625" style="171" bestFit="1" customWidth="1"/>
    <col min="15" max="15" width="6.54296875" style="171" bestFit="1" customWidth="1"/>
    <col min="16" max="16" width="18.54296875" style="171" bestFit="1" customWidth="1"/>
    <col min="17" max="17" width="14.81640625" style="171" bestFit="1" customWidth="1"/>
    <col min="18" max="18" width="14.54296875" style="171" bestFit="1" customWidth="1"/>
    <col min="19" max="19" width="17" style="171" bestFit="1" customWidth="1"/>
    <col min="20" max="21" width="14.54296875" style="171" bestFit="1" customWidth="1"/>
    <col min="22" max="22" width="15.54296875" style="171" bestFit="1" customWidth="1"/>
    <col min="23" max="23" width="14.54296875" style="171" bestFit="1" customWidth="1"/>
    <col min="24" max="24" width="17.1796875" style="171" bestFit="1" customWidth="1"/>
    <col min="25" max="26" width="14.54296875" style="171" bestFit="1" customWidth="1"/>
    <col min="27" max="27" width="16.54296875" style="171" bestFit="1" customWidth="1"/>
    <col min="28" max="28" width="17.1796875" style="171" bestFit="1" customWidth="1"/>
    <col min="29" max="29" width="8.54296875" style="171" bestFit="1" customWidth="1"/>
    <col min="30" max="30" width="15.81640625" style="171" bestFit="1" customWidth="1"/>
    <col min="31" max="31" width="7.453125" style="171" bestFit="1" customWidth="1"/>
    <col min="32" max="32" width="6.1796875" style="171" bestFit="1" customWidth="1"/>
    <col min="33" max="33" width="8.1796875" style="171" bestFit="1" customWidth="1"/>
    <col min="34" max="34" width="5.81640625" style="171" bestFit="1" customWidth="1"/>
    <col min="35" max="35" width="6.81640625" style="171" bestFit="1" customWidth="1"/>
    <col min="36" max="36" width="8" style="171" bestFit="1" customWidth="1"/>
    <col min="37" max="37" width="9.453125" style="171" bestFit="1" customWidth="1"/>
    <col min="38" max="39" width="10" style="171" bestFit="1" customWidth="1"/>
    <col min="40" max="40" width="9.1796875" style="171" bestFit="1" customWidth="1"/>
    <col min="41" max="41" width="9" style="171" bestFit="1" customWidth="1"/>
    <col min="42" max="42" width="15.453125" style="171" bestFit="1" customWidth="1"/>
    <col min="43" max="43" width="11.453125" style="171" bestFit="1" customWidth="1"/>
    <col min="44" max="16384" width="8.81640625" style="171"/>
  </cols>
  <sheetData>
    <row r="1" spans="1:43" s="165" customFormat="1" ht="37.5" x14ac:dyDescent="0.35">
      <c r="A1" s="151" t="s">
        <v>54</v>
      </c>
      <c r="B1" s="151" t="s">
        <v>0</v>
      </c>
      <c r="C1" s="152" t="s">
        <v>57</v>
      </c>
      <c r="D1" s="152" t="s">
        <v>58</v>
      </c>
      <c r="E1" s="153" t="s">
        <v>1065</v>
      </c>
      <c r="F1" s="151" t="s">
        <v>1</v>
      </c>
      <c r="G1" s="151" t="s">
        <v>59</v>
      </c>
      <c r="H1" s="152" t="s">
        <v>2</v>
      </c>
      <c r="I1" s="151" t="s">
        <v>3</v>
      </c>
      <c r="J1" s="151" t="s">
        <v>4</v>
      </c>
      <c r="K1" s="151" t="s">
        <v>5</v>
      </c>
      <c r="L1" s="151" t="s">
        <v>800</v>
      </c>
      <c r="M1" s="151" t="s">
        <v>7</v>
      </c>
      <c r="N1" s="151" t="s">
        <v>8</v>
      </c>
      <c r="O1" s="151" t="s">
        <v>9</v>
      </c>
      <c r="P1" s="151" t="s">
        <v>10</v>
      </c>
      <c r="Q1" s="152" t="s">
        <v>11</v>
      </c>
      <c r="R1" s="154" t="s">
        <v>12</v>
      </c>
      <c r="S1" s="154" t="s">
        <v>13</v>
      </c>
      <c r="T1" s="152" t="s">
        <v>14</v>
      </c>
      <c r="U1" s="152" t="s">
        <v>15</v>
      </c>
      <c r="V1" s="152" t="s">
        <v>16</v>
      </c>
      <c r="W1" s="152" t="s">
        <v>17</v>
      </c>
      <c r="X1" s="154" t="s">
        <v>18</v>
      </c>
      <c r="Y1" s="152" t="s">
        <v>19</v>
      </c>
      <c r="Z1" s="154" t="s">
        <v>20</v>
      </c>
      <c r="AA1" s="151" t="s">
        <v>21</v>
      </c>
      <c r="AB1" s="151" t="s">
        <v>22</v>
      </c>
      <c r="AC1" s="151" t="s">
        <v>23</v>
      </c>
      <c r="AD1" s="151" t="s">
        <v>24</v>
      </c>
      <c r="AE1" s="152" t="s">
        <v>25</v>
      </c>
      <c r="AF1" s="151" t="s">
        <v>26</v>
      </c>
      <c r="AG1" s="151" t="s">
        <v>27</v>
      </c>
      <c r="AH1" s="151" t="s">
        <v>28</v>
      </c>
      <c r="AI1" s="155" t="s">
        <v>29</v>
      </c>
      <c r="AJ1" s="155" t="s">
        <v>30</v>
      </c>
      <c r="AK1" s="155" t="s">
        <v>31</v>
      </c>
      <c r="AL1" s="151" t="s">
        <v>32</v>
      </c>
      <c r="AM1" s="151" t="s">
        <v>33</v>
      </c>
      <c r="AN1" s="151" t="s">
        <v>34</v>
      </c>
      <c r="AO1" s="156" t="s">
        <v>35</v>
      </c>
      <c r="AP1" s="156" t="s">
        <v>48</v>
      </c>
      <c r="AQ1" s="156" t="s">
        <v>47</v>
      </c>
    </row>
    <row r="2" spans="1:43" s="166" customFormat="1" ht="62.5" x14ac:dyDescent="0.35">
      <c r="A2" s="2">
        <v>1</v>
      </c>
      <c r="B2" s="2" t="s">
        <v>1066</v>
      </c>
      <c r="C2" s="8">
        <v>44075</v>
      </c>
      <c r="D2" s="8">
        <v>44075.045138888891</v>
      </c>
      <c r="E2" s="2">
        <v>10252221</v>
      </c>
      <c r="F2" s="1" t="s">
        <v>1062</v>
      </c>
      <c r="G2" s="1" t="s">
        <v>41</v>
      </c>
      <c r="H2" s="8">
        <v>44075.103472222225</v>
      </c>
      <c r="I2" s="2" t="s">
        <v>1093</v>
      </c>
      <c r="J2" s="1" t="s">
        <v>110</v>
      </c>
      <c r="K2" s="1" t="s">
        <v>46</v>
      </c>
      <c r="L2" s="1" t="s">
        <v>104</v>
      </c>
      <c r="M2" s="1">
        <f>WEEKNUM(H2)</f>
        <v>36</v>
      </c>
      <c r="N2" s="1" t="s">
        <v>74</v>
      </c>
      <c r="O2" s="1" t="s">
        <v>70</v>
      </c>
      <c r="P2" s="1" t="s">
        <v>485</v>
      </c>
      <c r="Q2" s="8">
        <v>44075.40902777778</v>
      </c>
      <c r="R2" s="8">
        <v>44075.42083333333</v>
      </c>
      <c r="S2" s="8">
        <v>44075.697222222225</v>
      </c>
      <c r="T2" s="8"/>
      <c r="U2" s="8">
        <v>44077.720833333333</v>
      </c>
      <c r="V2" s="8">
        <v>44077.084027777775</v>
      </c>
      <c r="W2" s="8"/>
      <c r="X2" s="8"/>
      <c r="Y2" s="8"/>
      <c r="Z2" s="8"/>
      <c r="AA2" s="1" t="s">
        <v>86</v>
      </c>
      <c r="AB2" s="2" t="s">
        <v>99</v>
      </c>
      <c r="AC2" s="1"/>
      <c r="AD2" s="1"/>
      <c r="AE2" s="1"/>
      <c r="AF2" s="1"/>
      <c r="AG2" s="1"/>
      <c r="AH2" s="1"/>
      <c r="AI2" s="1"/>
      <c r="AJ2" s="70">
        <f>IF(N2="Final","NA",IF(S2="","NA",S2-H2))</f>
        <v>0.59375</v>
      </c>
      <c r="AK2" s="71">
        <f>IF(N2="initial",IF(AA2="converted to Final MIR",Y2-H2,U2-H2),Y2-H2)</f>
        <v>2.617361111108039</v>
      </c>
      <c r="AL2" s="71">
        <f>IF(N2="initial",IF(AA2="converted to Final MIR",Z2-H2,V2-H2),Z2-H2)</f>
        <v>1.9805555555503815</v>
      </c>
      <c r="AM2" s="71" t="str">
        <f>IF(N2="Final",Z2-H2,IF(AB2="MIR Distributed",Z2-H2,"Pending"))</f>
        <v>Pending</v>
      </c>
      <c r="AN2" s="71" t="e">
        <f>IF(AL2&gt;=#REF!,"NO","Yes")</f>
        <v>#REF!</v>
      </c>
      <c r="AO2" s="72" t="str">
        <f>IF(AM2="Pending","pending",IF(AM2&gt;=#REF!,"No", "Yes"))</f>
        <v>pending</v>
      </c>
      <c r="AP2" s="73">
        <f ca="1">NOW()</f>
        <v>44161.737907060182</v>
      </c>
      <c r="AQ2" s="74" t="str">
        <f>IF(AB2="Final Awaited", AP2-H2, IF(AB2="Sent for Approval", AP2-H2, "Non Pending"))</f>
        <v>Non Pending</v>
      </c>
    </row>
    <row r="3" spans="1:43" s="167" customFormat="1" ht="13" x14ac:dyDescent="0.35">
      <c r="A3" s="1">
        <v>2</v>
      </c>
      <c r="B3" s="1" t="s">
        <v>1066</v>
      </c>
      <c r="C3" s="8">
        <v>44076.645833333336</v>
      </c>
      <c r="D3" s="8">
        <v>44076.679166666669</v>
      </c>
      <c r="E3" s="1">
        <v>10414411</v>
      </c>
      <c r="F3" s="1" t="s">
        <v>50</v>
      </c>
      <c r="G3" s="1" t="s">
        <v>41</v>
      </c>
      <c r="H3" s="8">
        <v>44076.817361111112</v>
      </c>
      <c r="I3" s="1" t="s">
        <v>1067</v>
      </c>
      <c r="J3" s="1" t="s">
        <v>1068</v>
      </c>
      <c r="K3" s="1" t="s">
        <v>46</v>
      </c>
      <c r="L3" s="1" t="s">
        <v>1074</v>
      </c>
      <c r="M3" s="1">
        <v>36</v>
      </c>
      <c r="N3" s="1" t="s">
        <v>39</v>
      </c>
      <c r="O3" s="1" t="s">
        <v>70</v>
      </c>
      <c r="P3" s="1" t="s">
        <v>219</v>
      </c>
      <c r="Q3" s="8">
        <v>44077.291666666664</v>
      </c>
      <c r="R3" s="8"/>
      <c r="S3" s="8"/>
      <c r="T3" s="8"/>
      <c r="U3" s="8"/>
      <c r="V3" s="8"/>
      <c r="W3" s="8"/>
      <c r="X3" s="8">
        <v>44077.304166666669</v>
      </c>
      <c r="Y3" s="8"/>
      <c r="Z3" s="8">
        <v>44077.917361111111</v>
      </c>
      <c r="AA3" s="1" t="s">
        <v>40</v>
      </c>
      <c r="AB3" s="1" t="s">
        <v>98</v>
      </c>
      <c r="AC3" s="1"/>
      <c r="AD3" s="1"/>
      <c r="AE3" s="1"/>
      <c r="AF3" s="1"/>
      <c r="AG3" s="1"/>
      <c r="AH3" s="1"/>
      <c r="AI3" s="1"/>
      <c r="AJ3" s="70" t="str">
        <f t="shared" ref="AJ3:AJ17" si="0">IF(N3="Final","NA",IF(S3="","NA",S3-H3))</f>
        <v>NA</v>
      </c>
      <c r="AK3" s="71">
        <f t="shared" ref="AK3:AK17" si="1">IF(N3="initial",IF(AA3="converted to Final MIR",Y3-H3,U3-H3),Y3-H3)</f>
        <v>-44076.817361111112</v>
      </c>
      <c r="AL3" s="71">
        <f t="shared" ref="AL3:AL17" si="2">IF(N3="initial",IF(AA3="converted to Final MIR",Z3-H3,V3-H3),Z3-H3)</f>
        <v>1.0999999999985448</v>
      </c>
      <c r="AM3" s="71">
        <f t="shared" ref="AM3:AM17" si="3">IF(N3="Final",Z3-H3,IF(AB3="MIR Distributed",Z3-H3,"Pending"))</f>
        <v>1.0999999999985448</v>
      </c>
      <c r="AN3" s="71" t="e">
        <f>IF(AL3&gt;=#REF!,"NO","Yes")</f>
        <v>#REF!</v>
      </c>
      <c r="AO3" s="72" t="e">
        <f>IF(AM3="Pending","pending",IF(AM3&gt;=#REF!,"No", "Yes"))</f>
        <v>#REF!</v>
      </c>
      <c r="AP3" s="73">
        <f t="shared" ref="AP3:AP45" ca="1" si="4">NOW()</f>
        <v>44161.737907060182</v>
      </c>
      <c r="AQ3" s="74" t="str">
        <f t="shared" ref="AQ3:AQ17" si="5">IF(AB3="Final Awaited", AP3-H3, IF(AB3="Sent for Approval", AP3-H3, "Non Pending"))</f>
        <v>Non Pending</v>
      </c>
    </row>
    <row r="4" spans="1:43" s="167" customFormat="1" ht="13" x14ac:dyDescent="0.35">
      <c r="A4" s="1">
        <v>3</v>
      </c>
      <c r="B4" s="1" t="s">
        <v>1066</v>
      </c>
      <c r="C4" s="8">
        <v>44077.271527777775</v>
      </c>
      <c r="D4" s="8">
        <v>44077.279861111114</v>
      </c>
      <c r="E4" s="1">
        <v>10442499</v>
      </c>
      <c r="F4" s="1" t="s">
        <v>62</v>
      </c>
      <c r="G4" s="1" t="s">
        <v>42</v>
      </c>
      <c r="H4" s="8">
        <v>44077.463194444441</v>
      </c>
      <c r="I4" s="1" t="s">
        <v>1069</v>
      </c>
      <c r="J4" s="1" t="s">
        <v>37</v>
      </c>
      <c r="K4" s="1" t="s">
        <v>38</v>
      </c>
      <c r="L4" s="1" t="s">
        <v>1075</v>
      </c>
      <c r="M4" s="1">
        <v>36</v>
      </c>
      <c r="N4" s="1" t="s">
        <v>39</v>
      </c>
      <c r="O4" s="1" t="s">
        <v>70</v>
      </c>
      <c r="P4" s="1" t="s">
        <v>75</v>
      </c>
      <c r="Q4" s="8">
        <v>44077.479166666664</v>
      </c>
      <c r="R4" s="8"/>
      <c r="S4" s="8"/>
      <c r="T4" s="8"/>
      <c r="U4" s="8"/>
      <c r="V4" s="8"/>
      <c r="W4" s="8"/>
      <c r="X4" s="8">
        <v>44077.489583333336</v>
      </c>
      <c r="Y4" s="8"/>
      <c r="Z4" s="8">
        <v>44077.970138888886</v>
      </c>
      <c r="AA4" s="1" t="s">
        <v>40</v>
      </c>
      <c r="AB4" s="1" t="s">
        <v>98</v>
      </c>
      <c r="AC4" s="1"/>
      <c r="AD4" s="1"/>
      <c r="AE4" s="1"/>
      <c r="AF4" s="1"/>
      <c r="AG4" s="1"/>
      <c r="AH4" s="1"/>
      <c r="AI4" s="1"/>
      <c r="AJ4" s="70" t="str">
        <f t="shared" si="0"/>
        <v>NA</v>
      </c>
      <c r="AK4" s="71">
        <f t="shared" si="1"/>
        <v>-44077.463194444441</v>
      </c>
      <c r="AL4" s="71">
        <f t="shared" si="2"/>
        <v>0.50694444444525288</v>
      </c>
      <c r="AM4" s="71">
        <f t="shared" si="3"/>
        <v>0.50694444444525288</v>
      </c>
      <c r="AN4" s="71" t="e">
        <f>IF(AL4&gt;=#REF!,"NO","Yes")</f>
        <v>#REF!</v>
      </c>
      <c r="AO4" s="72" t="e">
        <f>IF(AM4="Pending","pending",IF(AM4&gt;=#REF!,"No", "Yes"))</f>
        <v>#REF!</v>
      </c>
      <c r="AP4" s="73">
        <f t="shared" ca="1" si="4"/>
        <v>44161.737907060182</v>
      </c>
      <c r="AQ4" s="74" t="str">
        <f t="shared" si="5"/>
        <v>Non Pending</v>
      </c>
    </row>
    <row r="5" spans="1:43" s="167" customFormat="1" ht="25" x14ac:dyDescent="0.35">
      <c r="A5" s="1">
        <v>4</v>
      </c>
      <c r="B5" s="1" t="s">
        <v>1066</v>
      </c>
      <c r="C5" s="8">
        <v>44077.541666666664</v>
      </c>
      <c r="D5" s="8">
        <v>44077.583333333336</v>
      </c>
      <c r="E5" s="1">
        <v>10498496</v>
      </c>
      <c r="F5" s="1" t="s">
        <v>51</v>
      </c>
      <c r="G5" s="1" t="s">
        <v>42</v>
      </c>
      <c r="H5" s="8">
        <v>44077.638888888891</v>
      </c>
      <c r="I5" s="1" t="s">
        <v>1070</v>
      </c>
      <c r="J5" s="1" t="s">
        <v>44</v>
      </c>
      <c r="K5" s="1" t="s">
        <v>46</v>
      </c>
      <c r="L5" s="1" t="s">
        <v>1071</v>
      </c>
      <c r="M5" s="1">
        <v>36</v>
      </c>
      <c r="N5" s="1" t="s">
        <v>39</v>
      </c>
      <c r="O5" s="1" t="s">
        <v>70</v>
      </c>
      <c r="P5" s="1" t="s">
        <v>53</v>
      </c>
      <c r="Q5" s="8">
        <v>44077.666666666664</v>
      </c>
      <c r="R5" s="8"/>
      <c r="S5" s="8"/>
      <c r="T5" s="8"/>
      <c r="U5" s="8"/>
      <c r="V5" s="8"/>
      <c r="W5" s="8"/>
      <c r="X5" s="8">
        <v>44077.669444444444</v>
      </c>
      <c r="Y5" s="8"/>
      <c r="Z5" s="8">
        <v>44078.036805555559</v>
      </c>
      <c r="AA5" s="1" t="s">
        <v>40</v>
      </c>
      <c r="AB5" s="1" t="s">
        <v>98</v>
      </c>
      <c r="AC5" s="1"/>
      <c r="AD5" s="1"/>
      <c r="AE5" s="1"/>
      <c r="AF5" s="1"/>
      <c r="AG5" s="1"/>
      <c r="AH5" s="1"/>
      <c r="AI5" s="1"/>
      <c r="AJ5" s="70" t="str">
        <f t="shared" si="0"/>
        <v>NA</v>
      </c>
      <c r="AK5" s="71">
        <f t="shared" si="1"/>
        <v>-44077.638888888891</v>
      </c>
      <c r="AL5" s="71">
        <f t="shared" si="2"/>
        <v>0.39791666666860692</v>
      </c>
      <c r="AM5" s="71">
        <f t="shared" si="3"/>
        <v>0.39791666666860692</v>
      </c>
      <c r="AN5" s="71" t="e">
        <f>IF(AL5&gt;=#REF!,"NO","Yes")</f>
        <v>#REF!</v>
      </c>
      <c r="AO5" s="72" t="e">
        <f>IF(AM5="Pending","pending",IF(AM5&gt;=#REF!,"No", "Yes"))</f>
        <v>#REF!</v>
      </c>
      <c r="AP5" s="73">
        <f t="shared" ca="1" si="4"/>
        <v>44161.737907060182</v>
      </c>
      <c r="AQ5" s="74" t="str">
        <f t="shared" si="5"/>
        <v>Non Pending</v>
      </c>
    </row>
    <row r="6" spans="1:43" s="167" customFormat="1" ht="13" x14ac:dyDescent="0.35">
      <c r="A6" s="1">
        <v>5</v>
      </c>
      <c r="B6" s="1" t="s">
        <v>1066</v>
      </c>
      <c r="C6" s="8">
        <v>44077.883333333331</v>
      </c>
      <c r="D6" s="8">
        <v>44077.890277777777</v>
      </c>
      <c r="E6" s="1">
        <v>10541117</v>
      </c>
      <c r="F6" s="75" t="s">
        <v>62</v>
      </c>
      <c r="G6" s="75" t="s">
        <v>42</v>
      </c>
      <c r="H6" s="130">
        <v>44077.974305555559</v>
      </c>
      <c r="I6" s="1" t="s">
        <v>1072</v>
      </c>
      <c r="J6" s="75" t="s">
        <v>37</v>
      </c>
      <c r="K6" s="75" t="s">
        <v>38</v>
      </c>
      <c r="L6" s="1" t="s">
        <v>1073</v>
      </c>
      <c r="M6" s="75">
        <v>36</v>
      </c>
      <c r="N6" s="1" t="s">
        <v>39</v>
      </c>
      <c r="O6" s="1" t="s">
        <v>70</v>
      </c>
      <c r="P6" s="75" t="s">
        <v>79</v>
      </c>
      <c r="Q6" s="8">
        <v>43899.989583333336</v>
      </c>
      <c r="R6" s="8"/>
      <c r="S6" s="8"/>
      <c r="T6" s="8"/>
      <c r="U6" s="8"/>
      <c r="V6" s="8"/>
      <c r="W6" s="8"/>
      <c r="X6" s="8">
        <v>44078.038194444445</v>
      </c>
      <c r="Y6" s="8"/>
      <c r="Z6" s="8">
        <v>44078.874305555553</v>
      </c>
      <c r="AA6" s="1" t="s">
        <v>40</v>
      </c>
      <c r="AB6" s="1" t="s">
        <v>98</v>
      </c>
      <c r="AC6" s="1"/>
      <c r="AD6" s="1"/>
      <c r="AE6" s="1"/>
      <c r="AF6" s="1"/>
      <c r="AG6" s="1"/>
      <c r="AH6" s="1"/>
      <c r="AI6" s="1"/>
      <c r="AJ6" s="70" t="str">
        <f t="shared" ref="AJ6" si="6">IF(N6="Final","NA",IF(S6="","NA",S6-H6))</f>
        <v>NA</v>
      </c>
      <c r="AK6" s="71">
        <f t="shared" ref="AK6" si="7">IF(N6="initial",IF(AA6="converted to Final MIR",Y6-H6,U6-H6),Y6-H6)</f>
        <v>-44077.974305555559</v>
      </c>
      <c r="AL6" s="71">
        <f t="shared" ref="AL6" si="8">IF(N6="initial",IF(AA6="converted to Final MIR",Z6-H6,V6-H6),Z6-H6)</f>
        <v>0.89999999999417923</v>
      </c>
      <c r="AM6" s="71">
        <f t="shared" ref="AM6" si="9">IF(N6="Final",Z6-H6,IF(AB6="MIR Distributed",Z6-H6,"Pending"))</f>
        <v>0.89999999999417923</v>
      </c>
      <c r="AN6" s="71" t="e">
        <f>IF(AL6&gt;=#REF!,"NO","Yes")</f>
        <v>#REF!</v>
      </c>
      <c r="AO6" s="72" t="e">
        <f>IF(AM6="Pending","pending",IF(AM6&gt;=#REF!,"No", "Yes"))</f>
        <v>#REF!</v>
      </c>
      <c r="AP6" s="73">
        <f t="shared" ca="1" si="4"/>
        <v>44161.737907060182</v>
      </c>
      <c r="AQ6" s="74" t="str">
        <f t="shared" ref="AQ6" si="10">IF(AB6="Final Awaited", AP6-H6, IF(AB6="Sent for Approval", AP6-H6, "Non Pending"))</f>
        <v>Non Pending</v>
      </c>
    </row>
    <row r="7" spans="1:43" s="167" customFormat="1" ht="25" x14ac:dyDescent="0.35">
      <c r="A7" s="1">
        <v>6</v>
      </c>
      <c r="B7" s="90" t="s">
        <v>1076</v>
      </c>
      <c r="C7" s="8">
        <v>44075.333333333336</v>
      </c>
      <c r="D7" s="8">
        <v>44075.640277777777</v>
      </c>
      <c r="E7" s="1">
        <v>10273321</v>
      </c>
      <c r="F7" s="1" t="s">
        <v>66</v>
      </c>
      <c r="G7" s="1" t="s">
        <v>67</v>
      </c>
      <c r="H7" s="8">
        <v>44076.368055555555</v>
      </c>
      <c r="I7" s="1" t="s">
        <v>1077</v>
      </c>
      <c r="J7" s="1" t="s">
        <v>37</v>
      </c>
      <c r="K7" s="1" t="s">
        <v>38</v>
      </c>
      <c r="L7" s="1" t="s">
        <v>583</v>
      </c>
      <c r="M7" s="1">
        <v>36</v>
      </c>
      <c r="N7" s="1" t="s">
        <v>74</v>
      </c>
      <c r="O7" s="1" t="s">
        <v>70</v>
      </c>
      <c r="P7" s="1" t="s">
        <v>1078</v>
      </c>
      <c r="Q7" s="8">
        <v>44076.708333333336</v>
      </c>
      <c r="R7" s="8">
        <v>44076.715277777781</v>
      </c>
      <c r="S7" s="8">
        <v>44078.448611111111</v>
      </c>
      <c r="T7" s="8">
        <v>44078.450694444444</v>
      </c>
      <c r="U7" s="8">
        <v>44078.863194444442</v>
      </c>
      <c r="V7" s="8">
        <v>44078.324999999997</v>
      </c>
      <c r="W7" s="8"/>
      <c r="X7" s="8"/>
      <c r="Y7" s="8"/>
      <c r="Z7" s="8"/>
      <c r="AA7" s="1" t="s">
        <v>86</v>
      </c>
      <c r="AB7" s="2" t="s">
        <v>99</v>
      </c>
      <c r="AC7" s="1"/>
      <c r="AD7" s="1"/>
      <c r="AE7" s="1"/>
      <c r="AF7" s="1"/>
      <c r="AG7" s="1"/>
      <c r="AH7" s="1"/>
      <c r="AI7" s="1"/>
      <c r="AJ7" s="70">
        <f t="shared" si="0"/>
        <v>2.0805555555562023</v>
      </c>
      <c r="AK7" s="71">
        <f t="shared" si="1"/>
        <v>2.4951388888875954</v>
      </c>
      <c r="AL7" s="71">
        <f t="shared" si="2"/>
        <v>1.9569444444423425</v>
      </c>
      <c r="AM7" s="71" t="str">
        <f t="shared" si="3"/>
        <v>Pending</v>
      </c>
      <c r="AN7" s="71" t="e">
        <f>IF(AL7&gt;=#REF!,"NO","Yes")</f>
        <v>#REF!</v>
      </c>
      <c r="AO7" s="72" t="str">
        <f>IF(AM7="Pending","pending",IF(AM7&gt;=#REF!,"No", "Yes"))</f>
        <v>pending</v>
      </c>
      <c r="AP7" s="73">
        <f t="shared" ca="1" si="4"/>
        <v>44161.737907060182</v>
      </c>
      <c r="AQ7" s="74" t="str">
        <f t="shared" si="5"/>
        <v>Non Pending</v>
      </c>
    </row>
    <row r="8" spans="1:43" s="167" customFormat="1" ht="25" x14ac:dyDescent="0.35">
      <c r="A8" s="1">
        <v>7</v>
      </c>
      <c r="B8" s="1" t="s">
        <v>1066</v>
      </c>
      <c r="C8" s="8">
        <v>44075.876388888886</v>
      </c>
      <c r="D8" s="8">
        <v>44075.928472222222</v>
      </c>
      <c r="E8" s="1">
        <v>10334923</v>
      </c>
      <c r="F8" s="75" t="s">
        <v>62</v>
      </c>
      <c r="G8" s="75" t="s">
        <v>42</v>
      </c>
      <c r="H8" s="8">
        <v>44076.298611111109</v>
      </c>
      <c r="I8" s="1" t="s">
        <v>1058</v>
      </c>
      <c r="J8" s="75" t="s">
        <v>114</v>
      </c>
      <c r="K8" s="75" t="s">
        <v>852</v>
      </c>
      <c r="L8" s="1" t="s">
        <v>583</v>
      </c>
      <c r="M8" s="75">
        <v>36</v>
      </c>
      <c r="N8" s="1" t="s">
        <v>74</v>
      </c>
      <c r="O8" s="1" t="s">
        <v>70</v>
      </c>
      <c r="P8" s="75" t="s">
        <v>106</v>
      </c>
      <c r="Q8" s="8">
        <v>44076.708333333336</v>
      </c>
      <c r="R8" s="8">
        <v>44078.439583333333</v>
      </c>
      <c r="S8" s="8">
        <v>44078.561805555553</v>
      </c>
      <c r="T8" s="8">
        <v>44078.563888888886</v>
      </c>
      <c r="U8" s="8">
        <v>44078.731249999997</v>
      </c>
      <c r="V8" s="8">
        <v>44078.268055555556</v>
      </c>
      <c r="W8" s="8"/>
      <c r="X8" s="8"/>
      <c r="Y8" s="8"/>
      <c r="Z8" s="8">
        <v>44091.847916666666</v>
      </c>
      <c r="AA8" s="1" t="s">
        <v>40</v>
      </c>
      <c r="AB8" s="1" t="s">
        <v>49</v>
      </c>
      <c r="AC8" s="1"/>
      <c r="AD8" s="1"/>
      <c r="AE8" s="1"/>
      <c r="AF8" s="1"/>
      <c r="AG8" s="1"/>
      <c r="AH8" s="1"/>
      <c r="AI8" s="1"/>
      <c r="AJ8" s="70">
        <f t="shared" si="0"/>
        <v>2.2631944444437977</v>
      </c>
      <c r="AK8" s="71">
        <f t="shared" si="1"/>
        <v>2.4326388888875954</v>
      </c>
      <c r="AL8" s="71">
        <f t="shared" si="2"/>
        <v>1.9694444444467081</v>
      </c>
      <c r="AM8" s="71" t="str">
        <f t="shared" si="3"/>
        <v>Pending</v>
      </c>
      <c r="AN8" s="71" t="e">
        <f>IF(AL8&gt;=#REF!,"NO","Yes")</f>
        <v>#REF!</v>
      </c>
      <c r="AO8" s="72" t="str">
        <f>IF(AM8="Pending","pending",IF(AM8&gt;=#REF!,"No", "Yes"))</f>
        <v>pending</v>
      </c>
      <c r="AP8" s="73">
        <f t="shared" ca="1" si="4"/>
        <v>44161.737907060182</v>
      </c>
      <c r="AQ8" s="74" t="str">
        <f t="shared" si="5"/>
        <v>Non Pending</v>
      </c>
    </row>
    <row r="9" spans="1:43" s="167" customFormat="1" ht="25" x14ac:dyDescent="0.35">
      <c r="A9" s="1">
        <v>8</v>
      </c>
      <c r="B9" s="1" t="s">
        <v>1066</v>
      </c>
      <c r="C9" s="8">
        <v>44075.210416666669</v>
      </c>
      <c r="D9" s="8">
        <v>44075.220833333333</v>
      </c>
      <c r="E9" s="1" t="s">
        <v>1159</v>
      </c>
      <c r="F9" s="1" t="s">
        <v>50</v>
      </c>
      <c r="G9" s="1" t="s">
        <v>41</v>
      </c>
      <c r="H9" s="8">
        <v>44075.473611111112</v>
      </c>
      <c r="I9" s="1" t="s">
        <v>1079</v>
      </c>
      <c r="J9" s="1" t="s">
        <v>1081</v>
      </c>
      <c r="K9" s="1" t="s">
        <v>46</v>
      </c>
      <c r="L9" s="1" t="s">
        <v>583</v>
      </c>
      <c r="M9" s="75">
        <v>36</v>
      </c>
      <c r="N9" s="1" t="s">
        <v>74</v>
      </c>
      <c r="O9" s="1" t="s">
        <v>70</v>
      </c>
      <c r="P9" s="1" t="s">
        <v>52</v>
      </c>
      <c r="Q9" s="8">
        <v>44076.322916666664</v>
      </c>
      <c r="R9" s="8">
        <v>44076.322916666664</v>
      </c>
      <c r="S9" s="8">
        <v>44076.455555555556</v>
      </c>
      <c r="T9" s="8"/>
      <c r="U9" s="8">
        <v>44077.46875</v>
      </c>
      <c r="V9" s="8">
        <v>44077.470833333333</v>
      </c>
      <c r="W9" s="8"/>
      <c r="X9" s="8"/>
      <c r="Y9" s="8"/>
      <c r="Z9" s="8"/>
      <c r="AA9" s="1" t="s">
        <v>86</v>
      </c>
      <c r="AB9" s="1" t="s">
        <v>49</v>
      </c>
      <c r="AC9" s="1"/>
      <c r="AD9" s="1" t="s">
        <v>1080</v>
      </c>
      <c r="AE9" s="1"/>
      <c r="AF9" s="1"/>
      <c r="AG9" s="1"/>
      <c r="AH9" s="1"/>
      <c r="AI9" s="1"/>
      <c r="AJ9" s="70">
        <f t="shared" si="0"/>
        <v>0.98194444444379769</v>
      </c>
      <c r="AK9" s="71">
        <f t="shared" si="1"/>
        <v>1.9951388888875954</v>
      </c>
      <c r="AL9" s="71">
        <f t="shared" si="2"/>
        <v>1.9972222222204437</v>
      </c>
      <c r="AM9" s="71" t="str">
        <f t="shared" si="3"/>
        <v>Pending</v>
      </c>
      <c r="AN9" s="71" t="e">
        <f>IF(AL9&gt;=#REF!,"NO","Yes")</f>
        <v>#REF!</v>
      </c>
      <c r="AO9" s="72" t="str">
        <f>IF(AM9="Pending","pending",IF(AM9&gt;=#REF!,"No", "Yes"))</f>
        <v>pending</v>
      </c>
      <c r="AP9" s="73">
        <f t="shared" ca="1" si="4"/>
        <v>44161.737907060182</v>
      </c>
      <c r="AQ9" s="74" t="str">
        <f t="shared" si="5"/>
        <v>Non Pending</v>
      </c>
    </row>
    <row r="10" spans="1:43" s="167" customFormat="1" ht="13" x14ac:dyDescent="0.35">
      <c r="A10" s="1">
        <v>9</v>
      </c>
      <c r="B10" s="1" t="s">
        <v>1066</v>
      </c>
      <c r="C10" s="8">
        <v>44081.42083333333</v>
      </c>
      <c r="D10" s="8">
        <v>44075.554861111108</v>
      </c>
      <c r="E10" s="1">
        <v>10875685</v>
      </c>
      <c r="F10" s="1" t="s">
        <v>62</v>
      </c>
      <c r="G10" s="1" t="s">
        <v>42</v>
      </c>
      <c r="H10" s="8">
        <v>44081.599999999999</v>
      </c>
      <c r="I10" s="1" t="s">
        <v>765</v>
      </c>
      <c r="J10" s="1" t="s">
        <v>37</v>
      </c>
      <c r="K10" s="1" t="s">
        <v>38</v>
      </c>
      <c r="L10" s="1" t="s">
        <v>1082</v>
      </c>
      <c r="M10" s="75">
        <f>WEEKNUM(H10)</f>
        <v>37</v>
      </c>
      <c r="N10" s="1" t="s">
        <v>39</v>
      </c>
      <c r="O10" s="1" t="s">
        <v>70</v>
      </c>
      <c r="P10" s="1" t="s">
        <v>93</v>
      </c>
      <c r="Q10" s="8">
        <v>44081.736111111109</v>
      </c>
      <c r="R10" s="8"/>
      <c r="S10" s="8"/>
      <c r="T10" s="8"/>
      <c r="U10" s="8"/>
      <c r="V10" s="8"/>
      <c r="W10" s="8"/>
      <c r="X10" s="8">
        <v>44081.736111111109</v>
      </c>
      <c r="Y10" s="8"/>
      <c r="Z10" s="8">
        <v>44081.958333333336</v>
      </c>
      <c r="AA10" s="1" t="s">
        <v>40</v>
      </c>
      <c r="AB10" s="1" t="s">
        <v>49</v>
      </c>
      <c r="AC10" s="1"/>
      <c r="AD10" s="1"/>
      <c r="AE10" s="1"/>
      <c r="AF10" s="1"/>
      <c r="AG10" s="1"/>
      <c r="AH10" s="1"/>
      <c r="AI10" s="1"/>
      <c r="AJ10" s="70" t="str">
        <f t="shared" si="0"/>
        <v>NA</v>
      </c>
      <c r="AK10" s="71">
        <f t="shared" si="1"/>
        <v>-44081.599999999999</v>
      </c>
      <c r="AL10" s="71">
        <f t="shared" si="2"/>
        <v>0.35833333333721384</v>
      </c>
      <c r="AM10" s="71">
        <f t="shared" si="3"/>
        <v>0.35833333333721384</v>
      </c>
      <c r="AN10" s="71" t="e">
        <f>IF(AL10&gt;=#REF!,"NO","Yes")</f>
        <v>#REF!</v>
      </c>
      <c r="AO10" s="72" t="e">
        <f>IF(AM10="Pending","pending",IF(AM10&gt;=#REF!,"No", "Yes"))</f>
        <v>#REF!</v>
      </c>
      <c r="AP10" s="73">
        <f t="shared" ca="1" si="4"/>
        <v>44161.737907060182</v>
      </c>
      <c r="AQ10" s="74" t="str">
        <f t="shared" si="5"/>
        <v>Non Pending</v>
      </c>
    </row>
    <row r="11" spans="1:43" s="167" customFormat="1" ht="13" x14ac:dyDescent="0.35">
      <c r="A11" s="1">
        <v>10</v>
      </c>
      <c r="B11" s="1" t="s">
        <v>1066</v>
      </c>
      <c r="C11" s="8">
        <v>44082.617361111108</v>
      </c>
      <c r="D11" s="8">
        <v>44082.660416666666</v>
      </c>
      <c r="E11" s="1">
        <v>10452039</v>
      </c>
      <c r="F11" s="1" t="s">
        <v>111</v>
      </c>
      <c r="G11" s="1" t="s">
        <v>42</v>
      </c>
      <c r="H11" s="8">
        <v>44082.690972222219</v>
      </c>
      <c r="I11" s="1" t="s">
        <v>1084</v>
      </c>
      <c r="J11" s="1" t="s">
        <v>37</v>
      </c>
      <c r="K11" s="1" t="s">
        <v>38</v>
      </c>
      <c r="L11" s="1" t="s">
        <v>1083</v>
      </c>
      <c r="M11" s="1">
        <v>38</v>
      </c>
      <c r="N11" s="1" t="s">
        <v>39</v>
      </c>
      <c r="O11" s="1" t="s">
        <v>70</v>
      </c>
      <c r="P11" s="1" t="s">
        <v>52</v>
      </c>
      <c r="Q11" s="8">
        <v>44082.9375</v>
      </c>
      <c r="R11" s="8"/>
      <c r="S11" s="8"/>
      <c r="T11" s="8"/>
      <c r="U11" s="8"/>
      <c r="V11" s="8"/>
      <c r="W11" s="8"/>
      <c r="X11" s="8">
        <v>44082.944444444445</v>
      </c>
      <c r="Y11" s="8"/>
      <c r="Z11" s="8">
        <v>44083.538194444445</v>
      </c>
      <c r="AA11" s="1" t="s">
        <v>40</v>
      </c>
      <c r="AB11" s="1" t="s">
        <v>49</v>
      </c>
      <c r="AC11" s="1"/>
      <c r="AD11" s="1"/>
      <c r="AE11" s="1"/>
      <c r="AF11" s="1"/>
      <c r="AG11" s="1"/>
      <c r="AH11" s="1"/>
      <c r="AI11" s="1"/>
      <c r="AJ11" s="70" t="str">
        <f t="shared" si="0"/>
        <v>NA</v>
      </c>
      <c r="AK11" s="71">
        <f t="shared" si="1"/>
        <v>-44082.690972222219</v>
      </c>
      <c r="AL11" s="71">
        <f t="shared" si="2"/>
        <v>0.84722222222626442</v>
      </c>
      <c r="AM11" s="71">
        <f t="shared" si="3"/>
        <v>0.84722222222626442</v>
      </c>
      <c r="AN11" s="71" t="e">
        <f>IF(AL11&gt;=#REF!,"NO","Yes")</f>
        <v>#REF!</v>
      </c>
      <c r="AO11" s="72" t="e">
        <f>IF(AM11="Pending","pending",IF(AM11&gt;=#REF!,"No", "Yes"))</f>
        <v>#REF!</v>
      </c>
      <c r="AP11" s="73">
        <f t="shared" ca="1" si="4"/>
        <v>44161.737907060182</v>
      </c>
      <c r="AQ11" s="74" t="str">
        <f t="shared" si="5"/>
        <v>Non Pending</v>
      </c>
    </row>
    <row r="12" spans="1:43" s="167" customFormat="1" ht="25" x14ac:dyDescent="0.35">
      <c r="A12" s="1">
        <v>11</v>
      </c>
      <c r="B12" s="1" t="s">
        <v>1066</v>
      </c>
      <c r="C12" s="8">
        <v>44082.887499999997</v>
      </c>
      <c r="D12" s="8">
        <v>44082.892361111109</v>
      </c>
      <c r="E12" s="1">
        <v>11043512</v>
      </c>
      <c r="F12" s="1" t="s">
        <v>111</v>
      </c>
      <c r="G12" s="1" t="s">
        <v>42</v>
      </c>
      <c r="H12" s="8">
        <v>44082.917361111111</v>
      </c>
      <c r="I12" s="1" t="s">
        <v>1085</v>
      </c>
      <c r="J12" s="1" t="s">
        <v>37</v>
      </c>
      <c r="K12" s="1" t="s">
        <v>38</v>
      </c>
      <c r="L12" s="1" t="s">
        <v>1086</v>
      </c>
      <c r="M12" s="1">
        <v>39</v>
      </c>
      <c r="N12" s="1" t="s">
        <v>39</v>
      </c>
      <c r="O12" s="1" t="s">
        <v>70</v>
      </c>
      <c r="P12" s="1" t="s">
        <v>485</v>
      </c>
      <c r="Q12" s="8">
        <v>44082.984027777777</v>
      </c>
      <c r="R12" s="8"/>
      <c r="S12" s="8"/>
      <c r="T12" s="8"/>
      <c r="U12" s="8"/>
      <c r="V12" s="8"/>
      <c r="W12" s="8"/>
      <c r="X12" s="8">
        <v>44082.993750000001</v>
      </c>
      <c r="Y12" s="8"/>
      <c r="Z12" s="8">
        <v>44083.544444444444</v>
      </c>
      <c r="AA12" s="1" t="s">
        <v>40</v>
      </c>
      <c r="AB12" s="1" t="s">
        <v>49</v>
      </c>
      <c r="AC12" s="1"/>
      <c r="AD12" s="1"/>
      <c r="AE12" s="1"/>
      <c r="AF12" s="1"/>
      <c r="AG12" s="1"/>
      <c r="AH12" s="1"/>
      <c r="AI12" s="1"/>
      <c r="AJ12" s="70" t="str">
        <f t="shared" si="0"/>
        <v>NA</v>
      </c>
      <c r="AK12" s="71">
        <f t="shared" si="1"/>
        <v>-44082.917361111111</v>
      </c>
      <c r="AL12" s="71">
        <f t="shared" si="2"/>
        <v>0.62708333333284827</v>
      </c>
      <c r="AM12" s="71">
        <f t="shared" si="3"/>
        <v>0.62708333333284827</v>
      </c>
      <c r="AN12" s="71" t="e">
        <f>IF(AL12&gt;=#REF!,"NO","Yes")</f>
        <v>#REF!</v>
      </c>
      <c r="AO12" s="72" t="e">
        <f>IF(AM12="Pending","pending",IF(AM12&gt;=#REF!,"No", "Yes"))</f>
        <v>#REF!</v>
      </c>
      <c r="AP12" s="73">
        <f t="shared" ca="1" si="4"/>
        <v>44161.737907060182</v>
      </c>
      <c r="AQ12" s="74" t="str">
        <f t="shared" si="5"/>
        <v>Non Pending</v>
      </c>
    </row>
    <row r="13" spans="1:43" s="167" customFormat="1" ht="13" x14ac:dyDescent="0.35">
      <c r="A13" s="1">
        <v>12</v>
      </c>
      <c r="B13" s="1" t="s">
        <v>1066</v>
      </c>
      <c r="C13" s="8">
        <v>44083.018055555556</v>
      </c>
      <c r="D13" s="8">
        <v>44083.137499999997</v>
      </c>
      <c r="E13" s="1">
        <v>11057362</v>
      </c>
      <c r="F13" s="1" t="s">
        <v>111</v>
      </c>
      <c r="G13" s="1" t="s">
        <v>42</v>
      </c>
      <c r="H13" s="8">
        <v>44083.195833333331</v>
      </c>
      <c r="I13" s="1" t="s">
        <v>1087</v>
      </c>
      <c r="J13" s="1" t="s">
        <v>37</v>
      </c>
      <c r="K13" s="1" t="s">
        <v>38</v>
      </c>
      <c r="L13" s="1" t="s">
        <v>1088</v>
      </c>
      <c r="M13" s="1">
        <v>39</v>
      </c>
      <c r="N13" s="1" t="s">
        <v>39</v>
      </c>
      <c r="O13" s="1" t="s">
        <v>70</v>
      </c>
      <c r="P13" s="1" t="s">
        <v>53</v>
      </c>
      <c r="Q13" s="8">
        <v>44083.215277777781</v>
      </c>
      <c r="R13" s="8"/>
      <c r="S13" s="8"/>
      <c r="T13" s="8"/>
      <c r="U13" s="8"/>
      <c r="V13" s="8"/>
      <c r="W13" s="8"/>
      <c r="X13" s="8">
        <v>44083.216666666667</v>
      </c>
      <c r="Y13" s="8"/>
      <c r="Z13" s="8">
        <v>44084.215277777781</v>
      </c>
      <c r="AA13" s="1" t="s">
        <v>40</v>
      </c>
      <c r="AB13" s="1" t="s">
        <v>49</v>
      </c>
      <c r="AC13" s="1"/>
      <c r="AD13" s="1"/>
      <c r="AE13" s="1"/>
      <c r="AF13" s="1"/>
      <c r="AG13" s="1"/>
      <c r="AH13" s="1"/>
      <c r="AI13" s="1"/>
      <c r="AJ13" s="70" t="str">
        <f t="shared" si="0"/>
        <v>NA</v>
      </c>
      <c r="AK13" s="71">
        <f t="shared" si="1"/>
        <v>-44083.195833333331</v>
      </c>
      <c r="AL13" s="71">
        <f t="shared" si="2"/>
        <v>1.0194444444496185</v>
      </c>
      <c r="AM13" s="71">
        <f t="shared" si="3"/>
        <v>1.0194444444496185</v>
      </c>
      <c r="AN13" s="71" t="e">
        <f>IF(AL13&gt;=#REF!,"NO","Yes")</f>
        <v>#REF!</v>
      </c>
      <c r="AO13" s="72" t="e">
        <f>IF(AM13="Pending","pending",IF(AM13&gt;=#REF!,"No", "Yes"))</f>
        <v>#REF!</v>
      </c>
      <c r="AP13" s="73">
        <f t="shared" ca="1" si="4"/>
        <v>44161.737907060182</v>
      </c>
      <c r="AQ13" s="74" t="str">
        <f t="shared" si="5"/>
        <v>Non Pending</v>
      </c>
    </row>
    <row r="14" spans="1:43" s="167" customFormat="1" ht="25" x14ac:dyDescent="0.35">
      <c r="A14" s="1">
        <v>13</v>
      </c>
      <c r="B14" s="1" t="s">
        <v>1076</v>
      </c>
      <c r="C14" s="8">
        <v>44080.98541666667</v>
      </c>
      <c r="D14" s="8" t="s">
        <v>1113</v>
      </c>
      <c r="E14" s="1">
        <v>10834083</v>
      </c>
      <c r="F14" s="1" t="s">
        <v>102</v>
      </c>
      <c r="G14" s="1" t="s">
        <v>42</v>
      </c>
      <c r="H14" s="8">
        <v>44081.881249999999</v>
      </c>
      <c r="I14" s="1" t="s">
        <v>1089</v>
      </c>
      <c r="J14" s="1" t="s">
        <v>114</v>
      </c>
      <c r="K14" s="1" t="s">
        <v>852</v>
      </c>
      <c r="L14" s="1" t="s">
        <v>1090</v>
      </c>
      <c r="M14" s="1">
        <v>39</v>
      </c>
      <c r="N14" s="1" t="s">
        <v>39</v>
      </c>
      <c r="O14" s="1" t="s">
        <v>70</v>
      </c>
      <c r="P14" s="1" t="s">
        <v>106</v>
      </c>
      <c r="Q14" s="8">
        <v>44082.423611111109</v>
      </c>
      <c r="R14" s="8"/>
      <c r="S14" s="8"/>
      <c r="T14" s="8"/>
      <c r="U14" s="8"/>
      <c r="V14" s="8"/>
      <c r="W14" s="8"/>
      <c r="X14" s="8">
        <v>44082.423611111109</v>
      </c>
      <c r="Y14" s="8">
        <v>44088.381944444445</v>
      </c>
      <c r="Z14" s="8">
        <v>44088.425694444442</v>
      </c>
      <c r="AA14" s="1" t="s">
        <v>40</v>
      </c>
      <c r="AB14" s="1" t="s">
        <v>49</v>
      </c>
      <c r="AC14" s="1"/>
      <c r="AD14" s="1"/>
      <c r="AE14" s="1"/>
      <c r="AF14" s="1"/>
      <c r="AG14" s="1"/>
      <c r="AH14" s="1"/>
      <c r="AI14" s="1"/>
      <c r="AJ14" s="70" t="str">
        <f t="shared" si="0"/>
        <v>NA</v>
      </c>
      <c r="AK14" s="71">
        <f t="shared" si="1"/>
        <v>6.5006944444467081</v>
      </c>
      <c r="AL14" s="71">
        <f t="shared" si="2"/>
        <v>6.5444444444437977</v>
      </c>
      <c r="AM14" s="71">
        <f t="shared" si="3"/>
        <v>6.5444444444437977</v>
      </c>
      <c r="AN14" s="71" t="e">
        <f>IF(AL14&gt;=#REF!,"NO","Yes")</f>
        <v>#REF!</v>
      </c>
      <c r="AO14" s="72" t="e">
        <f>IF(AM14="Pending","pending",IF(AM14&gt;=#REF!,"No", "Yes"))</f>
        <v>#REF!</v>
      </c>
      <c r="AP14" s="73">
        <f t="shared" ca="1" si="4"/>
        <v>44161.737907060182</v>
      </c>
      <c r="AQ14" s="74" t="str">
        <f t="shared" si="5"/>
        <v>Non Pending</v>
      </c>
    </row>
    <row r="15" spans="1:43" s="167" customFormat="1" ht="13" x14ac:dyDescent="0.35">
      <c r="A15" s="1">
        <v>14</v>
      </c>
      <c r="B15" s="1" t="s">
        <v>1066</v>
      </c>
      <c r="C15" s="8">
        <v>44083.239583333336</v>
      </c>
      <c r="D15" s="8">
        <v>44083.259027777778</v>
      </c>
      <c r="E15" s="1">
        <v>11072038</v>
      </c>
      <c r="F15" s="1" t="s">
        <v>62</v>
      </c>
      <c r="G15" s="1" t="s">
        <v>42</v>
      </c>
      <c r="H15" s="8">
        <v>44083.558333333334</v>
      </c>
      <c r="I15" s="1" t="s">
        <v>1091</v>
      </c>
      <c r="J15" s="1" t="s">
        <v>37</v>
      </c>
      <c r="K15" s="1" t="s">
        <v>38</v>
      </c>
      <c r="L15" s="1" t="s">
        <v>1092</v>
      </c>
      <c r="M15" s="1">
        <v>39</v>
      </c>
      <c r="N15" s="1" t="s">
        <v>39</v>
      </c>
      <c r="O15" s="1" t="s">
        <v>70</v>
      </c>
      <c r="P15" s="1" t="s">
        <v>75</v>
      </c>
      <c r="Q15" s="8">
        <v>44083.822916666664</v>
      </c>
      <c r="R15" s="8"/>
      <c r="S15" s="8"/>
      <c r="T15" s="8"/>
      <c r="U15" s="8"/>
      <c r="V15" s="8"/>
      <c r="W15" s="8"/>
      <c r="X15" s="8">
        <v>44083.833333333336</v>
      </c>
      <c r="Y15" s="8"/>
      <c r="Z15" s="8">
        <v>44084.63958333333</v>
      </c>
      <c r="AA15" s="1" t="s">
        <v>40</v>
      </c>
      <c r="AB15" s="1" t="s">
        <v>49</v>
      </c>
      <c r="AC15" s="1"/>
      <c r="AD15" s="1"/>
      <c r="AE15" s="1"/>
      <c r="AF15" s="1"/>
      <c r="AG15" s="1"/>
      <c r="AH15" s="1"/>
      <c r="AI15" s="1"/>
      <c r="AJ15" s="70" t="str">
        <f t="shared" si="0"/>
        <v>NA</v>
      </c>
      <c r="AK15" s="71">
        <f t="shared" si="1"/>
        <v>-44083.558333333334</v>
      </c>
      <c r="AL15" s="71">
        <f t="shared" si="2"/>
        <v>1.0812499999956344</v>
      </c>
      <c r="AM15" s="71">
        <f t="shared" si="3"/>
        <v>1.0812499999956344</v>
      </c>
      <c r="AN15" s="71" t="e">
        <f>IF(AL15&gt;=#REF!,"NO","Yes")</f>
        <v>#REF!</v>
      </c>
      <c r="AO15" s="72" t="e">
        <f>IF(AM15="Pending","pending",IF(AM15&gt;=#REF!,"No", "Yes"))</f>
        <v>#REF!</v>
      </c>
      <c r="AP15" s="73">
        <f t="shared" ca="1" si="4"/>
        <v>44161.737907060182</v>
      </c>
      <c r="AQ15" s="74" t="str">
        <f t="shared" si="5"/>
        <v>Non Pending</v>
      </c>
    </row>
    <row r="16" spans="1:43" s="167" customFormat="1" ht="13" x14ac:dyDescent="0.35">
      <c r="A16" s="1">
        <v>15</v>
      </c>
      <c r="B16" s="1" t="s">
        <v>1066</v>
      </c>
      <c r="C16" s="8">
        <v>44085.689583333333</v>
      </c>
      <c r="D16" s="8">
        <v>44085.847916666666</v>
      </c>
      <c r="E16" s="1">
        <v>11389348</v>
      </c>
      <c r="F16" s="1" t="s">
        <v>60</v>
      </c>
      <c r="G16" s="1" t="s">
        <v>41</v>
      </c>
      <c r="H16" s="8">
        <v>44085.793749999997</v>
      </c>
      <c r="I16" s="1" t="s">
        <v>1094</v>
      </c>
      <c r="J16" s="1" t="s">
        <v>37</v>
      </c>
      <c r="K16" s="1" t="s">
        <v>38</v>
      </c>
      <c r="L16" s="1" t="s">
        <v>1095</v>
      </c>
      <c r="M16" s="1">
        <v>39</v>
      </c>
      <c r="N16" s="1" t="s">
        <v>39</v>
      </c>
      <c r="O16" s="1" t="s">
        <v>70</v>
      </c>
      <c r="P16" s="1" t="s">
        <v>127</v>
      </c>
      <c r="Q16" s="8">
        <v>44085.8125</v>
      </c>
      <c r="R16" s="8"/>
      <c r="S16" s="8"/>
      <c r="T16" s="8"/>
      <c r="U16" s="8"/>
      <c r="V16" s="8"/>
      <c r="W16" s="8"/>
      <c r="X16" s="8">
        <v>44085.81527777778</v>
      </c>
      <c r="Y16" s="8"/>
      <c r="Z16" s="8">
        <v>44086.775000000001</v>
      </c>
      <c r="AA16" s="1" t="s">
        <v>40</v>
      </c>
      <c r="AB16" s="1" t="s">
        <v>49</v>
      </c>
      <c r="AC16" s="1"/>
      <c r="AD16" s="1"/>
      <c r="AE16" s="1"/>
      <c r="AF16" s="1"/>
      <c r="AG16" s="1"/>
      <c r="AH16" s="1"/>
      <c r="AI16" s="1"/>
      <c r="AJ16" s="70" t="str">
        <f t="shared" si="0"/>
        <v>NA</v>
      </c>
      <c r="AK16" s="71">
        <f t="shared" si="1"/>
        <v>-44085.793749999997</v>
      </c>
      <c r="AL16" s="71">
        <f t="shared" si="2"/>
        <v>0.98125000000436557</v>
      </c>
      <c r="AM16" s="71">
        <f t="shared" si="3"/>
        <v>0.98125000000436557</v>
      </c>
      <c r="AN16" s="71" t="e">
        <f>IF(AL16&gt;=#REF!,"NO","Yes")</f>
        <v>#REF!</v>
      </c>
      <c r="AO16" s="72" t="e">
        <f>IF(AM16="Pending","pending",IF(AM16&gt;=#REF!,"No", "Yes"))</f>
        <v>#REF!</v>
      </c>
      <c r="AP16" s="73">
        <f t="shared" ca="1" si="4"/>
        <v>44161.737907060182</v>
      </c>
      <c r="AQ16" s="74" t="str">
        <f t="shared" si="5"/>
        <v>Non Pending</v>
      </c>
    </row>
    <row r="17" spans="1:43" s="167" customFormat="1" ht="50" x14ac:dyDescent="0.35">
      <c r="A17" s="2">
        <v>16</v>
      </c>
      <c r="B17" s="1" t="s">
        <v>1066</v>
      </c>
      <c r="C17" s="8">
        <v>44086.1</v>
      </c>
      <c r="D17" s="8">
        <v>44086.14166666667</v>
      </c>
      <c r="E17" s="1">
        <v>11443817</v>
      </c>
      <c r="F17" s="1" t="s">
        <v>62</v>
      </c>
      <c r="G17" s="1" t="s">
        <v>42</v>
      </c>
      <c r="H17" s="8">
        <v>44086.192361111112</v>
      </c>
      <c r="I17" s="1" t="s">
        <v>1096</v>
      </c>
      <c r="J17" s="1" t="s">
        <v>192</v>
      </c>
      <c r="K17" s="1" t="s">
        <v>572</v>
      </c>
      <c r="L17" s="1" t="s">
        <v>1105</v>
      </c>
      <c r="M17" s="1">
        <v>39</v>
      </c>
      <c r="N17" s="1" t="s">
        <v>74</v>
      </c>
      <c r="O17" s="1" t="s">
        <v>70</v>
      </c>
      <c r="P17" s="1" t="s">
        <v>125</v>
      </c>
      <c r="Q17" s="8">
        <v>44086.275694444441</v>
      </c>
      <c r="R17" s="8">
        <v>44086.295138888891</v>
      </c>
      <c r="S17" s="8">
        <v>44087.597222222219</v>
      </c>
      <c r="T17" s="8"/>
      <c r="U17" s="8">
        <v>44087.855555555558</v>
      </c>
      <c r="V17" s="8">
        <v>44087.870138888888</v>
      </c>
      <c r="W17" s="8">
        <v>44090.472222222219</v>
      </c>
      <c r="X17" s="8"/>
      <c r="Y17" s="8"/>
      <c r="Z17" s="8">
        <v>44090.492361111108</v>
      </c>
      <c r="AA17" s="1" t="s">
        <v>40</v>
      </c>
      <c r="AB17" s="1" t="s">
        <v>49</v>
      </c>
      <c r="AC17" s="1"/>
      <c r="AD17" s="1"/>
      <c r="AE17" s="1"/>
      <c r="AF17" s="1"/>
      <c r="AG17" s="1"/>
      <c r="AH17" s="1"/>
      <c r="AI17" s="1"/>
      <c r="AJ17" s="70">
        <f t="shared" si="0"/>
        <v>1.4048611111065838</v>
      </c>
      <c r="AK17" s="71">
        <f t="shared" si="1"/>
        <v>1.6631944444452529</v>
      </c>
      <c r="AL17" s="71">
        <f t="shared" si="2"/>
        <v>1.6777777777751908</v>
      </c>
      <c r="AM17" s="71" t="str">
        <f t="shared" si="3"/>
        <v>Pending</v>
      </c>
      <c r="AN17" s="71" t="e">
        <f>IF(AL17&gt;=#REF!,"NO","Yes")</f>
        <v>#REF!</v>
      </c>
      <c r="AO17" s="72" t="str">
        <f>IF(AM17="Pending","pending",IF(AM17&gt;=#REF!,"No", "Yes"))</f>
        <v>pending</v>
      </c>
      <c r="AP17" s="73">
        <f t="shared" ca="1" si="4"/>
        <v>44161.737907060182</v>
      </c>
      <c r="AQ17" s="74" t="str">
        <f t="shared" si="5"/>
        <v>Non Pending</v>
      </c>
    </row>
    <row r="18" spans="1:43" s="167" customFormat="1" ht="13" x14ac:dyDescent="0.35">
      <c r="A18" s="1">
        <v>17</v>
      </c>
      <c r="B18" s="1" t="s">
        <v>1066</v>
      </c>
      <c r="C18" s="8">
        <v>44087.672222222223</v>
      </c>
      <c r="D18" s="8">
        <v>44087.806944444441</v>
      </c>
      <c r="E18" s="1">
        <v>11630430</v>
      </c>
      <c r="F18" s="1" t="s">
        <v>174</v>
      </c>
      <c r="G18" s="1" t="s">
        <v>41</v>
      </c>
      <c r="H18" s="8">
        <v>44087.857638888891</v>
      </c>
      <c r="I18" s="1" t="s">
        <v>1097</v>
      </c>
      <c r="J18" s="1" t="s">
        <v>37</v>
      </c>
      <c r="K18" s="1" t="s">
        <v>38</v>
      </c>
      <c r="L18" s="1" t="s">
        <v>1098</v>
      </c>
      <c r="M18" s="1">
        <v>39</v>
      </c>
      <c r="N18" s="1" t="s">
        <v>39</v>
      </c>
      <c r="O18" s="1" t="s">
        <v>70</v>
      </c>
      <c r="P18" s="1" t="s">
        <v>132</v>
      </c>
      <c r="Q18" s="8">
        <v>44087.9375</v>
      </c>
      <c r="R18" s="8"/>
      <c r="S18" s="8"/>
      <c r="T18" s="8"/>
      <c r="U18" s="8"/>
      <c r="V18" s="8"/>
      <c r="W18" s="8"/>
      <c r="X18" s="8">
        <v>44087.94027777778</v>
      </c>
      <c r="Y18" s="8"/>
      <c r="Z18" s="8">
        <v>44088.481944444444</v>
      </c>
      <c r="AA18" s="1" t="s">
        <v>40</v>
      </c>
      <c r="AB18" s="1" t="s">
        <v>49</v>
      </c>
      <c r="AC18" s="1"/>
      <c r="AD18" s="1"/>
      <c r="AE18" s="1"/>
      <c r="AF18" s="1"/>
      <c r="AG18" s="1"/>
      <c r="AH18" s="1"/>
      <c r="AI18" s="1"/>
      <c r="AJ18" s="70" t="str">
        <f t="shared" ref="AJ18:AJ23" si="11">IF(N18="Final","NA",IF(S18="","NA",S18-H18))</f>
        <v>NA</v>
      </c>
      <c r="AK18" s="71">
        <f>IF(N18="initial",IF(AA18="converted to Final MIR",Y18-H18,U18-H18),Y18-H18)</f>
        <v>-44087.857638888891</v>
      </c>
      <c r="AL18" s="71">
        <f t="shared" ref="AL18:AL23" si="12">IF(N18="initial",IF(AA18="converted to Final MIR",Z18-H18,V18-H18),Z18-H18)</f>
        <v>0.62430555555329192</v>
      </c>
      <c r="AM18" s="71">
        <f t="shared" ref="AM18:AM23" si="13">IF(N18="Final",Z18-H18,IF(AB18="MIR Distributed",Z18-H18,"Pending"))</f>
        <v>0.62430555555329192</v>
      </c>
      <c r="AN18" s="71" t="e">
        <f>IF(AL18&gt;=#REF!,"NO","Yes")</f>
        <v>#REF!</v>
      </c>
      <c r="AO18" s="72" t="e">
        <f>IF(AM18="Pending","pending",IF(AM18&gt;=#REF!,"No", "Yes"))</f>
        <v>#REF!</v>
      </c>
      <c r="AP18" s="73">
        <f t="shared" ca="1" si="4"/>
        <v>44161.737907060182</v>
      </c>
      <c r="AQ18" s="74" t="str">
        <f t="shared" ref="AQ18:AQ23" si="14">IF(AB18="Final Awaited", AP18-H18, IF(AB18="Sent for Approval", AP18-H18, "Non Pending"))</f>
        <v>Non Pending</v>
      </c>
    </row>
    <row r="19" spans="1:43" s="167" customFormat="1" ht="25" x14ac:dyDescent="0.35">
      <c r="A19" s="1">
        <v>18</v>
      </c>
      <c r="B19" s="1" t="s">
        <v>1066</v>
      </c>
      <c r="C19" s="8">
        <v>44088.9375</v>
      </c>
      <c r="D19" s="8">
        <v>44088.969444444447</v>
      </c>
      <c r="E19" s="1">
        <v>11765207</v>
      </c>
      <c r="F19" s="1" t="s">
        <v>62</v>
      </c>
      <c r="G19" s="1" t="s">
        <v>42</v>
      </c>
      <c r="H19" s="8">
        <v>44089.020833333336</v>
      </c>
      <c r="I19" s="1" t="s">
        <v>1099</v>
      </c>
      <c r="J19" s="1" t="s">
        <v>37</v>
      </c>
      <c r="K19" s="1" t="s">
        <v>38</v>
      </c>
      <c r="L19" s="1" t="s">
        <v>1100</v>
      </c>
      <c r="M19" s="1">
        <f>WEEKNUM(H19)</f>
        <v>38</v>
      </c>
      <c r="N19" s="1" t="s">
        <v>74</v>
      </c>
      <c r="O19" s="1" t="s">
        <v>70</v>
      </c>
      <c r="P19" s="1" t="s">
        <v>93</v>
      </c>
      <c r="Q19" s="8">
        <v>44089.662499999999</v>
      </c>
      <c r="R19" s="8">
        <v>44089.662499999999</v>
      </c>
      <c r="S19" s="8">
        <v>44090.424305555556</v>
      </c>
      <c r="T19" s="8"/>
      <c r="U19" s="8">
        <v>44090.96597222222</v>
      </c>
      <c r="V19" s="8">
        <v>44090.761111111111</v>
      </c>
      <c r="W19" s="8"/>
      <c r="X19" s="8" t="s">
        <v>128</v>
      </c>
      <c r="Y19" s="8"/>
      <c r="Z19" s="8"/>
      <c r="AA19" s="1" t="s">
        <v>1101</v>
      </c>
      <c r="AB19" s="1" t="s">
        <v>49</v>
      </c>
      <c r="AC19" s="1"/>
      <c r="AD19" s="1"/>
      <c r="AE19" s="1"/>
      <c r="AF19" s="1"/>
      <c r="AG19" s="1"/>
      <c r="AH19" s="1"/>
      <c r="AI19" s="1"/>
      <c r="AJ19" s="70">
        <f t="shared" si="11"/>
        <v>1.4034722222204437</v>
      </c>
      <c r="AK19" s="71">
        <f t="shared" ref="AK19:AK23" si="15">IF(N19="initial",IF(AA19="converted to Final MIR",Y19-H19,U19-H19),Y19-H19)</f>
        <v>1.945138888884685</v>
      </c>
      <c r="AL19" s="71">
        <f t="shared" si="12"/>
        <v>1.7402777777751908</v>
      </c>
      <c r="AM19" s="71" t="str">
        <f t="shared" si="13"/>
        <v>Pending</v>
      </c>
      <c r="AN19" s="71" t="e">
        <f>IF(AL19&gt;=#REF!,"NO","Yes")</f>
        <v>#REF!</v>
      </c>
      <c r="AO19" s="72" t="str">
        <f>IF(AM19="Pending","pending",IF(AM19&gt;=#REF!,"No", "Yes"))</f>
        <v>pending</v>
      </c>
      <c r="AP19" s="73">
        <f t="shared" ca="1" si="4"/>
        <v>44161.737907060182</v>
      </c>
      <c r="AQ19" s="74" t="str">
        <f t="shared" si="14"/>
        <v>Non Pending</v>
      </c>
    </row>
    <row r="20" spans="1:43" s="167" customFormat="1" ht="17.149999999999999" customHeight="1" x14ac:dyDescent="0.35">
      <c r="A20" s="1">
        <v>19</v>
      </c>
      <c r="B20" s="1" t="s">
        <v>1066</v>
      </c>
      <c r="C20" s="8">
        <v>44088.460416666669</v>
      </c>
      <c r="D20" s="8">
        <v>44088.461111111108</v>
      </c>
      <c r="E20" s="1">
        <v>11823436</v>
      </c>
      <c r="F20" s="1" t="s">
        <v>62</v>
      </c>
      <c r="G20" s="1" t="s">
        <v>42</v>
      </c>
      <c r="H20" s="8">
        <v>44089.571527777778</v>
      </c>
      <c r="I20" s="1" t="s">
        <v>649</v>
      </c>
      <c r="J20" s="1" t="s">
        <v>37</v>
      </c>
      <c r="K20" s="1" t="s">
        <v>38</v>
      </c>
      <c r="L20" s="1" t="s">
        <v>1102</v>
      </c>
      <c r="M20" s="1">
        <v>38</v>
      </c>
      <c r="N20" s="1" t="s">
        <v>39</v>
      </c>
      <c r="O20" s="1" t="s">
        <v>70</v>
      </c>
      <c r="P20" s="1" t="s">
        <v>149</v>
      </c>
      <c r="Q20" s="8">
        <v>44089.745833333334</v>
      </c>
      <c r="R20" s="8"/>
      <c r="S20" s="8"/>
      <c r="T20" s="8"/>
      <c r="U20" s="8"/>
      <c r="V20" s="8"/>
      <c r="W20" s="8"/>
      <c r="X20" s="8">
        <v>44090.774305555555</v>
      </c>
      <c r="Y20" s="8"/>
      <c r="Z20" s="8">
        <v>44090.256249999999</v>
      </c>
      <c r="AA20" s="1" t="s">
        <v>40</v>
      </c>
      <c r="AB20" s="1" t="s">
        <v>49</v>
      </c>
      <c r="AC20" s="1"/>
      <c r="AD20" s="1"/>
      <c r="AE20" s="1"/>
      <c r="AF20" s="1"/>
      <c r="AG20" s="1"/>
      <c r="AH20" s="1"/>
      <c r="AI20" s="1"/>
      <c r="AJ20" s="70" t="str">
        <f t="shared" si="11"/>
        <v>NA</v>
      </c>
      <c r="AK20" s="71">
        <f t="shared" si="15"/>
        <v>-44089.571527777778</v>
      </c>
      <c r="AL20" s="71">
        <f t="shared" si="12"/>
        <v>0.68472222222044365</v>
      </c>
      <c r="AM20" s="71">
        <f t="shared" si="13"/>
        <v>0.68472222222044365</v>
      </c>
      <c r="AN20" s="71" t="e">
        <f>IF(AL20&gt;=#REF!,"NO","Yes")</f>
        <v>#REF!</v>
      </c>
      <c r="AO20" s="72" t="e">
        <f>IF(AM20="Pending","pending",IF(AM20&gt;=#REF!,"No", "Yes"))</f>
        <v>#REF!</v>
      </c>
      <c r="AP20" s="73">
        <f t="shared" ca="1" si="4"/>
        <v>44161.737907060182</v>
      </c>
      <c r="AQ20" s="74" t="str">
        <f t="shared" si="14"/>
        <v>Non Pending</v>
      </c>
    </row>
    <row r="21" spans="1:43" s="168" customFormat="1" ht="13" x14ac:dyDescent="0.35">
      <c r="A21" s="1">
        <v>20</v>
      </c>
      <c r="B21" s="1" t="s">
        <v>1066</v>
      </c>
      <c r="C21" s="8">
        <v>44090.029861111114</v>
      </c>
      <c r="D21" s="8">
        <v>44090.036111111112</v>
      </c>
      <c r="E21" s="1">
        <v>11901126</v>
      </c>
      <c r="F21" s="1" t="s">
        <v>102</v>
      </c>
      <c r="G21" s="1" t="s">
        <v>42</v>
      </c>
      <c r="H21" s="8">
        <v>44090.123611111114</v>
      </c>
      <c r="I21" s="1" t="s">
        <v>1103</v>
      </c>
      <c r="J21" s="1" t="s">
        <v>37</v>
      </c>
      <c r="K21" s="1" t="s">
        <v>38</v>
      </c>
      <c r="L21" s="1" t="s">
        <v>1104</v>
      </c>
      <c r="M21" s="1">
        <v>38</v>
      </c>
      <c r="N21" s="1" t="s">
        <v>39</v>
      </c>
      <c r="O21" s="1" t="s">
        <v>70</v>
      </c>
      <c r="P21" s="1" t="s">
        <v>79</v>
      </c>
      <c r="Q21" s="8">
        <v>44090.291666666664</v>
      </c>
      <c r="R21" s="8"/>
      <c r="S21" s="8"/>
      <c r="T21" s="8"/>
      <c r="U21" s="8"/>
      <c r="V21" s="8"/>
      <c r="W21" s="8"/>
      <c r="X21" s="8">
        <v>44090.388888888891</v>
      </c>
      <c r="Y21" s="8"/>
      <c r="Z21" s="8">
        <v>44091.472222222219</v>
      </c>
      <c r="AA21" s="1" t="s">
        <v>40</v>
      </c>
      <c r="AB21" s="1" t="s">
        <v>49</v>
      </c>
      <c r="AC21" s="1"/>
      <c r="AD21" s="1"/>
      <c r="AE21" s="1"/>
      <c r="AF21" s="1"/>
      <c r="AG21" s="1"/>
      <c r="AH21" s="1"/>
      <c r="AI21" s="1"/>
      <c r="AJ21" s="70" t="str">
        <f t="shared" si="11"/>
        <v>NA</v>
      </c>
      <c r="AK21" s="71">
        <f t="shared" si="15"/>
        <v>-44090.123611111114</v>
      </c>
      <c r="AL21" s="71">
        <f t="shared" si="12"/>
        <v>1.3486111111051287</v>
      </c>
      <c r="AM21" s="71">
        <f t="shared" si="13"/>
        <v>1.3486111111051287</v>
      </c>
      <c r="AN21" s="71" t="e">
        <f>IF(AL21&gt;=#REF!,"NO","Yes")</f>
        <v>#REF!</v>
      </c>
      <c r="AO21" s="72" t="e">
        <f>IF(AM21="Pending","pending",IF(AM21&gt;=#REF!,"No", "Yes"))</f>
        <v>#REF!</v>
      </c>
      <c r="AP21" s="73">
        <f t="shared" ca="1" si="4"/>
        <v>44161.737907060182</v>
      </c>
      <c r="AQ21" s="74" t="str">
        <f t="shared" si="14"/>
        <v>Non Pending</v>
      </c>
    </row>
    <row r="22" spans="1:43" s="167" customFormat="1" ht="17.149999999999999" customHeight="1" x14ac:dyDescent="0.35">
      <c r="A22" s="1">
        <v>21</v>
      </c>
      <c r="B22" s="1" t="s">
        <v>1066</v>
      </c>
      <c r="C22" s="8">
        <v>44090.398611111108</v>
      </c>
      <c r="D22" s="8">
        <v>44090.401388888888</v>
      </c>
      <c r="E22" s="1">
        <v>10837975</v>
      </c>
      <c r="F22" s="1" t="s">
        <v>102</v>
      </c>
      <c r="G22" s="1" t="s">
        <v>42</v>
      </c>
      <c r="H22" s="8">
        <v>44090.6</v>
      </c>
      <c r="I22" s="1" t="s">
        <v>1103</v>
      </c>
      <c r="J22" s="1" t="s">
        <v>37</v>
      </c>
      <c r="K22" s="1" t="s">
        <v>38</v>
      </c>
      <c r="L22" s="1" t="s">
        <v>1106</v>
      </c>
      <c r="M22" s="1">
        <v>38</v>
      </c>
      <c r="N22" s="1" t="s">
        <v>39</v>
      </c>
      <c r="O22" s="1" t="s">
        <v>70</v>
      </c>
      <c r="P22" s="1" t="s">
        <v>149</v>
      </c>
      <c r="Q22" s="8">
        <v>44090.625</v>
      </c>
      <c r="R22" s="8"/>
      <c r="S22" s="8"/>
      <c r="T22" s="8"/>
      <c r="U22" s="8"/>
      <c r="V22" s="8"/>
      <c r="W22" s="8"/>
      <c r="X22" s="8">
        <v>44090.645833333336</v>
      </c>
      <c r="Y22" s="8"/>
      <c r="Z22" s="8">
        <v>44091.269444444442</v>
      </c>
      <c r="AA22" s="1" t="s">
        <v>40</v>
      </c>
      <c r="AB22" s="1" t="s">
        <v>49</v>
      </c>
      <c r="AC22" s="1"/>
      <c r="AD22" s="1"/>
      <c r="AE22" s="1"/>
      <c r="AF22" s="1"/>
      <c r="AG22" s="1"/>
      <c r="AH22" s="1"/>
      <c r="AI22" s="1"/>
      <c r="AJ22" s="70" t="str">
        <f t="shared" si="11"/>
        <v>NA</v>
      </c>
      <c r="AK22" s="71">
        <f t="shared" si="15"/>
        <v>-44090.6</v>
      </c>
      <c r="AL22" s="71">
        <f t="shared" si="12"/>
        <v>0.66944444444379769</v>
      </c>
      <c r="AM22" s="71">
        <f t="shared" si="13"/>
        <v>0.66944444444379769</v>
      </c>
      <c r="AN22" s="71" t="e">
        <f>IF(AL22&gt;=#REF!,"NO","Yes")</f>
        <v>#REF!</v>
      </c>
      <c r="AO22" s="72" t="e">
        <f>IF(AM22="Pending","pending",IF(AM22&gt;=#REF!,"No", "Yes"))</f>
        <v>#REF!</v>
      </c>
      <c r="AP22" s="73">
        <f t="shared" ca="1" si="4"/>
        <v>44161.737907060182</v>
      </c>
      <c r="AQ22" s="74" t="str">
        <f t="shared" si="14"/>
        <v>Non Pending</v>
      </c>
    </row>
    <row r="23" spans="1:43" s="168" customFormat="1" ht="200" x14ac:dyDescent="0.35">
      <c r="A23" s="1">
        <v>22</v>
      </c>
      <c r="B23" s="1" t="s">
        <v>1066</v>
      </c>
      <c r="C23" s="8">
        <v>44090.5625</v>
      </c>
      <c r="D23" s="8">
        <v>44090.59375</v>
      </c>
      <c r="E23" s="1">
        <v>11952685</v>
      </c>
      <c r="F23" s="1" t="s">
        <v>1107</v>
      </c>
      <c r="G23" s="1" t="s">
        <v>41</v>
      </c>
      <c r="H23" s="8">
        <v>44090.833333333336</v>
      </c>
      <c r="I23" s="1" t="s">
        <v>1108</v>
      </c>
      <c r="J23" s="1" t="s">
        <v>1108</v>
      </c>
      <c r="K23" s="1" t="s">
        <v>1108</v>
      </c>
      <c r="L23" s="1" t="s">
        <v>1109</v>
      </c>
      <c r="M23" s="1">
        <v>38</v>
      </c>
      <c r="N23" s="1" t="s">
        <v>39</v>
      </c>
      <c r="O23" s="1" t="s">
        <v>70</v>
      </c>
      <c r="P23" s="1" t="s">
        <v>125</v>
      </c>
      <c r="Q23" s="8">
        <v>44090.875</v>
      </c>
      <c r="R23" s="8"/>
      <c r="S23" s="8"/>
      <c r="T23" s="8"/>
      <c r="U23" s="8"/>
      <c r="V23" s="8"/>
      <c r="W23" s="8"/>
      <c r="X23" s="8">
        <v>44090.899305555555</v>
      </c>
      <c r="Y23" s="8"/>
      <c r="Z23" s="8">
        <v>44092.084027777775</v>
      </c>
      <c r="AA23" s="1" t="s">
        <v>40</v>
      </c>
      <c r="AB23" s="1" t="s">
        <v>49</v>
      </c>
      <c r="AC23" s="1"/>
      <c r="AD23" s="1"/>
      <c r="AE23" s="1"/>
      <c r="AF23" s="1"/>
      <c r="AG23" s="1"/>
      <c r="AH23" s="1"/>
      <c r="AI23" s="1"/>
      <c r="AJ23" s="70" t="str">
        <f t="shared" si="11"/>
        <v>NA</v>
      </c>
      <c r="AK23" s="71">
        <f t="shared" si="15"/>
        <v>-44090.833333333336</v>
      </c>
      <c r="AL23" s="71">
        <f t="shared" si="12"/>
        <v>1.2506944444394321</v>
      </c>
      <c r="AM23" s="71">
        <f t="shared" si="13"/>
        <v>1.2506944444394321</v>
      </c>
      <c r="AN23" s="71" t="e">
        <f>IF(AL23&gt;=#REF!,"NO","Yes")</f>
        <v>#REF!</v>
      </c>
      <c r="AO23" s="72" t="e">
        <f>IF(AM23="Pending","pending",IF(AM23&gt;=#REF!,"No", "Yes"))</f>
        <v>#REF!</v>
      </c>
      <c r="AP23" s="73">
        <f t="shared" ca="1" si="4"/>
        <v>44161.737907060182</v>
      </c>
      <c r="AQ23" s="74" t="str">
        <f t="shared" si="14"/>
        <v>Non Pending</v>
      </c>
    </row>
    <row r="24" spans="1:43" s="167" customFormat="1" ht="17.149999999999999" customHeight="1" x14ac:dyDescent="0.35">
      <c r="A24" s="1">
        <v>23</v>
      </c>
      <c r="B24" s="1" t="s">
        <v>1066</v>
      </c>
      <c r="C24" s="8">
        <v>44091.722222222219</v>
      </c>
      <c r="D24" s="8">
        <v>44091.724305555559</v>
      </c>
      <c r="E24" s="1">
        <v>12088297</v>
      </c>
      <c r="F24" s="1" t="s">
        <v>102</v>
      </c>
      <c r="G24" s="1" t="s">
        <v>42</v>
      </c>
      <c r="H24" s="8">
        <v>44091.881944444445</v>
      </c>
      <c r="I24" s="1" t="s">
        <v>1111</v>
      </c>
      <c r="J24" s="1" t="s">
        <v>37</v>
      </c>
      <c r="K24" s="1" t="s">
        <v>38</v>
      </c>
      <c r="L24" s="1" t="s">
        <v>1112</v>
      </c>
      <c r="M24" s="1">
        <v>38</v>
      </c>
      <c r="N24" s="1" t="s">
        <v>74</v>
      </c>
      <c r="O24" s="1" t="s">
        <v>70</v>
      </c>
      <c r="P24" s="1" t="s">
        <v>149</v>
      </c>
      <c r="Q24" s="8">
        <v>44091.916666666664</v>
      </c>
      <c r="R24" s="8">
        <v>44091.930555555555</v>
      </c>
      <c r="S24" s="8">
        <v>44092.501388888886</v>
      </c>
      <c r="T24" s="8"/>
      <c r="U24" s="8">
        <v>44092.540277777778</v>
      </c>
      <c r="V24" s="8">
        <v>44092.556250000001</v>
      </c>
      <c r="W24" s="8"/>
      <c r="X24" s="8"/>
      <c r="Y24" s="8"/>
      <c r="Z24" s="8"/>
      <c r="AA24" s="1" t="s">
        <v>1101</v>
      </c>
      <c r="AB24" s="2" t="s">
        <v>99</v>
      </c>
      <c r="AC24" s="1"/>
      <c r="AD24" s="1" t="s">
        <v>1110</v>
      </c>
      <c r="AE24" s="1"/>
      <c r="AF24" s="1"/>
      <c r="AG24" s="1"/>
      <c r="AH24" s="1"/>
      <c r="AI24" s="1"/>
      <c r="AJ24" s="70">
        <f t="shared" ref="AJ24:AJ34" si="16">IF(N24="Final","NA",IF(S24="","NA",S24-H24))</f>
        <v>0.61944444444088731</v>
      </c>
      <c r="AK24" s="71">
        <f t="shared" ref="AK24:AK34" si="17">IF(N24="initial",IF(AA24="converted to Final MIR",Y24-H24,U24-H24),Y24-H24)</f>
        <v>0.65833333333284827</v>
      </c>
      <c r="AL24" s="71">
        <f t="shared" ref="AL24:AL32" si="18">IF(N24="initial",IF(AA24="converted to Final MIR",Z24-H24,V24-H24),Z24-H24)</f>
        <v>0.67430555555620231</v>
      </c>
      <c r="AM24" s="71" t="str">
        <f t="shared" ref="AM24:AM34" si="19">IF(N24="Final",Z24-H24,IF(AB24="MIR Distributed",Z24-H24,"Pending"))</f>
        <v>Pending</v>
      </c>
      <c r="AN24" s="71" t="e">
        <f>IF(AL24&gt;=#REF!,"NO","Yes")</f>
        <v>#REF!</v>
      </c>
      <c r="AO24" s="72" t="str">
        <f>IF(AM24="Pending","pending",IF(AM24&gt;=#REF!,"No", "Yes"))</f>
        <v>pending</v>
      </c>
      <c r="AP24" s="73">
        <f t="shared" ca="1" si="4"/>
        <v>44161.737907060182</v>
      </c>
      <c r="AQ24" s="74" t="str">
        <f t="shared" ref="AQ24:AQ34" si="20">IF(AB24="Final Awaited", AP24-H24, IF(AB24="Sent for Approval", AP24-H24, "Non Pending"))</f>
        <v>Non Pending</v>
      </c>
    </row>
    <row r="25" spans="1:43" s="168" customFormat="1" ht="13" x14ac:dyDescent="0.35">
      <c r="A25" s="1">
        <v>24</v>
      </c>
      <c r="B25" s="1" t="s">
        <v>1066</v>
      </c>
      <c r="C25" s="8">
        <v>44092.870833333334</v>
      </c>
      <c r="D25" s="8">
        <v>44092.92291666667</v>
      </c>
      <c r="E25" s="1">
        <v>12202902</v>
      </c>
      <c r="F25" s="1" t="s">
        <v>155</v>
      </c>
      <c r="G25" s="1" t="s">
        <v>41</v>
      </c>
      <c r="H25" s="8">
        <v>44092.951388888891</v>
      </c>
      <c r="I25" s="1" t="s">
        <v>1035</v>
      </c>
      <c r="J25" s="1" t="s">
        <v>37</v>
      </c>
      <c r="K25" s="1" t="s">
        <v>38</v>
      </c>
      <c r="L25" s="1" t="s">
        <v>1114</v>
      </c>
      <c r="M25" s="1">
        <v>38</v>
      </c>
      <c r="N25" s="1" t="s">
        <v>39</v>
      </c>
      <c r="O25" s="1" t="s">
        <v>70</v>
      </c>
      <c r="P25" s="1" t="s">
        <v>52</v>
      </c>
      <c r="Q25" s="8">
        <v>44093.1875</v>
      </c>
      <c r="R25" s="8"/>
      <c r="S25" s="8"/>
      <c r="T25" s="8"/>
      <c r="U25" s="8"/>
      <c r="V25" s="8"/>
      <c r="W25" s="8"/>
      <c r="X25" s="8">
        <v>44093.194444444445</v>
      </c>
      <c r="Y25" s="8">
        <v>44093.38958333333</v>
      </c>
      <c r="Z25" s="8">
        <v>44093.410416666666</v>
      </c>
      <c r="AA25" s="1" t="s">
        <v>40</v>
      </c>
      <c r="AB25" s="1" t="s">
        <v>49</v>
      </c>
      <c r="AC25" s="1"/>
      <c r="AD25" s="1"/>
      <c r="AE25" s="1"/>
      <c r="AF25" s="1"/>
      <c r="AG25" s="1"/>
      <c r="AH25" s="1"/>
      <c r="AI25" s="1"/>
      <c r="AJ25" s="70" t="str">
        <f t="shared" si="16"/>
        <v>NA</v>
      </c>
      <c r="AK25" s="71">
        <f t="shared" si="17"/>
        <v>0.43819444443943212</v>
      </c>
      <c r="AL25" s="71">
        <f t="shared" si="18"/>
        <v>0.45902777777519077</v>
      </c>
      <c r="AM25" s="71">
        <f t="shared" si="19"/>
        <v>0.45902777777519077</v>
      </c>
      <c r="AN25" s="71" t="e">
        <f>IF(AL25&gt;=#REF!,"NO","Yes")</f>
        <v>#REF!</v>
      </c>
      <c r="AO25" s="72" t="e">
        <f>IF(AM25="Pending","pending",IF(AM25&gt;=#REF!,"No", "Yes"))</f>
        <v>#REF!</v>
      </c>
      <c r="AP25" s="73">
        <f t="shared" ca="1" si="4"/>
        <v>44161.737907060182</v>
      </c>
      <c r="AQ25" s="74" t="str">
        <f t="shared" si="20"/>
        <v>Non Pending</v>
      </c>
    </row>
    <row r="26" spans="1:43" s="169" customFormat="1" ht="13" x14ac:dyDescent="0.35">
      <c r="A26" s="2">
        <v>25</v>
      </c>
      <c r="B26" s="2" t="s">
        <v>1066</v>
      </c>
      <c r="C26" s="3">
        <v>44093.604861111111</v>
      </c>
      <c r="D26" s="8">
        <v>44093.661805555559</v>
      </c>
      <c r="E26" s="2">
        <v>12269535</v>
      </c>
      <c r="F26" s="2" t="s">
        <v>115</v>
      </c>
      <c r="G26" s="2" t="s">
        <v>67</v>
      </c>
      <c r="H26" s="3">
        <v>44093.713888888888</v>
      </c>
      <c r="I26" s="2" t="s">
        <v>1115</v>
      </c>
      <c r="J26" s="2" t="s">
        <v>191</v>
      </c>
      <c r="K26" s="2" t="s">
        <v>192</v>
      </c>
      <c r="L26" s="2" t="s">
        <v>1112</v>
      </c>
      <c r="M26" s="2">
        <v>38</v>
      </c>
      <c r="N26" s="2" t="s">
        <v>74</v>
      </c>
      <c r="O26" s="2" t="s">
        <v>70</v>
      </c>
      <c r="P26" s="2" t="s">
        <v>82</v>
      </c>
      <c r="Q26" s="8">
        <v>44093.880555555559</v>
      </c>
      <c r="R26" s="8">
        <v>44093.880555555559</v>
      </c>
      <c r="S26" s="8">
        <v>44093.922222222223</v>
      </c>
      <c r="T26" s="8">
        <v>44094.184027777781</v>
      </c>
      <c r="U26" s="8">
        <v>44094.378472222219</v>
      </c>
      <c r="V26" s="8">
        <v>44094.399305555555</v>
      </c>
      <c r="W26" s="8"/>
      <c r="X26" s="8"/>
      <c r="Y26" s="8"/>
      <c r="Z26" s="8"/>
      <c r="AA26" s="2" t="s">
        <v>1101</v>
      </c>
      <c r="AB26" s="2" t="s">
        <v>99</v>
      </c>
      <c r="AC26" s="2"/>
      <c r="AD26" s="2" t="s">
        <v>1122</v>
      </c>
      <c r="AE26" s="2"/>
      <c r="AF26" s="2"/>
      <c r="AG26" s="2"/>
      <c r="AH26" s="2"/>
      <c r="AI26" s="2"/>
      <c r="AJ26" s="70">
        <f t="shared" si="16"/>
        <v>0.20833333333575865</v>
      </c>
      <c r="AK26" s="71">
        <f t="shared" si="17"/>
        <v>0.66458333333139308</v>
      </c>
      <c r="AL26" s="71">
        <f t="shared" si="18"/>
        <v>0.68541666666715173</v>
      </c>
      <c r="AM26" s="71" t="str">
        <f t="shared" si="19"/>
        <v>Pending</v>
      </c>
      <c r="AN26" s="71" t="e">
        <f>IF(AL26&gt;=#REF!,"NO","Yes")</f>
        <v>#REF!</v>
      </c>
      <c r="AO26" s="72" t="str">
        <f>IF(AM26="Pending","pending",IF(AM26&gt;=#REF!,"No", "Yes"))</f>
        <v>pending</v>
      </c>
      <c r="AP26" s="73">
        <f t="shared" ca="1" si="4"/>
        <v>44161.737907060182</v>
      </c>
      <c r="AQ26" s="74" t="str">
        <f t="shared" si="20"/>
        <v>Non Pending</v>
      </c>
    </row>
    <row r="27" spans="1:43" s="169" customFormat="1" ht="13" x14ac:dyDescent="0.35">
      <c r="A27" s="1">
        <v>26</v>
      </c>
      <c r="B27" s="2" t="s">
        <v>1066</v>
      </c>
      <c r="C27" s="3">
        <v>44093.81527777778</v>
      </c>
      <c r="D27" s="8">
        <v>44093.820833333331</v>
      </c>
      <c r="E27" s="2">
        <v>12185303</v>
      </c>
      <c r="F27" s="2" t="s">
        <v>62</v>
      </c>
      <c r="G27" s="2" t="s">
        <v>42</v>
      </c>
      <c r="H27" s="3">
        <v>44093.881249999999</v>
      </c>
      <c r="I27" s="2" t="s">
        <v>1116</v>
      </c>
      <c r="J27" s="2" t="s">
        <v>37</v>
      </c>
      <c r="K27" s="2" t="s">
        <v>38</v>
      </c>
      <c r="L27" s="2" t="s">
        <v>1117</v>
      </c>
      <c r="M27" s="2">
        <v>38</v>
      </c>
      <c r="N27" s="2" t="s">
        <v>39</v>
      </c>
      <c r="O27" s="1" t="s">
        <v>70</v>
      </c>
      <c r="P27" s="2" t="s">
        <v>82</v>
      </c>
      <c r="Q27" s="8">
        <v>44093.931944444441</v>
      </c>
      <c r="R27" s="8">
        <v>44093.931944444441</v>
      </c>
      <c r="S27" s="8"/>
      <c r="T27" s="8"/>
      <c r="U27" s="8"/>
      <c r="V27" s="8"/>
      <c r="W27" s="8"/>
      <c r="X27" s="8">
        <v>44093.931944444441</v>
      </c>
      <c r="Y27" s="8"/>
      <c r="Z27" s="8">
        <v>44094.402777777781</v>
      </c>
      <c r="AA27" s="1" t="s">
        <v>40</v>
      </c>
      <c r="AB27" s="2" t="s">
        <v>49</v>
      </c>
      <c r="AC27" s="2"/>
      <c r="AD27" s="2"/>
      <c r="AE27" s="2"/>
      <c r="AF27" s="2"/>
      <c r="AG27" s="2"/>
      <c r="AH27" s="2"/>
      <c r="AI27" s="2"/>
      <c r="AJ27" s="70" t="str">
        <f t="shared" si="16"/>
        <v>NA</v>
      </c>
      <c r="AK27" s="71">
        <f t="shared" si="17"/>
        <v>-44093.881249999999</v>
      </c>
      <c r="AL27" s="71">
        <f t="shared" si="18"/>
        <v>0.52152777778246673</v>
      </c>
      <c r="AM27" s="71">
        <f t="shared" si="19"/>
        <v>0.52152777778246673</v>
      </c>
      <c r="AN27" s="71" t="e">
        <f>IF(AL27&gt;=#REF!,"NO","Yes")</f>
        <v>#REF!</v>
      </c>
      <c r="AO27" s="72" t="e">
        <f>IF(AM27="Pending","pending",IF(AM27&gt;=#REF!,"No", "Yes"))</f>
        <v>#REF!</v>
      </c>
      <c r="AP27" s="73">
        <f t="shared" ca="1" si="4"/>
        <v>44161.737907060182</v>
      </c>
      <c r="AQ27" s="74" t="str">
        <f t="shared" si="20"/>
        <v>Non Pending</v>
      </c>
    </row>
    <row r="28" spans="1:43" s="168" customFormat="1" ht="13" x14ac:dyDescent="0.35">
      <c r="A28" s="2">
        <v>27</v>
      </c>
      <c r="B28" s="1" t="s">
        <v>1066</v>
      </c>
      <c r="C28" s="8">
        <v>44094.3</v>
      </c>
      <c r="D28" s="8">
        <v>44094.336805555555</v>
      </c>
      <c r="E28" s="1">
        <v>12325194</v>
      </c>
      <c r="F28" s="1" t="s">
        <v>50</v>
      </c>
      <c r="G28" s="1" t="s">
        <v>41</v>
      </c>
      <c r="H28" s="8">
        <v>44094.359722222223</v>
      </c>
      <c r="I28" s="1" t="s">
        <v>1118</v>
      </c>
      <c r="J28" s="1" t="s">
        <v>114</v>
      </c>
      <c r="K28" s="1" t="s">
        <v>852</v>
      </c>
      <c r="L28" s="1" t="s">
        <v>1112</v>
      </c>
      <c r="M28" s="1">
        <v>38</v>
      </c>
      <c r="N28" s="1" t="s">
        <v>74</v>
      </c>
      <c r="O28" s="1" t="s">
        <v>70</v>
      </c>
      <c r="P28" s="1" t="s">
        <v>75</v>
      </c>
      <c r="Q28" s="8">
        <v>44094.447916666664</v>
      </c>
      <c r="R28" s="8">
        <v>44094.451388888891</v>
      </c>
      <c r="S28" s="8">
        <v>44094.46875</v>
      </c>
      <c r="T28" s="8"/>
      <c r="U28" s="8"/>
      <c r="V28" s="8">
        <v>44095.990972222222</v>
      </c>
      <c r="W28" s="8"/>
      <c r="X28" s="8"/>
      <c r="Y28" s="8"/>
      <c r="Z28" s="8"/>
      <c r="AA28" s="1" t="s">
        <v>1101</v>
      </c>
      <c r="AB28" s="2" t="s">
        <v>99</v>
      </c>
      <c r="AC28" s="1"/>
      <c r="AD28" s="1" t="s">
        <v>1119</v>
      </c>
      <c r="AE28" s="1"/>
      <c r="AF28" s="1"/>
      <c r="AG28" s="1"/>
      <c r="AH28" s="1"/>
      <c r="AI28" s="1"/>
      <c r="AJ28" s="70">
        <f t="shared" si="16"/>
        <v>0.10902777777664596</v>
      </c>
      <c r="AK28" s="71">
        <f t="shared" si="17"/>
        <v>-44094.359722222223</v>
      </c>
      <c r="AL28" s="71">
        <f t="shared" si="18"/>
        <v>1.6312499999985448</v>
      </c>
      <c r="AM28" s="71" t="str">
        <f t="shared" si="19"/>
        <v>Pending</v>
      </c>
      <c r="AN28" s="71" t="e">
        <f>IF(AL28&gt;=#REF!,"NO","Yes")</f>
        <v>#REF!</v>
      </c>
      <c r="AO28" s="72" t="str">
        <f>IF(AM28="Pending","pending",IF(AM28&gt;=#REF!,"No", "Yes"))</f>
        <v>pending</v>
      </c>
      <c r="AP28" s="73">
        <f t="shared" ca="1" si="4"/>
        <v>44161.737907060182</v>
      </c>
      <c r="AQ28" s="74" t="str">
        <f t="shared" si="20"/>
        <v>Non Pending</v>
      </c>
    </row>
    <row r="29" spans="1:43" s="169" customFormat="1" ht="13" x14ac:dyDescent="0.35">
      <c r="A29" s="1">
        <v>28</v>
      </c>
      <c r="B29" s="2" t="s">
        <v>1066</v>
      </c>
      <c r="C29" s="107">
        <v>44092.723611111112</v>
      </c>
      <c r="D29" s="107">
        <v>44092.724999999999</v>
      </c>
      <c r="E29" s="2">
        <v>12185231</v>
      </c>
      <c r="F29" s="157" t="s">
        <v>62</v>
      </c>
      <c r="G29" s="157" t="s">
        <v>42</v>
      </c>
      <c r="H29" s="3">
        <v>44092.781944444447</v>
      </c>
      <c r="I29" s="2" t="s">
        <v>364</v>
      </c>
      <c r="J29" s="2" t="s">
        <v>38</v>
      </c>
      <c r="K29" s="2" t="s">
        <v>37</v>
      </c>
      <c r="L29" s="2" t="s">
        <v>1120</v>
      </c>
      <c r="M29" s="157">
        <v>38</v>
      </c>
      <c r="N29" s="157" t="s">
        <v>39</v>
      </c>
      <c r="O29" s="157" t="s">
        <v>70</v>
      </c>
      <c r="P29" s="157" t="s">
        <v>153</v>
      </c>
      <c r="Q29" s="8">
        <v>44092.979166666664</v>
      </c>
      <c r="R29" s="8"/>
      <c r="S29" s="8"/>
      <c r="T29" s="8"/>
      <c r="U29" s="8"/>
      <c r="V29" s="8"/>
      <c r="W29" s="8"/>
      <c r="X29" s="8">
        <v>44092.982638888891</v>
      </c>
      <c r="Y29" s="8"/>
      <c r="Z29" s="8">
        <v>44093.578472222223</v>
      </c>
      <c r="AA29" s="1" t="s">
        <v>40</v>
      </c>
      <c r="AB29" s="2" t="s">
        <v>49</v>
      </c>
      <c r="AC29" s="2"/>
      <c r="AD29" s="2"/>
      <c r="AE29" s="2"/>
      <c r="AF29" s="2"/>
      <c r="AG29" s="2"/>
      <c r="AH29" s="2"/>
      <c r="AI29" s="2"/>
      <c r="AJ29" s="70" t="str">
        <f t="shared" si="16"/>
        <v>NA</v>
      </c>
      <c r="AK29" s="71">
        <f t="shared" si="17"/>
        <v>-44092.781944444447</v>
      </c>
      <c r="AL29" s="71">
        <f t="shared" si="18"/>
        <v>0.79652777777664596</v>
      </c>
      <c r="AM29" s="71">
        <f t="shared" si="19"/>
        <v>0.79652777777664596</v>
      </c>
      <c r="AN29" s="71" t="e">
        <f>IF(AL29&gt;=#REF!,"NO","Yes")</f>
        <v>#REF!</v>
      </c>
      <c r="AO29" s="72" t="e">
        <f>IF(AM29="Pending","pending",IF(AM29&gt;=#REF!,"No", "Yes"))</f>
        <v>#REF!</v>
      </c>
      <c r="AP29" s="73">
        <f t="shared" ca="1" si="4"/>
        <v>44161.737907060182</v>
      </c>
      <c r="AQ29" s="74" t="str">
        <f t="shared" si="20"/>
        <v>Non Pending</v>
      </c>
    </row>
    <row r="30" spans="1:43" s="169" customFormat="1" ht="13" x14ac:dyDescent="0.35">
      <c r="A30" s="2">
        <v>29</v>
      </c>
      <c r="B30" s="2" t="s">
        <v>1066</v>
      </c>
      <c r="C30" s="107">
        <v>44092.697916666664</v>
      </c>
      <c r="D30" s="107">
        <v>44092.797222222223</v>
      </c>
      <c r="E30" s="2">
        <v>12183971</v>
      </c>
      <c r="F30" s="157" t="s">
        <v>62</v>
      </c>
      <c r="G30" s="157" t="s">
        <v>42</v>
      </c>
      <c r="H30" s="3">
        <v>44092.820833333331</v>
      </c>
      <c r="I30" s="2" t="s">
        <v>1025</v>
      </c>
      <c r="J30" s="2" t="s">
        <v>38</v>
      </c>
      <c r="K30" s="2" t="s">
        <v>37</v>
      </c>
      <c r="L30" s="2" t="s">
        <v>1121</v>
      </c>
      <c r="M30" s="157">
        <v>38</v>
      </c>
      <c r="N30" s="157" t="s">
        <v>39</v>
      </c>
      <c r="O30" s="157" t="s">
        <v>70</v>
      </c>
      <c r="P30" s="157" t="s">
        <v>153</v>
      </c>
      <c r="Q30" s="8">
        <v>44092.996527777781</v>
      </c>
      <c r="R30" s="8"/>
      <c r="S30" s="8"/>
      <c r="T30" s="8"/>
      <c r="U30" s="8"/>
      <c r="V30" s="8"/>
      <c r="W30" s="8"/>
      <c r="X30" s="8">
        <v>44093.003472222219</v>
      </c>
      <c r="Y30" s="8"/>
      <c r="Z30" s="8">
        <v>44093.577777777777</v>
      </c>
      <c r="AA30" s="1" t="s">
        <v>40</v>
      </c>
      <c r="AB30" s="2" t="s">
        <v>49</v>
      </c>
      <c r="AC30" s="2"/>
      <c r="AD30" s="2"/>
      <c r="AE30" s="2"/>
      <c r="AF30" s="2"/>
      <c r="AG30" s="2"/>
      <c r="AH30" s="2"/>
      <c r="AI30" s="2"/>
      <c r="AJ30" s="70" t="str">
        <f t="shared" si="16"/>
        <v>NA</v>
      </c>
      <c r="AK30" s="71">
        <f t="shared" si="17"/>
        <v>-44092.820833333331</v>
      </c>
      <c r="AL30" s="71">
        <f t="shared" si="18"/>
        <v>0.75694444444525288</v>
      </c>
      <c r="AM30" s="71">
        <f t="shared" si="19"/>
        <v>0.75694444444525288</v>
      </c>
      <c r="AN30" s="71" t="e">
        <f>IF(AL30&gt;=#REF!,"NO","Yes")</f>
        <v>#REF!</v>
      </c>
      <c r="AO30" s="72" t="e">
        <f>IF(AM30="Pending","pending",IF(AM30&gt;=#REF!,"No", "Yes"))</f>
        <v>#REF!</v>
      </c>
      <c r="AP30" s="73">
        <f t="shared" ca="1" si="4"/>
        <v>44161.737907060182</v>
      </c>
      <c r="AQ30" s="74" t="str">
        <f t="shared" si="20"/>
        <v>Non Pending</v>
      </c>
    </row>
    <row r="31" spans="1:43" s="169" customFormat="1" ht="13" x14ac:dyDescent="0.35">
      <c r="A31" s="1">
        <v>30</v>
      </c>
      <c r="B31" s="2" t="s">
        <v>1066</v>
      </c>
      <c r="C31" s="107">
        <v>44094.704861111109</v>
      </c>
      <c r="D31" s="158">
        <v>44094.705555555556</v>
      </c>
      <c r="E31" s="2">
        <v>12368395</v>
      </c>
      <c r="F31" s="157" t="s">
        <v>62</v>
      </c>
      <c r="G31" s="157" t="s">
        <v>42</v>
      </c>
      <c r="H31" s="3">
        <v>44094.905555555553</v>
      </c>
      <c r="I31" s="2" t="s">
        <v>364</v>
      </c>
      <c r="J31" s="2" t="s">
        <v>38</v>
      </c>
      <c r="K31" s="2" t="s">
        <v>37</v>
      </c>
      <c r="L31" s="2" t="s">
        <v>1123</v>
      </c>
      <c r="M31" s="157">
        <v>38</v>
      </c>
      <c r="N31" s="157" t="s">
        <v>39</v>
      </c>
      <c r="O31" s="157" t="s">
        <v>70</v>
      </c>
      <c r="P31" s="2" t="s">
        <v>79</v>
      </c>
      <c r="Q31" s="8">
        <v>44094.927083333336</v>
      </c>
      <c r="R31" s="8"/>
      <c r="S31" s="8"/>
      <c r="T31" s="8"/>
      <c r="U31" s="8"/>
      <c r="V31" s="8"/>
      <c r="W31" s="8"/>
      <c r="X31" s="8">
        <v>44094.946527777778</v>
      </c>
      <c r="Y31" s="8"/>
      <c r="Z31" s="8">
        <v>44095.368055555555</v>
      </c>
      <c r="AA31" s="1" t="s">
        <v>40</v>
      </c>
      <c r="AB31" s="2" t="s">
        <v>49</v>
      </c>
      <c r="AC31" s="2"/>
      <c r="AD31" s="2"/>
      <c r="AE31" s="2"/>
      <c r="AF31" s="2"/>
      <c r="AG31" s="2"/>
      <c r="AH31" s="2"/>
      <c r="AI31" s="2"/>
      <c r="AJ31" s="70" t="str">
        <f t="shared" si="16"/>
        <v>NA</v>
      </c>
      <c r="AK31" s="71">
        <f t="shared" si="17"/>
        <v>-44094.905555555553</v>
      </c>
      <c r="AL31" s="71">
        <f t="shared" si="18"/>
        <v>0.46250000000145519</v>
      </c>
      <c r="AM31" s="71">
        <f t="shared" si="19"/>
        <v>0.46250000000145519</v>
      </c>
      <c r="AN31" s="71" t="e">
        <f>IF(AL31&gt;=#REF!,"NO","Yes")</f>
        <v>#REF!</v>
      </c>
      <c r="AO31" s="72" t="e">
        <f>IF(AM31="Pending","pending",IF(AM31&gt;=#REF!,"No", "Yes"))</f>
        <v>#REF!</v>
      </c>
      <c r="AP31" s="73">
        <f t="shared" ca="1" si="4"/>
        <v>44161.737907060182</v>
      </c>
      <c r="AQ31" s="74" t="str">
        <f t="shared" si="20"/>
        <v>Non Pending</v>
      </c>
    </row>
    <row r="32" spans="1:43" s="168" customFormat="1" ht="13" x14ac:dyDescent="0.35">
      <c r="A32" s="1">
        <v>31</v>
      </c>
      <c r="B32" s="1" t="s">
        <v>1066</v>
      </c>
      <c r="C32" s="8">
        <v>44097.399305555555</v>
      </c>
      <c r="D32" s="8">
        <v>44097.402777777781</v>
      </c>
      <c r="E32" s="1">
        <v>12642281</v>
      </c>
      <c r="F32" s="1" t="s">
        <v>62</v>
      </c>
      <c r="G32" s="1" t="s">
        <v>42</v>
      </c>
      <c r="H32" s="8">
        <v>44097.486111111109</v>
      </c>
      <c r="I32" s="1" t="s">
        <v>765</v>
      </c>
      <c r="J32" s="1" t="s">
        <v>38</v>
      </c>
      <c r="K32" s="1" t="s">
        <v>37</v>
      </c>
      <c r="L32" s="1" t="s">
        <v>1124</v>
      </c>
      <c r="M32" s="1">
        <v>39</v>
      </c>
      <c r="N32" s="1" t="s">
        <v>39</v>
      </c>
      <c r="O32" s="1" t="s">
        <v>70</v>
      </c>
      <c r="P32" s="1" t="s">
        <v>75</v>
      </c>
      <c r="Q32" s="8">
        <v>44097.522916666669</v>
      </c>
      <c r="R32" s="8"/>
      <c r="S32" s="8"/>
      <c r="T32" s="8"/>
      <c r="U32" s="8"/>
      <c r="V32" s="8"/>
      <c r="W32" s="8"/>
      <c r="X32" s="8">
        <v>44097.555555555555</v>
      </c>
      <c r="Y32" s="8"/>
      <c r="Z32" s="8">
        <v>44097.996527777781</v>
      </c>
      <c r="AA32" s="1" t="s">
        <v>40</v>
      </c>
      <c r="AB32" s="1" t="s">
        <v>49</v>
      </c>
      <c r="AC32" s="1"/>
      <c r="AD32" s="1"/>
      <c r="AE32" s="1"/>
      <c r="AF32" s="1"/>
      <c r="AG32" s="1"/>
      <c r="AH32" s="1"/>
      <c r="AI32" s="1"/>
      <c r="AJ32" s="70" t="str">
        <f t="shared" si="16"/>
        <v>NA</v>
      </c>
      <c r="AK32" s="71">
        <f t="shared" si="17"/>
        <v>-44097.486111111109</v>
      </c>
      <c r="AL32" s="71">
        <f t="shared" si="18"/>
        <v>0.51041666667151731</v>
      </c>
      <c r="AM32" s="71">
        <f t="shared" si="19"/>
        <v>0.51041666667151731</v>
      </c>
      <c r="AN32" s="71" t="e">
        <f>IF(AL32&gt;=#REF!,"NO","Yes")</f>
        <v>#REF!</v>
      </c>
      <c r="AO32" s="72" t="e">
        <f>IF(AM32="Pending","pending",IF(AM32&gt;=#REF!,"No", "Yes"))</f>
        <v>#REF!</v>
      </c>
      <c r="AP32" s="73">
        <f t="shared" ca="1" si="4"/>
        <v>44161.737907060182</v>
      </c>
      <c r="AQ32" s="74" t="str">
        <f t="shared" si="20"/>
        <v>Non Pending</v>
      </c>
    </row>
    <row r="33" spans="1:43" s="169" customFormat="1" ht="37.5" x14ac:dyDescent="0.35">
      <c r="A33" s="2">
        <v>32</v>
      </c>
      <c r="B33" s="2" t="s">
        <v>1066</v>
      </c>
      <c r="C33" s="3">
        <v>44096.758333333331</v>
      </c>
      <c r="D33" s="3">
        <v>44096.796527777777</v>
      </c>
      <c r="E33" s="2">
        <v>12575375</v>
      </c>
      <c r="F33" s="2" t="s">
        <v>1125</v>
      </c>
      <c r="G33" s="2" t="s">
        <v>333</v>
      </c>
      <c r="H33" s="3">
        <v>44096.895833333336</v>
      </c>
      <c r="I33" s="2" t="s">
        <v>1126</v>
      </c>
      <c r="J33" s="2" t="s">
        <v>46</v>
      </c>
      <c r="K33" s="2" t="s">
        <v>110</v>
      </c>
      <c r="L33" s="2" t="s">
        <v>1127</v>
      </c>
      <c r="M33" s="2">
        <f>WEEKNUM(H33)</f>
        <v>39</v>
      </c>
      <c r="N33" s="2" t="s">
        <v>74</v>
      </c>
      <c r="O33" s="2" t="s">
        <v>70</v>
      </c>
      <c r="P33" s="2" t="s">
        <v>93</v>
      </c>
      <c r="Q33" s="8">
        <v>44097</v>
      </c>
      <c r="R33" s="8">
        <v>44097.606249999997</v>
      </c>
      <c r="S33" s="8">
        <v>44097.647222222222</v>
      </c>
      <c r="T33" s="8"/>
      <c r="U33" s="8"/>
      <c r="V33" s="8">
        <v>44097.916666666664</v>
      </c>
      <c r="W33" s="8"/>
      <c r="X33" s="8"/>
      <c r="Y33" s="8"/>
      <c r="Z33" s="8"/>
      <c r="AA33" s="2" t="s">
        <v>74</v>
      </c>
      <c r="AB33" s="2" t="s">
        <v>99</v>
      </c>
      <c r="AC33" s="2"/>
      <c r="AD33" s="2" t="s">
        <v>1128</v>
      </c>
      <c r="AE33" s="2"/>
      <c r="AF33" s="2"/>
      <c r="AG33" s="2"/>
      <c r="AH33" s="2"/>
      <c r="AI33" s="2"/>
      <c r="AJ33" s="159">
        <f t="shared" ref="AJ33" si="21">IF(N33="Final","NA",IF(S33="","NA",S33-H33))</f>
        <v>0.75138888888614019</v>
      </c>
      <c r="AK33" s="160">
        <f t="shared" ref="AK33" si="22">IF(N33="initial",IF(AA33="converted to Final MIR",Y33-H33,U33-H33),Y33-H33)</f>
        <v>-44096.895833333336</v>
      </c>
      <c r="AL33" s="160">
        <f t="shared" ref="AL33" si="23">IF(N33="initial",IF(AA33="converted to Final MIR",Z33-H33,V33-H33),Z33-H33)</f>
        <v>1.0208333333284827</v>
      </c>
      <c r="AM33" s="160" t="str">
        <f t="shared" ref="AM33" si="24">IF(N33="Final",Z33-H33,IF(AB33="MIR Distributed",Z33-H33,"Pending"))</f>
        <v>Pending</v>
      </c>
      <c r="AN33" s="160" t="e">
        <f>IF(AL33&gt;=#REF!,"NO","Yes")</f>
        <v>#REF!</v>
      </c>
      <c r="AO33" s="161" t="str">
        <f>IF(AM33="Pending","pending",IF(AM33&gt;=#REF!,"No", "Yes"))</f>
        <v>pending</v>
      </c>
      <c r="AP33" s="162">
        <f t="shared" ca="1" si="4"/>
        <v>44161.737907060182</v>
      </c>
      <c r="AQ33" s="163" t="str">
        <f t="shared" ref="AQ33" si="25">IF(AB33="Final Awaited", AP33-H33, IF(AB33="Sent for Approval", AP33-H33, "Non Pending"))</f>
        <v>Non Pending</v>
      </c>
    </row>
    <row r="34" spans="1:43" s="169" customFormat="1" ht="25" x14ac:dyDescent="0.35">
      <c r="A34" s="1">
        <v>33</v>
      </c>
      <c r="B34" s="2" t="s">
        <v>1066</v>
      </c>
      <c r="C34" s="3">
        <v>44099.597222222219</v>
      </c>
      <c r="D34" s="3">
        <v>44099.623611111114</v>
      </c>
      <c r="E34" s="2">
        <v>12925046</v>
      </c>
      <c r="F34" s="1" t="s">
        <v>332</v>
      </c>
      <c r="G34" s="2" t="s">
        <v>333</v>
      </c>
      <c r="H34" s="3">
        <v>44099.682638888888</v>
      </c>
      <c r="I34" s="2" t="s">
        <v>1129</v>
      </c>
      <c r="J34" s="1" t="s">
        <v>37</v>
      </c>
      <c r="K34" s="1" t="s">
        <v>38</v>
      </c>
      <c r="L34" s="2" t="s">
        <v>1130</v>
      </c>
      <c r="M34" s="2">
        <v>39</v>
      </c>
      <c r="N34" s="1" t="s">
        <v>39</v>
      </c>
      <c r="O34" s="1" t="s">
        <v>70</v>
      </c>
      <c r="P34" s="1" t="s">
        <v>485</v>
      </c>
      <c r="Q34" s="8">
        <v>44099.707638888889</v>
      </c>
      <c r="R34" s="8"/>
      <c r="S34" s="8"/>
      <c r="T34" s="8"/>
      <c r="U34" s="8"/>
      <c r="V34" s="8"/>
      <c r="W34" s="8"/>
      <c r="X34" s="8">
        <v>44099.743055555555</v>
      </c>
      <c r="Y34" s="8"/>
      <c r="Z34" s="8">
        <v>44100.259027777778</v>
      </c>
      <c r="AA34" s="1" t="s">
        <v>40</v>
      </c>
      <c r="AB34" s="1" t="s">
        <v>98</v>
      </c>
      <c r="AC34" s="2"/>
      <c r="AD34" s="2"/>
      <c r="AE34" s="2"/>
      <c r="AF34" s="2"/>
      <c r="AG34" s="2"/>
      <c r="AH34" s="2"/>
      <c r="AI34" s="2"/>
      <c r="AJ34" s="70" t="str">
        <f t="shared" si="16"/>
        <v>NA</v>
      </c>
      <c r="AK34" s="71">
        <f t="shared" si="17"/>
        <v>-44099.682638888888</v>
      </c>
      <c r="AL34" s="71">
        <f>IF(N34="initial",IF(AA34="converted to Final MIR",Z34-H34,X34-H34),Z34-H34)</f>
        <v>0.57638888889050577</v>
      </c>
      <c r="AM34" s="71">
        <f t="shared" si="19"/>
        <v>0.57638888889050577</v>
      </c>
      <c r="AN34" s="71" t="e">
        <f>IF(AL34&gt;=#REF!,"NO","Yes")</f>
        <v>#REF!</v>
      </c>
      <c r="AO34" s="72" t="e">
        <f>IF(AM34="Pending","pending",IF(AM34&gt;=#REF!,"No", "Yes"))</f>
        <v>#REF!</v>
      </c>
      <c r="AP34" s="73">
        <f t="shared" ca="1" si="4"/>
        <v>44161.737907060182</v>
      </c>
      <c r="AQ34" s="74" t="str">
        <f t="shared" si="20"/>
        <v>Non Pending</v>
      </c>
    </row>
    <row r="35" spans="1:43" s="167" customFormat="1" ht="13" x14ac:dyDescent="0.35">
      <c r="A35" s="133">
        <v>34</v>
      </c>
      <c r="B35" s="90" t="s">
        <v>1076</v>
      </c>
      <c r="C35" s="8">
        <v>44098.78125</v>
      </c>
      <c r="D35" s="8">
        <v>44098.78125</v>
      </c>
      <c r="E35" s="1">
        <v>12824327</v>
      </c>
      <c r="F35" s="1" t="s">
        <v>62</v>
      </c>
      <c r="G35" s="1" t="s">
        <v>42</v>
      </c>
      <c r="H35" s="8">
        <v>44098.827777777777</v>
      </c>
      <c r="I35" s="1" t="s">
        <v>1131</v>
      </c>
      <c r="J35" s="1" t="s">
        <v>37</v>
      </c>
      <c r="K35" s="1" t="s">
        <v>38</v>
      </c>
      <c r="L35" s="1" t="s">
        <v>1132</v>
      </c>
      <c r="M35" s="1">
        <v>39</v>
      </c>
      <c r="N35" s="1" t="s">
        <v>39</v>
      </c>
      <c r="O35" s="1" t="s">
        <v>70</v>
      </c>
      <c r="P35" s="1" t="s">
        <v>65</v>
      </c>
      <c r="Q35" s="8">
        <v>44098.979166666664</v>
      </c>
      <c r="R35" s="8"/>
      <c r="S35" s="8"/>
      <c r="T35" s="8"/>
      <c r="U35" s="8"/>
      <c r="V35" s="8"/>
      <c r="W35" s="8"/>
      <c r="X35" s="8">
        <v>44098.995833333334</v>
      </c>
      <c r="Y35" s="8"/>
      <c r="Z35" s="8">
        <v>44099.488888888889</v>
      </c>
      <c r="AA35" s="1" t="s">
        <v>40</v>
      </c>
      <c r="AB35" s="1" t="s">
        <v>98</v>
      </c>
      <c r="AC35" s="1"/>
      <c r="AD35" s="1"/>
      <c r="AE35" s="1"/>
      <c r="AF35" s="1"/>
      <c r="AG35" s="1"/>
      <c r="AH35" s="1"/>
      <c r="AI35" s="1"/>
      <c r="AJ35" s="70" t="str">
        <f t="shared" ref="AJ35:AJ45" si="26">IF(N35="Final","NA",IF(S35="","NA",S35-H35))</f>
        <v>NA</v>
      </c>
      <c r="AK35" s="71">
        <f t="shared" ref="AK35:AK45" si="27">IF(N35="initial",IF(AA35="converted to Final MIR",Y35-H35,U35-H35),Y35-H35)</f>
        <v>-44098.827777777777</v>
      </c>
      <c r="AL35" s="71">
        <f t="shared" ref="AL35:AL45" si="28">IF(N35="initial",IF(AA35="converted to Final MIR",Z35-H35,X35-H35),Z35-H35)</f>
        <v>0.66111111111240461</v>
      </c>
      <c r="AM35" s="71">
        <f t="shared" ref="AM35:AM45" si="29">IF(N35="Final",Z35-H35,IF(AB35="MIR Distributed",Z35-H35,"Pending"))</f>
        <v>0.66111111111240461</v>
      </c>
      <c r="AN35" s="71" t="e">
        <f>IF(AL35&gt;=#REF!,"NO","Yes")</f>
        <v>#REF!</v>
      </c>
      <c r="AO35" s="72" t="e">
        <f>IF(AM35="Pending","pending",IF(AM35&gt;=#REF!,"No", "Yes"))</f>
        <v>#REF!</v>
      </c>
      <c r="AP35" s="73">
        <f t="shared" ca="1" si="4"/>
        <v>44161.737907060182</v>
      </c>
      <c r="AQ35" s="74" t="str">
        <f t="shared" ref="AQ35:AQ45" si="30">IF(AB35="Final Awaited", AP35-H35, IF(AB35="Sent for Approval", AP35-H35, "Non Pending"))</f>
        <v>Non Pending</v>
      </c>
    </row>
    <row r="36" spans="1:43" s="168" customFormat="1" ht="25" x14ac:dyDescent="0.35">
      <c r="A36" s="1">
        <v>35</v>
      </c>
      <c r="B36" s="1" t="s">
        <v>1076</v>
      </c>
      <c r="C36" s="8">
        <v>44096.135416666664</v>
      </c>
      <c r="D36" s="8">
        <v>44096.206250000003</v>
      </c>
      <c r="E36" s="1">
        <v>12500392</v>
      </c>
      <c r="F36" s="1" t="s">
        <v>50</v>
      </c>
      <c r="G36" s="1" t="s">
        <v>41</v>
      </c>
      <c r="H36" s="8">
        <v>44096.261805555558</v>
      </c>
      <c r="I36" s="1" t="s">
        <v>1089</v>
      </c>
      <c r="J36" s="1" t="s">
        <v>114</v>
      </c>
      <c r="K36" s="1" t="s">
        <v>852</v>
      </c>
      <c r="L36" s="1" t="s">
        <v>104</v>
      </c>
      <c r="M36" s="1">
        <v>39</v>
      </c>
      <c r="N36" s="1" t="s">
        <v>74</v>
      </c>
      <c r="O36" s="1" t="s">
        <v>70</v>
      </c>
      <c r="P36" s="1" t="s">
        <v>106</v>
      </c>
      <c r="Q36" s="8">
        <v>44096.746527777781</v>
      </c>
      <c r="R36" s="8">
        <v>44096.746527777781</v>
      </c>
      <c r="S36" s="8">
        <v>44097.537499999999</v>
      </c>
      <c r="T36" s="8">
        <v>44097.955555555556</v>
      </c>
      <c r="U36" s="8"/>
      <c r="V36" s="8">
        <v>44098.166666666664</v>
      </c>
      <c r="W36" s="8"/>
      <c r="X36" s="8"/>
      <c r="Y36" s="8"/>
      <c r="Z36" s="8"/>
      <c r="AA36" s="1" t="s">
        <v>74</v>
      </c>
      <c r="AB36" s="1" t="s">
        <v>99</v>
      </c>
      <c r="AC36" s="1"/>
      <c r="AD36" s="1"/>
      <c r="AE36" s="1"/>
      <c r="AF36" s="1"/>
      <c r="AG36" s="1"/>
      <c r="AH36" s="1"/>
      <c r="AI36" s="1"/>
      <c r="AJ36" s="159">
        <f t="shared" si="26"/>
        <v>1.2756944444408873</v>
      </c>
      <c r="AK36" s="160">
        <f t="shared" si="27"/>
        <v>-44096.261805555558</v>
      </c>
      <c r="AL36" s="160">
        <f t="shared" ref="AL36" si="31">IF(N36="initial",IF(AA36="converted to Final MIR",Z36-H36,V36-H36),Z36-H36)</f>
        <v>1.9048611111065838</v>
      </c>
      <c r="AM36" s="160" t="str">
        <f t="shared" si="29"/>
        <v>Pending</v>
      </c>
      <c r="AN36" s="160" t="e">
        <f>IF(AL36&gt;=#REF!,"NO","Yes")</f>
        <v>#REF!</v>
      </c>
      <c r="AO36" s="161" t="str">
        <f>IF(AM36="Pending","pending",IF(AM36&gt;=#REF!,"No", "Yes"))</f>
        <v>pending</v>
      </c>
      <c r="AP36" s="162">
        <f t="shared" ca="1" si="4"/>
        <v>44161.737907060182</v>
      </c>
      <c r="AQ36" s="163" t="str">
        <f t="shared" si="30"/>
        <v>Non Pending</v>
      </c>
    </row>
    <row r="37" spans="1:43" s="168" customFormat="1" ht="13" x14ac:dyDescent="0.35">
      <c r="A37" s="1">
        <v>36</v>
      </c>
      <c r="B37" s="1" t="s">
        <v>1076</v>
      </c>
      <c r="C37" s="8">
        <v>44100.606249999997</v>
      </c>
      <c r="D37" s="8">
        <v>44100.629861111112</v>
      </c>
      <c r="E37" s="1">
        <v>13044996</v>
      </c>
      <c r="F37" s="1" t="s">
        <v>60</v>
      </c>
      <c r="G37" s="1" t="s">
        <v>41</v>
      </c>
      <c r="H37" s="8">
        <v>44100.716666666667</v>
      </c>
      <c r="I37" s="1" t="s">
        <v>392</v>
      </c>
      <c r="J37" s="1" t="s">
        <v>37</v>
      </c>
      <c r="K37" s="1" t="s">
        <v>38</v>
      </c>
      <c r="L37" s="1" t="s">
        <v>1133</v>
      </c>
      <c r="M37" s="1">
        <v>39</v>
      </c>
      <c r="N37" s="1" t="s">
        <v>39</v>
      </c>
      <c r="O37" s="1" t="s">
        <v>70</v>
      </c>
      <c r="P37" s="1" t="s">
        <v>52</v>
      </c>
      <c r="Q37" s="8">
        <v>44100.732638888891</v>
      </c>
      <c r="R37" s="8"/>
      <c r="S37" s="8"/>
      <c r="T37" s="8"/>
      <c r="U37" s="8"/>
      <c r="V37" s="8"/>
      <c r="W37" s="8"/>
      <c r="X37" s="8">
        <v>44100.746527777781</v>
      </c>
      <c r="Y37" s="8"/>
      <c r="Z37" s="8">
        <v>44101.211805555555</v>
      </c>
      <c r="AA37" s="1" t="s">
        <v>40</v>
      </c>
      <c r="AB37" s="1" t="s">
        <v>98</v>
      </c>
      <c r="AC37" s="1"/>
      <c r="AD37" s="1"/>
      <c r="AE37" s="1"/>
      <c r="AF37" s="1"/>
      <c r="AG37" s="1"/>
      <c r="AH37" s="1"/>
      <c r="AI37" s="1"/>
      <c r="AJ37" s="70" t="str">
        <f t="shared" si="26"/>
        <v>NA</v>
      </c>
      <c r="AK37" s="71">
        <f t="shared" si="27"/>
        <v>-44100.716666666667</v>
      </c>
      <c r="AL37" s="71">
        <f t="shared" si="28"/>
        <v>0.49513888888759539</v>
      </c>
      <c r="AM37" s="71">
        <f t="shared" si="29"/>
        <v>0.49513888888759539</v>
      </c>
      <c r="AN37" s="71" t="e">
        <f>IF(AL37&gt;=#REF!,"NO","Yes")</f>
        <v>#REF!</v>
      </c>
      <c r="AO37" s="72" t="e">
        <f>IF(AM37="Pending","pending",IF(AM37&gt;=#REF!,"No", "Yes"))</f>
        <v>#REF!</v>
      </c>
      <c r="AP37" s="73">
        <f t="shared" ca="1" si="4"/>
        <v>44161.737907060182</v>
      </c>
      <c r="AQ37" s="74" t="str">
        <f t="shared" si="30"/>
        <v>Non Pending</v>
      </c>
    </row>
    <row r="38" spans="1:43" s="168" customFormat="1" ht="13" x14ac:dyDescent="0.35">
      <c r="A38" s="1">
        <v>37</v>
      </c>
      <c r="B38" s="1" t="s">
        <v>1076</v>
      </c>
      <c r="C38" s="8">
        <v>44100.988194444442</v>
      </c>
      <c r="D38" s="8">
        <v>44101.030555555553</v>
      </c>
      <c r="E38" s="1">
        <v>13086227</v>
      </c>
      <c r="F38" s="1" t="s">
        <v>62</v>
      </c>
      <c r="G38" s="1" t="s">
        <v>42</v>
      </c>
      <c r="H38" s="8">
        <v>44101.114583333336</v>
      </c>
      <c r="I38" s="1" t="s">
        <v>1134</v>
      </c>
      <c r="J38" s="1" t="s">
        <v>37</v>
      </c>
      <c r="K38" s="1" t="s">
        <v>38</v>
      </c>
      <c r="L38" s="1" t="s">
        <v>1135</v>
      </c>
      <c r="M38" s="1">
        <v>39</v>
      </c>
      <c r="N38" s="1" t="s">
        <v>39</v>
      </c>
      <c r="O38" s="1" t="s">
        <v>70</v>
      </c>
      <c r="P38" s="1" t="s">
        <v>85</v>
      </c>
      <c r="Q38" s="8">
        <v>44101.118055555555</v>
      </c>
      <c r="R38" s="8"/>
      <c r="S38" s="8"/>
      <c r="T38" s="8"/>
      <c r="U38" s="8"/>
      <c r="V38" s="8"/>
      <c r="W38" s="8"/>
      <c r="X38" s="8">
        <v>44101.118055555555</v>
      </c>
      <c r="Y38" s="8"/>
      <c r="Z38" s="8">
        <v>44101.934027777781</v>
      </c>
      <c r="AA38" s="1" t="s">
        <v>40</v>
      </c>
      <c r="AB38" s="1" t="s">
        <v>98</v>
      </c>
      <c r="AC38" s="1"/>
      <c r="AD38" s="1"/>
      <c r="AE38" s="1"/>
      <c r="AF38" s="1"/>
      <c r="AG38" s="1"/>
      <c r="AH38" s="1"/>
      <c r="AI38" s="1"/>
      <c r="AJ38" s="70" t="str">
        <f t="shared" si="26"/>
        <v>NA</v>
      </c>
      <c r="AK38" s="71">
        <f t="shared" si="27"/>
        <v>-44101.114583333336</v>
      </c>
      <c r="AL38" s="71">
        <f t="shared" si="28"/>
        <v>0.81944444444525288</v>
      </c>
      <c r="AM38" s="71">
        <f t="shared" si="29"/>
        <v>0.81944444444525288</v>
      </c>
      <c r="AN38" s="71" t="e">
        <f>IF(AL38&gt;=#REF!,"NO","Yes")</f>
        <v>#REF!</v>
      </c>
      <c r="AO38" s="72" t="e">
        <f>IF(AM38="Pending","pending",IF(AM38&gt;=#REF!,"No", "Yes"))</f>
        <v>#REF!</v>
      </c>
      <c r="AP38" s="73">
        <f t="shared" ca="1" si="4"/>
        <v>44161.737907060182</v>
      </c>
      <c r="AQ38" s="74" t="str">
        <f t="shared" si="30"/>
        <v>Non Pending</v>
      </c>
    </row>
    <row r="39" spans="1:43" s="168" customFormat="1" ht="13" x14ac:dyDescent="0.35">
      <c r="A39" s="1">
        <v>38</v>
      </c>
      <c r="B39" s="1" t="s">
        <v>1076</v>
      </c>
      <c r="C39" s="8">
        <v>44101.088888888888</v>
      </c>
      <c r="D39" s="8">
        <v>44101.12777777778</v>
      </c>
      <c r="E39" s="1">
        <v>13098184</v>
      </c>
      <c r="F39" s="1" t="s">
        <v>133</v>
      </c>
      <c r="G39" s="1" t="s">
        <v>67</v>
      </c>
      <c r="H39" s="8">
        <v>44101.160416666666</v>
      </c>
      <c r="I39" s="1" t="s">
        <v>1136</v>
      </c>
      <c r="J39" s="1" t="s">
        <v>37</v>
      </c>
      <c r="K39" s="1" t="s">
        <v>38</v>
      </c>
      <c r="L39" s="1" t="s">
        <v>1137</v>
      </c>
      <c r="M39" s="1">
        <v>39</v>
      </c>
      <c r="N39" s="1" t="s">
        <v>74</v>
      </c>
      <c r="O39" s="1" t="s">
        <v>70</v>
      </c>
      <c r="P39" s="1" t="s">
        <v>132</v>
      </c>
      <c r="Q39" s="8">
        <v>44101.229166666664</v>
      </c>
      <c r="R39" s="8">
        <v>44101.232638888891</v>
      </c>
      <c r="S39" s="8">
        <v>44102.254861111112</v>
      </c>
      <c r="T39" s="8"/>
      <c r="U39" s="8"/>
      <c r="V39" s="8">
        <v>44102.913888888892</v>
      </c>
      <c r="W39" s="8"/>
      <c r="X39" s="8"/>
      <c r="Y39" s="8"/>
      <c r="Z39" s="8"/>
      <c r="AA39" s="1" t="s">
        <v>74</v>
      </c>
      <c r="AB39" s="1" t="s">
        <v>99</v>
      </c>
      <c r="AC39" s="1"/>
      <c r="AD39" s="1"/>
      <c r="AE39" s="1"/>
      <c r="AF39" s="1"/>
      <c r="AG39" s="1"/>
      <c r="AH39" s="1"/>
      <c r="AI39" s="1"/>
      <c r="AJ39" s="159">
        <f t="shared" ref="AJ39" si="32">IF(N39="Final","NA",IF(S39="","NA",S39-H39))</f>
        <v>1.0944444444467081</v>
      </c>
      <c r="AK39" s="160">
        <f t="shared" ref="AK39" si="33">IF(N39="initial",IF(AA39="converted to Final MIR",Y39-H39,U39-H39),Y39-H39)</f>
        <v>-44101.160416666666</v>
      </c>
      <c r="AL39" s="160">
        <f t="shared" ref="AL39" si="34">IF(N39="initial",IF(AA39="converted to Final MIR",Z39-H39,V39-H39),Z39-H39)</f>
        <v>1.7534722222262644</v>
      </c>
      <c r="AM39" s="160" t="str">
        <f t="shared" ref="AM39" si="35">IF(N39="Final",Z39-H39,IF(AB39="MIR Distributed",Z39-H39,"Pending"))</f>
        <v>Pending</v>
      </c>
      <c r="AN39" s="160" t="e">
        <f>IF(AL39&gt;=#REF!,"NO","Yes")</f>
        <v>#REF!</v>
      </c>
      <c r="AO39" s="161" t="str">
        <f>IF(AM39="Pending","pending",IF(AM39&gt;=#REF!,"No", "Yes"))</f>
        <v>pending</v>
      </c>
      <c r="AP39" s="162">
        <f t="shared" ca="1" si="4"/>
        <v>44161.737907060182</v>
      </c>
      <c r="AQ39" s="163" t="str">
        <f t="shared" ref="AQ39" si="36">IF(AB39="Final Awaited", AP39-H39, IF(AB39="Sent for Approval", AP39-H39, "Non Pending"))</f>
        <v>Non Pending</v>
      </c>
    </row>
    <row r="40" spans="1:43" s="168" customFormat="1" ht="13" x14ac:dyDescent="0.35">
      <c r="A40" s="1">
        <v>39</v>
      </c>
      <c r="B40" s="1" t="s">
        <v>1076</v>
      </c>
      <c r="C40" s="8">
        <v>44101.545138888891</v>
      </c>
      <c r="D40" s="8">
        <v>44101.54791666667</v>
      </c>
      <c r="E40" s="1">
        <v>13139135</v>
      </c>
      <c r="F40" s="1" t="s">
        <v>62</v>
      </c>
      <c r="G40" s="1" t="s">
        <v>42</v>
      </c>
      <c r="H40" s="8">
        <v>44101.599305555559</v>
      </c>
      <c r="I40" s="1" t="s">
        <v>1138</v>
      </c>
      <c r="J40" s="1" t="s">
        <v>37</v>
      </c>
      <c r="K40" s="1" t="s">
        <v>38</v>
      </c>
      <c r="L40" s="1" t="s">
        <v>1139</v>
      </c>
      <c r="M40" s="1">
        <v>39</v>
      </c>
      <c r="N40" s="1" t="s">
        <v>39</v>
      </c>
      <c r="O40" s="1" t="s">
        <v>70</v>
      </c>
      <c r="P40" s="1" t="s">
        <v>79</v>
      </c>
      <c r="Q40" s="8">
        <v>44101.614583333336</v>
      </c>
      <c r="R40" s="8"/>
      <c r="S40" s="8"/>
      <c r="T40" s="8"/>
      <c r="U40" s="8"/>
      <c r="V40" s="8"/>
      <c r="W40" s="8"/>
      <c r="X40" s="8">
        <v>44101.645833333336</v>
      </c>
      <c r="Y40" s="8"/>
      <c r="Z40" s="8">
        <v>44101.967361111114</v>
      </c>
      <c r="AA40" s="1" t="s">
        <v>40</v>
      </c>
      <c r="AB40" s="1" t="s">
        <v>49</v>
      </c>
      <c r="AC40" s="1"/>
      <c r="AD40" s="1"/>
      <c r="AE40" s="1"/>
      <c r="AF40" s="1"/>
      <c r="AG40" s="1"/>
      <c r="AH40" s="1"/>
      <c r="AI40" s="1"/>
      <c r="AJ40" s="70" t="str">
        <f t="shared" si="26"/>
        <v>NA</v>
      </c>
      <c r="AK40" s="71">
        <f t="shared" si="27"/>
        <v>-44101.599305555559</v>
      </c>
      <c r="AL40" s="71">
        <f t="shared" si="28"/>
        <v>0.36805555555474712</v>
      </c>
      <c r="AM40" s="71">
        <f t="shared" si="29"/>
        <v>0.36805555555474712</v>
      </c>
      <c r="AN40" s="71" t="e">
        <f>IF(AL40&gt;=#REF!,"NO","Yes")</f>
        <v>#REF!</v>
      </c>
      <c r="AO40" s="72" t="e">
        <f>IF(AM40="Pending","pending",IF(AM40&gt;=#REF!,"No", "Yes"))</f>
        <v>#REF!</v>
      </c>
      <c r="AP40" s="73">
        <f t="shared" ca="1" si="4"/>
        <v>44161.737907060182</v>
      </c>
      <c r="AQ40" s="74" t="str">
        <f t="shared" si="30"/>
        <v>Non Pending</v>
      </c>
    </row>
    <row r="41" spans="1:43" s="168" customFormat="1" ht="13" x14ac:dyDescent="0.35">
      <c r="A41" s="1">
        <v>40</v>
      </c>
      <c r="B41" s="1" t="s">
        <v>1076</v>
      </c>
      <c r="C41" s="8">
        <v>44101.987500000003</v>
      </c>
      <c r="D41" s="8">
        <v>44102.07708333333</v>
      </c>
      <c r="E41" s="1">
        <v>13183182</v>
      </c>
      <c r="F41" s="1" t="s">
        <v>62</v>
      </c>
      <c r="G41" s="1" t="s">
        <v>42</v>
      </c>
      <c r="H41" s="8">
        <v>44102.125</v>
      </c>
      <c r="I41" s="1" t="s">
        <v>1140</v>
      </c>
      <c r="J41" s="1" t="s">
        <v>37</v>
      </c>
      <c r="K41" s="1" t="s">
        <v>38</v>
      </c>
      <c r="L41" s="1" t="s">
        <v>1141</v>
      </c>
      <c r="M41" s="1">
        <v>39</v>
      </c>
      <c r="N41" s="1" t="s">
        <v>39</v>
      </c>
      <c r="O41" s="1" t="s">
        <v>70</v>
      </c>
      <c r="P41" s="1" t="s">
        <v>53</v>
      </c>
      <c r="Q41" s="8">
        <v>44102.131944444445</v>
      </c>
      <c r="R41" s="8"/>
      <c r="S41" s="8"/>
      <c r="T41" s="8"/>
      <c r="U41" s="8"/>
      <c r="V41" s="8"/>
      <c r="W41" s="8"/>
      <c r="X41" s="8">
        <v>44102.131944444445</v>
      </c>
      <c r="Y41" s="8"/>
      <c r="Z41" s="8">
        <v>44102.896527777775</v>
      </c>
      <c r="AA41" s="1" t="s">
        <v>40</v>
      </c>
      <c r="AB41" s="1" t="s">
        <v>49</v>
      </c>
      <c r="AC41" s="1"/>
      <c r="AD41" s="1"/>
      <c r="AE41" s="1"/>
      <c r="AF41" s="1"/>
      <c r="AG41" s="1"/>
      <c r="AH41" s="1"/>
      <c r="AI41" s="1"/>
      <c r="AJ41" s="70" t="str">
        <f t="shared" si="26"/>
        <v>NA</v>
      </c>
      <c r="AK41" s="71">
        <f t="shared" si="27"/>
        <v>-44102.125</v>
      </c>
      <c r="AL41" s="71">
        <f t="shared" si="28"/>
        <v>0.77152777777519077</v>
      </c>
      <c r="AM41" s="71">
        <f t="shared" si="29"/>
        <v>0.77152777777519077</v>
      </c>
      <c r="AN41" s="71" t="e">
        <f>IF(AL41&gt;=#REF!,"NO","Yes")</f>
        <v>#REF!</v>
      </c>
      <c r="AO41" s="72" t="e">
        <f>IF(AM41="Pending","pending",IF(AM41&gt;=#REF!,"No", "Yes"))</f>
        <v>#REF!</v>
      </c>
      <c r="AP41" s="73">
        <f t="shared" ca="1" si="4"/>
        <v>44161.737907060182</v>
      </c>
      <c r="AQ41" s="74" t="str">
        <f t="shared" si="30"/>
        <v>Non Pending</v>
      </c>
    </row>
    <row r="42" spans="1:43" s="168" customFormat="1" ht="37.5" x14ac:dyDescent="0.35">
      <c r="A42" s="1">
        <v>41</v>
      </c>
      <c r="B42" s="1" t="s">
        <v>1076</v>
      </c>
      <c r="C42" s="8" t="s">
        <v>1142</v>
      </c>
      <c r="D42" s="8" t="s">
        <v>1143</v>
      </c>
      <c r="E42" s="1">
        <v>13184121</v>
      </c>
      <c r="F42" s="1" t="s">
        <v>62</v>
      </c>
      <c r="G42" s="1" t="s">
        <v>42</v>
      </c>
      <c r="H42" s="8">
        <v>44102.129861111112</v>
      </c>
      <c r="I42" s="1" t="s">
        <v>1144</v>
      </c>
      <c r="J42" s="1" t="s">
        <v>37</v>
      </c>
      <c r="K42" s="1" t="s">
        <v>38</v>
      </c>
      <c r="L42" s="1" t="s">
        <v>1145</v>
      </c>
      <c r="M42" s="1">
        <v>39</v>
      </c>
      <c r="N42" s="1" t="s">
        <v>39</v>
      </c>
      <c r="O42" s="1" t="s">
        <v>70</v>
      </c>
      <c r="P42" s="1" t="s">
        <v>125</v>
      </c>
      <c r="Q42" s="8">
        <v>44102.145833333336</v>
      </c>
      <c r="R42" s="8"/>
      <c r="S42" s="8"/>
      <c r="T42" s="8"/>
      <c r="U42" s="8"/>
      <c r="V42" s="8"/>
      <c r="W42" s="8"/>
      <c r="X42" s="8">
        <v>44102.155555555553</v>
      </c>
      <c r="Y42" s="8"/>
      <c r="Z42" s="8">
        <v>44102.883333333331</v>
      </c>
      <c r="AA42" s="1" t="s">
        <v>40</v>
      </c>
      <c r="AB42" s="1" t="s">
        <v>49</v>
      </c>
      <c r="AC42" s="1"/>
      <c r="AD42" s="1"/>
      <c r="AE42" s="1"/>
      <c r="AF42" s="1"/>
      <c r="AG42" s="1"/>
      <c r="AH42" s="1"/>
      <c r="AI42" s="1"/>
      <c r="AJ42" s="70" t="str">
        <f t="shared" si="26"/>
        <v>NA</v>
      </c>
      <c r="AK42" s="71">
        <f t="shared" si="27"/>
        <v>-44102.129861111112</v>
      </c>
      <c r="AL42" s="71">
        <f t="shared" si="28"/>
        <v>0.75347222221898846</v>
      </c>
      <c r="AM42" s="71">
        <f t="shared" si="29"/>
        <v>0.75347222221898846</v>
      </c>
      <c r="AN42" s="71" t="e">
        <f>IF(AL42&gt;=#REF!,"NO","Yes")</f>
        <v>#REF!</v>
      </c>
      <c r="AO42" s="72" t="e">
        <f>IF(AM42="Pending","pending",IF(AM42&gt;=#REF!,"No", "Yes"))</f>
        <v>#REF!</v>
      </c>
      <c r="AP42" s="73">
        <f t="shared" ca="1" si="4"/>
        <v>44161.737907060182</v>
      </c>
      <c r="AQ42" s="74" t="str">
        <f t="shared" si="30"/>
        <v>Non Pending</v>
      </c>
    </row>
    <row r="43" spans="1:43" s="168" customFormat="1" ht="13" x14ac:dyDescent="0.35">
      <c r="A43" s="1">
        <v>42</v>
      </c>
      <c r="B43" s="1" t="s">
        <v>1076</v>
      </c>
      <c r="C43" s="8">
        <v>44104.444444444445</v>
      </c>
      <c r="D43" s="8">
        <v>44104.53402777778</v>
      </c>
      <c r="E43" s="1">
        <v>13430940</v>
      </c>
      <c r="F43" s="1" t="s">
        <v>60</v>
      </c>
      <c r="G43" s="1" t="s">
        <v>41</v>
      </c>
      <c r="H43" s="8">
        <v>44104.592361111114</v>
      </c>
      <c r="I43" s="1" t="s">
        <v>223</v>
      </c>
      <c r="J43" s="1" t="s">
        <v>37</v>
      </c>
      <c r="K43" s="1" t="s">
        <v>38</v>
      </c>
      <c r="L43" s="1" t="s">
        <v>1146</v>
      </c>
      <c r="M43" s="1">
        <v>39</v>
      </c>
      <c r="N43" s="1" t="s">
        <v>39</v>
      </c>
      <c r="O43" s="1" t="s">
        <v>70</v>
      </c>
      <c r="P43" s="1" t="s">
        <v>52</v>
      </c>
      <c r="Q43" s="8">
        <v>44104.600694444445</v>
      </c>
      <c r="R43" s="8"/>
      <c r="S43" s="8"/>
      <c r="T43" s="8"/>
      <c r="U43" s="8"/>
      <c r="V43" s="8"/>
      <c r="W43" s="8"/>
      <c r="X43" s="8">
        <v>44104.607638888891</v>
      </c>
      <c r="Y43" s="8"/>
      <c r="Z43" s="8">
        <v>44104.982638888891</v>
      </c>
      <c r="AA43" s="1" t="s">
        <v>40</v>
      </c>
      <c r="AB43" s="1" t="s">
        <v>49</v>
      </c>
      <c r="AC43" s="1"/>
      <c r="AD43" s="1"/>
      <c r="AE43" s="1"/>
      <c r="AF43" s="1"/>
      <c r="AG43" s="1"/>
      <c r="AH43" s="1"/>
      <c r="AI43" s="1"/>
      <c r="AJ43" s="70" t="str">
        <f t="shared" si="26"/>
        <v>NA</v>
      </c>
      <c r="AK43" s="71">
        <f t="shared" si="27"/>
        <v>-44104.592361111114</v>
      </c>
      <c r="AL43" s="71">
        <f t="shared" si="28"/>
        <v>0.39027777777664596</v>
      </c>
      <c r="AM43" s="71">
        <f t="shared" si="29"/>
        <v>0.39027777777664596</v>
      </c>
      <c r="AN43" s="71" t="e">
        <f>IF(AL43&gt;=#REF!,"NO","Yes")</f>
        <v>#REF!</v>
      </c>
      <c r="AO43" s="72" t="e">
        <f>IF(AM43="Pending","pending",IF(AM43&gt;=#REF!,"No", "Yes"))</f>
        <v>#REF!</v>
      </c>
      <c r="AP43" s="73">
        <f t="shared" ca="1" si="4"/>
        <v>44161.737907060182</v>
      </c>
      <c r="AQ43" s="74" t="str">
        <f t="shared" si="30"/>
        <v>Non Pending</v>
      </c>
    </row>
    <row r="44" spans="1:43" s="168" customFormat="1" ht="25" x14ac:dyDescent="0.35">
      <c r="A44" s="1">
        <v>43</v>
      </c>
      <c r="B44" s="1" t="s">
        <v>1076</v>
      </c>
      <c r="C44" s="8">
        <v>44104.60833333333</v>
      </c>
      <c r="D44" s="8">
        <v>44104.61041666667</v>
      </c>
      <c r="E44" s="1">
        <v>13453293</v>
      </c>
      <c r="F44" s="1" t="s">
        <v>102</v>
      </c>
      <c r="G44" s="1" t="s">
        <v>42</v>
      </c>
      <c r="H44" s="8">
        <v>44104.682638888888</v>
      </c>
      <c r="I44" s="1" t="s">
        <v>1148</v>
      </c>
      <c r="J44" s="1" t="s">
        <v>37</v>
      </c>
      <c r="K44" s="1" t="s">
        <v>38</v>
      </c>
      <c r="L44" s="1" t="s">
        <v>1147</v>
      </c>
      <c r="M44" s="1">
        <v>39</v>
      </c>
      <c r="N44" s="1" t="s">
        <v>39</v>
      </c>
      <c r="O44" s="1" t="s">
        <v>70</v>
      </c>
      <c r="P44" s="1" t="s">
        <v>132</v>
      </c>
      <c r="Q44" s="8">
        <v>44104.958333333336</v>
      </c>
      <c r="R44" s="8"/>
      <c r="S44" s="8"/>
      <c r="T44" s="8"/>
      <c r="U44" s="8"/>
      <c r="V44" s="8"/>
      <c r="W44" s="8"/>
      <c r="X44" s="8">
        <v>44104.969444444447</v>
      </c>
      <c r="Y44" s="8"/>
      <c r="Z44" s="8">
        <v>44105.575694444444</v>
      </c>
      <c r="AA44" s="1" t="s">
        <v>40</v>
      </c>
      <c r="AB44" s="1" t="s">
        <v>49</v>
      </c>
      <c r="AC44" s="1"/>
      <c r="AD44" s="1"/>
      <c r="AE44" s="1"/>
      <c r="AF44" s="1"/>
      <c r="AG44" s="1"/>
      <c r="AH44" s="1"/>
      <c r="AI44" s="1"/>
      <c r="AJ44" s="70" t="str">
        <f t="shared" si="26"/>
        <v>NA</v>
      </c>
      <c r="AK44" s="71">
        <f t="shared" si="27"/>
        <v>-44104.682638888888</v>
      </c>
      <c r="AL44" s="71">
        <f t="shared" si="28"/>
        <v>0.89305555555620231</v>
      </c>
      <c r="AM44" s="71">
        <f t="shared" si="29"/>
        <v>0.89305555555620231</v>
      </c>
      <c r="AN44" s="71" t="e">
        <f>IF(AL44&gt;=#REF!,"NO","Yes")</f>
        <v>#REF!</v>
      </c>
      <c r="AO44" s="72" t="e">
        <f>IF(AM44="Pending","pending",IF(AM44&gt;=#REF!,"No", "Yes"))</f>
        <v>#REF!</v>
      </c>
      <c r="AP44" s="73">
        <f t="shared" ca="1" si="4"/>
        <v>44161.737907060182</v>
      </c>
      <c r="AQ44" s="74" t="str">
        <f t="shared" si="30"/>
        <v>Non Pending</v>
      </c>
    </row>
    <row r="45" spans="1:43" s="168" customFormat="1" ht="13" x14ac:dyDescent="0.35">
      <c r="A45" s="1">
        <v>44</v>
      </c>
      <c r="B45" s="1" t="s">
        <v>1076</v>
      </c>
      <c r="C45" s="8">
        <v>44104.697916666664</v>
      </c>
      <c r="D45" s="8">
        <v>44104.79791666667</v>
      </c>
      <c r="E45" s="1">
        <v>13470103</v>
      </c>
      <c r="F45" s="1" t="s">
        <v>174</v>
      </c>
      <c r="G45" s="1" t="s">
        <v>41</v>
      </c>
      <c r="H45" s="8">
        <v>44104.869444444441</v>
      </c>
      <c r="I45" s="1" t="s">
        <v>1149</v>
      </c>
      <c r="J45" s="1" t="s">
        <v>37</v>
      </c>
      <c r="K45" s="1" t="s">
        <v>38</v>
      </c>
      <c r="L45" s="1" t="s">
        <v>1150</v>
      </c>
      <c r="M45" s="1">
        <v>39</v>
      </c>
      <c r="N45" s="1" t="s">
        <v>39</v>
      </c>
      <c r="O45" s="1" t="s">
        <v>70</v>
      </c>
      <c r="P45" s="1" t="s">
        <v>132</v>
      </c>
      <c r="Q45" s="8">
        <v>44104.958333333336</v>
      </c>
      <c r="R45" s="8"/>
      <c r="S45" s="8"/>
      <c r="T45" s="8"/>
      <c r="U45" s="8"/>
      <c r="V45" s="8"/>
      <c r="W45" s="8"/>
      <c r="X45" s="8">
        <v>44104.969444444447</v>
      </c>
      <c r="Y45" s="8"/>
      <c r="Z45" s="8">
        <v>44105.577777777777</v>
      </c>
      <c r="AA45" s="1" t="s">
        <v>40</v>
      </c>
      <c r="AB45" s="1" t="s">
        <v>49</v>
      </c>
      <c r="AC45" s="1"/>
      <c r="AD45" s="1"/>
      <c r="AE45" s="1"/>
      <c r="AF45" s="1"/>
      <c r="AG45" s="1"/>
      <c r="AH45" s="1"/>
      <c r="AI45" s="1"/>
      <c r="AJ45" s="70" t="str">
        <f t="shared" si="26"/>
        <v>NA</v>
      </c>
      <c r="AK45" s="71">
        <f t="shared" si="27"/>
        <v>-44104.869444444441</v>
      </c>
      <c r="AL45" s="71">
        <f t="shared" si="28"/>
        <v>0.70833333333575865</v>
      </c>
      <c r="AM45" s="71">
        <f t="shared" si="29"/>
        <v>0.70833333333575865</v>
      </c>
      <c r="AN45" s="71" t="e">
        <f>IF(AL45&gt;=#REF!,"NO","Yes")</f>
        <v>#REF!</v>
      </c>
      <c r="AO45" s="72" t="e">
        <f>IF(AM45="Pending","pending",IF(AM45&gt;=#REF!,"No", "Yes"))</f>
        <v>#REF!</v>
      </c>
      <c r="AP45" s="73">
        <f t="shared" ca="1" si="4"/>
        <v>44161.737907060182</v>
      </c>
      <c r="AQ45" s="74" t="str">
        <f t="shared" si="30"/>
        <v>Non Pending</v>
      </c>
    </row>
    <row r="46" spans="1:43" x14ac:dyDescent="0.35">
      <c r="A46" s="164">
        <v>45</v>
      </c>
      <c r="B46" s="1" t="s">
        <v>1076</v>
      </c>
      <c r="C46" s="8">
        <v>44103.545138888891</v>
      </c>
      <c r="D46" s="8">
        <v>44103.572222222225</v>
      </c>
      <c r="E46" s="126">
        <v>13334460</v>
      </c>
      <c r="F46" s="164" t="s">
        <v>62</v>
      </c>
      <c r="G46" s="164" t="s">
        <v>42</v>
      </c>
      <c r="H46" s="8">
        <v>44103.61041666667</v>
      </c>
      <c r="I46" s="126" t="s">
        <v>989</v>
      </c>
      <c r="J46" s="1" t="s">
        <v>37</v>
      </c>
      <c r="K46" s="1" t="s">
        <v>38</v>
      </c>
      <c r="L46" s="170" t="s">
        <v>1160</v>
      </c>
      <c r="M46" s="1">
        <v>39</v>
      </c>
      <c r="N46" s="1" t="s">
        <v>39</v>
      </c>
      <c r="O46" s="1" t="s">
        <v>70</v>
      </c>
      <c r="P46" s="1" t="s">
        <v>82</v>
      </c>
      <c r="Q46" s="8">
        <v>44104.305555555555</v>
      </c>
      <c r="R46" s="8"/>
      <c r="S46" s="8"/>
      <c r="T46" s="8"/>
      <c r="U46" s="8"/>
      <c r="V46" s="8"/>
      <c r="W46" s="8"/>
      <c r="X46" s="8">
        <v>44104.310416666667</v>
      </c>
      <c r="Y46" s="8"/>
      <c r="Z46" s="8">
        <v>44104.85833333333</v>
      </c>
      <c r="AA46" s="1" t="s">
        <v>40</v>
      </c>
      <c r="AB46" s="1" t="s">
        <v>49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</sheetData>
  <conditionalFormatting sqref="AN1">
    <cfRule type="cellIs" dxfId="131" priority="71" operator="equal">
      <formula>"NO"</formula>
    </cfRule>
  </conditionalFormatting>
  <conditionalFormatting sqref="AO1">
    <cfRule type="cellIs" dxfId="130" priority="68" operator="equal">
      <formula>"pending"</formula>
    </cfRule>
    <cfRule type="cellIs" priority="69" operator="equal">
      <formula>"pending"</formula>
    </cfRule>
    <cfRule type="cellIs" dxfId="129" priority="70" operator="equal">
      <formula>"NO"</formula>
    </cfRule>
  </conditionalFormatting>
  <conditionalFormatting sqref="AP1:AQ1">
    <cfRule type="cellIs" dxfId="128" priority="65" operator="equal">
      <formula>"pending"</formula>
    </cfRule>
    <cfRule type="cellIs" priority="66" operator="equal">
      <formula>"pending"</formula>
    </cfRule>
    <cfRule type="cellIs" dxfId="127" priority="67" operator="equal">
      <formula>"NO"</formula>
    </cfRule>
  </conditionalFormatting>
  <conditionalFormatting sqref="G1:W1 A1:E1 AA1:AQ1">
    <cfRule type="duplicateValues" dxfId="126" priority="64"/>
  </conditionalFormatting>
  <conditionalFormatting sqref="Y1">
    <cfRule type="duplicateValues" dxfId="125" priority="63"/>
  </conditionalFormatting>
  <conditionalFormatting sqref="E1">
    <cfRule type="duplicateValues" dxfId="124" priority="72"/>
  </conditionalFormatting>
  <conditionalFormatting sqref="E1">
    <cfRule type="duplicateValues" dxfId="123" priority="73"/>
  </conditionalFormatting>
  <conditionalFormatting sqref="E1">
    <cfRule type="duplicateValues" dxfId="122" priority="62"/>
  </conditionalFormatting>
  <conditionalFormatting sqref="E7">
    <cfRule type="duplicateValues" dxfId="121" priority="42"/>
  </conditionalFormatting>
  <conditionalFormatting sqref="E7">
    <cfRule type="duplicateValues" dxfId="120" priority="43"/>
  </conditionalFormatting>
  <conditionalFormatting sqref="E7">
    <cfRule type="duplicateValues" dxfId="119" priority="44"/>
  </conditionalFormatting>
  <conditionalFormatting sqref="E7">
    <cfRule type="duplicateValues" dxfId="118" priority="45"/>
  </conditionalFormatting>
  <conditionalFormatting sqref="E7">
    <cfRule type="duplicateValues" dxfId="117" priority="46"/>
  </conditionalFormatting>
  <conditionalFormatting sqref="E7">
    <cfRule type="duplicateValues" dxfId="116" priority="47"/>
  </conditionalFormatting>
  <conditionalFormatting sqref="E7">
    <cfRule type="duplicateValues" dxfId="115" priority="48"/>
  </conditionalFormatting>
  <conditionalFormatting sqref="E7">
    <cfRule type="duplicateValues" dxfId="114" priority="49"/>
  </conditionalFormatting>
  <conditionalFormatting sqref="E7">
    <cfRule type="duplicateValues" dxfId="113" priority="50"/>
  </conditionalFormatting>
  <conditionalFormatting sqref="E7">
    <cfRule type="duplicateValues" dxfId="112" priority="51"/>
  </conditionalFormatting>
  <conditionalFormatting sqref="E7">
    <cfRule type="duplicateValues" dxfId="111" priority="52"/>
  </conditionalFormatting>
  <conditionalFormatting sqref="E7">
    <cfRule type="duplicateValues" dxfId="110" priority="53"/>
  </conditionalFormatting>
  <conditionalFormatting sqref="E7">
    <cfRule type="duplicateValues" dxfId="109" priority="54"/>
  </conditionalFormatting>
  <conditionalFormatting sqref="E7">
    <cfRule type="duplicateValues" dxfId="108" priority="55"/>
  </conditionalFormatting>
  <conditionalFormatting sqref="AN2:AN36 AN39">
    <cfRule type="cellIs" dxfId="107" priority="41" operator="equal">
      <formula>"NO"</formula>
    </cfRule>
  </conditionalFormatting>
  <conditionalFormatting sqref="AO2:AO36 AO39">
    <cfRule type="cellIs" dxfId="106" priority="38" operator="equal">
      <formula>"pending"</formula>
    </cfRule>
    <cfRule type="cellIs" priority="39" operator="equal">
      <formula>"pending"</formula>
    </cfRule>
    <cfRule type="cellIs" dxfId="105" priority="40" operator="equal">
      <formula>"NO"</formula>
    </cfRule>
  </conditionalFormatting>
  <conditionalFormatting sqref="AL2:AL36 AL39">
    <cfRule type="cellIs" dxfId="104" priority="37" operator="greaterThan">
      <formula>2</formula>
    </cfRule>
  </conditionalFormatting>
  <conditionalFormatting sqref="AM2:AM36 AM39">
    <cfRule type="cellIs" dxfId="103" priority="36" operator="greaterThan">
      <formula>7</formula>
    </cfRule>
  </conditionalFormatting>
  <conditionalFormatting sqref="E35">
    <cfRule type="duplicateValues" dxfId="102" priority="9"/>
  </conditionalFormatting>
  <conditionalFormatting sqref="E35">
    <cfRule type="duplicateValues" dxfId="101" priority="10"/>
  </conditionalFormatting>
  <conditionalFormatting sqref="E35">
    <cfRule type="duplicateValues" dxfId="100" priority="11"/>
  </conditionalFormatting>
  <conditionalFormatting sqref="E35">
    <cfRule type="duplicateValues" dxfId="99" priority="12"/>
  </conditionalFormatting>
  <conditionalFormatting sqref="E35">
    <cfRule type="duplicateValues" dxfId="98" priority="13"/>
  </conditionalFormatting>
  <conditionalFormatting sqref="E35">
    <cfRule type="duplicateValues" dxfId="97" priority="14"/>
  </conditionalFormatting>
  <conditionalFormatting sqref="E35">
    <cfRule type="duplicateValues" dxfId="96" priority="15"/>
  </conditionalFormatting>
  <conditionalFormatting sqref="E35">
    <cfRule type="duplicateValues" dxfId="95" priority="16"/>
  </conditionalFormatting>
  <conditionalFormatting sqref="E35">
    <cfRule type="duplicateValues" dxfId="94" priority="17"/>
  </conditionalFormatting>
  <conditionalFormatting sqref="E35">
    <cfRule type="duplicateValues" dxfId="93" priority="18"/>
  </conditionalFormatting>
  <conditionalFormatting sqref="E35">
    <cfRule type="duplicateValues" dxfId="92" priority="19"/>
  </conditionalFormatting>
  <conditionalFormatting sqref="E35">
    <cfRule type="duplicateValues" dxfId="91" priority="20"/>
  </conditionalFormatting>
  <conditionalFormatting sqref="E35">
    <cfRule type="duplicateValues" dxfId="90" priority="21"/>
  </conditionalFormatting>
  <conditionalFormatting sqref="E35">
    <cfRule type="duplicateValues" dxfId="89" priority="22"/>
  </conditionalFormatting>
  <conditionalFormatting sqref="AN37:AN38 AN40:AN45">
    <cfRule type="cellIs" dxfId="88" priority="8" operator="equal">
      <formula>"NO"</formula>
    </cfRule>
  </conditionalFormatting>
  <conditionalFormatting sqref="AO37:AO38 AO40:AO45">
    <cfRule type="cellIs" dxfId="87" priority="5" operator="equal">
      <formula>"pending"</formula>
    </cfRule>
    <cfRule type="cellIs" priority="6" operator="equal">
      <formula>"pending"</formula>
    </cfRule>
    <cfRule type="cellIs" dxfId="86" priority="7" operator="equal">
      <formula>"NO"</formula>
    </cfRule>
  </conditionalFormatting>
  <conditionalFormatting sqref="AL37:AL38 AL40:AL45">
    <cfRule type="cellIs" dxfId="85" priority="4" operator="greaterThan">
      <formula>2</formula>
    </cfRule>
  </conditionalFormatting>
  <conditionalFormatting sqref="AM37:AM38 AM40:AM45">
    <cfRule type="cellIs" dxfId="84" priority="3" operator="greaterThan">
      <formula>7</formula>
    </cfRule>
  </conditionalFormatting>
  <conditionalFormatting sqref="X1">
    <cfRule type="duplicateValues" dxfId="83" priority="2"/>
  </conditionalFormatting>
  <conditionalFormatting sqref="Z1">
    <cfRule type="duplicateValues" dxfId="82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29e337dd-b545-449e-a164-528becb6afd9">
      <Terms xmlns="http://schemas.microsoft.com/office/infopath/2007/PartnerControls"/>
    </EriCOLLCountryTaxHTField0>
    <EriCOLLDate. xmlns="29e337dd-b545-449e-a164-528becb6afd9" xsi:nil="true"/>
    <EriCOLLProjectsTaxHTField0 xmlns="29e337dd-b545-449e-a164-528becb6afd9">
      <Terms xmlns="http://schemas.microsoft.com/office/infopath/2007/PartnerControls"/>
    </EriCOLLProjectsTaxHTField0>
    <TaxCatchAll xmlns="08b2df90-05d3-4030-90d4-c9feeb4a1cd9"/>
    <TaxKeywordTaxHTField xmlns="08b2df90-05d3-4030-90d4-c9feeb4a1cd9">
      <Terms xmlns="http://schemas.microsoft.com/office/infopath/2007/PartnerControls"/>
    </TaxKeywordTaxHTField>
    <Detail_LIP_RI_PC xmlns="edd2b4a9-b0b3-4da3-81a3-dcbfa8ca99ac" xsi:nil="true"/>
    <Prepared. xmlns="29e337dd-b545-449e-a164-528becb6afd9" xsi:nil="true"/>
    <EriCOLLCategoryTaxHTField0 xmlns="29e337dd-b545-449e-a164-528becb6afd9">
      <Terms xmlns="http://schemas.microsoft.com/office/infopath/2007/PartnerControls"/>
    </EriCOLLCategoryTaxHTField0>
    <EriCOLLOrganizationUnitTaxHTField0 xmlns="29e337dd-b545-449e-a164-528becb6afd9">
      <Terms xmlns="http://schemas.microsoft.com/office/infopath/2007/PartnerControls"/>
    </EriCOLLOrganizationUnitTaxHTField0>
    <AbstractOrSummary. xmlns="29e337dd-b545-449e-a164-528becb6afd9" xsi:nil="true"/>
    <EriCOLLProcessTaxHTField0 xmlns="29e337dd-b545-449e-a164-528becb6afd9">
      <Terms xmlns="http://schemas.microsoft.com/office/infopath/2007/PartnerControls"/>
    </EriCOLLProcessTaxHTField0>
    <EriCOLLProductsTaxHTField0 xmlns="29e337dd-b545-449e-a164-528becb6afd9">
      <Terms xmlns="http://schemas.microsoft.com/office/infopath/2007/PartnerControls"/>
    </EriCOLLProductsTaxHTField0>
    <EriCOLLCompetenceTaxHTField0 xmlns="29e337dd-b545-449e-a164-528becb6afd9">
      <Terms xmlns="http://schemas.microsoft.com/office/infopath/2007/PartnerControls"/>
    </EriCOLLCompetenceTaxHTField0>
    <EriCOLLCustomerTaxHTField0 xmlns="08b2df90-05d3-4030-90d4-c9feeb4a1cd9">
      <Terms xmlns="http://schemas.microsoft.com/office/infopath/2007/PartnerControls"/>
    </EriCOLLCustomerTaxHTField0>
    <_DCDateCreated xmlns="http://schemas.microsoft.com/sharepoint/v3/fields" xsi:nil="true"/>
    <_dlc_DocId xmlns="08b2df90-05d3-4030-90d4-c9feeb4a1cd9" xsi:nil="true"/>
    <_dlc_DocIdUrl xmlns="08b2df90-05d3-4030-90d4-c9feeb4a1cd9">
      <Url xsi:nil="true"/>
      <Description xsi:nil="true"/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C9E47C0D134BF64BA2C36A1A9B461CFA" ma:contentTypeVersion="12" ma:contentTypeDescription="EriCOLL Document Content Type" ma:contentTypeScope="" ma:versionID="2db5d97eb90495c245b7df3544d1dc5b">
  <xsd:schema xmlns:xsd="http://www.w3.org/2001/XMLSchema" xmlns:xs="http://www.w3.org/2001/XMLSchema" xmlns:p="http://schemas.microsoft.com/office/2006/metadata/properties" xmlns:ns2="08b2df90-05d3-4030-90d4-c9feeb4a1cd9" xmlns:ns3="29e337dd-b545-449e-a164-528becb6afd9" xmlns:ns4="edd2b4a9-b0b3-4da3-81a3-dcbfa8ca99ac" xmlns:ns5="http://schemas.microsoft.com/sharepoint/v3/fields" targetNamespace="http://schemas.microsoft.com/office/2006/metadata/properties" ma:root="true" ma:fieldsID="d921ff841b1c7250ec35a89362d5160d" ns2:_="" ns3:_="" ns4:_="" ns5:_="">
    <xsd:import namespace="08b2df90-05d3-4030-90d4-c9feeb4a1cd9"/>
    <xsd:import namespace="29e337dd-b545-449e-a164-528becb6afd9"/>
    <xsd:import namespace="edd2b4a9-b0b3-4da3-81a3-dcbfa8ca99a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Detail_LIP_RI_PC" minOccurs="0"/>
                <xsd:element ref="ns5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ded05d21-bcf6-403f-a5af-6c84e8674353}" ma:internalName="TaxCatchAll" ma:showField="CatchAllData" ma:web="29e337dd-b545-449e-a164-528becb6af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ded05d21-bcf6-403f-a5af-6c84e8674353}" ma:internalName="TaxCatchAllLabel" ma:readOnly="true" ma:showField="CatchAllDataLabel" ma:web="29e337dd-b545-449e-a164-528becb6af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default="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337dd-b545-449e-a164-528becb6afd9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Improvement Management|2005d9af-aa25-4a7a-92b1-c659aa403e1e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2;#BUGS GLOB SD GSD APAC INDIA (Old)|531daed9-c1ed-4e79-b4ca-2a6210e54a3c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2b4a9-b0b3-4da3-81a3-dcbfa8ca99ac" elementFormDefault="qualified">
    <xsd:import namespace="http://schemas.microsoft.com/office/2006/documentManagement/types"/>
    <xsd:import namespace="http://schemas.microsoft.com/office/infopath/2007/PartnerControls"/>
    <xsd:element name="Detail_LIP_RI_PC" ma:index="34" nillable="true" ma:displayName="Detail_LIP_RI_PC" ma:description="Detail" ma:internalName="Detail_LIP_RI_PC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35" nillable="true" ma:displayName="Date Created" ma:default="2012-07-04T09:10:00Z" ma:description="The date on which this resource was created" ma:format="DateTime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3D3C44-ABAE-47A3-9EA6-CB99BF7FEF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D039867-15B1-4FB6-8FC3-8DE23B505CE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A680AC8-3DC4-41D5-9C55-E0BD74E56FFE}">
  <ds:schemaRefs>
    <ds:schemaRef ds:uri="29e337dd-b545-449e-a164-528becb6afd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edd2b4a9-b0b3-4da3-81a3-dcbfa8ca99ac"/>
    <ds:schemaRef ds:uri="http://schemas.microsoft.com/office/infopath/2007/PartnerControls"/>
    <ds:schemaRef ds:uri="http://schemas.microsoft.com/sharepoint/v3/fields"/>
    <ds:schemaRef ds:uri="http://purl.org/dc/terms/"/>
    <ds:schemaRef ds:uri="08b2df90-05d3-4030-90d4-c9feeb4a1cd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44BDEBD-BDBE-4B7D-A5B3-F0A896CF3D3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9FEEFA11-7986-47F9-9288-58100668A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29e337dd-b545-449e-a164-528becb6afd9"/>
    <ds:schemaRef ds:uri="edd2b4a9-b0b3-4da3-81a3-dcbfa8ca99a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January 2020</vt:lpstr>
      <vt:lpstr>February 2020</vt:lpstr>
      <vt:lpstr>March 2020</vt:lpstr>
      <vt:lpstr>April 2020</vt:lpstr>
      <vt:lpstr>May 2020</vt:lpstr>
      <vt:lpstr>Jun 2020</vt:lpstr>
      <vt:lpstr>July 2020</vt:lpstr>
      <vt:lpstr>Aug 2020</vt:lpstr>
      <vt:lpstr>Sep 2020</vt:lpstr>
      <vt:lpstr>Oct 2020</vt:lpstr>
      <vt:lpstr>Nov 2020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Jassal</dc:creator>
  <cp:lastModifiedBy>Navneet Yadav</cp:lastModifiedBy>
  <cp:lastPrinted>2017-07-05T07:08:40Z</cp:lastPrinted>
  <dcterms:created xsi:type="dcterms:W3CDTF">2016-02-05T04:23:47Z</dcterms:created>
  <dcterms:modified xsi:type="dcterms:W3CDTF">2020-11-26T12:12:53Z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0x010100BB337192E63E44A7A744CE7393F41F4E00C9E47C0D134BF64BA2C36A1A9B461CFA</vt:lpwstr>
  </property>
  <property fmtid="{D5CDD505-2E9C-101B-9397-08002B2CF9AE}" pid="3" name="_dlc_DocIdItemGuid">
    <vt:lpwstr>97c52ea0-858b-4ed6-9f30-09b97078b1c5</vt:lpwstr>
  </property>
  <property fmtid="{D5CDD505-2E9C-101B-9397-08002B2CF9AE}" pid="4" name="EriCOLLCategory">
    <vt:lpwstr>1;#Improvement Management|2005d9af-aa25-4a7a-92b1-c659aa403e1e</vt:lpwstr>
  </property>
  <property fmtid="{D5CDD505-2E9C-101B-9397-08002B2CF9AE}" pid="5" name="EriCOLLProjects">
    <vt:lpwstr/>
  </property>
  <property fmtid="{D5CDD505-2E9C-101B-9397-08002B2CF9AE}" pid="6" name="TaxKeyword">
    <vt:lpwstr/>
  </property>
  <property fmtid="{D5CDD505-2E9C-101B-9397-08002B2CF9AE}" pid="7" name="EriCOLLCountry">
    <vt:lpwstr/>
  </property>
  <property fmtid="{D5CDD505-2E9C-101B-9397-08002B2CF9AE}" pid="8" name="EriCOLLCompetence">
    <vt:lpwstr/>
  </property>
  <property fmtid="{D5CDD505-2E9C-101B-9397-08002B2CF9AE}" pid="9" name="EriCOLLProcess">
    <vt:lpwstr/>
  </property>
  <property fmtid="{D5CDD505-2E9C-101B-9397-08002B2CF9AE}" pid="10" name="EriCOLLOrganizationUnit">
    <vt:lpwstr>2;#BUGS GLOB SD GSD APAC INDIA (Old)|531daed9-c1ed-4e79-b4ca-2a6210e54a3c</vt:lpwstr>
  </property>
  <property fmtid="{D5CDD505-2E9C-101B-9397-08002B2CF9AE}" pid="11" name="EriCOLLCustomer">
    <vt:lpwstr/>
  </property>
  <property fmtid="{D5CDD505-2E9C-101B-9397-08002B2CF9AE}" pid="12" name="EriCOLLProducts">
    <vt:lpwstr/>
  </property>
</Properties>
</file>