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unrayo.ojubanire\Desktop\DATA ANALYSIS\"/>
    </mc:Choice>
  </mc:AlternateContent>
  <xr:revisionPtr revIDLastSave="0" documentId="13_ncr:1_{4F8C73B5-B6D2-46F4-973E-09404FD32919}" xr6:coauthVersionLast="47" xr6:coauthVersionMax="47" xr10:uidLastSave="{00000000-0000-0000-0000-000000000000}"/>
  <bookViews>
    <workbookView xWindow="-120" yWindow="-120" windowWidth="20730" windowHeight="11040" xr2:uid="{5DB3759A-EAE1-4918-A566-EEE37E9D9AA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5" i="1" l="1"/>
  <c r="X5" i="1"/>
  <c r="S5" i="1"/>
  <c r="S6" i="1"/>
  <c r="N6" i="1"/>
  <c r="N5" i="1"/>
  <c r="I5" i="1"/>
  <c r="C23" i="1"/>
  <c r="O5" i="1"/>
  <c r="J5" i="1"/>
  <c r="T5" i="1"/>
  <c r="Y5" i="1"/>
  <c r="F5" i="1"/>
  <c r="P5" i="1"/>
  <c r="K5" i="1"/>
  <c r="U5" i="1"/>
  <c r="Z5" i="1"/>
  <c r="G5" i="1"/>
  <c r="Q5" i="1"/>
  <c r="L5" i="1"/>
  <c r="V5" i="1"/>
  <c r="AA5" i="1"/>
  <c r="H5" i="1"/>
  <c r="R5" i="1"/>
  <c r="M5" i="1"/>
  <c r="W5" i="1"/>
  <c r="AB5" i="1"/>
  <c r="I6" i="1"/>
  <c r="X6" i="1"/>
  <c r="O6" i="1"/>
  <c r="J6" i="1"/>
  <c r="T6" i="1"/>
  <c r="Y6" i="1"/>
  <c r="F6" i="1"/>
  <c r="P6" i="1"/>
  <c r="K6" i="1"/>
  <c r="U6" i="1"/>
  <c r="Z6" i="1"/>
  <c r="G6" i="1"/>
  <c r="Q6" i="1"/>
  <c r="L6" i="1"/>
  <c r="V6" i="1"/>
  <c r="AA6" i="1"/>
  <c r="H6" i="1"/>
  <c r="R6" i="1"/>
  <c r="M6" i="1"/>
  <c r="W6" i="1"/>
  <c r="AB6" i="1"/>
  <c r="AD6" i="1"/>
  <c r="N7" i="1"/>
  <c r="I7" i="1"/>
  <c r="S7" i="1"/>
  <c r="X7" i="1"/>
  <c r="O7" i="1"/>
  <c r="J7" i="1"/>
  <c r="T7" i="1"/>
  <c r="Y7" i="1"/>
  <c r="F7" i="1"/>
  <c r="P7" i="1"/>
  <c r="K7" i="1"/>
  <c r="U7" i="1"/>
  <c r="Z7" i="1"/>
  <c r="G7" i="1"/>
  <c r="Q7" i="1"/>
  <c r="L7" i="1"/>
  <c r="V7" i="1"/>
  <c r="AA7" i="1"/>
  <c r="H7" i="1"/>
  <c r="R7" i="1"/>
  <c r="M7" i="1"/>
  <c r="W7" i="1"/>
  <c r="AB7" i="1"/>
  <c r="AD7" i="1"/>
  <c r="N8" i="1"/>
  <c r="I8" i="1"/>
  <c r="S8" i="1"/>
  <c r="X8" i="1"/>
  <c r="O8" i="1"/>
  <c r="J8" i="1"/>
  <c r="T8" i="1"/>
  <c r="Y8" i="1"/>
  <c r="F8" i="1"/>
  <c r="P8" i="1"/>
  <c r="K8" i="1"/>
  <c r="U8" i="1"/>
  <c r="Z8" i="1"/>
  <c r="G8" i="1"/>
  <c r="Q8" i="1"/>
  <c r="L8" i="1"/>
  <c r="V8" i="1"/>
  <c r="AA8" i="1"/>
  <c r="H8" i="1"/>
  <c r="R8" i="1"/>
  <c r="M8" i="1"/>
  <c r="W8" i="1"/>
  <c r="AB8" i="1"/>
  <c r="AD8" i="1"/>
  <c r="N9" i="1"/>
  <c r="I9" i="1"/>
  <c r="S9" i="1"/>
  <c r="X9" i="1"/>
  <c r="O9" i="1"/>
  <c r="J9" i="1"/>
  <c r="T9" i="1"/>
  <c r="Y9" i="1"/>
  <c r="F9" i="1"/>
  <c r="P9" i="1"/>
  <c r="K9" i="1"/>
  <c r="U9" i="1"/>
  <c r="Z9" i="1"/>
  <c r="G9" i="1"/>
  <c r="Q9" i="1"/>
  <c r="L9" i="1"/>
  <c r="V9" i="1"/>
  <c r="AA9" i="1"/>
  <c r="H9" i="1"/>
  <c r="R9" i="1"/>
  <c r="M9" i="1"/>
  <c r="W9" i="1"/>
  <c r="AB9" i="1"/>
  <c r="AD9" i="1"/>
  <c r="N10" i="1"/>
  <c r="I10" i="1"/>
  <c r="S10" i="1"/>
  <c r="X10" i="1"/>
  <c r="O10" i="1"/>
  <c r="J10" i="1"/>
  <c r="T10" i="1"/>
  <c r="Y10" i="1"/>
  <c r="F10" i="1"/>
  <c r="P10" i="1"/>
  <c r="K10" i="1"/>
  <c r="U10" i="1"/>
  <c r="Z10" i="1"/>
  <c r="G10" i="1"/>
  <c r="Q10" i="1"/>
  <c r="L10" i="1"/>
  <c r="V10" i="1"/>
  <c r="AA10" i="1"/>
  <c r="H10" i="1"/>
  <c r="R10" i="1"/>
  <c r="M10" i="1"/>
  <c r="W10" i="1"/>
  <c r="AB10" i="1"/>
  <c r="AD10" i="1"/>
  <c r="N11" i="1"/>
  <c r="I11" i="1"/>
  <c r="S11" i="1"/>
  <c r="X11" i="1"/>
  <c r="O11" i="1"/>
  <c r="J11" i="1"/>
  <c r="T11" i="1"/>
  <c r="Y11" i="1"/>
  <c r="F11" i="1"/>
  <c r="P11" i="1"/>
  <c r="K11" i="1"/>
  <c r="U11" i="1"/>
  <c r="Z11" i="1"/>
  <c r="G11" i="1"/>
  <c r="Q11" i="1"/>
  <c r="L11" i="1"/>
  <c r="V11" i="1"/>
  <c r="AA11" i="1"/>
  <c r="H11" i="1"/>
  <c r="R11" i="1"/>
  <c r="M11" i="1"/>
  <c r="W11" i="1"/>
  <c r="AB11" i="1"/>
  <c r="AD11" i="1"/>
  <c r="N12" i="1"/>
  <c r="I12" i="1"/>
  <c r="S12" i="1"/>
  <c r="X12" i="1"/>
  <c r="O12" i="1"/>
  <c r="J12" i="1"/>
  <c r="T12" i="1"/>
  <c r="Y12" i="1"/>
  <c r="F12" i="1"/>
  <c r="P12" i="1"/>
  <c r="K12" i="1"/>
  <c r="U12" i="1"/>
  <c r="Z12" i="1"/>
  <c r="G12" i="1"/>
  <c r="Q12" i="1"/>
  <c r="L12" i="1"/>
  <c r="V12" i="1"/>
  <c r="AA12" i="1"/>
  <c r="H12" i="1"/>
  <c r="R12" i="1"/>
  <c r="M12" i="1"/>
  <c r="W12" i="1"/>
  <c r="AB12" i="1"/>
  <c r="AD12" i="1"/>
  <c r="N13" i="1"/>
  <c r="I13" i="1"/>
  <c r="S13" i="1"/>
  <c r="X13" i="1"/>
  <c r="O13" i="1"/>
  <c r="J13" i="1"/>
  <c r="T13" i="1"/>
  <c r="Y13" i="1"/>
  <c r="F13" i="1"/>
  <c r="P13" i="1"/>
  <c r="K13" i="1"/>
  <c r="U13" i="1"/>
  <c r="Z13" i="1"/>
  <c r="G13" i="1"/>
  <c r="Q13" i="1"/>
  <c r="L13" i="1"/>
  <c r="V13" i="1"/>
  <c r="AA13" i="1"/>
  <c r="H13" i="1"/>
  <c r="R13" i="1"/>
  <c r="M13" i="1"/>
  <c r="W13" i="1"/>
  <c r="AB13" i="1"/>
  <c r="AD13" i="1"/>
  <c r="N14" i="1"/>
  <c r="I14" i="1"/>
  <c r="S14" i="1"/>
  <c r="X14" i="1"/>
  <c r="O14" i="1"/>
  <c r="J14" i="1"/>
  <c r="T14" i="1"/>
  <c r="Y14" i="1"/>
  <c r="F14" i="1"/>
  <c r="P14" i="1"/>
  <c r="K14" i="1"/>
  <c r="U14" i="1"/>
  <c r="Z14" i="1"/>
  <c r="G14" i="1"/>
  <c r="Q14" i="1"/>
  <c r="L14" i="1"/>
  <c r="V14" i="1"/>
  <c r="AA14" i="1"/>
  <c r="H14" i="1"/>
  <c r="R14" i="1"/>
  <c r="M14" i="1"/>
  <c r="W14" i="1"/>
  <c r="AB14" i="1"/>
  <c r="AD14" i="1"/>
  <c r="N15" i="1"/>
  <c r="I15" i="1"/>
  <c r="S15" i="1"/>
  <c r="X15" i="1"/>
  <c r="O15" i="1"/>
  <c r="J15" i="1"/>
  <c r="T15" i="1"/>
  <c r="Y15" i="1"/>
  <c r="F15" i="1"/>
  <c r="P15" i="1"/>
  <c r="K15" i="1"/>
  <c r="U15" i="1"/>
  <c r="Z15" i="1"/>
  <c r="G15" i="1"/>
  <c r="Q15" i="1"/>
  <c r="L15" i="1"/>
  <c r="V15" i="1"/>
  <c r="AA15" i="1"/>
  <c r="H15" i="1"/>
  <c r="R15" i="1"/>
  <c r="M15" i="1"/>
  <c r="W15" i="1"/>
  <c r="AB15" i="1"/>
  <c r="AD15" i="1"/>
  <c r="N16" i="1"/>
  <c r="I16" i="1"/>
  <c r="S16" i="1"/>
  <c r="X16" i="1"/>
  <c r="O16" i="1"/>
  <c r="J16" i="1"/>
  <c r="T16" i="1"/>
  <c r="Y16" i="1"/>
  <c r="F16" i="1"/>
  <c r="P16" i="1"/>
  <c r="K16" i="1"/>
  <c r="U16" i="1"/>
  <c r="Z16" i="1"/>
  <c r="G16" i="1"/>
  <c r="Q16" i="1"/>
  <c r="L16" i="1"/>
  <c r="V16" i="1"/>
  <c r="AA16" i="1"/>
  <c r="H16" i="1"/>
  <c r="R16" i="1"/>
  <c r="M16" i="1"/>
  <c r="W16" i="1"/>
  <c r="AB16" i="1"/>
  <c r="AD16" i="1"/>
  <c r="N17" i="1"/>
  <c r="I17" i="1"/>
  <c r="S17" i="1"/>
  <c r="X17" i="1"/>
  <c r="O17" i="1"/>
  <c r="J17" i="1"/>
  <c r="T17" i="1"/>
  <c r="Y17" i="1"/>
  <c r="F17" i="1"/>
  <c r="P17" i="1"/>
  <c r="K17" i="1"/>
  <c r="U17" i="1"/>
  <c r="Z17" i="1"/>
  <c r="G17" i="1"/>
  <c r="Q17" i="1"/>
  <c r="L17" i="1"/>
  <c r="V17" i="1"/>
  <c r="AA17" i="1"/>
  <c r="H17" i="1"/>
  <c r="R17" i="1"/>
  <c r="M17" i="1"/>
  <c r="W17" i="1"/>
  <c r="AB17" i="1"/>
  <c r="AD17" i="1"/>
  <c r="N18" i="1"/>
  <c r="I18" i="1"/>
  <c r="S18" i="1"/>
  <c r="X18" i="1"/>
  <c r="O18" i="1"/>
  <c r="J18" i="1"/>
  <c r="T18" i="1"/>
  <c r="Y18" i="1"/>
  <c r="F18" i="1"/>
  <c r="P18" i="1"/>
  <c r="K18" i="1"/>
  <c r="U18" i="1"/>
  <c r="Z18" i="1"/>
  <c r="G18" i="1"/>
  <c r="Q18" i="1"/>
  <c r="L18" i="1"/>
  <c r="V18" i="1"/>
  <c r="AA18" i="1"/>
  <c r="H18" i="1"/>
  <c r="R18" i="1"/>
  <c r="M18" i="1"/>
  <c r="W18" i="1"/>
  <c r="AB18" i="1"/>
  <c r="AD18" i="1"/>
  <c r="N19" i="1"/>
  <c r="I19" i="1"/>
  <c r="S19" i="1"/>
  <c r="X19" i="1"/>
  <c r="O19" i="1"/>
  <c r="J19" i="1"/>
  <c r="T19" i="1"/>
  <c r="Y19" i="1"/>
  <c r="F19" i="1"/>
  <c r="P19" i="1"/>
  <c r="K19" i="1"/>
  <c r="U19" i="1"/>
  <c r="Z19" i="1"/>
  <c r="G19" i="1"/>
  <c r="Q19" i="1"/>
  <c r="L19" i="1"/>
  <c r="V19" i="1"/>
  <c r="AA19" i="1"/>
  <c r="H19" i="1"/>
  <c r="R19" i="1"/>
  <c r="M19" i="1"/>
  <c r="W19" i="1"/>
  <c r="AB19" i="1"/>
  <c r="AD19" i="1"/>
  <c r="AD25" i="1"/>
  <c r="AD24" i="1"/>
  <c r="AD23" i="1"/>
  <c r="AD26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Y4" i="1"/>
  <c r="Z4" i="1"/>
  <c r="AA4" i="1"/>
  <c r="AB4" i="1"/>
  <c r="T4" i="1"/>
  <c r="U4" i="1"/>
  <c r="V4" i="1"/>
  <c r="W4" i="1"/>
  <c r="O4" i="1"/>
  <c r="P4" i="1"/>
  <c r="Q4" i="1"/>
  <c r="R4" i="1"/>
  <c r="J4" i="1"/>
  <c r="K4" i="1"/>
  <c r="L4" i="1"/>
  <c r="M4" i="1"/>
  <c r="E4" i="1"/>
  <c r="F4" i="1"/>
  <c r="G4" i="1"/>
  <c r="H4" i="1"/>
  <c r="D25" i="1"/>
  <c r="D24" i="1"/>
  <c r="D23" i="1"/>
  <c r="C25" i="1"/>
  <c r="C24" i="1"/>
  <c r="N23" i="1"/>
  <c r="D26" i="1"/>
  <c r="N24" i="1"/>
  <c r="N25" i="1"/>
  <c r="N26" i="1"/>
</calcChain>
</file>

<file path=xl/sharedStrings.xml><?xml version="1.0" encoding="utf-8"?>
<sst xmlns="http://schemas.openxmlformats.org/spreadsheetml/2006/main" count="45" uniqueCount="44">
  <si>
    <t>Employee payroll</t>
  </si>
  <si>
    <t xml:space="preserve">last name </t>
  </si>
  <si>
    <t xml:space="preserve">first name </t>
  </si>
  <si>
    <t>hourly wage</t>
  </si>
  <si>
    <t>pay</t>
  </si>
  <si>
    <t xml:space="preserve">BACKWOODS RUSSIAN </t>
  </si>
  <si>
    <t>CREAM SINGLE</t>
  </si>
  <si>
    <t xml:space="preserve">ALOUSTURA  </t>
  </si>
  <si>
    <t>MINT FLAVOUR</t>
  </si>
  <si>
    <t>HERB CRUSHER</t>
  </si>
  <si>
    <t xml:space="preserve"> PLASTIC </t>
  </si>
  <si>
    <t xml:space="preserve">KIXA </t>
  </si>
  <si>
    <t>LIGHTER</t>
  </si>
  <si>
    <t xml:space="preserve">AL FAKHER  </t>
  </si>
  <si>
    <t>CHARCOAL</t>
  </si>
  <si>
    <t>FRENCH FRIES</t>
  </si>
  <si>
    <t xml:space="preserve">GOLDEN PHOENIX </t>
  </si>
  <si>
    <t xml:space="preserve">SYMPLI  </t>
  </si>
  <si>
    <t>SWEET POTATO</t>
  </si>
  <si>
    <t xml:space="preserve">DAIRY DAY   </t>
  </si>
  <si>
    <t>STRAWBERRY</t>
  </si>
  <si>
    <t xml:space="preserve">LACTEL </t>
  </si>
  <si>
    <t xml:space="preserve">DESSERT </t>
  </si>
  <si>
    <t xml:space="preserve">MOLI ROD </t>
  </si>
  <si>
    <t xml:space="preserve">DISPOABLE POD </t>
  </si>
  <si>
    <t>BIG HERBS</t>
  </si>
  <si>
    <t xml:space="preserve"> CRUSHER</t>
  </si>
  <si>
    <t xml:space="preserve">OKK </t>
  </si>
  <si>
    <t>REFILL POD</t>
  </si>
  <si>
    <t xml:space="preserve">ORKIDA  </t>
  </si>
  <si>
    <t xml:space="preserve">OKK  </t>
  </si>
  <si>
    <t>CROSS  VAPE</t>
  </si>
  <si>
    <t xml:space="preserve">Samsung </t>
  </si>
  <si>
    <t>Air Conditioner</t>
  </si>
  <si>
    <t>hours worked</t>
  </si>
  <si>
    <t>Max</t>
  </si>
  <si>
    <t>Min</t>
  </si>
  <si>
    <t>Average</t>
  </si>
  <si>
    <t>Total</t>
  </si>
  <si>
    <t>overtime hours</t>
  </si>
  <si>
    <t>overtime bonus</t>
  </si>
  <si>
    <t>total pay</t>
  </si>
  <si>
    <t>Motunrayo</t>
  </si>
  <si>
    <t>September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</si>
</sst>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3399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43" fontId="0" fillId="0" borderId="0" xfId="1" applyFont="1"/>
    <xf numFmtId="164" fontId="0" fillId="0" borderId="0" xfId="0" applyNumberFormat="1"/>
    <xf numFmtId="165" fontId="0" fillId="0" borderId="0" xfId="0" applyNumberFormat="1"/>
    <xf numFmtId="44" fontId="0" fillId="0" borderId="0" xfId="2" applyFont="1"/>
    <xf numFmtId="16" fontId="0" fillId="2" borderId="0" xfId="0" applyNumberFormat="1" applyFill="1"/>
    <xf numFmtId="0" fontId="0" fillId="2" borderId="0" xfId="0" applyFill="1"/>
    <xf numFmtId="16" fontId="0" fillId="3" borderId="0" xfId="0" applyNumberFormat="1" applyFill="1"/>
    <xf numFmtId="0" fontId="0" fillId="3" borderId="0" xfId="0" applyFill="1"/>
    <xf numFmtId="16" fontId="0" fillId="4" borderId="0" xfId="0" applyNumberFormat="1" applyFill="1"/>
    <xf numFmtId="164" fontId="0" fillId="4" borderId="0" xfId="0" applyNumberFormat="1" applyFill="1"/>
    <xf numFmtId="16" fontId="0" fillId="5" borderId="0" xfId="0" applyNumberFormat="1" applyFill="1"/>
    <xf numFmtId="164" fontId="0" fillId="5" borderId="0" xfId="0" applyNumberFormat="1" applyFill="1"/>
    <xf numFmtId="16" fontId="0" fillId="6" borderId="0" xfId="0" applyNumberFormat="1" applyFill="1"/>
    <xf numFmtId="164" fontId="0" fillId="6" borderId="0" xfId="0" applyNumberForma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9ECF-BC10-4D17-A55C-6F67914E0B04}">
  <dimension ref="A2:AD26"/>
  <sheetViews>
    <sheetView tabSelected="1" topLeftCell="L10" zoomScale="95" zoomScaleNormal="95" workbookViewId="0">
      <selection activeCell="F8" sqref="F8"/>
    </sheetView>
  </sheetViews>
  <sheetFormatPr defaultColWidth="25.140625" defaultRowHeight="15" x14ac:dyDescent="0.25"/>
  <cols>
    <col min="3" max="28" width="13.5703125" customWidth="1"/>
    <col min="29" max="90" width="14.42578125" customWidth="1"/>
  </cols>
  <sheetData>
    <row r="2" spans="1:30" x14ac:dyDescent="0.25">
      <c r="A2" t="s">
        <v>0</v>
      </c>
      <c r="B2" t="s">
        <v>42</v>
      </c>
    </row>
    <row r="3" spans="1:30" x14ac:dyDescent="0.25">
      <c r="D3" t="s">
        <v>34</v>
      </c>
      <c r="I3" t="s">
        <v>39</v>
      </c>
      <c r="N3" t="s">
        <v>4</v>
      </c>
      <c r="S3" t="s">
        <v>40</v>
      </c>
      <c r="X3" t="s">
        <v>41</v>
      </c>
      <c r="AD3" t="s">
        <v>43</v>
      </c>
    </row>
    <row r="4" spans="1:30" x14ac:dyDescent="0.25">
      <c r="A4" t="s">
        <v>1</v>
      </c>
      <c r="B4" t="s">
        <v>2</v>
      </c>
      <c r="C4" t="s">
        <v>3</v>
      </c>
      <c r="D4" s="5">
        <v>37135</v>
      </c>
      <c r="E4" s="5">
        <f>D4+7</f>
        <v>37142</v>
      </c>
      <c r="F4" s="5">
        <f t="shared" ref="F4:H4" si="0">E4+7</f>
        <v>37149</v>
      </c>
      <c r="G4" s="5">
        <f t="shared" si="0"/>
        <v>37156</v>
      </c>
      <c r="H4" s="5">
        <f t="shared" si="0"/>
        <v>37163</v>
      </c>
      <c r="I4" s="7">
        <v>37135</v>
      </c>
      <c r="J4" s="7">
        <f>I4+7</f>
        <v>37142</v>
      </c>
      <c r="K4" s="7">
        <f t="shared" ref="K4:M4" si="1">J4+7</f>
        <v>37149</v>
      </c>
      <c r="L4" s="7">
        <f t="shared" si="1"/>
        <v>37156</v>
      </c>
      <c r="M4" s="7">
        <f t="shared" si="1"/>
        <v>37163</v>
      </c>
      <c r="N4" s="9">
        <v>37135</v>
      </c>
      <c r="O4" s="9">
        <f>N4+7</f>
        <v>37142</v>
      </c>
      <c r="P4" s="9">
        <f>O4+7</f>
        <v>37149</v>
      </c>
      <c r="Q4" s="9">
        <f>P4+7</f>
        <v>37156</v>
      </c>
      <c r="R4" s="9">
        <f>Q4+7</f>
        <v>37163</v>
      </c>
      <c r="S4" s="11">
        <v>37135</v>
      </c>
      <c r="T4" s="11">
        <f>S4+7</f>
        <v>37142</v>
      </c>
      <c r="U4" s="11">
        <f t="shared" ref="U4:W4" si="2">T4+7</f>
        <v>37149</v>
      </c>
      <c r="V4" s="11">
        <f t="shared" si="2"/>
        <v>37156</v>
      </c>
      <c r="W4" s="11">
        <f t="shared" si="2"/>
        <v>37163</v>
      </c>
      <c r="X4" s="13">
        <v>37135</v>
      </c>
      <c r="Y4" s="13">
        <f>X4+7</f>
        <v>37142</v>
      </c>
      <c r="Z4" s="13">
        <f t="shared" ref="Z4:AB4" si="3">Y4+7</f>
        <v>37149</v>
      </c>
      <c r="AA4" s="13">
        <f t="shared" si="3"/>
        <v>37156</v>
      </c>
      <c r="AB4" s="13">
        <f t="shared" si="3"/>
        <v>37163</v>
      </c>
    </row>
    <row r="5" spans="1:30" x14ac:dyDescent="0.25">
      <c r="A5" s="1" t="s">
        <v>5</v>
      </c>
      <c r="B5" t="s">
        <v>6</v>
      </c>
      <c r="C5" s="2">
        <v>2385</v>
      </c>
      <c r="D5" s="6">
        <v>24</v>
      </c>
      <c r="E5" s="6">
        <v>24</v>
      </c>
      <c r="F5" s="6">
        <f>E5*2</f>
        <v>48</v>
      </c>
      <c r="G5" s="6">
        <f>F5-5</f>
        <v>43</v>
      </c>
      <c r="H5" s="6">
        <f>G5-10</f>
        <v>33</v>
      </c>
      <c r="I5" s="8">
        <f>IF(D5&gt;12,D5-12,0)</f>
        <v>12</v>
      </c>
      <c r="J5" s="8">
        <f t="shared" ref="J5:J19" si="4">IF(E5&gt;12,E5-12,0)</f>
        <v>12</v>
      </c>
      <c r="K5" s="8">
        <f t="shared" ref="K5:K19" si="5">IF(F5&gt;12,F5-12,0)</f>
        <v>36</v>
      </c>
      <c r="L5" s="8">
        <f t="shared" ref="L5:L19" si="6">IF(G5&gt;12,G5-12,0)</f>
        <v>31</v>
      </c>
      <c r="M5" s="8">
        <f t="shared" ref="M5:M19" si="7">IF(H5&gt;12,H5-12,0)</f>
        <v>21</v>
      </c>
      <c r="N5" s="10">
        <f>$C5*D5</f>
        <v>57240</v>
      </c>
      <c r="O5" s="10">
        <f>$C5*E5</f>
        <v>57240</v>
      </c>
      <c r="P5" s="10">
        <f t="shared" ref="P5:R19" si="8">$C5*F5</f>
        <v>114480</v>
      </c>
      <c r="Q5" s="10">
        <f t="shared" si="8"/>
        <v>102555</v>
      </c>
      <c r="R5" s="10">
        <f>$C5*H5</f>
        <v>78705</v>
      </c>
      <c r="S5" s="12">
        <f>0.5*$C5*I5</f>
        <v>14310</v>
      </c>
      <c r="T5" s="12">
        <f t="shared" ref="T5:T19" si="9">0.5*$C5*J5</f>
        <v>14310</v>
      </c>
      <c r="U5" s="12">
        <f t="shared" ref="U5:U19" si="10">0.5*$C5*K5</f>
        <v>42930</v>
      </c>
      <c r="V5" s="12">
        <f t="shared" ref="V5:V19" si="11">0.5*$C5*L5</f>
        <v>36967.5</v>
      </c>
      <c r="W5" s="12">
        <f t="shared" ref="W5:W19" si="12">0.5*$C5*M5</f>
        <v>25042.5</v>
      </c>
      <c r="X5" s="14">
        <f>N5+S5</f>
        <v>71550</v>
      </c>
      <c r="Y5" s="14">
        <f>O5+T5</f>
        <v>71550</v>
      </c>
      <c r="Z5" s="14">
        <f t="shared" ref="Y5:AB19" si="13">P5+U5</f>
        <v>157410</v>
      </c>
      <c r="AA5" s="14">
        <f t="shared" si="13"/>
        <v>139522.5</v>
      </c>
      <c r="AB5" s="14">
        <f t="shared" si="13"/>
        <v>103747.5</v>
      </c>
      <c r="AD5" s="2">
        <f>SUM(X5:AB5)</f>
        <v>543780</v>
      </c>
    </row>
    <row r="6" spans="1:30" x14ac:dyDescent="0.25">
      <c r="A6" s="1" t="s">
        <v>7</v>
      </c>
      <c r="B6" t="s">
        <v>8</v>
      </c>
      <c r="C6" s="2">
        <v>775</v>
      </c>
      <c r="D6" s="6">
        <v>40</v>
      </c>
      <c r="E6" s="6">
        <v>10</v>
      </c>
      <c r="F6" s="6">
        <f t="shared" ref="F6:F19" si="14">E6*2</f>
        <v>20</v>
      </c>
      <c r="G6" s="6">
        <f t="shared" ref="G6:G19" si="15">F6-5</f>
        <v>15</v>
      </c>
      <c r="H6" s="6">
        <f t="shared" ref="H6:H19" si="16">G6-10</f>
        <v>5</v>
      </c>
      <c r="I6" s="8">
        <f t="shared" ref="I5:I19" si="17">IF(D6&gt;12,D6-12,0)</f>
        <v>28</v>
      </c>
      <c r="J6" s="8">
        <f t="shared" si="4"/>
        <v>0</v>
      </c>
      <c r="K6" s="8">
        <f t="shared" si="5"/>
        <v>8</v>
      </c>
      <c r="L6" s="8">
        <f t="shared" si="6"/>
        <v>3</v>
      </c>
      <c r="M6" s="8">
        <f t="shared" si="7"/>
        <v>0</v>
      </c>
      <c r="N6" s="10">
        <f>$C6*D6</f>
        <v>31000</v>
      </c>
      <c r="O6" s="10">
        <f t="shared" ref="N6:O19" si="18">$C6*E6</f>
        <v>7750</v>
      </c>
      <c r="P6" s="10">
        <f t="shared" si="8"/>
        <v>15500</v>
      </c>
      <c r="Q6" s="10">
        <f t="shared" si="8"/>
        <v>11625</v>
      </c>
      <c r="R6" s="10">
        <f t="shared" si="8"/>
        <v>3875</v>
      </c>
      <c r="S6" s="12">
        <f>0.5*$C6*I6</f>
        <v>10850</v>
      </c>
      <c r="T6" s="12">
        <f t="shared" si="9"/>
        <v>0</v>
      </c>
      <c r="U6" s="12">
        <f t="shared" si="10"/>
        <v>3100</v>
      </c>
      <c r="V6" s="12">
        <f>0.5*$C6*L6</f>
        <v>1162.5</v>
      </c>
      <c r="W6" s="12">
        <f t="shared" si="12"/>
        <v>0</v>
      </c>
      <c r="X6" s="14">
        <f t="shared" ref="X6:X19" si="19">N6+S6</f>
        <v>41850</v>
      </c>
      <c r="Y6" s="14">
        <f t="shared" si="13"/>
        <v>7750</v>
      </c>
      <c r="Z6" s="14">
        <f t="shared" si="13"/>
        <v>18600</v>
      </c>
      <c r="AA6" s="14">
        <f t="shared" si="13"/>
        <v>12787.5</v>
      </c>
      <c r="AB6" s="14">
        <f t="shared" si="13"/>
        <v>3875</v>
      </c>
      <c r="AD6" s="2">
        <f t="shared" ref="AD6:AD19" si="20">SUM(X6:AB6)</f>
        <v>84862.5</v>
      </c>
    </row>
    <row r="7" spans="1:30" x14ac:dyDescent="0.25">
      <c r="A7" t="s">
        <v>10</v>
      </c>
      <c r="B7" t="s">
        <v>9</v>
      </c>
      <c r="C7" s="2">
        <v>775</v>
      </c>
      <c r="D7" s="6">
        <v>40</v>
      </c>
      <c r="E7" s="6">
        <v>10</v>
      </c>
      <c r="F7" s="6">
        <f t="shared" si="14"/>
        <v>20</v>
      </c>
      <c r="G7" s="6">
        <f t="shared" si="15"/>
        <v>15</v>
      </c>
      <c r="H7" s="6">
        <f t="shared" si="16"/>
        <v>5</v>
      </c>
      <c r="I7" s="8">
        <f t="shared" si="17"/>
        <v>28</v>
      </c>
      <c r="J7" s="8">
        <f t="shared" si="4"/>
        <v>0</v>
      </c>
      <c r="K7" s="8">
        <f t="shared" si="5"/>
        <v>8</v>
      </c>
      <c r="L7" s="8">
        <f t="shared" si="6"/>
        <v>3</v>
      </c>
      <c r="M7" s="8">
        <f t="shared" si="7"/>
        <v>0</v>
      </c>
      <c r="N7" s="10">
        <f t="shared" si="18"/>
        <v>31000</v>
      </c>
      <c r="O7" s="10">
        <f t="shared" si="18"/>
        <v>7750</v>
      </c>
      <c r="P7" s="10">
        <f t="shared" si="8"/>
        <v>15500</v>
      </c>
      <c r="Q7" s="10">
        <f t="shared" si="8"/>
        <v>11625</v>
      </c>
      <c r="R7" s="10">
        <f t="shared" si="8"/>
        <v>3875</v>
      </c>
      <c r="S7" s="12">
        <f t="shared" ref="S6:S19" si="21">0.5*$C7*I7</f>
        <v>10850</v>
      </c>
      <c r="T7" s="12">
        <f t="shared" si="9"/>
        <v>0</v>
      </c>
      <c r="U7" s="12">
        <f t="shared" si="10"/>
        <v>3100</v>
      </c>
      <c r="V7" s="12">
        <f t="shared" si="11"/>
        <v>1162.5</v>
      </c>
      <c r="W7" s="12">
        <f t="shared" si="12"/>
        <v>0</v>
      </c>
      <c r="X7" s="14">
        <f t="shared" si="19"/>
        <v>41850</v>
      </c>
      <c r="Y7" s="14">
        <f t="shared" si="13"/>
        <v>7750</v>
      </c>
      <c r="Z7" s="14">
        <f t="shared" si="13"/>
        <v>18600</v>
      </c>
      <c r="AA7" s="14">
        <f t="shared" si="13"/>
        <v>12787.5</v>
      </c>
      <c r="AB7" s="14">
        <f t="shared" si="13"/>
        <v>3875</v>
      </c>
      <c r="AD7" s="2">
        <f t="shared" si="20"/>
        <v>84862.5</v>
      </c>
    </row>
    <row r="8" spans="1:30" x14ac:dyDescent="0.25">
      <c r="A8" s="1" t="s">
        <v>11</v>
      </c>
      <c r="B8" t="s">
        <v>12</v>
      </c>
      <c r="C8" s="2">
        <v>775</v>
      </c>
      <c r="D8" s="6">
        <v>20</v>
      </c>
      <c r="E8" s="6">
        <v>1</v>
      </c>
      <c r="F8" s="6">
        <f t="shared" si="14"/>
        <v>2</v>
      </c>
      <c r="G8" s="6">
        <f>F8+10</f>
        <v>12</v>
      </c>
      <c r="H8" s="6">
        <f t="shared" si="16"/>
        <v>2</v>
      </c>
      <c r="I8" s="8">
        <f t="shared" si="17"/>
        <v>8</v>
      </c>
      <c r="J8" s="8">
        <f t="shared" si="4"/>
        <v>0</v>
      </c>
      <c r="K8" s="8">
        <f t="shared" si="5"/>
        <v>0</v>
      </c>
      <c r="L8" s="8">
        <f t="shared" si="6"/>
        <v>0</v>
      </c>
      <c r="M8" s="8">
        <f t="shared" si="7"/>
        <v>0</v>
      </c>
      <c r="N8" s="10">
        <f t="shared" si="18"/>
        <v>15500</v>
      </c>
      <c r="O8" s="10">
        <f t="shared" si="18"/>
        <v>775</v>
      </c>
      <c r="P8" s="10">
        <f t="shared" si="8"/>
        <v>1550</v>
      </c>
      <c r="Q8" s="10">
        <f t="shared" si="8"/>
        <v>9300</v>
      </c>
      <c r="R8" s="10">
        <f t="shared" si="8"/>
        <v>1550</v>
      </c>
      <c r="S8" s="12">
        <f t="shared" si="21"/>
        <v>3100</v>
      </c>
      <c r="T8" s="12">
        <f t="shared" si="9"/>
        <v>0</v>
      </c>
      <c r="U8" s="12">
        <f t="shared" si="10"/>
        <v>0</v>
      </c>
      <c r="V8" s="12">
        <f t="shared" si="11"/>
        <v>0</v>
      </c>
      <c r="W8" s="12">
        <f t="shared" si="12"/>
        <v>0</v>
      </c>
      <c r="X8" s="14">
        <f t="shared" si="19"/>
        <v>18600</v>
      </c>
      <c r="Y8" s="14">
        <f t="shared" si="13"/>
        <v>775</v>
      </c>
      <c r="Z8" s="14">
        <f t="shared" si="13"/>
        <v>1550</v>
      </c>
      <c r="AA8" s="14">
        <f t="shared" si="13"/>
        <v>9300</v>
      </c>
      <c r="AB8" s="14">
        <f t="shared" si="13"/>
        <v>1550</v>
      </c>
      <c r="AD8" s="2">
        <f t="shared" si="20"/>
        <v>31775</v>
      </c>
    </row>
    <row r="9" spans="1:30" x14ac:dyDescent="0.25">
      <c r="A9" s="1" t="s">
        <v>13</v>
      </c>
      <c r="B9" t="s">
        <v>14</v>
      </c>
      <c r="C9" s="2">
        <v>1195</v>
      </c>
      <c r="D9" s="6">
        <v>24</v>
      </c>
      <c r="E9" s="6">
        <v>12</v>
      </c>
      <c r="F9" s="6">
        <f t="shared" si="14"/>
        <v>24</v>
      </c>
      <c r="G9" s="6">
        <f t="shared" ref="G9:G11" si="22">F9+10</f>
        <v>34</v>
      </c>
      <c r="H9" s="6">
        <f t="shared" si="16"/>
        <v>24</v>
      </c>
      <c r="I9" s="8">
        <f t="shared" si="17"/>
        <v>12</v>
      </c>
      <c r="J9" s="8">
        <f t="shared" si="4"/>
        <v>0</v>
      </c>
      <c r="K9" s="8">
        <f t="shared" si="5"/>
        <v>12</v>
      </c>
      <c r="L9" s="8">
        <f t="shared" si="6"/>
        <v>22</v>
      </c>
      <c r="M9" s="8">
        <f t="shared" si="7"/>
        <v>12</v>
      </c>
      <c r="N9" s="10">
        <f t="shared" si="18"/>
        <v>28680</v>
      </c>
      <c r="O9" s="10">
        <f t="shared" si="18"/>
        <v>14340</v>
      </c>
      <c r="P9" s="10">
        <f t="shared" si="8"/>
        <v>28680</v>
      </c>
      <c r="Q9" s="10">
        <f t="shared" si="8"/>
        <v>40630</v>
      </c>
      <c r="R9" s="10">
        <f t="shared" si="8"/>
        <v>28680</v>
      </c>
      <c r="S9" s="12">
        <f t="shared" si="21"/>
        <v>7170</v>
      </c>
      <c r="T9" s="12">
        <f t="shared" si="9"/>
        <v>0</v>
      </c>
      <c r="U9" s="12">
        <f t="shared" si="10"/>
        <v>7170</v>
      </c>
      <c r="V9" s="12">
        <f t="shared" si="11"/>
        <v>13145</v>
      </c>
      <c r="W9" s="12">
        <f t="shared" si="12"/>
        <v>7170</v>
      </c>
      <c r="X9" s="14">
        <f t="shared" si="19"/>
        <v>35850</v>
      </c>
      <c r="Y9" s="14">
        <f t="shared" si="13"/>
        <v>14340</v>
      </c>
      <c r="Z9" s="14">
        <f t="shared" si="13"/>
        <v>35850</v>
      </c>
      <c r="AA9" s="14">
        <f t="shared" si="13"/>
        <v>53775</v>
      </c>
      <c r="AB9" s="14">
        <f t="shared" si="13"/>
        <v>35850</v>
      </c>
      <c r="AD9" s="2">
        <f t="shared" si="20"/>
        <v>175665</v>
      </c>
    </row>
    <row r="10" spans="1:30" x14ac:dyDescent="0.25">
      <c r="A10" s="1" t="s">
        <v>16</v>
      </c>
      <c r="B10" t="s">
        <v>15</v>
      </c>
      <c r="C10" s="2">
        <v>775</v>
      </c>
      <c r="D10" s="6">
        <v>20</v>
      </c>
      <c r="E10" s="6">
        <v>1</v>
      </c>
      <c r="F10" s="6">
        <f t="shared" si="14"/>
        <v>2</v>
      </c>
      <c r="G10" s="6">
        <f t="shared" si="22"/>
        <v>12</v>
      </c>
      <c r="H10" s="6">
        <f t="shared" si="16"/>
        <v>2</v>
      </c>
      <c r="I10" s="8">
        <f t="shared" si="17"/>
        <v>8</v>
      </c>
      <c r="J10" s="8">
        <f t="shared" si="4"/>
        <v>0</v>
      </c>
      <c r="K10" s="8">
        <f t="shared" si="5"/>
        <v>0</v>
      </c>
      <c r="L10" s="8">
        <f t="shared" si="6"/>
        <v>0</v>
      </c>
      <c r="M10" s="8">
        <f t="shared" si="7"/>
        <v>0</v>
      </c>
      <c r="N10" s="10">
        <f t="shared" si="18"/>
        <v>15500</v>
      </c>
      <c r="O10" s="10">
        <f t="shared" si="18"/>
        <v>775</v>
      </c>
      <c r="P10" s="10">
        <f t="shared" si="8"/>
        <v>1550</v>
      </c>
      <c r="Q10" s="10">
        <f t="shared" si="8"/>
        <v>9300</v>
      </c>
      <c r="R10" s="10">
        <f t="shared" si="8"/>
        <v>1550</v>
      </c>
      <c r="S10" s="12">
        <f t="shared" si="21"/>
        <v>3100</v>
      </c>
      <c r="T10" s="12">
        <f t="shared" si="9"/>
        <v>0</v>
      </c>
      <c r="U10" s="12">
        <f t="shared" si="10"/>
        <v>0</v>
      </c>
      <c r="V10" s="12">
        <f t="shared" si="11"/>
        <v>0</v>
      </c>
      <c r="W10" s="12">
        <f t="shared" si="12"/>
        <v>0</v>
      </c>
      <c r="X10" s="14">
        <f t="shared" si="19"/>
        <v>18600</v>
      </c>
      <c r="Y10" s="14">
        <f t="shared" si="13"/>
        <v>775</v>
      </c>
      <c r="Z10" s="14">
        <f t="shared" si="13"/>
        <v>1550</v>
      </c>
      <c r="AA10" s="14">
        <f t="shared" si="13"/>
        <v>9300</v>
      </c>
      <c r="AB10" s="14">
        <f t="shared" si="13"/>
        <v>1550</v>
      </c>
      <c r="AD10" s="2">
        <f t="shared" si="20"/>
        <v>31775</v>
      </c>
    </row>
    <row r="11" spans="1:30" x14ac:dyDescent="0.25">
      <c r="A11" t="s">
        <v>17</v>
      </c>
      <c r="B11" t="s">
        <v>18</v>
      </c>
      <c r="C11" s="2">
        <v>2860</v>
      </c>
      <c r="D11" s="6">
        <v>3</v>
      </c>
      <c r="E11" s="6">
        <v>1</v>
      </c>
      <c r="F11" s="6">
        <f t="shared" si="14"/>
        <v>2</v>
      </c>
      <c r="G11" s="6">
        <f t="shared" si="22"/>
        <v>12</v>
      </c>
      <c r="H11" s="6">
        <f t="shared" si="16"/>
        <v>2</v>
      </c>
      <c r="I11" s="8">
        <f t="shared" si="17"/>
        <v>0</v>
      </c>
      <c r="J11" s="8">
        <f t="shared" si="4"/>
        <v>0</v>
      </c>
      <c r="K11" s="8">
        <f t="shared" si="5"/>
        <v>0</v>
      </c>
      <c r="L11" s="8">
        <f t="shared" si="6"/>
        <v>0</v>
      </c>
      <c r="M11" s="8">
        <f t="shared" si="7"/>
        <v>0</v>
      </c>
      <c r="N11" s="10">
        <f t="shared" si="18"/>
        <v>8580</v>
      </c>
      <c r="O11" s="10">
        <f t="shared" si="18"/>
        <v>2860</v>
      </c>
      <c r="P11" s="10">
        <f t="shared" si="8"/>
        <v>5720</v>
      </c>
      <c r="Q11" s="10">
        <f t="shared" si="8"/>
        <v>34320</v>
      </c>
      <c r="R11" s="10">
        <f t="shared" si="8"/>
        <v>5720</v>
      </c>
      <c r="S11" s="12">
        <f t="shared" si="21"/>
        <v>0</v>
      </c>
      <c r="T11" s="12">
        <f t="shared" si="9"/>
        <v>0</v>
      </c>
      <c r="U11" s="12">
        <f t="shared" si="10"/>
        <v>0</v>
      </c>
      <c r="V11" s="12">
        <f t="shared" si="11"/>
        <v>0</v>
      </c>
      <c r="W11" s="12">
        <f t="shared" si="12"/>
        <v>0</v>
      </c>
      <c r="X11" s="14">
        <f t="shared" si="19"/>
        <v>8580</v>
      </c>
      <c r="Y11" s="14">
        <f t="shared" si="13"/>
        <v>2860</v>
      </c>
      <c r="Z11" s="14">
        <f t="shared" si="13"/>
        <v>5720</v>
      </c>
      <c r="AA11" s="14">
        <f t="shared" si="13"/>
        <v>34320</v>
      </c>
      <c r="AB11" s="14">
        <f t="shared" si="13"/>
        <v>5720</v>
      </c>
      <c r="AD11" s="2">
        <f t="shared" si="20"/>
        <v>57200</v>
      </c>
    </row>
    <row r="12" spans="1:30" x14ac:dyDescent="0.25">
      <c r="A12" t="s">
        <v>19</v>
      </c>
      <c r="B12" t="s">
        <v>20</v>
      </c>
      <c r="C12" s="2">
        <v>295</v>
      </c>
      <c r="D12" s="6">
        <v>50</v>
      </c>
      <c r="E12" s="6">
        <v>50</v>
      </c>
      <c r="F12" s="6">
        <f t="shared" si="14"/>
        <v>100</v>
      </c>
      <c r="G12" s="6">
        <f t="shared" si="15"/>
        <v>95</v>
      </c>
      <c r="H12" s="6">
        <f t="shared" si="16"/>
        <v>85</v>
      </c>
      <c r="I12" s="8">
        <f t="shared" si="17"/>
        <v>38</v>
      </c>
      <c r="J12" s="8">
        <f t="shared" si="4"/>
        <v>38</v>
      </c>
      <c r="K12" s="8">
        <f t="shared" si="5"/>
        <v>88</v>
      </c>
      <c r="L12" s="8">
        <f t="shared" si="6"/>
        <v>83</v>
      </c>
      <c r="M12" s="8">
        <f t="shared" si="7"/>
        <v>73</v>
      </c>
      <c r="N12" s="10">
        <f t="shared" si="18"/>
        <v>14750</v>
      </c>
      <c r="O12" s="10">
        <f t="shared" si="18"/>
        <v>14750</v>
      </c>
      <c r="P12" s="10">
        <f t="shared" si="8"/>
        <v>29500</v>
      </c>
      <c r="Q12" s="10">
        <f t="shared" si="8"/>
        <v>28025</v>
      </c>
      <c r="R12" s="10">
        <f t="shared" si="8"/>
        <v>25075</v>
      </c>
      <c r="S12" s="12">
        <f t="shared" si="21"/>
        <v>5605</v>
      </c>
      <c r="T12" s="12">
        <f t="shared" si="9"/>
        <v>5605</v>
      </c>
      <c r="U12" s="12">
        <f t="shared" si="10"/>
        <v>12980</v>
      </c>
      <c r="V12" s="12">
        <f t="shared" si="11"/>
        <v>12242.5</v>
      </c>
      <c r="W12" s="12">
        <f t="shared" si="12"/>
        <v>10767.5</v>
      </c>
      <c r="X12" s="14">
        <f t="shared" si="19"/>
        <v>20355</v>
      </c>
      <c r="Y12" s="14">
        <f t="shared" si="13"/>
        <v>20355</v>
      </c>
      <c r="Z12" s="14">
        <f t="shared" si="13"/>
        <v>42480</v>
      </c>
      <c r="AA12" s="14">
        <f t="shared" si="13"/>
        <v>40267.5</v>
      </c>
      <c r="AB12" s="14">
        <f t="shared" si="13"/>
        <v>35842.5</v>
      </c>
      <c r="AD12" s="2">
        <f t="shared" si="20"/>
        <v>159300</v>
      </c>
    </row>
    <row r="13" spans="1:30" x14ac:dyDescent="0.25">
      <c r="A13" t="s">
        <v>21</v>
      </c>
      <c r="B13" t="s">
        <v>22</v>
      </c>
      <c r="C13" s="2">
        <v>390</v>
      </c>
      <c r="D13" s="6">
        <v>80</v>
      </c>
      <c r="E13" s="6">
        <v>1</v>
      </c>
      <c r="F13" s="6">
        <f t="shared" si="14"/>
        <v>2</v>
      </c>
      <c r="G13" s="6">
        <f>F13+10</f>
        <v>12</v>
      </c>
      <c r="H13" s="6">
        <f t="shared" si="16"/>
        <v>2</v>
      </c>
      <c r="I13" s="8">
        <f t="shared" si="17"/>
        <v>68</v>
      </c>
      <c r="J13" s="8">
        <f t="shared" si="4"/>
        <v>0</v>
      </c>
      <c r="K13" s="8">
        <f t="shared" si="5"/>
        <v>0</v>
      </c>
      <c r="L13" s="8">
        <f t="shared" si="6"/>
        <v>0</v>
      </c>
      <c r="M13" s="8">
        <f t="shared" si="7"/>
        <v>0</v>
      </c>
      <c r="N13" s="10">
        <f t="shared" si="18"/>
        <v>31200</v>
      </c>
      <c r="O13" s="10">
        <f t="shared" si="18"/>
        <v>390</v>
      </c>
      <c r="P13" s="10">
        <f t="shared" si="8"/>
        <v>780</v>
      </c>
      <c r="Q13" s="10">
        <f t="shared" si="8"/>
        <v>4680</v>
      </c>
      <c r="R13" s="10">
        <f t="shared" si="8"/>
        <v>780</v>
      </c>
      <c r="S13" s="12">
        <f t="shared" si="21"/>
        <v>13260</v>
      </c>
      <c r="T13" s="12">
        <f t="shared" si="9"/>
        <v>0</v>
      </c>
      <c r="U13" s="12">
        <f t="shared" si="10"/>
        <v>0</v>
      </c>
      <c r="V13" s="12">
        <f t="shared" si="11"/>
        <v>0</v>
      </c>
      <c r="W13" s="12">
        <f t="shared" si="12"/>
        <v>0</v>
      </c>
      <c r="X13" s="14">
        <f t="shared" si="19"/>
        <v>44460</v>
      </c>
      <c r="Y13" s="14">
        <f t="shared" si="13"/>
        <v>390</v>
      </c>
      <c r="Z13" s="14">
        <f t="shared" si="13"/>
        <v>780</v>
      </c>
      <c r="AA13" s="14">
        <f t="shared" si="13"/>
        <v>4680</v>
      </c>
      <c r="AB13" s="14">
        <f t="shared" si="13"/>
        <v>780</v>
      </c>
      <c r="AD13" s="2">
        <f t="shared" si="20"/>
        <v>51090</v>
      </c>
    </row>
    <row r="14" spans="1:30" x14ac:dyDescent="0.25">
      <c r="A14" t="s">
        <v>23</v>
      </c>
      <c r="B14" t="s">
        <v>24</v>
      </c>
      <c r="C14" s="2">
        <v>5365</v>
      </c>
      <c r="D14" s="6">
        <v>8</v>
      </c>
      <c r="E14" s="6">
        <v>8</v>
      </c>
      <c r="F14" s="6">
        <f t="shared" si="14"/>
        <v>16</v>
      </c>
      <c r="G14" s="6">
        <f t="shared" si="15"/>
        <v>11</v>
      </c>
      <c r="H14" s="6">
        <f t="shared" si="16"/>
        <v>1</v>
      </c>
      <c r="I14" s="8">
        <f t="shared" si="17"/>
        <v>0</v>
      </c>
      <c r="J14" s="8">
        <f t="shared" si="4"/>
        <v>0</v>
      </c>
      <c r="K14" s="8">
        <f t="shared" si="5"/>
        <v>4</v>
      </c>
      <c r="L14" s="8">
        <f t="shared" si="6"/>
        <v>0</v>
      </c>
      <c r="M14" s="8">
        <f t="shared" si="7"/>
        <v>0</v>
      </c>
      <c r="N14" s="10">
        <f t="shared" si="18"/>
        <v>42920</v>
      </c>
      <c r="O14" s="10">
        <f t="shared" si="18"/>
        <v>42920</v>
      </c>
      <c r="P14" s="10">
        <f t="shared" si="8"/>
        <v>85840</v>
      </c>
      <c r="Q14" s="10">
        <f t="shared" si="8"/>
        <v>59015</v>
      </c>
      <c r="R14" s="10">
        <f t="shared" si="8"/>
        <v>5365</v>
      </c>
      <c r="S14" s="12">
        <f t="shared" si="21"/>
        <v>0</v>
      </c>
      <c r="T14" s="12">
        <f t="shared" si="9"/>
        <v>0</v>
      </c>
      <c r="U14" s="12">
        <f t="shared" si="10"/>
        <v>10730</v>
      </c>
      <c r="V14" s="12">
        <f t="shared" si="11"/>
        <v>0</v>
      </c>
      <c r="W14" s="12">
        <f t="shared" si="12"/>
        <v>0</v>
      </c>
      <c r="X14" s="14">
        <f t="shared" si="19"/>
        <v>42920</v>
      </c>
      <c r="Y14" s="14">
        <f t="shared" si="13"/>
        <v>42920</v>
      </c>
      <c r="Z14" s="14">
        <f t="shared" si="13"/>
        <v>96570</v>
      </c>
      <c r="AA14" s="14">
        <f t="shared" si="13"/>
        <v>59015</v>
      </c>
      <c r="AB14" s="14">
        <f t="shared" si="13"/>
        <v>5365</v>
      </c>
      <c r="AD14" s="2">
        <f t="shared" si="20"/>
        <v>246790</v>
      </c>
    </row>
    <row r="15" spans="1:30" x14ac:dyDescent="0.25">
      <c r="A15" t="s">
        <v>25</v>
      </c>
      <c r="B15" t="s">
        <v>26</v>
      </c>
      <c r="C15" s="2">
        <v>8225</v>
      </c>
      <c r="D15" s="6">
        <v>24</v>
      </c>
      <c r="E15" s="6">
        <v>8</v>
      </c>
      <c r="F15" s="6">
        <f t="shared" si="14"/>
        <v>16</v>
      </c>
      <c r="G15" s="6">
        <f t="shared" si="15"/>
        <v>11</v>
      </c>
      <c r="H15" s="6">
        <f t="shared" si="16"/>
        <v>1</v>
      </c>
      <c r="I15" s="8">
        <f t="shared" si="17"/>
        <v>12</v>
      </c>
      <c r="J15" s="8">
        <f t="shared" si="4"/>
        <v>0</v>
      </c>
      <c r="K15" s="8">
        <f t="shared" si="5"/>
        <v>4</v>
      </c>
      <c r="L15" s="8">
        <f t="shared" si="6"/>
        <v>0</v>
      </c>
      <c r="M15" s="8">
        <f t="shared" si="7"/>
        <v>0</v>
      </c>
      <c r="N15" s="10">
        <f t="shared" si="18"/>
        <v>197400</v>
      </c>
      <c r="O15" s="10">
        <f t="shared" si="18"/>
        <v>65800</v>
      </c>
      <c r="P15" s="10">
        <f t="shared" si="8"/>
        <v>131600</v>
      </c>
      <c r="Q15" s="10">
        <f t="shared" si="8"/>
        <v>90475</v>
      </c>
      <c r="R15" s="10">
        <f t="shared" si="8"/>
        <v>8225</v>
      </c>
      <c r="S15" s="12">
        <f t="shared" si="21"/>
        <v>49350</v>
      </c>
      <c r="T15" s="12">
        <f t="shared" si="9"/>
        <v>0</v>
      </c>
      <c r="U15" s="12">
        <f t="shared" si="10"/>
        <v>16450</v>
      </c>
      <c r="V15" s="12">
        <f t="shared" si="11"/>
        <v>0</v>
      </c>
      <c r="W15" s="12">
        <f t="shared" si="12"/>
        <v>0</v>
      </c>
      <c r="X15" s="14">
        <f t="shared" si="19"/>
        <v>246750</v>
      </c>
      <c r="Y15" s="14">
        <f t="shared" si="13"/>
        <v>65800</v>
      </c>
      <c r="Z15" s="14">
        <f t="shared" si="13"/>
        <v>148050</v>
      </c>
      <c r="AA15" s="14">
        <f t="shared" si="13"/>
        <v>90475</v>
      </c>
      <c r="AB15" s="14">
        <f t="shared" si="13"/>
        <v>8225</v>
      </c>
      <c r="AD15" s="2">
        <f t="shared" si="20"/>
        <v>559300</v>
      </c>
    </row>
    <row r="16" spans="1:30" x14ac:dyDescent="0.25">
      <c r="A16" t="s">
        <v>27</v>
      </c>
      <c r="B16" t="s">
        <v>28</v>
      </c>
      <c r="C16" s="2">
        <v>8225</v>
      </c>
      <c r="D16" s="6">
        <v>16</v>
      </c>
      <c r="E16" s="6">
        <v>8</v>
      </c>
      <c r="F16" s="6">
        <f t="shared" si="14"/>
        <v>16</v>
      </c>
      <c r="G16" s="6">
        <f t="shared" si="15"/>
        <v>11</v>
      </c>
      <c r="H16" s="6">
        <f t="shared" si="16"/>
        <v>1</v>
      </c>
      <c r="I16" s="8">
        <f t="shared" si="17"/>
        <v>4</v>
      </c>
      <c r="J16" s="8">
        <f t="shared" si="4"/>
        <v>0</v>
      </c>
      <c r="K16" s="8">
        <f t="shared" si="5"/>
        <v>4</v>
      </c>
      <c r="L16" s="8">
        <f t="shared" si="6"/>
        <v>0</v>
      </c>
      <c r="M16" s="8">
        <f t="shared" si="7"/>
        <v>0</v>
      </c>
      <c r="N16" s="10">
        <f t="shared" si="18"/>
        <v>131600</v>
      </c>
      <c r="O16" s="10">
        <f t="shared" si="18"/>
        <v>65800</v>
      </c>
      <c r="P16" s="10">
        <f t="shared" si="8"/>
        <v>131600</v>
      </c>
      <c r="Q16" s="10">
        <f t="shared" si="8"/>
        <v>90475</v>
      </c>
      <c r="R16" s="10">
        <f t="shared" si="8"/>
        <v>8225</v>
      </c>
      <c r="S16" s="12">
        <f t="shared" si="21"/>
        <v>16450</v>
      </c>
      <c r="T16" s="12">
        <f t="shared" si="9"/>
        <v>0</v>
      </c>
      <c r="U16" s="12">
        <f t="shared" si="10"/>
        <v>16450</v>
      </c>
      <c r="V16" s="12">
        <f t="shared" si="11"/>
        <v>0</v>
      </c>
      <c r="W16" s="12">
        <f t="shared" si="12"/>
        <v>0</v>
      </c>
      <c r="X16" s="14">
        <f t="shared" si="19"/>
        <v>148050</v>
      </c>
      <c r="Y16" s="14">
        <f t="shared" si="13"/>
        <v>65800</v>
      </c>
      <c r="Z16" s="14">
        <f t="shared" si="13"/>
        <v>148050</v>
      </c>
      <c r="AA16" s="14">
        <f t="shared" si="13"/>
        <v>90475</v>
      </c>
      <c r="AB16" s="14">
        <f t="shared" si="13"/>
        <v>8225</v>
      </c>
      <c r="AD16" s="2">
        <f t="shared" si="20"/>
        <v>460600</v>
      </c>
    </row>
    <row r="17" spans="1:30" x14ac:dyDescent="0.25">
      <c r="A17" t="s">
        <v>29</v>
      </c>
      <c r="B17" t="s">
        <v>20</v>
      </c>
      <c r="C17" s="2">
        <v>9295</v>
      </c>
      <c r="D17" s="6">
        <v>8</v>
      </c>
      <c r="E17" s="6">
        <v>8</v>
      </c>
      <c r="F17" s="6">
        <f t="shared" si="14"/>
        <v>16</v>
      </c>
      <c r="G17" s="6">
        <f t="shared" si="15"/>
        <v>11</v>
      </c>
      <c r="H17" s="6">
        <f t="shared" si="16"/>
        <v>1</v>
      </c>
      <c r="I17" s="8">
        <f t="shared" si="17"/>
        <v>0</v>
      </c>
      <c r="J17" s="8">
        <f t="shared" si="4"/>
        <v>0</v>
      </c>
      <c r="K17" s="8">
        <f t="shared" si="5"/>
        <v>4</v>
      </c>
      <c r="L17" s="8">
        <f t="shared" si="6"/>
        <v>0</v>
      </c>
      <c r="M17" s="8">
        <f t="shared" si="7"/>
        <v>0</v>
      </c>
      <c r="N17" s="10">
        <f t="shared" si="18"/>
        <v>74360</v>
      </c>
      <c r="O17" s="10">
        <f t="shared" si="18"/>
        <v>74360</v>
      </c>
      <c r="P17" s="10">
        <f t="shared" si="8"/>
        <v>148720</v>
      </c>
      <c r="Q17" s="10">
        <f t="shared" si="8"/>
        <v>102245</v>
      </c>
      <c r="R17" s="10">
        <f t="shared" si="8"/>
        <v>9295</v>
      </c>
      <c r="S17" s="12">
        <f t="shared" si="21"/>
        <v>0</v>
      </c>
      <c r="T17" s="12">
        <f t="shared" si="9"/>
        <v>0</v>
      </c>
      <c r="U17" s="12">
        <f t="shared" si="10"/>
        <v>18590</v>
      </c>
      <c r="V17" s="12">
        <f t="shared" si="11"/>
        <v>0</v>
      </c>
      <c r="W17" s="12">
        <f t="shared" si="12"/>
        <v>0</v>
      </c>
      <c r="X17" s="14">
        <f t="shared" si="19"/>
        <v>74360</v>
      </c>
      <c r="Y17" s="14">
        <f t="shared" si="13"/>
        <v>74360</v>
      </c>
      <c r="Z17" s="14">
        <f t="shared" si="13"/>
        <v>167310</v>
      </c>
      <c r="AA17" s="14">
        <f t="shared" si="13"/>
        <v>102245</v>
      </c>
      <c r="AB17" s="14">
        <f t="shared" si="13"/>
        <v>9295</v>
      </c>
      <c r="AD17" s="2">
        <f t="shared" si="20"/>
        <v>427570</v>
      </c>
    </row>
    <row r="18" spans="1:30" x14ac:dyDescent="0.25">
      <c r="A18" t="s">
        <v>30</v>
      </c>
      <c r="B18" t="s">
        <v>31</v>
      </c>
      <c r="C18" s="2">
        <v>8225</v>
      </c>
      <c r="D18" s="6">
        <v>8</v>
      </c>
      <c r="E18" s="6">
        <v>8</v>
      </c>
      <c r="F18" s="6">
        <f t="shared" si="14"/>
        <v>16</v>
      </c>
      <c r="G18" s="6">
        <f t="shared" si="15"/>
        <v>11</v>
      </c>
      <c r="H18" s="6">
        <f t="shared" si="16"/>
        <v>1</v>
      </c>
      <c r="I18" s="8">
        <f t="shared" si="17"/>
        <v>0</v>
      </c>
      <c r="J18" s="8">
        <f t="shared" si="4"/>
        <v>0</v>
      </c>
      <c r="K18" s="8">
        <f t="shared" si="5"/>
        <v>4</v>
      </c>
      <c r="L18" s="8">
        <f t="shared" si="6"/>
        <v>0</v>
      </c>
      <c r="M18" s="8">
        <f t="shared" si="7"/>
        <v>0</v>
      </c>
      <c r="N18" s="10">
        <f t="shared" si="18"/>
        <v>65800</v>
      </c>
      <c r="O18" s="10">
        <f t="shared" si="18"/>
        <v>65800</v>
      </c>
      <c r="P18" s="10">
        <f t="shared" si="8"/>
        <v>131600</v>
      </c>
      <c r="Q18" s="10">
        <f t="shared" si="8"/>
        <v>90475</v>
      </c>
      <c r="R18" s="10">
        <f t="shared" si="8"/>
        <v>8225</v>
      </c>
      <c r="S18" s="12">
        <f t="shared" si="21"/>
        <v>0</v>
      </c>
      <c r="T18" s="12">
        <f t="shared" si="9"/>
        <v>0</v>
      </c>
      <c r="U18" s="12">
        <f t="shared" si="10"/>
        <v>16450</v>
      </c>
      <c r="V18" s="12">
        <f t="shared" si="11"/>
        <v>0</v>
      </c>
      <c r="W18" s="12">
        <f t="shared" si="12"/>
        <v>0</v>
      </c>
      <c r="X18" s="14">
        <f t="shared" si="19"/>
        <v>65800</v>
      </c>
      <c r="Y18" s="14">
        <f t="shared" si="13"/>
        <v>65800</v>
      </c>
      <c r="Z18" s="14">
        <f t="shared" si="13"/>
        <v>148050</v>
      </c>
      <c r="AA18" s="14">
        <f t="shared" si="13"/>
        <v>90475</v>
      </c>
      <c r="AB18" s="14">
        <f t="shared" si="13"/>
        <v>8225</v>
      </c>
      <c r="AD18" s="2">
        <f t="shared" si="20"/>
        <v>378350</v>
      </c>
    </row>
    <row r="19" spans="1:30" x14ac:dyDescent="0.25">
      <c r="A19" t="s">
        <v>32</v>
      </c>
      <c r="B19" t="s">
        <v>33</v>
      </c>
      <c r="C19" s="2">
        <v>2385</v>
      </c>
      <c r="D19" s="6">
        <v>24</v>
      </c>
      <c r="E19" s="6">
        <v>12</v>
      </c>
      <c r="F19" s="6">
        <f t="shared" si="14"/>
        <v>24</v>
      </c>
      <c r="G19" s="6">
        <f t="shared" si="15"/>
        <v>19</v>
      </c>
      <c r="H19" s="6">
        <f t="shared" si="16"/>
        <v>9</v>
      </c>
      <c r="I19" s="8">
        <f t="shared" si="17"/>
        <v>12</v>
      </c>
      <c r="J19" s="8">
        <f t="shared" si="4"/>
        <v>0</v>
      </c>
      <c r="K19" s="8">
        <f t="shared" si="5"/>
        <v>12</v>
      </c>
      <c r="L19" s="8">
        <f t="shared" si="6"/>
        <v>7</v>
      </c>
      <c r="M19" s="8">
        <f t="shared" si="7"/>
        <v>0</v>
      </c>
      <c r="N19" s="10">
        <f t="shared" si="18"/>
        <v>57240</v>
      </c>
      <c r="O19" s="10">
        <f t="shared" si="18"/>
        <v>28620</v>
      </c>
      <c r="P19" s="10">
        <f t="shared" si="8"/>
        <v>57240</v>
      </c>
      <c r="Q19" s="10">
        <f t="shared" si="8"/>
        <v>45315</v>
      </c>
      <c r="R19" s="10">
        <f t="shared" si="8"/>
        <v>21465</v>
      </c>
      <c r="S19" s="12">
        <f t="shared" si="21"/>
        <v>14310</v>
      </c>
      <c r="T19" s="12">
        <f t="shared" si="9"/>
        <v>0</v>
      </c>
      <c r="U19" s="12">
        <f t="shared" si="10"/>
        <v>14310</v>
      </c>
      <c r="V19" s="12">
        <f t="shared" si="11"/>
        <v>8347.5</v>
      </c>
      <c r="W19" s="12">
        <f t="shared" si="12"/>
        <v>0</v>
      </c>
      <c r="X19" s="14">
        <f t="shared" si="19"/>
        <v>71550</v>
      </c>
      <c r="Y19" s="14">
        <f t="shared" si="13"/>
        <v>28620</v>
      </c>
      <c r="Z19" s="14">
        <f t="shared" si="13"/>
        <v>71550</v>
      </c>
      <c r="AA19" s="14">
        <f t="shared" si="13"/>
        <v>53662.5</v>
      </c>
      <c r="AB19" s="14">
        <f t="shared" si="13"/>
        <v>21465</v>
      </c>
      <c r="AD19" s="2">
        <f t="shared" si="20"/>
        <v>246847.5</v>
      </c>
    </row>
    <row r="23" spans="1:30" x14ac:dyDescent="0.25">
      <c r="A23" t="s">
        <v>35</v>
      </c>
      <c r="C23" s="2">
        <f>MAX(C5:C19)</f>
        <v>9295</v>
      </c>
      <c r="D23" s="3">
        <f>MAX(D5:D19)</f>
        <v>80</v>
      </c>
      <c r="E23" s="3"/>
      <c r="F23" s="3"/>
      <c r="G23" s="3"/>
      <c r="H23" s="3"/>
      <c r="I23" s="3"/>
      <c r="J23" s="3"/>
      <c r="K23" s="3"/>
      <c r="L23" s="3"/>
      <c r="M23" s="3"/>
      <c r="N23" s="4">
        <f>MAX(N5:N19)</f>
        <v>197400</v>
      </c>
      <c r="O23" s="4">
        <f t="shared" ref="O23:AB23" si="23">MAX(O5:O19)</f>
        <v>74360</v>
      </c>
      <c r="P23" s="4">
        <f t="shared" si="23"/>
        <v>148720</v>
      </c>
      <c r="Q23" s="4">
        <f t="shared" si="23"/>
        <v>102555</v>
      </c>
      <c r="R23" s="4">
        <f t="shared" si="23"/>
        <v>78705</v>
      </c>
      <c r="S23" s="4">
        <f t="shared" si="23"/>
        <v>49350</v>
      </c>
      <c r="T23" s="4">
        <f t="shared" si="23"/>
        <v>14310</v>
      </c>
      <c r="U23" s="4">
        <f t="shared" si="23"/>
        <v>42930</v>
      </c>
      <c r="V23" s="4">
        <f t="shared" si="23"/>
        <v>36967.5</v>
      </c>
      <c r="W23" s="4">
        <f t="shared" si="23"/>
        <v>25042.5</v>
      </c>
      <c r="X23" s="4">
        <f t="shared" si="23"/>
        <v>246750</v>
      </c>
      <c r="Y23" s="4">
        <f t="shared" si="23"/>
        <v>74360</v>
      </c>
      <c r="Z23" s="4">
        <f t="shared" si="23"/>
        <v>167310</v>
      </c>
      <c r="AA23" s="4">
        <f t="shared" si="23"/>
        <v>139522.5</v>
      </c>
      <c r="AB23" s="4">
        <f t="shared" si="23"/>
        <v>103747.5</v>
      </c>
      <c r="AC23" s="4"/>
      <c r="AD23" s="4">
        <f t="shared" ref="AD23" si="24">MAX(AD5:AD19)</f>
        <v>559300</v>
      </c>
    </row>
    <row r="24" spans="1:30" x14ac:dyDescent="0.25">
      <c r="A24" t="s">
        <v>36</v>
      </c>
      <c r="C24" s="2">
        <f>MIN(C5:C19)</f>
        <v>295</v>
      </c>
      <c r="D24" s="3">
        <f>MIN(D5:D19)</f>
        <v>3</v>
      </c>
      <c r="E24" s="3"/>
      <c r="F24" s="3"/>
      <c r="G24" s="3"/>
      <c r="H24" s="3"/>
      <c r="I24" s="3"/>
      <c r="J24" s="3"/>
      <c r="K24" s="3"/>
      <c r="L24" s="3"/>
      <c r="M24" s="3"/>
      <c r="N24" s="4">
        <f>MIN(N5:N19)</f>
        <v>8580</v>
      </c>
      <c r="O24" s="4">
        <f t="shared" ref="O24:AB24" si="25">MIN(O5:O19)</f>
        <v>390</v>
      </c>
      <c r="P24" s="4">
        <f t="shared" si="25"/>
        <v>780</v>
      </c>
      <c r="Q24" s="4">
        <f t="shared" si="25"/>
        <v>4680</v>
      </c>
      <c r="R24" s="4">
        <f t="shared" si="25"/>
        <v>780</v>
      </c>
      <c r="S24" s="4">
        <f t="shared" si="25"/>
        <v>0</v>
      </c>
      <c r="T24" s="4">
        <f t="shared" si="25"/>
        <v>0</v>
      </c>
      <c r="U24" s="4">
        <f t="shared" si="25"/>
        <v>0</v>
      </c>
      <c r="V24" s="4">
        <f t="shared" si="25"/>
        <v>0</v>
      </c>
      <c r="W24" s="4">
        <f t="shared" si="25"/>
        <v>0</v>
      </c>
      <c r="X24" s="4">
        <f t="shared" si="25"/>
        <v>8580</v>
      </c>
      <c r="Y24" s="4">
        <f t="shared" si="25"/>
        <v>390</v>
      </c>
      <c r="Z24" s="4">
        <f t="shared" si="25"/>
        <v>780</v>
      </c>
      <c r="AA24" s="4">
        <f t="shared" si="25"/>
        <v>4680</v>
      </c>
      <c r="AB24" s="4">
        <f t="shared" si="25"/>
        <v>780</v>
      </c>
      <c r="AC24" s="4"/>
      <c r="AD24" s="4">
        <f t="shared" ref="AD24" si="26">MIN(AD5:AD19)</f>
        <v>31775</v>
      </c>
    </row>
    <row r="25" spans="1:30" x14ac:dyDescent="0.25">
      <c r="A25" t="s">
        <v>37</v>
      </c>
      <c r="C25" s="2">
        <f>AVERAGE(C5:C19)</f>
        <v>3463</v>
      </c>
      <c r="D25" s="3">
        <f>AVERAGE(D5:D19)</f>
        <v>25.933333333333334</v>
      </c>
      <c r="E25" s="3"/>
      <c r="F25" s="3"/>
      <c r="G25" s="3"/>
      <c r="H25" s="3"/>
      <c r="I25" s="3"/>
      <c r="J25" s="3"/>
      <c r="K25" s="3"/>
      <c r="L25" s="3"/>
      <c r="M25" s="3"/>
      <c r="N25" s="4">
        <f>AVERAGE(N5:N19)</f>
        <v>53518</v>
      </c>
      <c r="O25" s="4">
        <f t="shared" ref="O25:AB25" si="27">AVERAGE(O5:O19)</f>
        <v>29995.333333333332</v>
      </c>
      <c r="P25" s="4">
        <f t="shared" si="27"/>
        <v>59990.666666666664</v>
      </c>
      <c r="Q25" s="4">
        <f t="shared" si="27"/>
        <v>48670.666666666664</v>
      </c>
      <c r="R25" s="4">
        <f t="shared" si="27"/>
        <v>14040.666666666666</v>
      </c>
      <c r="S25" s="4">
        <f t="shared" si="27"/>
        <v>9890.3333333333339</v>
      </c>
      <c r="T25" s="4">
        <f t="shared" si="27"/>
        <v>1327.6666666666667</v>
      </c>
      <c r="U25" s="4">
        <f t="shared" si="27"/>
        <v>10817.333333333334</v>
      </c>
      <c r="V25" s="4">
        <f t="shared" si="27"/>
        <v>4868.5</v>
      </c>
      <c r="W25" s="4">
        <f t="shared" si="27"/>
        <v>2865.3333333333335</v>
      </c>
      <c r="X25" s="4">
        <f t="shared" si="27"/>
        <v>63408.333333333336</v>
      </c>
      <c r="Y25" s="4">
        <f t="shared" si="27"/>
        <v>31323</v>
      </c>
      <c r="Z25" s="4">
        <f t="shared" si="27"/>
        <v>70808</v>
      </c>
      <c r="AA25" s="4">
        <f t="shared" si="27"/>
        <v>53539.166666666664</v>
      </c>
      <c r="AB25" s="4">
        <f t="shared" si="27"/>
        <v>16906</v>
      </c>
      <c r="AC25" s="4"/>
      <c r="AD25" s="4">
        <f t="shared" ref="AD25" si="28">AVERAGE(AD5:AD19)</f>
        <v>235984.5</v>
      </c>
    </row>
    <row r="26" spans="1:30" x14ac:dyDescent="0.25">
      <c r="A26" t="s">
        <v>38</v>
      </c>
      <c r="D26" s="3">
        <f>SUM(D23:D25)</f>
        <v>108.93333333333334</v>
      </c>
      <c r="E26" s="3"/>
      <c r="F26" s="3"/>
      <c r="G26" s="3"/>
      <c r="H26" s="3"/>
      <c r="I26" s="3"/>
      <c r="J26" s="3"/>
      <c r="K26" s="3"/>
      <c r="L26" s="3"/>
      <c r="M26" s="3"/>
      <c r="N26" s="4">
        <f>SUM(N23:N25)</f>
        <v>259498</v>
      </c>
      <c r="O26" s="4">
        <f t="shared" ref="O26:AD26" si="29">SUM(O23:O25)</f>
        <v>104745.33333333333</v>
      </c>
      <c r="P26" s="4">
        <f t="shared" si="29"/>
        <v>209490.66666666666</v>
      </c>
      <c r="Q26" s="4">
        <f t="shared" si="29"/>
        <v>155905.66666666666</v>
      </c>
      <c r="R26" s="4">
        <f t="shared" si="29"/>
        <v>93525.666666666672</v>
      </c>
      <c r="S26" s="4">
        <f t="shared" si="29"/>
        <v>59240.333333333336</v>
      </c>
      <c r="T26" s="4">
        <f t="shared" si="29"/>
        <v>15637.666666666666</v>
      </c>
      <c r="U26" s="4">
        <f t="shared" si="29"/>
        <v>53747.333333333336</v>
      </c>
      <c r="V26" s="4">
        <f t="shared" si="29"/>
        <v>41836</v>
      </c>
      <c r="W26" s="4">
        <f t="shared" si="29"/>
        <v>27907.833333333332</v>
      </c>
      <c r="X26" s="4">
        <f t="shared" si="29"/>
        <v>318738.33333333331</v>
      </c>
      <c r="Y26" s="4">
        <f t="shared" si="29"/>
        <v>106073</v>
      </c>
      <c r="Z26" s="4">
        <f t="shared" si="29"/>
        <v>238898</v>
      </c>
      <c r="AA26" s="4">
        <f t="shared" si="29"/>
        <v>197741.66666666666</v>
      </c>
      <c r="AB26" s="4">
        <f t="shared" si="29"/>
        <v>121433.5</v>
      </c>
      <c r="AC26" s="4"/>
      <c r="AD26" s="4">
        <f t="shared" si="29"/>
        <v>827059.5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Motunrayo Ojubanire</dc:creator>
  <cp:lastModifiedBy>Motunrayo Ojubanire</cp:lastModifiedBy>
  <dcterms:created xsi:type="dcterms:W3CDTF">2023-10-17T13:03:24Z</dcterms:created>
  <dcterms:modified xsi:type="dcterms:W3CDTF">2024-03-08T20:20:22Z</dcterms:modified>
</cp:coreProperties>
</file>