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ls1002/Documents/Coding/ENGINE/data/"/>
    </mc:Choice>
  </mc:AlternateContent>
  <xr:revisionPtr revIDLastSave="0" documentId="13_ncr:1_{476AC074-F611-374C-B850-F1CD4D3836E9}" xr6:coauthVersionLast="47" xr6:coauthVersionMax="47" xr10:uidLastSave="{00000000-0000-0000-0000-000000000000}"/>
  <bookViews>
    <workbookView xWindow="16660" yWindow="1120" windowWidth="17100" windowHeight="20000" xr2:uid="{00000000-000D-0000-FFFF-FFFF00000000}"/>
  </bookViews>
  <sheets>
    <sheet name="ENGINE_All_BL30724 eab8.26.24" sheetId="1" r:id="rId1"/>
    <sheet name="MDD_all data" sheetId="2" r:id="rId2"/>
    <sheet name="HC_all data" sheetId="3" r:id="rId3"/>
    <sheet name="SHAPS" sheetId="5" r:id="rId4"/>
    <sheet name="CDRS" sheetId="6" r:id="rId5"/>
    <sheet name="PAR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5" l="1"/>
  <c r="D33" i="5"/>
  <c r="GR3" i="1"/>
  <c r="GR4" i="1"/>
  <c r="GR5" i="1"/>
  <c r="GR6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V3" i="3"/>
  <c r="GV4" i="3"/>
  <c r="GV5" i="3"/>
  <c r="GV6" i="3"/>
  <c r="GV7" i="3"/>
  <c r="GV8" i="3"/>
  <c r="GV9" i="3"/>
  <c r="GV10" i="3"/>
  <c r="GV11" i="3"/>
  <c r="GV12" i="3"/>
  <c r="GV13" i="3"/>
  <c r="GV14" i="3"/>
  <c r="GV15" i="3"/>
  <c r="GV16" i="3"/>
  <c r="GV17" i="3"/>
  <c r="GV18" i="3"/>
  <c r="GV19" i="3"/>
  <c r="GV20" i="3"/>
  <c r="GV21" i="3"/>
  <c r="GV22" i="3"/>
  <c r="GV23" i="3"/>
  <c r="GV24" i="3"/>
  <c r="GV25" i="3"/>
  <c r="GV26" i="3"/>
  <c r="GV27" i="3"/>
  <c r="GV28" i="3"/>
  <c r="GV2" i="3"/>
  <c r="GV29" i="2"/>
  <c r="GV28" i="2"/>
  <c r="GV27" i="2"/>
  <c r="GV26" i="2"/>
  <c r="GV25" i="2"/>
  <c r="GV24" i="2"/>
  <c r="GV23" i="2"/>
  <c r="GV22" i="2"/>
  <c r="GV21" i="2"/>
  <c r="GV20" i="2"/>
  <c r="GV19" i="2"/>
  <c r="GV18" i="2"/>
  <c r="GV17" i="2"/>
  <c r="GV16" i="2"/>
  <c r="GV15" i="2"/>
  <c r="GV14" i="2"/>
  <c r="GV13" i="2"/>
  <c r="GV12" i="2"/>
  <c r="GV11" i="2"/>
  <c r="GV10" i="2"/>
  <c r="GV9" i="2"/>
  <c r="GV8" i="2"/>
  <c r="GV6" i="2"/>
  <c r="GV5" i="2"/>
  <c r="GV4" i="2"/>
  <c r="GV3" i="2"/>
  <c r="B34" i="7"/>
  <c r="B33" i="7"/>
  <c r="G31" i="7"/>
  <c r="B32" i="7"/>
  <c r="G30" i="7"/>
  <c r="B31" i="7"/>
  <c r="E33" i="6"/>
  <c r="E32" i="6"/>
  <c r="B34" i="6"/>
  <c r="B33" i="6"/>
  <c r="E31" i="6"/>
  <c r="B32" i="6"/>
  <c r="E30" i="6"/>
  <c r="B31" i="6"/>
  <c r="I32" i="5"/>
  <c r="I31" i="5"/>
  <c r="F30" i="3"/>
  <c r="F31" i="2"/>
  <c r="I34" i="3"/>
  <c r="I33" i="3"/>
  <c r="I32" i="3"/>
  <c r="I31" i="3"/>
  <c r="I30" i="3"/>
  <c r="I29" i="3"/>
  <c r="G30" i="3"/>
  <c r="I35" i="2"/>
  <c r="I34" i="2"/>
  <c r="I33" i="2"/>
  <c r="G32" i="2"/>
  <c r="G30" i="2"/>
  <c r="G31" i="2"/>
  <c r="I32" i="2"/>
  <c r="I31" i="2"/>
  <c r="I30" i="2"/>
  <c r="G29" i="3"/>
  <c r="F29" i="3"/>
  <c r="F30" i="2"/>
  <c r="I33" i="5" l="1"/>
  <c r="D34" i="5"/>
  <c r="D31" i="5"/>
  <c r="D32" i="5"/>
</calcChain>
</file>

<file path=xl/sharedStrings.xml><?xml version="1.0" encoding="utf-8"?>
<sst xmlns="http://schemas.openxmlformats.org/spreadsheetml/2006/main" count="1321" uniqueCount="409">
  <si>
    <t>record_id</t>
  </si>
  <si>
    <t>redcap_event_name</t>
  </si>
  <si>
    <t>studyarm</t>
  </si>
  <si>
    <t>visit_date</t>
  </si>
  <si>
    <t>demo_date</t>
  </si>
  <si>
    <t>age</t>
  </si>
  <si>
    <t>sex</t>
  </si>
  <si>
    <t>ethnicity</t>
  </si>
  <si>
    <t>race</t>
  </si>
  <si>
    <t>mde___1</t>
  </si>
  <si>
    <t>mde___2</t>
  </si>
  <si>
    <t>mde___4</t>
  </si>
  <si>
    <t>suicide___1</t>
  </si>
  <si>
    <t>suicide___2</t>
  </si>
  <si>
    <t>suicide___3</t>
  </si>
  <si>
    <t>panic___1</t>
  </si>
  <si>
    <t>panic___2</t>
  </si>
  <si>
    <t>panic___3</t>
  </si>
  <si>
    <t>agora</t>
  </si>
  <si>
    <t>social_phobia</t>
  </si>
  <si>
    <t>phobia</t>
  </si>
  <si>
    <t>ocd</t>
  </si>
  <si>
    <t>ptsd</t>
  </si>
  <si>
    <t>alc_dep</t>
  </si>
  <si>
    <t>subs_dep_nonalc</t>
  </si>
  <si>
    <t>anorexia</t>
  </si>
  <si>
    <t>bulimia</t>
  </si>
  <si>
    <t>gad</t>
  </si>
  <si>
    <t>hypochondriasis</t>
  </si>
  <si>
    <t>bodydysmorphic</t>
  </si>
  <si>
    <t>paindisorder</t>
  </si>
  <si>
    <t>conductdisorder</t>
  </si>
  <si>
    <t>adhd</t>
  </si>
  <si>
    <t>pmdd</t>
  </si>
  <si>
    <t>mini_notes</t>
  </si>
  <si>
    <t>psychotic</t>
  </si>
  <si>
    <t>manic</t>
  </si>
  <si>
    <t>suiciderisk_level</t>
  </si>
  <si>
    <t>cgi</t>
  </si>
  <si>
    <t>cgi_date</t>
  </si>
  <si>
    <t>cgibp1</t>
  </si>
  <si>
    <t>cgibp2</t>
  </si>
  <si>
    <t>cgibp3</t>
  </si>
  <si>
    <t>cgi_date_</t>
  </si>
  <si>
    <t>num_meds</t>
  </si>
  <si>
    <t>conmed1</t>
  </si>
  <si>
    <t>medicationname_code1</t>
  </si>
  <si>
    <t>tdd1</t>
  </si>
  <si>
    <t>tdd_unit1</t>
  </si>
  <si>
    <t>medfrequency1</t>
  </si>
  <si>
    <t>route1</t>
  </si>
  <si>
    <t>indication1</t>
  </si>
  <si>
    <t>startmed_date1</t>
  </si>
  <si>
    <t>startvisit1</t>
  </si>
  <si>
    <t>stopvisit1</t>
  </si>
  <si>
    <t>continuedmed1</t>
  </si>
  <si>
    <t>endmed_date1</t>
  </si>
  <si>
    <t>staffusername1</t>
  </si>
  <si>
    <t>med_date1</t>
  </si>
  <si>
    <t>medname1</t>
  </si>
  <si>
    <t>conmed2</t>
  </si>
  <si>
    <t>medicationname_code2</t>
  </si>
  <si>
    <t>tdd2</t>
  </si>
  <si>
    <t>tdd_unit2</t>
  </si>
  <si>
    <t>medfrequency2</t>
  </si>
  <si>
    <t>route2</t>
  </si>
  <si>
    <t>indication2</t>
  </si>
  <si>
    <t>startmed_date2</t>
  </si>
  <si>
    <t>startvisit2</t>
  </si>
  <si>
    <t>stopvisit2</t>
  </si>
  <si>
    <t>continuedmed2</t>
  </si>
  <si>
    <t>endmed_date2</t>
  </si>
  <si>
    <t>staffusername2</t>
  </si>
  <si>
    <t>med_date2</t>
  </si>
  <si>
    <t>medname2</t>
  </si>
  <si>
    <t>conmed3</t>
  </si>
  <si>
    <t>medicationname_code3</t>
  </si>
  <si>
    <t>tdd3</t>
  </si>
  <si>
    <t>tdd_unit3</t>
  </si>
  <si>
    <t>medfrequency3</t>
  </si>
  <si>
    <t>route3</t>
  </si>
  <si>
    <t>indication3</t>
  </si>
  <si>
    <t>startmed_date3</t>
  </si>
  <si>
    <t>startvisit3</t>
  </si>
  <si>
    <t>stopvisit3</t>
  </si>
  <si>
    <t>continuedmed3</t>
  </si>
  <si>
    <t>endmed_date3</t>
  </si>
  <si>
    <t>staffusername3</t>
  </si>
  <si>
    <t>med_date3</t>
  </si>
  <si>
    <t>medname3</t>
  </si>
  <si>
    <t>conmed4</t>
  </si>
  <si>
    <t>medicationname_code4</t>
  </si>
  <si>
    <t>tdd4</t>
  </si>
  <si>
    <t>tdd_unit4</t>
  </si>
  <si>
    <t>medfrequency4</t>
  </si>
  <si>
    <t>route4</t>
  </si>
  <si>
    <t>indication4</t>
  </si>
  <si>
    <t>startmed_date4</t>
  </si>
  <si>
    <t>startvisit4</t>
  </si>
  <si>
    <t>stopvisit4</t>
  </si>
  <si>
    <t>continuedmed4</t>
  </si>
  <si>
    <t>endmed_date4</t>
  </si>
  <si>
    <t>staffusername4</t>
  </si>
  <si>
    <t>med_date4</t>
  </si>
  <si>
    <t>medname4</t>
  </si>
  <si>
    <t>conmed5</t>
  </si>
  <si>
    <t>medicationname_code5</t>
  </si>
  <si>
    <t>tdd5</t>
  </si>
  <si>
    <t>tdd_unit5</t>
  </si>
  <si>
    <t>medfrequency5</t>
  </si>
  <si>
    <t>route5</t>
  </si>
  <si>
    <t>indication5</t>
  </si>
  <si>
    <t>startmed_date5</t>
  </si>
  <si>
    <t>startvisit5</t>
  </si>
  <si>
    <t>stopvisit5</t>
  </si>
  <si>
    <t>continuedmed5</t>
  </si>
  <si>
    <t>endmed_date5</t>
  </si>
  <si>
    <t>staffusername5</t>
  </si>
  <si>
    <t>med_date5</t>
  </si>
  <si>
    <t>medname5</t>
  </si>
  <si>
    <t>conmed6</t>
  </si>
  <si>
    <t>medicationname_code6</t>
  </si>
  <si>
    <t>tdd6</t>
  </si>
  <si>
    <t>tdd_unit6</t>
  </si>
  <si>
    <t>medfrequency6</t>
  </si>
  <si>
    <t>route6</t>
  </si>
  <si>
    <t>indication6</t>
  </si>
  <si>
    <t>startmed_date6</t>
  </si>
  <si>
    <t>startvisit6</t>
  </si>
  <si>
    <t>stopvisit6</t>
  </si>
  <si>
    <t>continuedmed6</t>
  </si>
  <si>
    <t>endmed_date6</t>
  </si>
  <si>
    <t>staffusername6</t>
  </si>
  <si>
    <t>med_date6</t>
  </si>
  <si>
    <t>medname6</t>
  </si>
  <si>
    <t>cssrs_com</t>
  </si>
  <si>
    <t>cssrs_date</t>
  </si>
  <si>
    <t>cssrs1</t>
  </si>
  <si>
    <t>cssrs1a</t>
  </si>
  <si>
    <t>cssrs2</t>
  </si>
  <si>
    <t>cssrs2a</t>
  </si>
  <si>
    <t>cssrs3</t>
  </si>
  <si>
    <t>cssrs3a</t>
  </si>
  <si>
    <t>cssrs4</t>
  </si>
  <si>
    <t>cssrs4a</t>
  </si>
  <si>
    <t>cssrs5</t>
  </si>
  <si>
    <t>cssrs5a</t>
  </si>
  <si>
    <t>cssrs6</t>
  </si>
  <si>
    <t>cssrs6a</t>
  </si>
  <si>
    <t>cssrs7</t>
  </si>
  <si>
    <t>cssrs8</t>
  </si>
  <si>
    <t>cssrs9</t>
  </si>
  <si>
    <t>cssrs10</t>
  </si>
  <si>
    <t>cssrs11</t>
  </si>
  <si>
    <t>cssrs12</t>
  </si>
  <si>
    <t>cssrs12a</t>
  </si>
  <si>
    <t>cssrs12a1</t>
  </si>
  <si>
    <t>cssrs12b</t>
  </si>
  <si>
    <t>cssrs13</t>
  </si>
  <si>
    <t>cssrs13a</t>
  </si>
  <si>
    <t>cssrs13b</t>
  </si>
  <si>
    <t>cssrs14</t>
  </si>
  <si>
    <t>cssrs14a</t>
  </si>
  <si>
    <t>cssrs14b</t>
  </si>
  <si>
    <t>cssrs15</t>
  </si>
  <si>
    <t>cssrs15a</t>
  </si>
  <si>
    <t>cssrs16</t>
  </si>
  <si>
    <t>cssrs17</t>
  </si>
  <si>
    <t>cssrs20</t>
  </si>
  <si>
    <t>date_recentatt</t>
  </si>
  <si>
    <t>cssrs21</t>
  </si>
  <si>
    <t>date_lethalatt</t>
  </si>
  <si>
    <t>cssrs22</t>
  </si>
  <si>
    <t>date_firatt</t>
  </si>
  <si>
    <t>cssrs23</t>
  </si>
  <si>
    <t>cssrs24</t>
  </si>
  <si>
    <t>cssrs25</t>
  </si>
  <si>
    <t>cdrs</t>
  </si>
  <si>
    <t>cdrs_date</t>
  </si>
  <si>
    <t>cdrs_sleepwhen___1</t>
  </si>
  <si>
    <t>cdrs_sleepwhen___2</t>
  </si>
  <si>
    <t>cdrs_sleepwhen___3</t>
  </si>
  <si>
    <t>cdrs_sleepwhen___4</t>
  </si>
  <si>
    <t>cdrs_total</t>
  </si>
  <si>
    <t>cdrs_notes</t>
  </si>
  <si>
    <t>cdrs_school</t>
  </si>
  <si>
    <t>cdrs_fun</t>
  </si>
  <si>
    <t>cdrs_withdrawal</t>
  </si>
  <si>
    <t>cdrs_sleep</t>
  </si>
  <si>
    <t>cdrs_appetite</t>
  </si>
  <si>
    <t>cdrs_appetitewhich</t>
  </si>
  <si>
    <t>cdrs_fatigue</t>
  </si>
  <si>
    <t>cdrs_physical</t>
  </si>
  <si>
    <t>cdrs_irritability</t>
  </si>
  <si>
    <t>cdrs_guilt</t>
  </si>
  <si>
    <t>cdrs_selfesteem</t>
  </si>
  <si>
    <t>cdrs_depressedfeelings</t>
  </si>
  <si>
    <t>cdrs_morbid</t>
  </si>
  <si>
    <t>cdrs_suicide</t>
  </si>
  <si>
    <t>cdrs_weeping</t>
  </si>
  <si>
    <t>cdrs_depressedaffect</t>
  </si>
  <si>
    <t>cdrs_listlessspeech</t>
  </si>
  <si>
    <t>cdrs_hypoactivity</t>
  </si>
  <si>
    <t>shaps_total</t>
  </si>
  <si>
    <t>shaps_notes</t>
  </si>
  <si>
    <t>shaps1</t>
  </si>
  <si>
    <t>shaps2</t>
  </si>
  <si>
    <t>shaps3</t>
  </si>
  <si>
    <t>shaps4</t>
  </si>
  <si>
    <t>shaps5</t>
  </si>
  <si>
    <t>shaps6</t>
  </si>
  <si>
    <t>shaps7</t>
  </si>
  <si>
    <t>shaps8</t>
  </si>
  <si>
    <t>shaps9</t>
  </si>
  <si>
    <t>shaps10</t>
  </si>
  <si>
    <t>shaps11</t>
  </si>
  <si>
    <t>shaps12</t>
  </si>
  <si>
    <t>shaps13</t>
  </si>
  <si>
    <t>shaps14</t>
  </si>
  <si>
    <t>pars_notes</t>
  </si>
  <si>
    <t>pars_tot</t>
  </si>
  <si>
    <t>pars_severity1</t>
  </si>
  <si>
    <t>pars_severity2</t>
  </si>
  <si>
    <t>pars_severity3</t>
  </si>
  <si>
    <t>pars_severity4</t>
  </si>
  <si>
    <t>pars_severity5</t>
  </si>
  <si>
    <t>pars_severity6</t>
  </si>
  <si>
    <t>pars_severity7</t>
  </si>
  <si>
    <t>visitdate</t>
  </si>
  <si>
    <t>visit_type</t>
  </si>
  <si>
    <t>visit</t>
  </si>
  <si>
    <t>eeg</t>
  </si>
  <si>
    <t>eeg_date</t>
  </si>
  <si>
    <t>eeg_label</t>
  </si>
  <si>
    <t>eeg_notdone</t>
  </si>
  <si>
    <t>enrollment_status</t>
  </si>
  <si>
    <t>date_withdrawn</t>
  </si>
  <si>
    <t>study_visit</t>
  </si>
  <si>
    <t>study_visit_type</t>
  </si>
  <si>
    <t>completed_visit</t>
  </si>
  <si>
    <t>date_to_comp_visit</t>
  </si>
  <si>
    <t>attendance_reason</t>
  </si>
  <si>
    <t>reason_other</t>
  </si>
  <si>
    <t>vsc_notes</t>
  </si>
  <si>
    <t>screening_arm_1</t>
  </si>
  <si>
    <t>MKM (PI) entered data late 2/2 paper records of MMK (RA)</t>
  </si>
  <si>
    <t>entered late secondary to paper records MMK (MKM, PI entered scores)</t>
  </si>
  <si>
    <t>MMK paper copy completed. OB entry into redcap</t>
  </si>
  <si>
    <t>paper source completed by MMK, entry in redcap by OB.</t>
  </si>
  <si>
    <t>MDD, recurrent with anxious distress</t>
  </si>
  <si>
    <t>Major Depressive Disorder</t>
  </si>
  <si>
    <t>mmcgove2</t>
  </si>
  <si>
    <t>Fluoxetine HCl Cap</t>
  </si>
  <si>
    <t>obiesan</t>
  </si>
  <si>
    <t>Fluoxetine HCl Tab</t>
  </si>
  <si>
    <t>Escitalopram Oxalate Tab</t>
  </si>
  <si>
    <t>if train was coming wouldn't get out of way</t>
  </si>
  <si>
    <t>no dx per mini</t>
  </si>
  <si>
    <t>3005BL</t>
  </si>
  <si>
    <t>3006BL</t>
  </si>
  <si>
    <t>s</t>
  </si>
  <si>
    <t>Major depressive disorder</t>
  </si>
  <si>
    <t>as above</t>
  </si>
  <si>
    <t>o</t>
  </si>
  <si>
    <t>she rated as "9 out</t>
  </si>
  <si>
    <t>3007BL</t>
  </si>
  <si>
    <t>MDD current episode.   Paper source entered into system.</t>
  </si>
  <si>
    <t>Major depressive disorder (</t>
  </si>
  <si>
    <t>Melatonin Chew Tab</t>
  </si>
  <si>
    <t>Fluoxetine HCl PMDD</t>
  </si>
  <si>
    <t>MDD</t>
  </si>
  <si>
    <t>Fluoxetine H</t>
  </si>
  <si>
    <t>eradatz</t>
  </si>
  <si>
    <t>Fluoxetine</t>
  </si>
  <si>
    <t>j</t>
  </si>
  <si>
    <t>just wanted pain to</t>
  </si>
  <si>
    <t>i</t>
  </si>
  <si>
    <t>3008BL</t>
  </si>
  <si>
    <t>entered late by Dr. McVoy secondary to paper records</t>
  </si>
  <si>
    <t>major depressive disorder</t>
  </si>
  <si>
    <t>data entered late due to being recorded on paper by MMK, entered by MK</t>
  </si>
  <si>
    <t>paper transcription- collected by MMK. entered</t>
  </si>
  <si>
    <t>paper transcript MMK entered</t>
  </si>
  <si>
    <t>3009BL</t>
  </si>
  <si>
    <t>passive death wish occasionally - no intent</t>
  </si>
  <si>
    <t>randomly "pops up" -</t>
  </si>
  <si>
    <t>3010BL</t>
  </si>
  <si>
    <t>Depression, Anxiety</t>
  </si>
  <si>
    <t>Sertraline HCl Tab</t>
  </si>
  <si>
    <t>Sleeping and not waking up. August 2020.</t>
  </si>
  <si>
    <t>Thoughts of not want</t>
  </si>
  <si>
    <t>2. Lower level of excitement than others, enjoys swimming (color guard</t>
  </si>
  <si>
    <t>3011BL</t>
  </si>
  <si>
    <t>"</t>
  </si>
  <si>
    <t>"I thought I might w</t>
  </si>
  <si>
    <t>past Dx GAD, not currently, MDD is prominent with anxious</t>
  </si>
  <si>
    <t>egorjanc</t>
  </si>
  <si>
    <t>"sometimes I think I just need a break from</t>
  </si>
  <si>
    <t>will update tomorrow when sees in person</t>
  </si>
  <si>
    <t>skin</t>
  </si>
  <si>
    <t>Doxycycline Hyclate Cap</t>
  </si>
  <si>
    <t>"sometimes I think it'd better if I didn't</t>
  </si>
  <si>
    <t>"I sometimes thing i</t>
  </si>
  <si>
    <t>suicidality: in past had feelings. lifetime. Low risk base</t>
  </si>
  <si>
    <t>Clonidine HCl Tab</t>
  </si>
  <si>
    <t>wished you didnt exist</t>
  </si>
  <si>
    <t>g</t>
  </si>
  <si>
    <t>generally ill just s</t>
  </si>
  <si>
    <t>School: perfectionist. But reports difficulty getting started/concentr</t>
  </si>
  <si>
    <t>Everyday hours.   Very distressed over anxiety (e.g. wil</t>
  </si>
  <si>
    <t>3018BL</t>
  </si>
  <si>
    <t>I</t>
  </si>
  <si>
    <t>MD assessed suicidal ideations and history of self harm, d</t>
  </si>
  <si>
    <t>Melatonin Pyridoxine Tab</t>
  </si>
  <si>
    <t>period pain</t>
  </si>
  <si>
    <t>Depo-Provera</t>
  </si>
  <si>
    <t>Headahce</t>
  </si>
  <si>
    <t>Acetaminophen</t>
  </si>
  <si>
    <t>about a year ago. wished not alive/not wake</t>
  </si>
  <si>
    <t>t</t>
  </si>
  <si>
    <t>n</t>
  </si>
  <si>
    <t>thoughts while drivi</t>
  </si>
  <si>
    <t>tonk   niama- friend few ppl at work (gets along at work doesnt hang o</t>
  </si>
  <si>
    <t>NEMO is friend    No interference past week. Reports anx</t>
  </si>
  <si>
    <t>S</t>
  </si>
  <si>
    <t>Suicidality ranked high on MINI but after further explorat</t>
  </si>
  <si>
    <t>in past (2 weeks ago), thought I'd be bette</t>
  </si>
  <si>
    <t>a</t>
  </si>
  <si>
    <t>thought of taking pi</t>
  </si>
  <si>
    <t>MCG completed SHAPS</t>
  </si>
  <si>
    <t>Norah has been dealing with anxiety and phobias prior to</t>
  </si>
  <si>
    <t>N</t>
  </si>
  <si>
    <t>Scale administered by Dr. Serhiy Chumachenko</t>
  </si>
  <si>
    <t>Scale conducted by Dr. Serhiy Chumachenko</t>
  </si>
  <si>
    <t>3022BL</t>
  </si>
  <si>
    <t>hx of ADHD but no current interference with school, home,</t>
  </si>
  <si>
    <t>thoughts of wishing to be dead or not wake</t>
  </si>
  <si>
    <t>r</t>
  </si>
  <si>
    <t>T</t>
  </si>
  <si>
    <t>Has lots of thought</t>
  </si>
  <si>
    <t>W</t>
  </si>
  <si>
    <t>U</t>
  </si>
  <si>
    <t>B</t>
  </si>
  <si>
    <t>Does not endorse any other symptoms/disorders on MINI exce</t>
  </si>
  <si>
    <t>Overwhlemed thought about death overdose ma</t>
  </si>
  <si>
    <t>O</t>
  </si>
  <si>
    <t>Overwhlemed thought</t>
  </si>
  <si>
    <t>School/concentration: doing ok in school. Mainly As and Bs. one lower</t>
  </si>
  <si>
    <t>endorses above symptoms.   most significant- changing in</t>
  </si>
  <si>
    <t>3024BL</t>
  </si>
  <si>
    <t>V</t>
  </si>
  <si>
    <t>SI CSSRS 3 but no intent per PI not significant risk.</t>
  </si>
  <si>
    <t>smart does well in school but coasts. little motivation goes through m</t>
  </si>
  <si>
    <t>no anxiety or fear</t>
  </si>
  <si>
    <t>low risk per MINI suicidality- lifetime. No current risk o</t>
  </si>
  <si>
    <t>Insomnia (major depressive</t>
  </si>
  <si>
    <t>yes</t>
  </si>
  <si>
    <t>no specifics just an</t>
  </si>
  <si>
    <t>A s Bs sometimes Cs.   Was behind but generally caught up- was sick fo</t>
  </si>
  <si>
    <t>child reports anxiety less than a few days a week and no</t>
  </si>
  <si>
    <t>don't really remember specific thought but</t>
  </si>
  <si>
    <t>H</t>
  </si>
  <si>
    <t>General thought of w</t>
  </si>
  <si>
    <t>No experiences in the last 2 weeks for anxiety provoking</t>
  </si>
  <si>
    <t>dad response- pending participant  participant agrees- ver</t>
  </si>
  <si>
    <t>2 months ago- really upset didnt want to ge</t>
  </si>
  <si>
    <t>non specific thought</t>
  </si>
  <si>
    <t>sister dads gf live with  sees mom every other week  subjective concen</t>
  </si>
  <si>
    <t>general worry/anxiety tied together with depression. ove</t>
  </si>
  <si>
    <t>v</t>
  </si>
  <si>
    <t>passive ideation usually in the realm of wi</t>
  </si>
  <si>
    <t>wishing to sleep and</t>
  </si>
  <si>
    <t>M</t>
  </si>
  <si>
    <t>"wondered what it would be like if I didn't</t>
  </si>
  <si>
    <t>"wonder what it woul</t>
  </si>
  <si>
    <t>3030BL</t>
  </si>
  <si>
    <t>Wishing to sleep and not wake up</t>
  </si>
  <si>
    <t>Thoughts of wanting</t>
  </si>
  <si>
    <t>3032BL</t>
  </si>
  <si>
    <t>wishes to be dead sometimes when mood gets</t>
  </si>
  <si>
    <t>wishing to be dead w</t>
  </si>
  <si>
    <t>mgray</t>
  </si>
  <si>
    <t>Lorazepam Tab</t>
  </si>
  <si>
    <t>Scoring is in the range of a low score, based on MD talking with patie</t>
  </si>
  <si>
    <t>3035BL</t>
  </si>
  <si>
    <t>3036BL</t>
  </si>
  <si>
    <t>3037BL</t>
  </si>
  <si>
    <t>HC</t>
  </si>
  <si>
    <t>3038BL</t>
  </si>
  <si>
    <t>3039BL</t>
  </si>
  <si>
    <t>3040BL</t>
  </si>
  <si>
    <t>3041BL</t>
  </si>
  <si>
    <t>J</t>
  </si>
  <si>
    <t>3044BL</t>
  </si>
  <si>
    <t>wanting to sleep and not wake up, has said</t>
  </si>
  <si>
    <t>h</t>
  </si>
  <si>
    <t>wishing to die/feeli</t>
  </si>
  <si>
    <t>w</t>
  </si>
  <si>
    <t>3045BL</t>
  </si>
  <si>
    <t>F</t>
  </si>
  <si>
    <t>3046BL</t>
  </si>
  <si>
    <t>Avg</t>
  </si>
  <si>
    <t>StDev</t>
  </si>
  <si>
    <t>Min</t>
  </si>
  <si>
    <t>Max</t>
  </si>
  <si>
    <t>avg</t>
  </si>
  <si>
    <t>stdev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</si>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</sst>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24"/>
  <sheetViews>
    <sheetView tabSelected="1" topLeftCell="A16" zoomScaleNormal="100" workbookViewId="0">
      <selection activeCell="I36" sqref="I36"/>
    </sheetView>
  </sheetViews>
  <sheetFormatPr baseColWidth="10" defaultColWidth="8.83203125" defaultRowHeight="15" x14ac:dyDescent="0.2"/>
  <cols>
    <col min="2" max="2" width="16.1640625" customWidth="1"/>
    <col min="9" max="9" width="19.5" customWidth="1"/>
    <col min="10" max="10" width="16.6640625" customWidth="1"/>
    <col min="11" max="11" width="21.5" customWidth="1"/>
    <col min="216" max="216" width="16.83203125" customWidth="1"/>
  </cols>
  <sheetData>
    <row r="1" spans="1:240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  <c r="GM1" t="s">
        <v>198</v>
      </c>
      <c r="GN1" t="s">
        <v>199</v>
      </c>
      <c r="GO1" t="s">
        <v>200</v>
      </c>
      <c r="GP1" t="s">
        <v>201</v>
      </c>
      <c r="GQ1" t="s">
        <v>202</v>
      </c>
      <c r="GR1" t="s">
        <v>203</v>
      </c>
      <c r="GS1" t="s">
        <v>204</v>
      </c>
      <c r="GT1" t="s">
        <v>205</v>
      </c>
      <c r="GU1" t="s">
        <v>206</v>
      </c>
      <c r="GV1" t="s">
        <v>207</v>
      </c>
      <c r="GW1" t="s">
        <v>208</v>
      </c>
      <c r="GX1" t="s">
        <v>209</v>
      </c>
      <c r="GY1" t="s">
        <v>210</v>
      </c>
      <c r="GZ1" t="s">
        <v>211</v>
      </c>
      <c r="HA1" t="s">
        <v>212</v>
      </c>
      <c r="HB1" t="s">
        <v>213</v>
      </c>
      <c r="HC1" t="s">
        <v>214</v>
      </c>
      <c r="HD1" t="s">
        <v>215</v>
      </c>
      <c r="HE1" t="s">
        <v>216</v>
      </c>
      <c r="HF1" t="s">
        <v>217</v>
      </c>
      <c r="HG1" t="s">
        <v>218</v>
      </c>
      <c r="HH1" t="s">
        <v>219</v>
      </c>
      <c r="HI1" t="s">
        <v>220</v>
      </c>
      <c r="HJ1" t="s">
        <v>221</v>
      </c>
      <c r="HK1" t="s">
        <v>222</v>
      </c>
      <c r="HL1" t="s">
        <v>223</v>
      </c>
      <c r="HM1" t="s">
        <v>224</v>
      </c>
      <c r="HN1" t="s">
        <v>225</v>
      </c>
      <c r="HO1" t="s">
        <v>226</v>
      </c>
      <c r="HP1" t="s">
        <v>227</v>
      </c>
      <c r="HQ1" t="s">
        <v>228</v>
      </c>
      <c r="HR1" t="s">
        <v>229</v>
      </c>
      <c r="HS1" t="s">
        <v>230</v>
      </c>
      <c r="HT1" t="s">
        <v>231</v>
      </c>
      <c r="HU1" t="s">
        <v>232</v>
      </c>
      <c r="HV1" t="s">
        <v>233</v>
      </c>
      <c r="HW1" t="s">
        <v>234</v>
      </c>
      <c r="HX1" t="s">
        <v>235</v>
      </c>
      <c r="HY1" t="s">
        <v>236</v>
      </c>
      <c r="HZ1" t="s">
        <v>237</v>
      </c>
      <c r="IA1" t="s">
        <v>238</v>
      </c>
      <c r="IB1" t="s">
        <v>239</v>
      </c>
      <c r="IC1" t="s">
        <v>240</v>
      </c>
      <c r="ID1" t="s">
        <v>241</v>
      </c>
      <c r="IE1" t="s">
        <v>242</v>
      </c>
      <c r="IF1" t="s">
        <v>243</v>
      </c>
    </row>
    <row r="2" spans="1:240" x14ac:dyDescent="0.2">
      <c r="A2">
        <v>3003</v>
      </c>
      <c r="B2">
        <v>16</v>
      </c>
      <c r="C2">
        <v>2</v>
      </c>
      <c r="D2">
        <v>0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 t="s">
        <v>249</v>
      </c>
      <c r="AF2">
        <v>3</v>
      </c>
      <c r="AG2">
        <v>3</v>
      </c>
      <c r="AI2">
        <v>1</v>
      </c>
      <c r="AJ2" s="1">
        <v>44152</v>
      </c>
      <c r="AK2">
        <v>1</v>
      </c>
      <c r="AL2">
        <v>5</v>
      </c>
      <c r="AM2">
        <v>5</v>
      </c>
      <c r="AN2" s="1">
        <v>44152</v>
      </c>
      <c r="AP2">
        <v>1</v>
      </c>
      <c r="AQ2">
        <v>13569</v>
      </c>
      <c r="AR2">
        <v>10</v>
      </c>
      <c r="AS2">
        <v>1</v>
      </c>
      <c r="AT2">
        <v>1</v>
      </c>
      <c r="AU2">
        <v>1</v>
      </c>
      <c r="AV2" t="s">
        <v>250</v>
      </c>
      <c r="AW2" s="1">
        <v>44159</v>
      </c>
      <c r="AX2">
        <v>0</v>
      </c>
      <c r="AY2">
        <v>4</v>
      </c>
      <c r="AZ2">
        <v>0</v>
      </c>
      <c r="BA2" s="1">
        <v>44186</v>
      </c>
      <c r="BB2" t="s">
        <v>251</v>
      </c>
      <c r="BC2" s="1">
        <v>44152</v>
      </c>
      <c r="BD2" t="s">
        <v>252</v>
      </c>
      <c r="BE2">
        <v>1</v>
      </c>
      <c r="BF2">
        <v>16068</v>
      </c>
      <c r="BG2">
        <v>20</v>
      </c>
      <c r="BH2">
        <v>1</v>
      </c>
      <c r="BI2">
        <v>1</v>
      </c>
      <c r="BJ2">
        <v>1</v>
      </c>
      <c r="BK2" t="s">
        <v>250</v>
      </c>
      <c r="BL2" s="1">
        <v>44187</v>
      </c>
      <c r="BM2">
        <v>4</v>
      </c>
      <c r="BN2">
        <v>8</v>
      </c>
      <c r="BO2">
        <v>0</v>
      </c>
      <c r="BP2" s="1">
        <v>44215</v>
      </c>
      <c r="BQ2" t="s">
        <v>253</v>
      </c>
      <c r="BR2" s="1">
        <v>44215</v>
      </c>
      <c r="BS2" t="s">
        <v>254</v>
      </c>
      <c r="BT2">
        <v>1</v>
      </c>
      <c r="BU2">
        <v>35532</v>
      </c>
      <c r="BV2">
        <v>10</v>
      </c>
      <c r="BW2">
        <v>1</v>
      </c>
      <c r="BX2">
        <v>1</v>
      </c>
      <c r="BY2">
        <v>1</v>
      </c>
      <c r="BZ2" t="s">
        <v>250</v>
      </c>
      <c r="CA2" s="1">
        <v>44216</v>
      </c>
      <c r="CB2">
        <v>8</v>
      </c>
      <c r="CC2">
        <v>999</v>
      </c>
      <c r="CD2">
        <v>1</v>
      </c>
      <c r="CF2" t="s">
        <v>253</v>
      </c>
      <c r="CG2" s="1">
        <v>44277</v>
      </c>
      <c r="CH2" t="s">
        <v>255</v>
      </c>
      <c r="EB2">
        <v>1</v>
      </c>
      <c r="EC2" s="1">
        <v>44152</v>
      </c>
      <c r="ED2">
        <v>0</v>
      </c>
      <c r="EF2">
        <v>0</v>
      </c>
      <c r="EU2">
        <v>0</v>
      </c>
      <c r="EX2">
        <v>0</v>
      </c>
      <c r="EY2">
        <v>0</v>
      </c>
      <c r="FB2">
        <v>0</v>
      </c>
      <c r="FE2">
        <v>0</v>
      </c>
      <c r="FG2">
        <v>0</v>
      </c>
      <c r="FH2">
        <v>0</v>
      </c>
      <c r="FR2">
        <v>1</v>
      </c>
      <c r="FS2" s="1">
        <v>44152</v>
      </c>
      <c r="FT2">
        <v>1</v>
      </c>
      <c r="FU2">
        <v>0</v>
      </c>
      <c r="FV2">
        <v>0</v>
      </c>
      <c r="FW2">
        <v>0</v>
      </c>
      <c r="FX2">
        <v>67</v>
      </c>
      <c r="FZ2">
        <v>5</v>
      </c>
      <c r="GA2">
        <v>5</v>
      </c>
      <c r="GB2">
        <v>3</v>
      </c>
      <c r="GC2">
        <v>5</v>
      </c>
      <c r="GD2">
        <v>5</v>
      </c>
      <c r="GE2">
        <v>2</v>
      </c>
      <c r="GF2">
        <v>6</v>
      </c>
      <c r="GG2">
        <v>1</v>
      </c>
      <c r="GH2">
        <v>3</v>
      </c>
      <c r="GI2">
        <v>2</v>
      </c>
      <c r="GJ2">
        <v>3</v>
      </c>
      <c r="GK2">
        <v>5</v>
      </c>
      <c r="GL2">
        <v>5</v>
      </c>
      <c r="GM2">
        <v>1</v>
      </c>
      <c r="GN2">
        <v>5</v>
      </c>
      <c r="GO2">
        <v>6</v>
      </c>
      <c r="GP2">
        <v>4</v>
      </c>
      <c r="GQ2">
        <v>3</v>
      </c>
      <c r="HQ2" s="1">
        <v>44152</v>
      </c>
      <c r="HR2">
        <v>2</v>
      </c>
      <c r="HS2">
        <v>-1</v>
      </c>
      <c r="HT2">
        <v>1</v>
      </c>
      <c r="HU2" s="1">
        <v>44154</v>
      </c>
      <c r="HV2">
        <v>3003</v>
      </c>
      <c r="HX2">
        <v>1</v>
      </c>
      <c r="HZ2">
        <v>-1</v>
      </c>
      <c r="IA2">
        <v>1</v>
      </c>
      <c r="IB2">
        <v>1</v>
      </c>
    </row>
    <row r="3" spans="1:240" x14ac:dyDescent="0.2">
      <c r="A3">
        <v>3004</v>
      </c>
      <c r="B3">
        <v>17</v>
      </c>
      <c r="C3">
        <v>2</v>
      </c>
      <c r="D3">
        <v>0</v>
      </c>
      <c r="E3">
        <v>2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2</v>
      </c>
      <c r="Q3">
        <v>2</v>
      </c>
      <c r="R3">
        <v>2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F3">
        <v>3</v>
      </c>
      <c r="AG3">
        <v>3</v>
      </c>
      <c r="AH3">
        <v>1</v>
      </c>
      <c r="AI3">
        <v>1</v>
      </c>
      <c r="AJ3" s="1">
        <v>44159</v>
      </c>
      <c r="AK3">
        <v>1</v>
      </c>
      <c r="AL3">
        <v>4</v>
      </c>
      <c r="AM3">
        <v>4</v>
      </c>
      <c r="AN3" s="1">
        <v>44159</v>
      </c>
      <c r="AP3">
        <v>1</v>
      </c>
      <c r="AQ3">
        <v>13569</v>
      </c>
      <c r="AR3">
        <v>10</v>
      </c>
      <c r="AS3">
        <v>1</v>
      </c>
      <c r="AT3">
        <v>1</v>
      </c>
      <c r="AU3">
        <v>1</v>
      </c>
      <c r="AV3" t="s">
        <v>250</v>
      </c>
      <c r="AW3" s="1">
        <v>44166</v>
      </c>
      <c r="AX3">
        <v>0</v>
      </c>
      <c r="AY3">
        <v>2</v>
      </c>
      <c r="AZ3">
        <v>0</v>
      </c>
      <c r="BA3" s="1">
        <v>44179</v>
      </c>
      <c r="BB3" t="s">
        <v>253</v>
      </c>
      <c r="BC3" s="1">
        <v>44166</v>
      </c>
      <c r="BD3" t="s">
        <v>252</v>
      </c>
      <c r="BE3">
        <v>1</v>
      </c>
      <c r="BF3">
        <v>16068</v>
      </c>
      <c r="BG3">
        <v>20</v>
      </c>
      <c r="BH3">
        <v>1</v>
      </c>
      <c r="BI3">
        <v>1</v>
      </c>
      <c r="BJ3">
        <v>1</v>
      </c>
      <c r="BK3" t="s">
        <v>250</v>
      </c>
      <c r="BL3" s="1">
        <v>44180</v>
      </c>
      <c r="BM3">
        <v>2</v>
      </c>
      <c r="BN3">
        <v>12</v>
      </c>
      <c r="BO3">
        <v>0</v>
      </c>
      <c r="BP3" s="1">
        <v>44243</v>
      </c>
      <c r="BQ3" t="s">
        <v>253</v>
      </c>
      <c r="BR3" s="1">
        <v>44243</v>
      </c>
      <c r="BS3" t="s">
        <v>254</v>
      </c>
      <c r="BT3">
        <v>1</v>
      </c>
      <c r="BU3">
        <v>18908</v>
      </c>
      <c r="BV3">
        <v>40</v>
      </c>
      <c r="BW3">
        <v>1</v>
      </c>
      <c r="BX3">
        <v>1</v>
      </c>
      <c r="BY3">
        <v>1</v>
      </c>
      <c r="BZ3" t="s">
        <v>250</v>
      </c>
      <c r="CA3" s="1">
        <v>44244</v>
      </c>
      <c r="CB3">
        <v>12</v>
      </c>
      <c r="CC3">
        <v>999</v>
      </c>
      <c r="CD3">
        <v>1</v>
      </c>
      <c r="CF3" t="s">
        <v>253</v>
      </c>
      <c r="CG3" s="1">
        <v>44277</v>
      </c>
      <c r="CH3" t="s">
        <v>252</v>
      </c>
      <c r="EB3">
        <v>1</v>
      </c>
      <c r="EC3" s="1">
        <v>44159</v>
      </c>
      <c r="ED3">
        <v>1</v>
      </c>
      <c r="EE3" t="s">
        <v>256</v>
      </c>
      <c r="EF3">
        <v>0</v>
      </c>
      <c r="EN3">
        <v>4</v>
      </c>
      <c r="EP3">
        <v>4</v>
      </c>
      <c r="EQ3">
        <v>3</v>
      </c>
      <c r="ER3">
        <v>5</v>
      </c>
      <c r="ES3">
        <v>1</v>
      </c>
      <c r="ET3">
        <v>5</v>
      </c>
      <c r="EU3">
        <v>0</v>
      </c>
      <c r="EX3">
        <v>0</v>
      </c>
      <c r="EY3">
        <v>0</v>
      </c>
      <c r="FB3">
        <v>0</v>
      </c>
      <c r="FE3">
        <v>0</v>
      </c>
      <c r="FG3">
        <v>0</v>
      </c>
      <c r="FH3">
        <v>0</v>
      </c>
      <c r="FR3">
        <v>1</v>
      </c>
      <c r="FS3" s="1">
        <v>44159</v>
      </c>
      <c r="FT3">
        <v>0</v>
      </c>
      <c r="FU3">
        <v>1</v>
      </c>
      <c r="FV3">
        <v>0</v>
      </c>
      <c r="FW3">
        <v>0</v>
      </c>
      <c r="FX3">
        <v>72</v>
      </c>
      <c r="FZ3">
        <v>6</v>
      </c>
      <c r="GA3">
        <v>5</v>
      </c>
      <c r="GB3">
        <v>3</v>
      </c>
      <c r="GC3">
        <v>5</v>
      </c>
      <c r="GD3">
        <v>5</v>
      </c>
      <c r="GE3">
        <v>2</v>
      </c>
      <c r="GF3">
        <v>7</v>
      </c>
      <c r="GG3">
        <v>6</v>
      </c>
      <c r="GH3">
        <v>5</v>
      </c>
      <c r="GI3">
        <v>4</v>
      </c>
      <c r="GJ3">
        <v>6</v>
      </c>
      <c r="GK3">
        <v>7</v>
      </c>
      <c r="GL3">
        <v>1</v>
      </c>
      <c r="GM3">
        <v>1</v>
      </c>
      <c r="GN3">
        <v>7</v>
      </c>
      <c r="GO3">
        <v>2</v>
      </c>
      <c r="GP3">
        <v>1</v>
      </c>
      <c r="GQ3">
        <v>1</v>
      </c>
      <c r="GR3">
        <f t="shared" ref="GR3:GR24" si="0">SUM(GT3:HG3)</f>
        <v>5</v>
      </c>
      <c r="GT3">
        <v>0</v>
      </c>
      <c r="GU3">
        <v>1</v>
      </c>
      <c r="GV3">
        <v>1</v>
      </c>
      <c r="GW3">
        <v>1</v>
      </c>
      <c r="GX3">
        <v>0</v>
      </c>
      <c r="GY3">
        <v>0</v>
      </c>
      <c r="GZ3">
        <v>0</v>
      </c>
      <c r="HA3">
        <v>0</v>
      </c>
      <c r="HB3">
        <v>1</v>
      </c>
      <c r="HC3">
        <v>0</v>
      </c>
      <c r="HD3">
        <v>0</v>
      </c>
      <c r="HE3">
        <v>1</v>
      </c>
      <c r="HF3">
        <v>0</v>
      </c>
      <c r="HG3">
        <v>0</v>
      </c>
      <c r="HI3">
        <v>22</v>
      </c>
      <c r="HJ3">
        <v>5</v>
      </c>
      <c r="HK3">
        <v>4</v>
      </c>
      <c r="HL3">
        <v>3</v>
      </c>
      <c r="HM3">
        <v>3</v>
      </c>
      <c r="HN3">
        <v>1</v>
      </c>
      <c r="HO3">
        <v>4</v>
      </c>
      <c r="HP3">
        <v>2</v>
      </c>
      <c r="HQ3" s="1">
        <v>44159</v>
      </c>
      <c r="HR3">
        <v>2</v>
      </c>
      <c r="HS3">
        <v>-1</v>
      </c>
      <c r="HT3">
        <v>1</v>
      </c>
      <c r="HU3" s="1">
        <v>44160</v>
      </c>
      <c r="HV3">
        <v>3004</v>
      </c>
      <c r="HX3">
        <v>1</v>
      </c>
      <c r="HZ3">
        <v>-1</v>
      </c>
      <c r="IA3">
        <v>1</v>
      </c>
      <c r="IB3">
        <v>1</v>
      </c>
    </row>
    <row r="4" spans="1:240" x14ac:dyDescent="0.2">
      <c r="A4">
        <v>3007</v>
      </c>
      <c r="B4">
        <v>14</v>
      </c>
      <c r="C4">
        <v>2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F4">
        <v>3</v>
      </c>
      <c r="AG4">
        <v>3</v>
      </c>
      <c r="AH4">
        <v>2</v>
      </c>
      <c r="AI4">
        <v>1</v>
      </c>
      <c r="AJ4" s="1">
        <v>44250</v>
      </c>
      <c r="AK4">
        <v>1</v>
      </c>
      <c r="AL4">
        <v>5</v>
      </c>
      <c r="AM4">
        <v>5</v>
      </c>
      <c r="AN4" s="1">
        <v>44250</v>
      </c>
      <c r="BE4">
        <v>1</v>
      </c>
      <c r="BF4">
        <v>13569</v>
      </c>
      <c r="BG4">
        <v>10</v>
      </c>
      <c r="BH4">
        <v>1</v>
      </c>
      <c r="BI4">
        <v>1</v>
      </c>
      <c r="BJ4">
        <v>1</v>
      </c>
      <c r="BK4" t="s">
        <v>261</v>
      </c>
      <c r="BL4" s="1">
        <v>44258</v>
      </c>
      <c r="BM4">
        <v>-1</v>
      </c>
      <c r="BN4">
        <v>4</v>
      </c>
      <c r="BO4">
        <v>0</v>
      </c>
      <c r="BP4" s="1">
        <v>44300</v>
      </c>
      <c r="BQ4" t="s">
        <v>253</v>
      </c>
      <c r="BR4" s="1">
        <v>44300</v>
      </c>
      <c r="BS4" t="s">
        <v>252</v>
      </c>
      <c r="BT4">
        <v>1</v>
      </c>
      <c r="BU4">
        <v>16068</v>
      </c>
      <c r="BV4">
        <v>20</v>
      </c>
      <c r="BW4">
        <v>1</v>
      </c>
      <c r="BX4">
        <v>1</v>
      </c>
      <c r="BY4">
        <v>1</v>
      </c>
      <c r="BZ4" t="s">
        <v>261</v>
      </c>
      <c r="CA4" s="1">
        <v>44301</v>
      </c>
      <c r="CB4">
        <v>4</v>
      </c>
      <c r="CC4">
        <v>999</v>
      </c>
      <c r="CD4">
        <v>1</v>
      </c>
      <c r="CF4" t="s">
        <v>253</v>
      </c>
      <c r="CG4" s="1">
        <v>44301</v>
      </c>
      <c r="CH4" t="s">
        <v>254</v>
      </c>
      <c r="EB4">
        <v>1</v>
      </c>
      <c r="EC4" s="1">
        <v>44250</v>
      </c>
      <c r="ED4">
        <v>1</v>
      </c>
      <c r="EE4" t="s">
        <v>262</v>
      </c>
      <c r="EF4">
        <v>1</v>
      </c>
      <c r="EH4">
        <v>1</v>
      </c>
      <c r="EI4" t="s">
        <v>263</v>
      </c>
      <c r="EJ4">
        <v>0</v>
      </c>
      <c r="EL4">
        <v>0</v>
      </c>
      <c r="EN4">
        <v>3</v>
      </c>
      <c r="EO4" t="s">
        <v>264</v>
      </c>
      <c r="EP4">
        <v>3</v>
      </c>
      <c r="EQ4">
        <v>1</v>
      </c>
      <c r="ER4">
        <v>2</v>
      </c>
      <c r="ES4">
        <v>1</v>
      </c>
      <c r="ET4">
        <v>5</v>
      </c>
      <c r="EU4">
        <v>1</v>
      </c>
      <c r="EV4" t="s">
        <v>260</v>
      </c>
      <c r="EW4">
        <v>1</v>
      </c>
      <c r="EX4">
        <v>1</v>
      </c>
      <c r="EY4">
        <v>0</v>
      </c>
      <c r="FB4">
        <v>0</v>
      </c>
      <c r="FE4">
        <v>0</v>
      </c>
      <c r="FG4">
        <v>1</v>
      </c>
      <c r="FH4">
        <v>0</v>
      </c>
      <c r="FI4">
        <v>0</v>
      </c>
      <c r="FJ4">
        <v>2</v>
      </c>
      <c r="FK4">
        <v>0</v>
      </c>
      <c r="FL4">
        <v>2</v>
      </c>
      <c r="FM4">
        <v>0</v>
      </c>
      <c r="FN4">
        <v>2</v>
      </c>
      <c r="FO4">
        <v>0</v>
      </c>
      <c r="FP4">
        <v>0</v>
      </c>
      <c r="FQ4">
        <v>0</v>
      </c>
      <c r="FR4">
        <v>1</v>
      </c>
      <c r="FS4" s="1">
        <v>44250</v>
      </c>
      <c r="FT4">
        <v>1</v>
      </c>
      <c r="FU4">
        <v>1</v>
      </c>
      <c r="FV4">
        <v>1</v>
      </c>
      <c r="FW4">
        <v>0</v>
      </c>
      <c r="FX4">
        <v>70</v>
      </c>
      <c r="FZ4">
        <v>7</v>
      </c>
      <c r="GA4">
        <v>7</v>
      </c>
      <c r="GB4">
        <v>3</v>
      </c>
      <c r="GC4">
        <v>4</v>
      </c>
      <c r="GD4">
        <v>4</v>
      </c>
      <c r="GE4">
        <v>2</v>
      </c>
      <c r="GF4">
        <v>7</v>
      </c>
      <c r="GG4">
        <v>1</v>
      </c>
      <c r="GH4">
        <v>3</v>
      </c>
      <c r="GI4">
        <v>2</v>
      </c>
      <c r="GJ4">
        <v>1</v>
      </c>
      <c r="GK4">
        <v>5</v>
      </c>
      <c r="GL4">
        <v>1</v>
      </c>
      <c r="GM4">
        <v>7</v>
      </c>
      <c r="GN4">
        <v>4</v>
      </c>
      <c r="GO4">
        <v>6</v>
      </c>
      <c r="GP4">
        <v>3</v>
      </c>
      <c r="GQ4">
        <v>5</v>
      </c>
      <c r="GR4">
        <f t="shared" si="0"/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I4">
        <v>22</v>
      </c>
      <c r="HJ4">
        <v>5</v>
      </c>
      <c r="HK4">
        <v>1</v>
      </c>
      <c r="HL4">
        <v>3</v>
      </c>
      <c r="HM4">
        <v>3</v>
      </c>
      <c r="HN4">
        <v>5</v>
      </c>
      <c r="HO4">
        <v>2</v>
      </c>
      <c r="HP4">
        <v>3</v>
      </c>
      <c r="HQ4" s="1">
        <v>44250</v>
      </c>
      <c r="HR4">
        <v>1</v>
      </c>
      <c r="HS4">
        <v>-1</v>
      </c>
      <c r="HT4">
        <v>1</v>
      </c>
      <c r="HU4" s="1">
        <v>44258</v>
      </c>
      <c r="HV4" t="s">
        <v>265</v>
      </c>
      <c r="HX4">
        <v>1</v>
      </c>
      <c r="HZ4">
        <v>-1</v>
      </c>
      <c r="IA4">
        <v>1</v>
      </c>
      <c r="IB4">
        <v>1</v>
      </c>
    </row>
    <row r="5" spans="1:240" x14ac:dyDescent="0.2">
      <c r="A5">
        <v>3008</v>
      </c>
      <c r="B5">
        <v>14</v>
      </c>
      <c r="C5">
        <v>2</v>
      </c>
      <c r="D5">
        <v>0</v>
      </c>
      <c r="E5">
        <v>2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 t="s">
        <v>266</v>
      </c>
      <c r="AF5">
        <v>3</v>
      </c>
      <c r="AG5">
        <v>3</v>
      </c>
      <c r="AI5">
        <v>1</v>
      </c>
      <c r="AJ5" s="1">
        <v>44257</v>
      </c>
      <c r="AK5">
        <v>1</v>
      </c>
      <c r="AL5">
        <v>5</v>
      </c>
      <c r="AM5">
        <v>5</v>
      </c>
      <c r="AN5" s="1">
        <v>44257</v>
      </c>
      <c r="AP5">
        <v>1</v>
      </c>
      <c r="AQ5">
        <v>14885</v>
      </c>
      <c r="AR5">
        <v>5</v>
      </c>
      <c r="AS5">
        <v>1</v>
      </c>
      <c r="AT5">
        <v>9</v>
      </c>
      <c r="AU5">
        <v>1</v>
      </c>
      <c r="AV5" t="s">
        <v>267</v>
      </c>
      <c r="AW5" s="1">
        <v>2957736</v>
      </c>
      <c r="AX5">
        <v>-1</v>
      </c>
      <c r="AY5">
        <v>999</v>
      </c>
      <c r="AZ5">
        <v>1</v>
      </c>
      <c r="BB5" t="s">
        <v>253</v>
      </c>
      <c r="BC5" s="1">
        <v>44257</v>
      </c>
      <c r="BD5" t="s">
        <v>268</v>
      </c>
      <c r="BE5">
        <v>1</v>
      </c>
      <c r="BF5">
        <v>25520</v>
      </c>
      <c r="BG5">
        <v>10</v>
      </c>
      <c r="BH5">
        <v>1</v>
      </c>
      <c r="BI5">
        <v>1</v>
      </c>
      <c r="BJ5">
        <v>1</v>
      </c>
      <c r="BK5" t="s">
        <v>261</v>
      </c>
      <c r="BL5" s="1">
        <v>44265</v>
      </c>
      <c r="BM5">
        <v>0</v>
      </c>
      <c r="BN5">
        <v>2</v>
      </c>
      <c r="BO5">
        <v>0</v>
      </c>
      <c r="BP5" s="1">
        <v>44284</v>
      </c>
      <c r="BQ5" t="s">
        <v>253</v>
      </c>
      <c r="BR5" s="1">
        <v>44264</v>
      </c>
      <c r="BS5" t="s">
        <v>254</v>
      </c>
      <c r="BT5">
        <v>1</v>
      </c>
      <c r="BU5">
        <v>53751</v>
      </c>
      <c r="BW5">
        <v>1</v>
      </c>
      <c r="BX5">
        <v>1</v>
      </c>
      <c r="BY5">
        <v>1</v>
      </c>
      <c r="BZ5" t="s">
        <v>261</v>
      </c>
      <c r="CA5" s="1">
        <v>44285</v>
      </c>
      <c r="CB5">
        <v>4</v>
      </c>
      <c r="CC5">
        <v>8</v>
      </c>
      <c r="CD5">
        <v>0</v>
      </c>
      <c r="CE5" s="1">
        <v>44330</v>
      </c>
      <c r="CF5" t="s">
        <v>253</v>
      </c>
      <c r="CG5" s="1">
        <v>44294</v>
      </c>
      <c r="CH5" t="s">
        <v>269</v>
      </c>
      <c r="CI5">
        <v>1</v>
      </c>
      <c r="CJ5">
        <v>16068</v>
      </c>
      <c r="CK5">
        <v>20</v>
      </c>
      <c r="CL5">
        <v>1</v>
      </c>
      <c r="CM5">
        <v>1</v>
      </c>
      <c r="CN5">
        <v>1</v>
      </c>
      <c r="CO5" t="s">
        <v>270</v>
      </c>
      <c r="CP5" s="1">
        <v>44331</v>
      </c>
      <c r="CQ5">
        <v>8</v>
      </c>
      <c r="CR5">
        <v>16</v>
      </c>
      <c r="CS5">
        <v>0</v>
      </c>
      <c r="CT5" s="1">
        <v>44386</v>
      </c>
      <c r="CU5" t="s">
        <v>253</v>
      </c>
      <c r="CV5" s="1">
        <v>44333</v>
      </c>
      <c r="CW5" t="s">
        <v>271</v>
      </c>
      <c r="CX5">
        <v>1</v>
      </c>
      <c r="CY5">
        <v>25520</v>
      </c>
      <c r="CZ5">
        <v>10</v>
      </c>
      <c r="DA5">
        <v>1</v>
      </c>
      <c r="DB5">
        <v>1</v>
      </c>
      <c r="DC5">
        <v>1</v>
      </c>
      <c r="DD5" t="s">
        <v>250</v>
      </c>
      <c r="DE5" s="1">
        <v>44331</v>
      </c>
      <c r="DF5">
        <v>8</v>
      </c>
      <c r="DG5">
        <v>16</v>
      </c>
      <c r="DH5">
        <v>0</v>
      </c>
      <c r="DI5" s="1">
        <v>44386</v>
      </c>
      <c r="DJ5" t="s">
        <v>272</v>
      </c>
      <c r="DK5" s="1">
        <v>44355</v>
      </c>
      <c r="DL5" t="s">
        <v>273</v>
      </c>
      <c r="DM5">
        <v>1</v>
      </c>
      <c r="DN5">
        <v>18908</v>
      </c>
      <c r="DO5">
        <v>40</v>
      </c>
      <c r="DP5">
        <v>1</v>
      </c>
      <c r="DQ5">
        <v>1</v>
      </c>
      <c r="DR5">
        <v>1</v>
      </c>
      <c r="DS5" t="s">
        <v>250</v>
      </c>
      <c r="DT5" s="1">
        <v>44387</v>
      </c>
      <c r="DU5">
        <v>16</v>
      </c>
      <c r="DV5">
        <v>999</v>
      </c>
      <c r="DW5">
        <v>1</v>
      </c>
      <c r="DY5" t="s">
        <v>272</v>
      </c>
      <c r="DZ5" s="1">
        <v>44386</v>
      </c>
      <c r="EA5" t="s">
        <v>252</v>
      </c>
      <c r="EB5">
        <v>1</v>
      </c>
      <c r="EC5" s="1">
        <v>44257</v>
      </c>
      <c r="ED5">
        <v>1</v>
      </c>
      <c r="EF5">
        <v>1</v>
      </c>
      <c r="EG5" t="s">
        <v>274</v>
      </c>
      <c r="EH5">
        <v>0</v>
      </c>
      <c r="EJ5">
        <v>0</v>
      </c>
      <c r="EL5">
        <v>0</v>
      </c>
      <c r="EN5">
        <v>2</v>
      </c>
      <c r="EO5" t="s">
        <v>275</v>
      </c>
      <c r="EP5">
        <v>3</v>
      </c>
      <c r="EQ5">
        <v>2</v>
      </c>
      <c r="ER5">
        <v>3</v>
      </c>
      <c r="ES5">
        <v>1</v>
      </c>
      <c r="ET5">
        <v>4</v>
      </c>
      <c r="EU5">
        <v>1</v>
      </c>
      <c r="EV5" t="s">
        <v>276</v>
      </c>
      <c r="EW5">
        <v>1</v>
      </c>
      <c r="EX5">
        <v>1</v>
      </c>
      <c r="EY5">
        <v>0</v>
      </c>
      <c r="FB5">
        <v>0</v>
      </c>
      <c r="FE5">
        <v>0</v>
      </c>
      <c r="FG5">
        <v>0</v>
      </c>
      <c r="FH5">
        <v>0</v>
      </c>
      <c r="FI5">
        <v>0</v>
      </c>
      <c r="FJ5">
        <v>2</v>
      </c>
      <c r="FK5">
        <v>0</v>
      </c>
      <c r="FL5">
        <v>2</v>
      </c>
      <c r="FM5">
        <v>0</v>
      </c>
      <c r="FN5">
        <v>2</v>
      </c>
      <c r="FO5">
        <v>0</v>
      </c>
      <c r="FP5">
        <v>0</v>
      </c>
      <c r="FQ5">
        <v>0</v>
      </c>
      <c r="FR5">
        <v>1</v>
      </c>
      <c r="FS5" s="1">
        <v>44257</v>
      </c>
      <c r="FT5">
        <v>1</v>
      </c>
      <c r="FU5">
        <v>1</v>
      </c>
      <c r="FV5">
        <v>0</v>
      </c>
      <c r="FW5">
        <v>0</v>
      </c>
      <c r="FX5">
        <v>83</v>
      </c>
      <c r="FZ5">
        <v>5</v>
      </c>
      <c r="GA5">
        <v>5</v>
      </c>
      <c r="GB5">
        <v>6</v>
      </c>
      <c r="GC5">
        <v>5</v>
      </c>
      <c r="GD5">
        <v>5</v>
      </c>
      <c r="GE5">
        <v>2</v>
      </c>
      <c r="GF5">
        <v>7</v>
      </c>
      <c r="GG5">
        <v>3</v>
      </c>
      <c r="GH5">
        <v>5</v>
      </c>
      <c r="GI5">
        <v>3</v>
      </c>
      <c r="GJ5">
        <v>7</v>
      </c>
      <c r="GK5">
        <v>7</v>
      </c>
      <c r="GL5">
        <v>3</v>
      </c>
      <c r="GM5">
        <v>3</v>
      </c>
      <c r="GN5">
        <v>7</v>
      </c>
      <c r="GO5">
        <v>5</v>
      </c>
      <c r="GP5">
        <v>3</v>
      </c>
      <c r="GQ5">
        <v>4</v>
      </c>
      <c r="GR5">
        <f t="shared" si="0"/>
        <v>5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1</v>
      </c>
      <c r="HA5">
        <v>1</v>
      </c>
      <c r="HB5">
        <v>1</v>
      </c>
      <c r="HC5">
        <v>0</v>
      </c>
      <c r="HD5">
        <v>1</v>
      </c>
      <c r="HE5">
        <v>0</v>
      </c>
      <c r="HF5">
        <v>0</v>
      </c>
      <c r="HG5">
        <v>0</v>
      </c>
      <c r="HI5">
        <v>11</v>
      </c>
      <c r="HJ5">
        <v>4</v>
      </c>
      <c r="HK5">
        <v>1</v>
      </c>
      <c r="HL5">
        <v>2</v>
      </c>
      <c r="HM5">
        <v>0</v>
      </c>
      <c r="HN5">
        <v>2</v>
      </c>
      <c r="HO5">
        <v>1</v>
      </c>
      <c r="HP5">
        <v>1</v>
      </c>
      <c r="HQ5" s="1">
        <v>44257</v>
      </c>
      <c r="HR5">
        <v>2</v>
      </c>
      <c r="HS5">
        <v>-1</v>
      </c>
      <c r="HT5">
        <v>1</v>
      </c>
      <c r="HU5" s="1">
        <v>44257</v>
      </c>
      <c r="HV5" t="s">
        <v>277</v>
      </c>
      <c r="HX5">
        <v>1</v>
      </c>
      <c r="HZ5">
        <v>-1</v>
      </c>
      <c r="IA5">
        <v>1</v>
      </c>
      <c r="IB5">
        <v>1</v>
      </c>
    </row>
    <row r="6" spans="1:240" x14ac:dyDescent="0.2">
      <c r="A6">
        <v>3009</v>
      </c>
      <c r="B6">
        <v>16</v>
      </c>
      <c r="C6">
        <v>2</v>
      </c>
      <c r="D6">
        <v>0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 t="s">
        <v>278</v>
      </c>
      <c r="AF6">
        <v>3</v>
      </c>
      <c r="AG6">
        <v>3</v>
      </c>
      <c r="AI6">
        <v>1</v>
      </c>
      <c r="AJ6" s="1">
        <v>44285</v>
      </c>
      <c r="AK6">
        <v>1</v>
      </c>
      <c r="AL6">
        <v>4</v>
      </c>
      <c r="AM6">
        <v>4</v>
      </c>
      <c r="AN6" s="1">
        <v>44285</v>
      </c>
      <c r="AP6">
        <v>1</v>
      </c>
      <c r="AQ6">
        <v>16068</v>
      </c>
      <c r="AR6">
        <v>20</v>
      </c>
      <c r="AS6">
        <v>1</v>
      </c>
      <c r="AT6">
        <v>1</v>
      </c>
      <c r="AU6">
        <v>1</v>
      </c>
      <c r="AV6" t="s">
        <v>279</v>
      </c>
      <c r="AW6" s="1">
        <v>44295</v>
      </c>
      <c r="AX6">
        <v>0</v>
      </c>
      <c r="AZ6">
        <v>1</v>
      </c>
      <c r="BB6" t="s">
        <v>253</v>
      </c>
      <c r="BC6" s="1">
        <v>44333</v>
      </c>
      <c r="BD6" t="s">
        <v>254</v>
      </c>
      <c r="EB6">
        <v>1</v>
      </c>
      <c r="EC6" s="1">
        <v>44285</v>
      </c>
      <c r="ED6">
        <v>0</v>
      </c>
      <c r="EF6">
        <v>0</v>
      </c>
      <c r="EU6">
        <v>0</v>
      </c>
      <c r="EX6">
        <v>0</v>
      </c>
      <c r="EY6">
        <v>0</v>
      </c>
      <c r="FB6">
        <v>0</v>
      </c>
      <c r="FE6">
        <v>0</v>
      </c>
      <c r="FG6">
        <v>0</v>
      </c>
      <c r="FH6">
        <v>0</v>
      </c>
      <c r="FR6">
        <v>1</v>
      </c>
      <c r="FS6" s="1">
        <v>44285</v>
      </c>
      <c r="FT6">
        <v>1</v>
      </c>
      <c r="FU6">
        <v>1</v>
      </c>
      <c r="FV6">
        <v>0</v>
      </c>
      <c r="FW6">
        <v>0</v>
      </c>
      <c r="FX6">
        <v>65</v>
      </c>
      <c r="FY6" t="s">
        <v>280</v>
      </c>
      <c r="FZ6">
        <v>4</v>
      </c>
      <c r="GA6">
        <v>6</v>
      </c>
      <c r="GB6">
        <v>5</v>
      </c>
      <c r="GC6">
        <v>5</v>
      </c>
      <c r="GD6">
        <v>3</v>
      </c>
      <c r="GE6">
        <v>2</v>
      </c>
      <c r="GF6">
        <v>7</v>
      </c>
      <c r="GG6">
        <v>1</v>
      </c>
      <c r="GH6">
        <v>3</v>
      </c>
      <c r="GI6">
        <v>4</v>
      </c>
      <c r="GJ6">
        <v>5</v>
      </c>
      <c r="GK6">
        <v>3</v>
      </c>
      <c r="GL6">
        <v>1</v>
      </c>
      <c r="GM6">
        <v>3</v>
      </c>
      <c r="GN6">
        <v>6</v>
      </c>
      <c r="GO6">
        <v>3</v>
      </c>
      <c r="GP6">
        <v>3</v>
      </c>
      <c r="GQ6">
        <v>3</v>
      </c>
      <c r="GR6">
        <f t="shared" si="0"/>
        <v>1</v>
      </c>
      <c r="GS6" t="s">
        <v>281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0</v>
      </c>
      <c r="HF6">
        <v>0</v>
      </c>
      <c r="HG6">
        <v>0</v>
      </c>
      <c r="HH6" t="s">
        <v>282</v>
      </c>
      <c r="HI6">
        <v>10</v>
      </c>
      <c r="HJ6">
        <v>4</v>
      </c>
      <c r="HK6">
        <v>2</v>
      </c>
      <c r="HL6">
        <v>2</v>
      </c>
      <c r="HN6">
        <v>0</v>
      </c>
      <c r="HO6">
        <v>0</v>
      </c>
      <c r="HP6">
        <v>2</v>
      </c>
      <c r="HQ6" s="1">
        <v>44285</v>
      </c>
      <c r="HR6">
        <v>1</v>
      </c>
      <c r="HS6">
        <v>-1</v>
      </c>
      <c r="HT6">
        <v>1</v>
      </c>
      <c r="HU6" s="1">
        <v>44286</v>
      </c>
      <c r="HV6" t="s">
        <v>283</v>
      </c>
      <c r="HX6">
        <v>1</v>
      </c>
      <c r="HZ6">
        <v>-1</v>
      </c>
      <c r="IA6">
        <v>2</v>
      </c>
      <c r="IB6">
        <v>1</v>
      </c>
    </row>
    <row r="7" spans="1:240" x14ac:dyDescent="0.2">
      <c r="A7">
        <v>3010</v>
      </c>
      <c r="B7">
        <v>17</v>
      </c>
      <c r="C7">
        <v>2</v>
      </c>
      <c r="D7">
        <v>0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F7">
        <v>3</v>
      </c>
      <c r="AG7">
        <v>3</v>
      </c>
      <c r="AI7">
        <v>1</v>
      </c>
      <c r="AJ7" s="1">
        <v>44287</v>
      </c>
      <c r="AK7">
        <v>1</v>
      </c>
      <c r="AL7">
        <v>6</v>
      </c>
      <c r="AM7">
        <v>6</v>
      </c>
      <c r="AN7" s="1">
        <v>44287</v>
      </c>
      <c r="AP7">
        <v>1</v>
      </c>
      <c r="AQ7">
        <v>16068</v>
      </c>
      <c r="AR7">
        <v>20</v>
      </c>
      <c r="AS7">
        <v>1</v>
      </c>
      <c r="AT7">
        <v>1</v>
      </c>
      <c r="AU7">
        <v>1</v>
      </c>
      <c r="AV7" t="s">
        <v>279</v>
      </c>
      <c r="AW7" s="1">
        <v>44302</v>
      </c>
      <c r="AX7">
        <v>0</v>
      </c>
      <c r="AY7">
        <v>2</v>
      </c>
      <c r="AZ7">
        <v>0</v>
      </c>
      <c r="BA7" s="1">
        <v>44302</v>
      </c>
      <c r="BB7" t="s">
        <v>253</v>
      </c>
      <c r="BC7" s="1">
        <v>44333</v>
      </c>
      <c r="BD7" t="s">
        <v>254</v>
      </c>
      <c r="BE7">
        <v>1</v>
      </c>
      <c r="BF7">
        <v>25520</v>
      </c>
      <c r="BG7">
        <v>30</v>
      </c>
      <c r="BH7">
        <v>1</v>
      </c>
      <c r="BI7">
        <v>1</v>
      </c>
      <c r="BJ7">
        <v>1</v>
      </c>
      <c r="BK7" t="s">
        <v>279</v>
      </c>
      <c r="BL7" s="1">
        <v>44303</v>
      </c>
      <c r="BM7">
        <v>2</v>
      </c>
      <c r="BN7">
        <v>4</v>
      </c>
      <c r="BO7">
        <v>0</v>
      </c>
      <c r="BP7" s="1">
        <v>44330</v>
      </c>
      <c r="BQ7" t="s">
        <v>253</v>
      </c>
      <c r="BR7" s="1">
        <v>44333</v>
      </c>
      <c r="BS7" t="s">
        <v>254</v>
      </c>
      <c r="BT7">
        <v>1</v>
      </c>
      <c r="BU7">
        <v>18908</v>
      </c>
      <c r="BV7">
        <v>40</v>
      </c>
      <c r="BW7">
        <v>1</v>
      </c>
      <c r="BX7">
        <v>1</v>
      </c>
      <c r="BY7">
        <v>1</v>
      </c>
      <c r="BZ7" t="s">
        <v>279</v>
      </c>
      <c r="CA7" s="1">
        <v>44331</v>
      </c>
      <c r="CB7">
        <v>4</v>
      </c>
      <c r="CC7">
        <v>16</v>
      </c>
      <c r="CD7">
        <v>1</v>
      </c>
      <c r="CF7" t="s">
        <v>253</v>
      </c>
      <c r="CG7" s="1">
        <v>44333</v>
      </c>
      <c r="CH7" t="s">
        <v>252</v>
      </c>
      <c r="CI7">
        <v>1</v>
      </c>
      <c r="CJ7">
        <v>76380</v>
      </c>
      <c r="CK7">
        <v>60</v>
      </c>
      <c r="CL7">
        <v>1</v>
      </c>
      <c r="CM7">
        <v>1</v>
      </c>
      <c r="CN7">
        <v>1</v>
      </c>
      <c r="CO7" t="s">
        <v>279</v>
      </c>
      <c r="CP7" s="1">
        <v>44388</v>
      </c>
      <c r="CQ7">
        <v>16</v>
      </c>
      <c r="CS7">
        <v>1</v>
      </c>
      <c r="CU7" t="s">
        <v>272</v>
      </c>
      <c r="CV7" s="1">
        <v>44383</v>
      </c>
      <c r="CW7" t="s">
        <v>271</v>
      </c>
      <c r="EB7">
        <v>1</v>
      </c>
      <c r="EC7" s="1">
        <v>44287</v>
      </c>
      <c r="ED7">
        <v>1</v>
      </c>
      <c r="EE7" t="s">
        <v>284</v>
      </c>
      <c r="EF7">
        <v>0</v>
      </c>
      <c r="EN7">
        <v>1</v>
      </c>
      <c r="EO7" t="s">
        <v>285</v>
      </c>
      <c r="EP7">
        <v>3</v>
      </c>
      <c r="EQ7">
        <v>2</v>
      </c>
      <c r="ER7">
        <v>2</v>
      </c>
      <c r="ES7">
        <v>1</v>
      </c>
      <c r="ET7">
        <v>6</v>
      </c>
      <c r="EU7">
        <v>0</v>
      </c>
      <c r="EX7">
        <v>0</v>
      </c>
      <c r="EY7">
        <v>0</v>
      </c>
      <c r="FB7">
        <v>0</v>
      </c>
      <c r="FE7">
        <v>0</v>
      </c>
      <c r="FG7">
        <v>0</v>
      </c>
      <c r="FH7">
        <v>0</v>
      </c>
      <c r="FR7">
        <v>1</v>
      </c>
      <c r="FS7" s="1">
        <v>44287</v>
      </c>
      <c r="FT7">
        <v>1</v>
      </c>
      <c r="FU7">
        <v>0</v>
      </c>
      <c r="FV7">
        <v>1</v>
      </c>
      <c r="FW7">
        <v>0</v>
      </c>
      <c r="FX7">
        <v>75</v>
      </c>
      <c r="FZ7">
        <v>4</v>
      </c>
      <c r="GA7">
        <v>5</v>
      </c>
      <c r="GB7">
        <v>5</v>
      </c>
      <c r="GC7">
        <v>5</v>
      </c>
      <c r="GD7">
        <v>5</v>
      </c>
      <c r="GE7">
        <v>1</v>
      </c>
      <c r="GF7">
        <v>7</v>
      </c>
      <c r="GG7">
        <v>3</v>
      </c>
      <c r="GH7">
        <v>6</v>
      </c>
      <c r="GI7">
        <v>1</v>
      </c>
      <c r="GJ7">
        <v>7</v>
      </c>
      <c r="GK7">
        <v>7</v>
      </c>
      <c r="GL7">
        <v>1</v>
      </c>
      <c r="GM7">
        <v>2</v>
      </c>
      <c r="GN7">
        <v>7</v>
      </c>
      <c r="GO7">
        <v>4</v>
      </c>
      <c r="GP7">
        <v>2</v>
      </c>
      <c r="GQ7">
        <v>4</v>
      </c>
      <c r="HQ7" s="1">
        <v>44287</v>
      </c>
      <c r="HR7">
        <v>1</v>
      </c>
      <c r="HS7">
        <v>-1</v>
      </c>
      <c r="HT7">
        <v>1</v>
      </c>
      <c r="HU7" s="1">
        <v>44288</v>
      </c>
      <c r="HV7" t="s">
        <v>286</v>
      </c>
      <c r="HX7">
        <v>1</v>
      </c>
      <c r="HZ7">
        <v>-1</v>
      </c>
      <c r="IA7">
        <v>1</v>
      </c>
      <c r="IB7">
        <v>1</v>
      </c>
    </row>
    <row r="8" spans="1:240" x14ac:dyDescent="0.2">
      <c r="A8">
        <v>3014</v>
      </c>
      <c r="B8">
        <v>15</v>
      </c>
      <c r="C8">
        <v>2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 t="s">
        <v>295</v>
      </c>
      <c r="AF8">
        <v>3</v>
      </c>
      <c r="AG8">
        <v>3</v>
      </c>
      <c r="AI8">
        <v>1</v>
      </c>
      <c r="AJ8" s="1">
        <v>44389</v>
      </c>
      <c r="AK8">
        <v>1</v>
      </c>
      <c r="AL8">
        <v>5</v>
      </c>
      <c r="AM8">
        <v>5</v>
      </c>
      <c r="AN8" s="1">
        <v>44389</v>
      </c>
      <c r="BE8">
        <v>1</v>
      </c>
      <c r="BF8">
        <v>13569</v>
      </c>
      <c r="BG8">
        <v>10</v>
      </c>
      <c r="BH8">
        <v>1</v>
      </c>
      <c r="BI8">
        <v>1</v>
      </c>
      <c r="BJ8">
        <v>1</v>
      </c>
      <c r="BK8" t="s">
        <v>279</v>
      </c>
      <c r="BL8" s="1">
        <v>44391</v>
      </c>
      <c r="BM8">
        <v>0</v>
      </c>
      <c r="BN8">
        <v>2</v>
      </c>
      <c r="BO8">
        <v>0</v>
      </c>
      <c r="BP8" s="1">
        <v>44405</v>
      </c>
      <c r="BQ8" t="s">
        <v>296</v>
      </c>
      <c r="BR8" s="1">
        <v>44390</v>
      </c>
      <c r="BS8" t="s">
        <v>252</v>
      </c>
      <c r="BT8">
        <v>1</v>
      </c>
      <c r="BU8">
        <v>13571</v>
      </c>
      <c r="BV8">
        <v>20</v>
      </c>
      <c r="BW8">
        <v>1</v>
      </c>
      <c r="BX8">
        <v>1</v>
      </c>
      <c r="BY8">
        <v>1</v>
      </c>
      <c r="BZ8" t="s">
        <v>270</v>
      </c>
      <c r="CA8" s="1">
        <v>44406</v>
      </c>
      <c r="CB8">
        <v>2</v>
      </c>
      <c r="CD8">
        <v>1</v>
      </c>
      <c r="CF8" t="s">
        <v>253</v>
      </c>
      <c r="CG8" s="1">
        <v>44406</v>
      </c>
      <c r="CH8" t="s">
        <v>252</v>
      </c>
      <c r="EB8">
        <v>1</v>
      </c>
      <c r="EC8" s="1">
        <v>44389</v>
      </c>
      <c r="ED8">
        <v>1</v>
      </c>
      <c r="EE8" t="s">
        <v>297</v>
      </c>
      <c r="EF8">
        <v>1</v>
      </c>
      <c r="EG8" t="s">
        <v>293</v>
      </c>
      <c r="EH8">
        <v>0</v>
      </c>
      <c r="EJ8">
        <v>0</v>
      </c>
      <c r="EL8">
        <v>0</v>
      </c>
      <c r="EN8">
        <v>2</v>
      </c>
      <c r="EO8" t="s">
        <v>294</v>
      </c>
      <c r="EP8">
        <v>1</v>
      </c>
      <c r="EQ8">
        <v>3</v>
      </c>
      <c r="ER8">
        <v>3</v>
      </c>
      <c r="ES8">
        <v>1</v>
      </c>
      <c r="ET8">
        <v>4</v>
      </c>
      <c r="EU8">
        <v>0</v>
      </c>
      <c r="EX8">
        <v>0</v>
      </c>
      <c r="EY8">
        <v>0</v>
      </c>
      <c r="FB8">
        <v>0</v>
      </c>
      <c r="FE8">
        <v>0</v>
      </c>
      <c r="FG8">
        <v>0</v>
      </c>
      <c r="FH8">
        <v>0</v>
      </c>
      <c r="FR8">
        <v>1</v>
      </c>
      <c r="FS8" s="1">
        <v>44389</v>
      </c>
      <c r="FT8">
        <v>1</v>
      </c>
      <c r="FU8">
        <v>0</v>
      </c>
      <c r="FV8">
        <v>0</v>
      </c>
      <c r="FW8">
        <v>0</v>
      </c>
      <c r="FX8">
        <v>58</v>
      </c>
      <c r="FY8" t="s">
        <v>298</v>
      </c>
      <c r="FZ8">
        <v>5</v>
      </c>
      <c r="GA8">
        <v>6</v>
      </c>
      <c r="GB8">
        <v>5</v>
      </c>
      <c r="GC8">
        <v>4</v>
      </c>
      <c r="GD8">
        <v>1</v>
      </c>
      <c r="GE8">
        <v>3</v>
      </c>
      <c r="GF8">
        <v>3</v>
      </c>
      <c r="GG8">
        <v>1</v>
      </c>
      <c r="GH8">
        <v>3</v>
      </c>
      <c r="GI8">
        <v>4</v>
      </c>
      <c r="GJ8">
        <v>5</v>
      </c>
      <c r="GK8">
        <v>6</v>
      </c>
      <c r="GL8">
        <v>1</v>
      </c>
      <c r="GM8">
        <v>4</v>
      </c>
      <c r="GN8">
        <v>4</v>
      </c>
      <c r="GO8">
        <v>2</v>
      </c>
      <c r="GP8">
        <v>2</v>
      </c>
      <c r="GQ8">
        <v>2</v>
      </c>
      <c r="GR8">
        <f t="shared" si="0"/>
        <v>5</v>
      </c>
      <c r="GT8">
        <v>0</v>
      </c>
      <c r="GU8">
        <v>0</v>
      </c>
      <c r="GV8">
        <v>1</v>
      </c>
      <c r="GW8">
        <v>0</v>
      </c>
      <c r="GX8">
        <v>1</v>
      </c>
      <c r="GY8">
        <v>1</v>
      </c>
      <c r="GZ8">
        <v>0</v>
      </c>
      <c r="HA8">
        <v>0</v>
      </c>
      <c r="HB8">
        <v>1</v>
      </c>
      <c r="HC8">
        <v>0</v>
      </c>
      <c r="HD8">
        <v>0</v>
      </c>
      <c r="HE8">
        <v>0</v>
      </c>
      <c r="HF8">
        <v>0</v>
      </c>
      <c r="HG8">
        <v>1</v>
      </c>
      <c r="HI8">
        <v>16</v>
      </c>
      <c r="HJ8">
        <v>3</v>
      </c>
      <c r="HK8">
        <v>1</v>
      </c>
      <c r="HL8">
        <v>3</v>
      </c>
      <c r="HM8">
        <v>3</v>
      </c>
      <c r="HN8">
        <v>2</v>
      </c>
      <c r="HO8">
        <v>2</v>
      </c>
      <c r="HP8">
        <v>2</v>
      </c>
      <c r="HQ8" s="1">
        <v>44389</v>
      </c>
      <c r="HR8">
        <v>1</v>
      </c>
      <c r="HS8">
        <v>-1</v>
      </c>
      <c r="HT8">
        <v>0</v>
      </c>
      <c r="HW8">
        <v>1</v>
      </c>
      <c r="HX8">
        <v>1</v>
      </c>
      <c r="HZ8">
        <v>-1</v>
      </c>
      <c r="IA8">
        <v>1</v>
      </c>
      <c r="IB8">
        <v>1</v>
      </c>
    </row>
    <row r="9" spans="1:240" x14ac:dyDescent="0.2">
      <c r="A9">
        <v>3016</v>
      </c>
      <c r="B9">
        <v>17</v>
      </c>
      <c r="C9">
        <v>2</v>
      </c>
      <c r="D9">
        <v>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F9">
        <v>3</v>
      </c>
      <c r="AG9">
        <v>3</v>
      </c>
      <c r="AI9">
        <v>1</v>
      </c>
      <c r="AJ9" s="1">
        <v>44393</v>
      </c>
      <c r="AK9">
        <v>1</v>
      </c>
      <c r="AL9">
        <v>5</v>
      </c>
      <c r="AM9">
        <v>5</v>
      </c>
      <c r="AN9" s="1">
        <v>44393</v>
      </c>
      <c r="AP9">
        <v>1</v>
      </c>
      <c r="AQ9">
        <v>281</v>
      </c>
      <c r="AR9">
        <v>50</v>
      </c>
      <c r="AS9">
        <v>1</v>
      </c>
      <c r="AT9">
        <v>1</v>
      </c>
      <c r="AU9">
        <v>1</v>
      </c>
      <c r="AV9" t="s">
        <v>299</v>
      </c>
      <c r="AW9" s="1">
        <v>44328</v>
      </c>
      <c r="AX9">
        <v>-1</v>
      </c>
      <c r="AZ9">
        <v>1</v>
      </c>
      <c r="BB9" t="s">
        <v>272</v>
      </c>
      <c r="BC9" s="1">
        <v>44393</v>
      </c>
      <c r="BD9" t="s">
        <v>300</v>
      </c>
      <c r="BE9">
        <v>1</v>
      </c>
      <c r="BF9">
        <v>25520</v>
      </c>
      <c r="BG9">
        <v>10</v>
      </c>
      <c r="BH9">
        <v>1</v>
      </c>
      <c r="BI9">
        <v>1</v>
      </c>
      <c r="BJ9">
        <v>1</v>
      </c>
      <c r="BK9" t="s">
        <v>270</v>
      </c>
      <c r="BL9" s="1">
        <v>44398</v>
      </c>
      <c r="BM9">
        <v>0</v>
      </c>
      <c r="BN9">
        <v>2</v>
      </c>
      <c r="BO9">
        <v>0</v>
      </c>
      <c r="BP9" s="1">
        <v>44405</v>
      </c>
      <c r="BQ9" t="s">
        <v>253</v>
      </c>
      <c r="BR9" s="1">
        <v>44411</v>
      </c>
      <c r="BS9" t="s">
        <v>254</v>
      </c>
      <c r="BT9">
        <v>1</v>
      </c>
      <c r="BU9">
        <v>16068</v>
      </c>
      <c r="BV9">
        <v>20</v>
      </c>
      <c r="BW9">
        <v>1</v>
      </c>
      <c r="BX9">
        <v>1</v>
      </c>
      <c r="BY9">
        <v>1</v>
      </c>
      <c r="BZ9" t="s">
        <v>270</v>
      </c>
      <c r="CA9" s="1">
        <v>44406</v>
      </c>
      <c r="CB9">
        <v>2</v>
      </c>
      <c r="CD9">
        <v>1</v>
      </c>
      <c r="CF9" t="s">
        <v>253</v>
      </c>
      <c r="CG9" s="1">
        <v>44411</v>
      </c>
      <c r="CH9" t="s">
        <v>254</v>
      </c>
      <c r="EB9">
        <v>1</v>
      </c>
      <c r="EC9" s="1">
        <v>44393</v>
      </c>
      <c r="ED9">
        <v>1</v>
      </c>
      <c r="EE9" t="s">
        <v>301</v>
      </c>
      <c r="EF9">
        <v>0</v>
      </c>
      <c r="EN9">
        <v>5</v>
      </c>
      <c r="EO9" t="s">
        <v>302</v>
      </c>
      <c r="EP9">
        <v>1</v>
      </c>
      <c r="EQ9">
        <v>2</v>
      </c>
      <c r="ER9">
        <v>2</v>
      </c>
      <c r="ES9">
        <v>1</v>
      </c>
      <c r="ET9">
        <v>6</v>
      </c>
      <c r="EU9">
        <v>0</v>
      </c>
      <c r="EX9">
        <v>0</v>
      </c>
      <c r="EY9">
        <v>0</v>
      </c>
      <c r="FB9">
        <v>0</v>
      </c>
      <c r="FE9">
        <v>0</v>
      </c>
      <c r="FG9">
        <v>0</v>
      </c>
      <c r="FH9">
        <v>0</v>
      </c>
      <c r="FR9">
        <v>1</v>
      </c>
      <c r="FS9" s="1">
        <v>44393</v>
      </c>
      <c r="FT9">
        <v>1</v>
      </c>
      <c r="FU9">
        <v>0</v>
      </c>
      <c r="FV9">
        <v>0</v>
      </c>
      <c r="FW9">
        <v>0</v>
      </c>
      <c r="FX9">
        <v>68</v>
      </c>
      <c r="FZ9">
        <v>6</v>
      </c>
      <c r="GA9">
        <v>5</v>
      </c>
      <c r="GB9">
        <v>5</v>
      </c>
      <c r="GC9">
        <v>4</v>
      </c>
      <c r="GD9">
        <v>4</v>
      </c>
      <c r="GE9">
        <v>2</v>
      </c>
      <c r="GF9">
        <v>6</v>
      </c>
      <c r="GG9">
        <v>2</v>
      </c>
      <c r="GH9">
        <v>2</v>
      </c>
      <c r="GI9">
        <v>3</v>
      </c>
      <c r="GJ9">
        <v>3</v>
      </c>
      <c r="GK9">
        <v>5</v>
      </c>
      <c r="GL9">
        <v>2</v>
      </c>
      <c r="GM9">
        <v>3</v>
      </c>
      <c r="GN9">
        <v>3</v>
      </c>
      <c r="GO9">
        <v>5</v>
      </c>
      <c r="GP9">
        <v>5</v>
      </c>
      <c r="GQ9">
        <v>5</v>
      </c>
      <c r="GR9">
        <f t="shared" si="0"/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1</v>
      </c>
      <c r="HC9">
        <v>0</v>
      </c>
      <c r="HD9">
        <v>0</v>
      </c>
      <c r="HE9">
        <v>0</v>
      </c>
      <c r="HF9">
        <v>0</v>
      </c>
      <c r="HG9">
        <v>0</v>
      </c>
      <c r="HI9">
        <v>15</v>
      </c>
      <c r="HJ9">
        <v>2</v>
      </c>
      <c r="HK9">
        <v>4</v>
      </c>
      <c r="HL9">
        <v>2</v>
      </c>
      <c r="HM9">
        <v>2</v>
      </c>
      <c r="HN9">
        <v>2</v>
      </c>
      <c r="HO9">
        <v>2</v>
      </c>
      <c r="HP9">
        <v>1</v>
      </c>
      <c r="HQ9" s="1">
        <v>44393</v>
      </c>
      <c r="HR9">
        <v>1</v>
      </c>
      <c r="HS9">
        <v>-1</v>
      </c>
      <c r="HT9">
        <v>0</v>
      </c>
      <c r="HW9">
        <v>2</v>
      </c>
      <c r="HX9">
        <v>1</v>
      </c>
      <c r="HZ9">
        <v>-1</v>
      </c>
      <c r="IA9">
        <v>1</v>
      </c>
      <c r="IB9">
        <v>1</v>
      </c>
    </row>
    <row r="10" spans="1:240" x14ac:dyDescent="0.2">
      <c r="A10">
        <v>3018</v>
      </c>
      <c r="B10">
        <v>15</v>
      </c>
      <c r="C10">
        <v>1</v>
      </c>
      <c r="D10">
        <v>0</v>
      </c>
      <c r="E10">
        <v>2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1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 t="s">
        <v>303</v>
      </c>
      <c r="AF10">
        <v>3</v>
      </c>
      <c r="AG10">
        <v>3</v>
      </c>
      <c r="AI10">
        <v>1</v>
      </c>
      <c r="AJ10" s="1">
        <v>44425</v>
      </c>
      <c r="AK10">
        <v>1</v>
      </c>
      <c r="AL10">
        <v>4</v>
      </c>
      <c r="AM10">
        <v>4</v>
      </c>
      <c r="AN10" s="1">
        <v>44425</v>
      </c>
      <c r="AP10">
        <v>1</v>
      </c>
      <c r="AQ10">
        <v>1216</v>
      </c>
      <c r="AR10">
        <v>0.1</v>
      </c>
      <c r="AS10">
        <v>1</v>
      </c>
      <c r="AT10">
        <v>9</v>
      </c>
      <c r="AU10">
        <v>1</v>
      </c>
      <c r="AV10" t="s">
        <v>279</v>
      </c>
      <c r="AW10" s="1">
        <v>44368</v>
      </c>
      <c r="AX10">
        <v>-1</v>
      </c>
      <c r="AY10">
        <v>999</v>
      </c>
      <c r="AZ10">
        <v>1</v>
      </c>
      <c r="BB10" t="s">
        <v>253</v>
      </c>
      <c r="BC10" s="1">
        <v>44425</v>
      </c>
      <c r="BD10" t="s">
        <v>304</v>
      </c>
      <c r="BE10">
        <v>1</v>
      </c>
      <c r="BF10">
        <v>35532</v>
      </c>
      <c r="BH10">
        <v>1</v>
      </c>
      <c r="BI10">
        <v>1</v>
      </c>
      <c r="BJ10">
        <v>1</v>
      </c>
      <c r="BK10" t="s">
        <v>250</v>
      </c>
      <c r="BL10" s="1">
        <v>44428</v>
      </c>
      <c r="BM10">
        <v>0</v>
      </c>
      <c r="BN10">
        <v>2</v>
      </c>
      <c r="BO10">
        <v>0</v>
      </c>
      <c r="BP10" s="1">
        <v>44428</v>
      </c>
      <c r="BQ10" t="s">
        <v>253</v>
      </c>
      <c r="BR10" s="1">
        <v>44428</v>
      </c>
      <c r="BS10" t="s">
        <v>255</v>
      </c>
      <c r="BT10">
        <v>1</v>
      </c>
      <c r="BU10">
        <v>35533</v>
      </c>
      <c r="BV10">
        <v>20</v>
      </c>
      <c r="BW10">
        <v>1</v>
      </c>
      <c r="BX10">
        <v>1</v>
      </c>
      <c r="BY10">
        <v>1</v>
      </c>
      <c r="BZ10" t="s">
        <v>250</v>
      </c>
      <c r="CA10" s="1">
        <v>44429</v>
      </c>
      <c r="CB10">
        <v>2</v>
      </c>
      <c r="CC10">
        <v>999</v>
      </c>
      <c r="CD10">
        <v>1</v>
      </c>
      <c r="CF10" t="s">
        <v>253</v>
      </c>
      <c r="CG10" s="1">
        <v>44455</v>
      </c>
      <c r="CH10" t="s">
        <v>255</v>
      </c>
      <c r="EB10">
        <v>1</v>
      </c>
      <c r="EC10" s="1">
        <v>44425</v>
      </c>
      <c r="ED10">
        <v>1</v>
      </c>
      <c r="EE10" t="s">
        <v>305</v>
      </c>
      <c r="EF10">
        <v>1</v>
      </c>
      <c r="EG10" t="s">
        <v>306</v>
      </c>
      <c r="EH10">
        <v>1</v>
      </c>
      <c r="EI10" t="s">
        <v>306</v>
      </c>
      <c r="EJ10">
        <v>0</v>
      </c>
      <c r="EL10">
        <v>0</v>
      </c>
      <c r="EN10">
        <v>3</v>
      </c>
      <c r="EO10" t="s">
        <v>307</v>
      </c>
      <c r="EP10">
        <v>4</v>
      </c>
      <c r="EQ10">
        <v>4</v>
      </c>
      <c r="ER10">
        <v>4</v>
      </c>
      <c r="ES10">
        <v>2</v>
      </c>
      <c r="ET10">
        <v>4</v>
      </c>
      <c r="EU10">
        <v>0</v>
      </c>
      <c r="EX10">
        <v>1</v>
      </c>
      <c r="EY10">
        <v>0</v>
      </c>
      <c r="FB10">
        <v>0</v>
      </c>
      <c r="FE10">
        <v>0</v>
      </c>
      <c r="FG10">
        <v>0</v>
      </c>
      <c r="FH10">
        <v>0</v>
      </c>
      <c r="FR10">
        <v>1</v>
      </c>
      <c r="FS10" s="1">
        <v>44425</v>
      </c>
      <c r="FT10">
        <v>1</v>
      </c>
      <c r="FU10">
        <v>1</v>
      </c>
      <c r="FV10">
        <v>0</v>
      </c>
      <c r="FW10">
        <v>0</v>
      </c>
      <c r="FX10">
        <v>57</v>
      </c>
      <c r="FY10" t="s">
        <v>308</v>
      </c>
      <c r="FZ10">
        <v>3</v>
      </c>
      <c r="GA10">
        <v>4</v>
      </c>
      <c r="GB10">
        <v>5</v>
      </c>
      <c r="GC10">
        <v>3</v>
      </c>
      <c r="GD10">
        <v>1</v>
      </c>
      <c r="GE10">
        <v>3</v>
      </c>
      <c r="GF10">
        <v>7</v>
      </c>
      <c r="GG10">
        <v>1</v>
      </c>
      <c r="GH10">
        <v>3</v>
      </c>
      <c r="GI10">
        <v>5</v>
      </c>
      <c r="GJ10">
        <v>5</v>
      </c>
      <c r="GK10">
        <v>6</v>
      </c>
      <c r="GL10">
        <v>3</v>
      </c>
      <c r="GM10">
        <v>3</v>
      </c>
      <c r="GN10">
        <v>3</v>
      </c>
      <c r="GO10">
        <v>2</v>
      </c>
      <c r="GP10">
        <v>1</v>
      </c>
      <c r="GQ10">
        <v>2</v>
      </c>
      <c r="GR10">
        <f t="shared" si="0"/>
        <v>5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1</v>
      </c>
      <c r="HD10">
        <v>1</v>
      </c>
      <c r="HE10">
        <v>1</v>
      </c>
      <c r="HF10">
        <v>0</v>
      </c>
      <c r="HG10">
        <v>1</v>
      </c>
      <c r="HH10" t="s">
        <v>309</v>
      </c>
      <c r="HI10">
        <v>28</v>
      </c>
      <c r="HJ10">
        <v>5</v>
      </c>
      <c r="HK10">
        <v>5</v>
      </c>
      <c r="HL10">
        <v>4</v>
      </c>
      <c r="HM10">
        <v>3</v>
      </c>
      <c r="HN10">
        <v>4</v>
      </c>
      <c r="HO10">
        <v>3</v>
      </c>
      <c r="HP10">
        <v>4</v>
      </c>
      <c r="HQ10" s="1">
        <v>44425</v>
      </c>
      <c r="HR10">
        <v>1</v>
      </c>
      <c r="HS10">
        <v>-1</v>
      </c>
      <c r="HT10">
        <v>1</v>
      </c>
      <c r="HU10" s="1">
        <v>44425</v>
      </c>
      <c r="HV10" t="s">
        <v>310</v>
      </c>
      <c r="HX10">
        <v>1</v>
      </c>
      <c r="HZ10">
        <v>-1</v>
      </c>
      <c r="IA10">
        <v>1</v>
      </c>
      <c r="IB10">
        <v>1</v>
      </c>
      <c r="IF10" t="s">
        <v>311</v>
      </c>
    </row>
    <row r="11" spans="1:240" x14ac:dyDescent="0.2">
      <c r="A11">
        <v>3019</v>
      </c>
      <c r="B11">
        <v>17</v>
      </c>
      <c r="C11">
        <v>2</v>
      </c>
      <c r="D11">
        <v>0</v>
      </c>
      <c r="E11">
        <v>4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1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 t="s">
        <v>312</v>
      </c>
      <c r="AF11">
        <v>3</v>
      </c>
      <c r="AG11">
        <v>3</v>
      </c>
      <c r="AH11">
        <v>1</v>
      </c>
      <c r="AI11">
        <v>1</v>
      </c>
      <c r="AJ11" s="1">
        <v>44551</v>
      </c>
      <c r="AK11">
        <v>1</v>
      </c>
      <c r="AL11">
        <v>4</v>
      </c>
      <c r="AM11">
        <v>4</v>
      </c>
      <c r="AN11" s="1">
        <v>44551</v>
      </c>
      <c r="AP11">
        <v>1</v>
      </c>
      <c r="AQ11">
        <v>64544</v>
      </c>
      <c r="AS11">
        <v>1</v>
      </c>
      <c r="AT11">
        <v>1</v>
      </c>
      <c r="AU11">
        <v>1</v>
      </c>
      <c r="AV11" t="s">
        <v>261</v>
      </c>
      <c r="AW11" s="1">
        <v>43466</v>
      </c>
      <c r="AX11">
        <v>-1</v>
      </c>
      <c r="AZ11">
        <v>1</v>
      </c>
      <c r="BB11" t="s">
        <v>253</v>
      </c>
      <c r="BC11" s="1">
        <v>44551</v>
      </c>
      <c r="BD11" t="s">
        <v>313</v>
      </c>
      <c r="BE11">
        <v>1</v>
      </c>
      <c r="BH11">
        <v>1</v>
      </c>
      <c r="BI11">
        <v>99</v>
      </c>
      <c r="BJ11">
        <v>2</v>
      </c>
      <c r="BK11" t="s">
        <v>314</v>
      </c>
      <c r="BL11" s="1">
        <v>43466</v>
      </c>
      <c r="BM11">
        <v>-1</v>
      </c>
      <c r="BN11">
        <v>999</v>
      </c>
      <c r="BO11">
        <v>1</v>
      </c>
      <c r="BQ11" t="s">
        <v>253</v>
      </c>
      <c r="BR11" s="1">
        <v>44551</v>
      </c>
      <c r="BS11" t="s">
        <v>315</v>
      </c>
      <c r="BT11">
        <v>1</v>
      </c>
      <c r="BW11">
        <v>1</v>
      </c>
      <c r="BX11">
        <v>9</v>
      </c>
      <c r="BY11">
        <v>1</v>
      </c>
      <c r="BZ11" t="s">
        <v>316</v>
      </c>
      <c r="CA11" s="1">
        <v>43101</v>
      </c>
      <c r="CB11">
        <v>-1</v>
      </c>
      <c r="CD11">
        <v>1</v>
      </c>
      <c r="CF11" t="s">
        <v>253</v>
      </c>
      <c r="CG11" s="1">
        <v>44551</v>
      </c>
      <c r="CH11" t="s">
        <v>317</v>
      </c>
      <c r="CI11">
        <v>1</v>
      </c>
      <c r="CJ11">
        <v>13569</v>
      </c>
      <c r="CK11">
        <v>10</v>
      </c>
      <c r="CL11">
        <v>1</v>
      </c>
      <c r="CM11">
        <v>1</v>
      </c>
      <c r="CN11">
        <v>1</v>
      </c>
      <c r="CO11" t="s">
        <v>261</v>
      </c>
      <c r="CP11" s="1">
        <v>44565</v>
      </c>
      <c r="CQ11">
        <v>0</v>
      </c>
      <c r="CR11">
        <v>2</v>
      </c>
      <c r="CS11">
        <v>0</v>
      </c>
      <c r="CT11" s="1">
        <v>44579</v>
      </c>
      <c r="CU11" t="s">
        <v>253</v>
      </c>
      <c r="CV11" s="1">
        <v>44579</v>
      </c>
      <c r="CW11" t="s">
        <v>271</v>
      </c>
      <c r="CX11">
        <v>1</v>
      </c>
      <c r="CY11">
        <v>16068</v>
      </c>
      <c r="CZ11">
        <v>20</v>
      </c>
      <c r="DA11">
        <v>1</v>
      </c>
      <c r="DB11">
        <v>1</v>
      </c>
      <c r="DC11">
        <v>1</v>
      </c>
      <c r="DD11" t="s">
        <v>261</v>
      </c>
      <c r="DE11" s="1">
        <v>44580</v>
      </c>
      <c r="DF11">
        <v>2</v>
      </c>
      <c r="DG11">
        <v>4</v>
      </c>
      <c r="DH11">
        <v>1</v>
      </c>
      <c r="DJ11" t="s">
        <v>253</v>
      </c>
      <c r="DK11" s="1">
        <v>44586</v>
      </c>
      <c r="DL11" t="s">
        <v>273</v>
      </c>
      <c r="DM11">
        <v>1</v>
      </c>
      <c r="DN11">
        <v>18908</v>
      </c>
      <c r="DO11">
        <v>40</v>
      </c>
      <c r="DP11">
        <v>1</v>
      </c>
      <c r="DQ11">
        <v>1</v>
      </c>
      <c r="DR11">
        <v>1</v>
      </c>
      <c r="DS11" t="s">
        <v>261</v>
      </c>
      <c r="DT11" s="1">
        <v>44593</v>
      </c>
      <c r="DU11">
        <v>4</v>
      </c>
      <c r="DW11">
        <v>1</v>
      </c>
      <c r="DY11" t="s">
        <v>253</v>
      </c>
      <c r="DZ11" s="1">
        <v>44593</v>
      </c>
      <c r="EA11" t="s">
        <v>252</v>
      </c>
      <c r="EB11">
        <v>1</v>
      </c>
      <c r="EC11" s="1">
        <v>44551</v>
      </c>
      <c r="ED11">
        <v>1</v>
      </c>
      <c r="EE11" t="s">
        <v>318</v>
      </c>
      <c r="EF11">
        <v>1</v>
      </c>
      <c r="EG11" t="s">
        <v>319</v>
      </c>
      <c r="EH11">
        <v>1</v>
      </c>
      <c r="EI11" t="s">
        <v>320</v>
      </c>
      <c r="EJ11">
        <v>0</v>
      </c>
      <c r="EL11">
        <v>0</v>
      </c>
      <c r="EN11">
        <v>3</v>
      </c>
      <c r="EO11" t="s">
        <v>321</v>
      </c>
      <c r="EP11">
        <v>4</v>
      </c>
      <c r="EQ11">
        <v>2</v>
      </c>
      <c r="ER11">
        <v>2</v>
      </c>
      <c r="ES11">
        <v>1</v>
      </c>
      <c r="ET11">
        <v>4</v>
      </c>
      <c r="EU11">
        <v>0</v>
      </c>
      <c r="EX11">
        <v>1</v>
      </c>
      <c r="EY11">
        <v>0</v>
      </c>
      <c r="FB11">
        <v>0</v>
      </c>
      <c r="FE11">
        <v>0</v>
      </c>
      <c r="FG11">
        <v>0</v>
      </c>
      <c r="FH11">
        <v>0</v>
      </c>
      <c r="FR11">
        <v>1</v>
      </c>
      <c r="FS11" s="1">
        <v>44551</v>
      </c>
      <c r="FT11">
        <v>1</v>
      </c>
      <c r="FU11">
        <v>1</v>
      </c>
      <c r="FV11">
        <v>0</v>
      </c>
      <c r="FW11">
        <v>0</v>
      </c>
      <c r="FX11">
        <v>67</v>
      </c>
      <c r="FY11" t="s">
        <v>322</v>
      </c>
      <c r="FZ11">
        <v>3</v>
      </c>
      <c r="GA11">
        <v>5</v>
      </c>
      <c r="GB11">
        <v>5</v>
      </c>
      <c r="GC11">
        <v>5</v>
      </c>
      <c r="GD11">
        <v>5</v>
      </c>
      <c r="GE11">
        <v>2</v>
      </c>
      <c r="GF11">
        <v>7</v>
      </c>
      <c r="GG11">
        <v>4</v>
      </c>
      <c r="GH11">
        <v>3</v>
      </c>
      <c r="GI11">
        <v>3</v>
      </c>
      <c r="GJ11">
        <v>5</v>
      </c>
      <c r="GK11">
        <v>5</v>
      </c>
      <c r="GL11">
        <v>4</v>
      </c>
      <c r="GM11">
        <v>1</v>
      </c>
      <c r="GN11">
        <v>1</v>
      </c>
      <c r="GO11">
        <v>5</v>
      </c>
      <c r="GP11">
        <v>3</v>
      </c>
      <c r="GQ11">
        <v>3</v>
      </c>
      <c r="GR11">
        <f t="shared" si="0"/>
        <v>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0</v>
      </c>
      <c r="HD11">
        <v>0</v>
      </c>
      <c r="HE11">
        <v>0</v>
      </c>
      <c r="HF11">
        <v>0</v>
      </c>
      <c r="HG11">
        <v>0</v>
      </c>
      <c r="HH11" t="s">
        <v>323</v>
      </c>
      <c r="HI11">
        <v>10</v>
      </c>
      <c r="HJ11">
        <v>5</v>
      </c>
      <c r="HK11">
        <v>1</v>
      </c>
      <c r="HL11">
        <v>2</v>
      </c>
      <c r="HM11">
        <v>2</v>
      </c>
      <c r="HN11">
        <v>0</v>
      </c>
      <c r="HO11">
        <v>0</v>
      </c>
      <c r="HP11">
        <v>0</v>
      </c>
      <c r="HQ11" s="1">
        <v>44551</v>
      </c>
      <c r="HR11">
        <v>1</v>
      </c>
      <c r="HS11">
        <v>-1</v>
      </c>
      <c r="HT11">
        <v>0</v>
      </c>
      <c r="HW11">
        <v>1</v>
      </c>
      <c r="HX11">
        <v>1</v>
      </c>
      <c r="HZ11">
        <v>-1</v>
      </c>
      <c r="IA11">
        <v>1</v>
      </c>
      <c r="IB11">
        <v>1</v>
      </c>
    </row>
    <row r="12" spans="1:240" x14ac:dyDescent="0.2">
      <c r="A12">
        <v>3020</v>
      </c>
      <c r="B12">
        <v>14</v>
      </c>
      <c r="C12">
        <v>2</v>
      </c>
      <c r="D12">
        <v>0</v>
      </c>
      <c r="E12">
        <v>2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1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 t="s">
        <v>325</v>
      </c>
      <c r="AF12">
        <v>3</v>
      </c>
      <c r="AG12">
        <v>3</v>
      </c>
      <c r="AH12">
        <v>1</v>
      </c>
      <c r="AI12">
        <v>1</v>
      </c>
      <c r="AJ12" s="1">
        <v>44621</v>
      </c>
      <c r="AK12">
        <v>1</v>
      </c>
      <c r="AL12">
        <v>5</v>
      </c>
      <c r="AM12">
        <v>5</v>
      </c>
      <c r="AN12" s="1">
        <v>44621</v>
      </c>
      <c r="EB12">
        <v>1</v>
      </c>
      <c r="EC12" s="1">
        <v>44621</v>
      </c>
      <c r="ED12">
        <v>1</v>
      </c>
      <c r="EE12" t="s">
        <v>326</v>
      </c>
      <c r="EF12">
        <v>1</v>
      </c>
      <c r="EG12" t="s">
        <v>327</v>
      </c>
      <c r="EH12">
        <v>1</v>
      </c>
      <c r="EI12" t="s">
        <v>293</v>
      </c>
      <c r="EJ12">
        <v>0</v>
      </c>
      <c r="EL12">
        <v>0</v>
      </c>
      <c r="EN12">
        <v>3</v>
      </c>
      <c r="EO12" t="s">
        <v>328</v>
      </c>
      <c r="EP12">
        <v>1</v>
      </c>
      <c r="EQ12">
        <v>2</v>
      </c>
      <c r="ER12">
        <v>3</v>
      </c>
      <c r="ES12">
        <v>1</v>
      </c>
      <c r="ET12">
        <v>4</v>
      </c>
      <c r="EU12">
        <v>0</v>
      </c>
      <c r="EX12">
        <v>1</v>
      </c>
      <c r="EY12">
        <v>0</v>
      </c>
      <c r="FB12">
        <v>0</v>
      </c>
      <c r="FE12">
        <v>0</v>
      </c>
      <c r="FG12">
        <v>0</v>
      </c>
      <c r="FH12">
        <v>0</v>
      </c>
      <c r="FR12">
        <v>1</v>
      </c>
      <c r="FS12" s="1">
        <v>44621</v>
      </c>
      <c r="FT12">
        <v>1</v>
      </c>
      <c r="FU12">
        <v>0</v>
      </c>
      <c r="FV12">
        <v>0</v>
      </c>
      <c r="FW12">
        <v>0</v>
      </c>
      <c r="FX12">
        <v>68</v>
      </c>
      <c r="FZ12">
        <v>6</v>
      </c>
      <c r="GA12">
        <v>4</v>
      </c>
      <c r="GB12">
        <v>5</v>
      </c>
      <c r="GC12">
        <v>3</v>
      </c>
      <c r="GD12">
        <v>3</v>
      </c>
      <c r="GE12">
        <v>2</v>
      </c>
      <c r="GF12">
        <v>5</v>
      </c>
      <c r="GG12">
        <v>5</v>
      </c>
      <c r="GH12">
        <v>3</v>
      </c>
      <c r="GI12">
        <v>4</v>
      </c>
      <c r="GJ12">
        <v>2</v>
      </c>
      <c r="GK12">
        <v>6</v>
      </c>
      <c r="GL12">
        <v>3</v>
      </c>
      <c r="GM12">
        <v>5</v>
      </c>
      <c r="GN12">
        <v>5</v>
      </c>
      <c r="GO12">
        <v>3</v>
      </c>
      <c r="GP12">
        <v>3</v>
      </c>
      <c r="GQ12">
        <v>3</v>
      </c>
      <c r="GR12">
        <f t="shared" si="0"/>
        <v>10</v>
      </c>
      <c r="GS12" t="s">
        <v>329</v>
      </c>
      <c r="GT12">
        <v>1</v>
      </c>
      <c r="GU12">
        <v>1</v>
      </c>
      <c r="GV12">
        <v>1</v>
      </c>
      <c r="GW12">
        <v>1</v>
      </c>
      <c r="GX12">
        <v>0</v>
      </c>
      <c r="GY12">
        <v>1</v>
      </c>
      <c r="GZ12">
        <v>1</v>
      </c>
      <c r="HA12">
        <v>1</v>
      </c>
      <c r="HB12">
        <v>0</v>
      </c>
      <c r="HC12">
        <v>1</v>
      </c>
      <c r="HD12">
        <v>0</v>
      </c>
      <c r="HE12">
        <v>0</v>
      </c>
      <c r="HF12">
        <v>1</v>
      </c>
      <c r="HG12">
        <v>1</v>
      </c>
      <c r="HH12" t="s">
        <v>330</v>
      </c>
      <c r="HI12">
        <v>19</v>
      </c>
      <c r="HJ12">
        <v>3</v>
      </c>
      <c r="HK12">
        <v>3</v>
      </c>
      <c r="HL12">
        <v>3</v>
      </c>
      <c r="HM12">
        <v>3</v>
      </c>
      <c r="HN12">
        <v>4</v>
      </c>
      <c r="HO12">
        <v>1</v>
      </c>
      <c r="HP12">
        <v>2</v>
      </c>
      <c r="HQ12" s="1">
        <v>44621</v>
      </c>
      <c r="HR12">
        <v>1</v>
      </c>
      <c r="HS12">
        <v>-1</v>
      </c>
      <c r="HT12">
        <v>0</v>
      </c>
      <c r="HW12">
        <v>1</v>
      </c>
      <c r="HX12">
        <v>1</v>
      </c>
      <c r="HZ12">
        <v>-1</v>
      </c>
      <c r="IA12">
        <v>2</v>
      </c>
      <c r="IB12">
        <v>1</v>
      </c>
      <c r="IF12" t="s">
        <v>331</v>
      </c>
    </row>
    <row r="13" spans="1:240" x14ac:dyDescent="0.2">
      <c r="A13">
        <v>3023</v>
      </c>
      <c r="B13">
        <v>16</v>
      </c>
      <c r="C13">
        <v>2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2</v>
      </c>
      <c r="R13">
        <v>2</v>
      </c>
      <c r="S13">
        <v>1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 t="s">
        <v>335</v>
      </c>
      <c r="AF13">
        <v>3</v>
      </c>
      <c r="AG13">
        <v>3</v>
      </c>
      <c r="AH13">
        <v>2</v>
      </c>
      <c r="AI13">
        <v>1</v>
      </c>
      <c r="AJ13" s="1">
        <v>44637</v>
      </c>
      <c r="AK13">
        <v>1</v>
      </c>
      <c r="AL13">
        <v>5</v>
      </c>
      <c r="AM13">
        <v>4</v>
      </c>
      <c r="AN13" s="1">
        <v>44637</v>
      </c>
      <c r="EB13">
        <v>1</v>
      </c>
      <c r="EC13" s="1">
        <v>44637</v>
      </c>
      <c r="ED13">
        <v>1</v>
      </c>
      <c r="EE13" t="s">
        <v>336</v>
      </c>
      <c r="EF13">
        <v>1</v>
      </c>
      <c r="EG13" t="s">
        <v>337</v>
      </c>
      <c r="EH13">
        <v>1</v>
      </c>
      <c r="EI13" t="s">
        <v>338</v>
      </c>
      <c r="EJ13">
        <v>0</v>
      </c>
      <c r="EL13">
        <v>0</v>
      </c>
      <c r="EN13">
        <v>3</v>
      </c>
      <c r="EO13" t="s">
        <v>339</v>
      </c>
      <c r="EP13">
        <v>4</v>
      </c>
      <c r="EQ13">
        <v>4</v>
      </c>
      <c r="ER13">
        <v>2</v>
      </c>
      <c r="ES13">
        <v>5</v>
      </c>
      <c r="ET13">
        <v>5</v>
      </c>
      <c r="EU13">
        <v>1</v>
      </c>
      <c r="EV13" t="s">
        <v>324</v>
      </c>
      <c r="EW13">
        <v>1</v>
      </c>
      <c r="EX13">
        <v>1</v>
      </c>
      <c r="EY13">
        <v>0</v>
      </c>
      <c r="FB13">
        <v>1</v>
      </c>
      <c r="FC13" t="s">
        <v>340</v>
      </c>
      <c r="FD13">
        <v>1</v>
      </c>
      <c r="FE13">
        <v>1</v>
      </c>
      <c r="FF13" t="s">
        <v>340</v>
      </c>
      <c r="FG13">
        <v>0</v>
      </c>
      <c r="FH13">
        <v>0</v>
      </c>
      <c r="FI13">
        <v>0</v>
      </c>
      <c r="FJ13">
        <v>2</v>
      </c>
      <c r="FK13">
        <v>0</v>
      </c>
      <c r="FL13">
        <v>2</v>
      </c>
      <c r="FM13" t="s">
        <v>341</v>
      </c>
      <c r="FO13">
        <v>1</v>
      </c>
      <c r="FP13">
        <v>1</v>
      </c>
      <c r="FR13">
        <v>1</v>
      </c>
      <c r="FS13" s="1">
        <v>44637</v>
      </c>
      <c r="FT13">
        <v>1</v>
      </c>
      <c r="FU13">
        <v>1</v>
      </c>
      <c r="FV13">
        <v>0</v>
      </c>
      <c r="FW13">
        <v>0</v>
      </c>
      <c r="FX13">
        <v>75</v>
      </c>
      <c r="FZ13">
        <v>3</v>
      </c>
      <c r="GA13">
        <v>5</v>
      </c>
      <c r="GB13">
        <v>2</v>
      </c>
      <c r="GC13">
        <v>5</v>
      </c>
      <c r="GD13">
        <v>5</v>
      </c>
      <c r="GE13">
        <v>2</v>
      </c>
      <c r="GF13">
        <v>7</v>
      </c>
      <c r="GG13">
        <v>3</v>
      </c>
      <c r="GH13">
        <v>4</v>
      </c>
      <c r="GI13">
        <v>6</v>
      </c>
      <c r="GJ13">
        <v>5</v>
      </c>
      <c r="GK13">
        <v>5</v>
      </c>
      <c r="GL13">
        <v>4</v>
      </c>
      <c r="GM13">
        <v>5</v>
      </c>
      <c r="GN13">
        <v>7</v>
      </c>
      <c r="GO13">
        <v>6</v>
      </c>
      <c r="GP13">
        <v>1</v>
      </c>
      <c r="GQ13">
        <v>2</v>
      </c>
      <c r="GR13">
        <f t="shared" si="0"/>
        <v>6</v>
      </c>
      <c r="GT13">
        <v>0</v>
      </c>
      <c r="GU13">
        <v>0</v>
      </c>
      <c r="GV13">
        <v>1</v>
      </c>
      <c r="GW13">
        <v>1</v>
      </c>
      <c r="GX13">
        <v>0</v>
      </c>
      <c r="GY13">
        <v>0</v>
      </c>
      <c r="GZ13">
        <v>1</v>
      </c>
      <c r="HA13">
        <v>1</v>
      </c>
      <c r="HB13">
        <v>0</v>
      </c>
      <c r="HC13">
        <v>0</v>
      </c>
      <c r="HD13">
        <v>1</v>
      </c>
      <c r="HE13">
        <v>1</v>
      </c>
      <c r="HF13">
        <v>0</v>
      </c>
      <c r="HG13">
        <v>0</v>
      </c>
      <c r="HI13">
        <v>16</v>
      </c>
      <c r="HJ13">
        <v>2</v>
      </c>
      <c r="HK13">
        <v>3</v>
      </c>
      <c r="HL13">
        <v>4</v>
      </c>
      <c r="HM13">
        <v>3</v>
      </c>
      <c r="HN13">
        <v>0</v>
      </c>
      <c r="HO13">
        <v>3</v>
      </c>
      <c r="HP13">
        <v>1</v>
      </c>
      <c r="HQ13" s="1">
        <v>44637</v>
      </c>
      <c r="HR13">
        <v>1</v>
      </c>
      <c r="HS13">
        <v>-1</v>
      </c>
      <c r="HT13">
        <v>0</v>
      </c>
      <c r="HW13">
        <v>1</v>
      </c>
      <c r="HX13">
        <v>1</v>
      </c>
      <c r="HZ13">
        <v>-1</v>
      </c>
      <c r="IA13">
        <v>2</v>
      </c>
      <c r="IB13">
        <v>1</v>
      </c>
      <c r="IF13" t="s">
        <v>342</v>
      </c>
    </row>
    <row r="14" spans="1:240" x14ac:dyDescent="0.2">
      <c r="A14">
        <v>3024</v>
      </c>
      <c r="B14">
        <v>16</v>
      </c>
      <c r="C14">
        <v>1</v>
      </c>
      <c r="D14">
        <v>0</v>
      </c>
      <c r="E14">
        <v>2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 t="s">
        <v>343</v>
      </c>
      <c r="AF14">
        <v>3</v>
      </c>
      <c r="AG14">
        <v>3</v>
      </c>
      <c r="AH14">
        <v>1</v>
      </c>
      <c r="AI14">
        <v>1</v>
      </c>
      <c r="AJ14" s="1">
        <v>44658</v>
      </c>
      <c r="AK14">
        <v>1</v>
      </c>
      <c r="AL14">
        <v>4</v>
      </c>
      <c r="AM14">
        <v>4</v>
      </c>
      <c r="AN14" s="1">
        <v>44658</v>
      </c>
      <c r="EB14">
        <v>1</v>
      </c>
      <c r="EC14" s="1">
        <v>44658</v>
      </c>
      <c r="ED14">
        <v>1</v>
      </c>
      <c r="EE14" t="s">
        <v>344</v>
      </c>
      <c r="EF14">
        <v>1</v>
      </c>
      <c r="EG14" t="s">
        <v>345</v>
      </c>
      <c r="EH14">
        <v>1</v>
      </c>
      <c r="EI14" t="s">
        <v>345</v>
      </c>
      <c r="EJ14">
        <v>0</v>
      </c>
      <c r="EL14">
        <v>0</v>
      </c>
      <c r="EN14">
        <v>3</v>
      </c>
      <c r="EO14" t="s">
        <v>346</v>
      </c>
      <c r="EP14">
        <v>1</v>
      </c>
      <c r="EQ14">
        <v>1</v>
      </c>
      <c r="ER14">
        <v>2</v>
      </c>
      <c r="ES14">
        <v>1</v>
      </c>
      <c r="ET14">
        <v>6</v>
      </c>
      <c r="EU14">
        <v>0</v>
      </c>
      <c r="EX14">
        <v>1</v>
      </c>
      <c r="EY14">
        <v>0</v>
      </c>
      <c r="FB14">
        <v>0</v>
      </c>
      <c r="FE14">
        <v>0</v>
      </c>
      <c r="FG14">
        <v>0</v>
      </c>
      <c r="FH14">
        <v>0</v>
      </c>
      <c r="FR14">
        <v>1</v>
      </c>
      <c r="FS14" s="1">
        <v>44658</v>
      </c>
      <c r="FT14">
        <v>1</v>
      </c>
      <c r="FU14">
        <v>1</v>
      </c>
      <c r="FV14">
        <v>0</v>
      </c>
      <c r="FW14">
        <v>0</v>
      </c>
      <c r="FX14">
        <v>61</v>
      </c>
      <c r="FY14" t="s">
        <v>347</v>
      </c>
      <c r="FZ14">
        <v>4</v>
      </c>
      <c r="GA14">
        <v>5</v>
      </c>
      <c r="GB14">
        <v>3</v>
      </c>
      <c r="GC14">
        <v>5</v>
      </c>
      <c r="GD14">
        <v>5</v>
      </c>
      <c r="GE14">
        <v>2</v>
      </c>
      <c r="GF14">
        <v>6</v>
      </c>
      <c r="GG14">
        <v>1</v>
      </c>
      <c r="GH14">
        <v>3</v>
      </c>
      <c r="GI14">
        <v>4</v>
      </c>
      <c r="GJ14">
        <v>4</v>
      </c>
      <c r="GK14">
        <v>5</v>
      </c>
      <c r="GL14">
        <v>1</v>
      </c>
      <c r="GM14">
        <v>3</v>
      </c>
      <c r="GN14">
        <v>3</v>
      </c>
      <c r="GO14">
        <v>3</v>
      </c>
      <c r="GP14">
        <v>3</v>
      </c>
      <c r="GQ14">
        <v>3</v>
      </c>
      <c r="GR14">
        <f t="shared" si="0"/>
        <v>3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1</v>
      </c>
      <c r="HC14">
        <v>0</v>
      </c>
      <c r="HD14">
        <v>1</v>
      </c>
      <c r="HE14">
        <v>1</v>
      </c>
      <c r="HF14">
        <v>0</v>
      </c>
      <c r="HG14">
        <v>0</v>
      </c>
      <c r="HH14" t="s">
        <v>348</v>
      </c>
      <c r="HI14">
        <v>14</v>
      </c>
      <c r="HJ14">
        <v>4</v>
      </c>
      <c r="HK14">
        <v>3</v>
      </c>
      <c r="HL14">
        <v>2</v>
      </c>
      <c r="HM14">
        <v>2</v>
      </c>
      <c r="HN14">
        <v>1</v>
      </c>
      <c r="HO14">
        <v>2</v>
      </c>
      <c r="HP14">
        <v>0</v>
      </c>
      <c r="HQ14" s="1">
        <v>44658</v>
      </c>
      <c r="HR14">
        <v>1</v>
      </c>
      <c r="HS14">
        <v>-1</v>
      </c>
      <c r="HT14">
        <v>1</v>
      </c>
      <c r="HU14" s="1">
        <v>44658</v>
      </c>
      <c r="HV14" t="s">
        <v>349</v>
      </c>
      <c r="HX14">
        <v>1</v>
      </c>
      <c r="HZ14">
        <v>-1</v>
      </c>
      <c r="IA14">
        <v>2</v>
      </c>
      <c r="IB14">
        <v>1</v>
      </c>
      <c r="IF14" t="s">
        <v>350</v>
      </c>
    </row>
    <row r="15" spans="1:240" x14ac:dyDescent="0.2">
      <c r="A15">
        <v>3025</v>
      </c>
      <c r="B15">
        <v>17</v>
      </c>
      <c r="C15">
        <v>1</v>
      </c>
      <c r="D15">
        <v>0</v>
      </c>
      <c r="E15">
        <v>2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 t="s">
        <v>351</v>
      </c>
      <c r="AF15">
        <v>3</v>
      </c>
      <c r="AG15">
        <v>3</v>
      </c>
      <c r="AH15">
        <v>2</v>
      </c>
      <c r="AI15">
        <v>1</v>
      </c>
      <c r="AJ15" s="1">
        <v>44659</v>
      </c>
      <c r="AK15">
        <v>1</v>
      </c>
      <c r="AL15">
        <v>4</v>
      </c>
      <c r="AM15">
        <v>4</v>
      </c>
      <c r="AN15" s="1">
        <v>44659</v>
      </c>
      <c r="EB15">
        <v>1</v>
      </c>
      <c r="EC15" s="1">
        <v>44659</v>
      </c>
      <c r="ED15">
        <v>1</v>
      </c>
      <c r="EF15">
        <v>1</v>
      </c>
      <c r="EH15">
        <v>1</v>
      </c>
      <c r="EJ15">
        <v>0</v>
      </c>
      <c r="EL15">
        <v>0</v>
      </c>
      <c r="EN15">
        <v>3</v>
      </c>
      <c r="EP15">
        <v>4</v>
      </c>
      <c r="EQ15">
        <v>1</v>
      </c>
      <c r="ER15">
        <v>6</v>
      </c>
      <c r="ES15">
        <v>6</v>
      </c>
      <c r="ET15">
        <v>6</v>
      </c>
      <c r="EU15">
        <v>0</v>
      </c>
      <c r="EX15">
        <v>0</v>
      </c>
      <c r="EY15">
        <v>0</v>
      </c>
      <c r="FB15">
        <v>0</v>
      </c>
      <c r="FE15">
        <v>0</v>
      </c>
      <c r="FG15">
        <v>0</v>
      </c>
      <c r="FH15">
        <v>0</v>
      </c>
      <c r="FR15">
        <v>1</v>
      </c>
      <c r="FS15" s="1">
        <v>44659</v>
      </c>
      <c r="FT15">
        <v>1</v>
      </c>
      <c r="FU15">
        <v>0</v>
      </c>
      <c r="FV15">
        <v>0</v>
      </c>
      <c r="FW15">
        <v>0</v>
      </c>
      <c r="FX15">
        <v>63</v>
      </c>
      <c r="FY15" t="s">
        <v>352</v>
      </c>
      <c r="FZ15">
        <v>3</v>
      </c>
      <c r="GA15">
        <v>7</v>
      </c>
      <c r="GB15">
        <v>7</v>
      </c>
      <c r="GC15">
        <v>5</v>
      </c>
      <c r="GD15">
        <v>5</v>
      </c>
      <c r="GE15">
        <v>1</v>
      </c>
      <c r="GF15">
        <v>4</v>
      </c>
      <c r="GG15">
        <v>2</v>
      </c>
      <c r="GH15">
        <v>3</v>
      </c>
      <c r="GI15">
        <v>1</v>
      </c>
      <c r="GJ15">
        <v>1</v>
      </c>
      <c r="GK15">
        <v>5</v>
      </c>
      <c r="GL15">
        <v>7</v>
      </c>
      <c r="GM15">
        <v>5</v>
      </c>
      <c r="GN15">
        <v>1</v>
      </c>
      <c r="GO15">
        <v>3</v>
      </c>
      <c r="GP15">
        <v>2</v>
      </c>
      <c r="GQ15">
        <v>2</v>
      </c>
      <c r="GR15">
        <f t="shared" si="0"/>
        <v>14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 t="s">
        <v>353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 s="1">
        <v>44659</v>
      </c>
      <c r="HR15">
        <v>1</v>
      </c>
      <c r="HS15">
        <v>-1</v>
      </c>
      <c r="HT15">
        <v>0</v>
      </c>
      <c r="HW15">
        <v>2</v>
      </c>
      <c r="HX15">
        <v>1</v>
      </c>
      <c r="HZ15">
        <v>-1</v>
      </c>
      <c r="IA15">
        <v>2</v>
      </c>
      <c r="IB15">
        <v>3</v>
      </c>
      <c r="IC15">
        <v>0</v>
      </c>
    </row>
    <row r="16" spans="1:240" x14ac:dyDescent="0.2">
      <c r="A16">
        <v>3027</v>
      </c>
      <c r="B16">
        <v>14</v>
      </c>
      <c r="C16">
        <v>2</v>
      </c>
      <c r="E16">
        <v>2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2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F16">
        <v>3</v>
      </c>
      <c r="AG16">
        <v>3</v>
      </c>
      <c r="AH16">
        <v>3</v>
      </c>
      <c r="AI16">
        <v>1</v>
      </c>
      <c r="AJ16" s="1">
        <v>44677</v>
      </c>
      <c r="AK16">
        <v>1</v>
      </c>
      <c r="AL16">
        <v>4</v>
      </c>
      <c r="AM16">
        <v>4</v>
      </c>
      <c r="AN16" s="1">
        <v>44677</v>
      </c>
      <c r="EB16">
        <v>1</v>
      </c>
      <c r="EC16" s="1">
        <v>44677</v>
      </c>
      <c r="ED16">
        <v>1</v>
      </c>
      <c r="EE16" t="s">
        <v>360</v>
      </c>
      <c r="EF16">
        <v>1</v>
      </c>
      <c r="EG16" t="s">
        <v>319</v>
      </c>
      <c r="EH16">
        <v>1</v>
      </c>
      <c r="EI16" t="s">
        <v>361</v>
      </c>
      <c r="EJ16">
        <v>1</v>
      </c>
      <c r="EK16" t="s">
        <v>361</v>
      </c>
      <c r="EL16">
        <v>1</v>
      </c>
      <c r="EM16" t="s">
        <v>361</v>
      </c>
      <c r="EN16">
        <v>1</v>
      </c>
      <c r="EO16" t="s">
        <v>362</v>
      </c>
      <c r="EP16">
        <v>3</v>
      </c>
      <c r="EQ16">
        <v>4</v>
      </c>
      <c r="ER16">
        <v>3</v>
      </c>
      <c r="ES16">
        <v>1</v>
      </c>
      <c r="ET16">
        <v>4</v>
      </c>
      <c r="EU16">
        <v>0</v>
      </c>
      <c r="EX16">
        <v>1</v>
      </c>
      <c r="EY16">
        <v>0</v>
      </c>
      <c r="FB16">
        <v>0</v>
      </c>
      <c r="FE16">
        <v>0</v>
      </c>
      <c r="FG16">
        <v>0</v>
      </c>
      <c r="FH16">
        <v>0</v>
      </c>
      <c r="FR16">
        <v>1</v>
      </c>
      <c r="FS16" s="1">
        <v>44677</v>
      </c>
      <c r="FT16">
        <v>1</v>
      </c>
      <c r="FU16">
        <v>1</v>
      </c>
      <c r="FV16">
        <v>1</v>
      </c>
      <c r="FW16">
        <v>0</v>
      </c>
      <c r="FX16">
        <v>72</v>
      </c>
      <c r="FZ16">
        <v>5</v>
      </c>
      <c r="GA16">
        <v>4</v>
      </c>
      <c r="GB16">
        <v>4</v>
      </c>
      <c r="GC16">
        <v>5</v>
      </c>
      <c r="GD16">
        <v>5</v>
      </c>
      <c r="GE16">
        <v>1</v>
      </c>
      <c r="GF16">
        <v>7</v>
      </c>
      <c r="GG16">
        <v>3</v>
      </c>
      <c r="GH16">
        <v>5</v>
      </c>
      <c r="GI16">
        <v>4</v>
      </c>
      <c r="GJ16">
        <v>5</v>
      </c>
      <c r="GK16">
        <v>6</v>
      </c>
      <c r="GL16">
        <v>3</v>
      </c>
      <c r="GM16">
        <v>5</v>
      </c>
      <c r="GN16">
        <v>5</v>
      </c>
      <c r="GO16">
        <v>2</v>
      </c>
      <c r="GP16">
        <v>2</v>
      </c>
      <c r="GQ16">
        <v>2</v>
      </c>
      <c r="GR16">
        <f t="shared" si="0"/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 t="s">
        <v>363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 s="1">
        <v>44677</v>
      </c>
      <c r="HR16">
        <v>1</v>
      </c>
      <c r="HS16">
        <v>-1</v>
      </c>
      <c r="HT16">
        <v>0</v>
      </c>
      <c r="HW16">
        <v>1</v>
      </c>
      <c r="HX16">
        <v>1</v>
      </c>
      <c r="HZ16">
        <v>-1</v>
      </c>
      <c r="IA16">
        <v>2</v>
      </c>
      <c r="IB16">
        <v>1</v>
      </c>
    </row>
    <row r="17" spans="1:240" x14ac:dyDescent="0.2">
      <c r="A17">
        <v>3028</v>
      </c>
      <c r="B17">
        <v>14</v>
      </c>
      <c r="C17">
        <v>2</v>
      </c>
      <c r="D17">
        <v>0</v>
      </c>
      <c r="E17">
        <v>2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 t="s">
        <v>364</v>
      </c>
      <c r="AF17">
        <v>3</v>
      </c>
      <c r="AG17">
        <v>3</v>
      </c>
      <c r="AI17">
        <v>1</v>
      </c>
      <c r="AJ17" s="1">
        <v>44698</v>
      </c>
      <c r="AK17">
        <v>1</v>
      </c>
      <c r="AL17">
        <v>4</v>
      </c>
      <c r="AM17">
        <v>4</v>
      </c>
      <c r="AN17" s="1">
        <v>44698</v>
      </c>
      <c r="EB17">
        <v>1</v>
      </c>
      <c r="EC17" s="1">
        <v>44698</v>
      </c>
      <c r="ED17">
        <v>1</v>
      </c>
      <c r="EE17" t="s">
        <v>365</v>
      </c>
      <c r="EF17">
        <v>1</v>
      </c>
      <c r="EG17" t="s">
        <v>276</v>
      </c>
      <c r="EH17">
        <v>0</v>
      </c>
      <c r="EJ17">
        <v>0</v>
      </c>
      <c r="EL17">
        <v>0</v>
      </c>
      <c r="EN17">
        <v>2</v>
      </c>
      <c r="EO17" t="s">
        <v>366</v>
      </c>
      <c r="EP17">
        <v>2</v>
      </c>
      <c r="EQ17">
        <v>1</v>
      </c>
      <c r="ER17">
        <v>1</v>
      </c>
      <c r="ES17">
        <v>6</v>
      </c>
      <c r="ET17">
        <v>6</v>
      </c>
      <c r="EU17">
        <v>0</v>
      </c>
      <c r="EX17">
        <v>1</v>
      </c>
      <c r="EY17">
        <v>0</v>
      </c>
      <c r="FB17">
        <v>0</v>
      </c>
      <c r="FE17">
        <v>0</v>
      </c>
      <c r="FG17">
        <v>0</v>
      </c>
      <c r="FH17">
        <v>0</v>
      </c>
      <c r="FR17">
        <v>1</v>
      </c>
      <c r="FS17" s="1">
        <v>44698</v>
      </c>
      <c r="FT17">
        <v>1</v>
      </c>
      <c r="FU17">
        <v>0</v>
      </c>
      <c r="FV17">
        <v>0</v>
      </c>
      <c r="FW17">
        <v>0</v>
      </c>
      <c r="FX17">
        <v>59</v>
      </c>
      <c r="FY17" t="s">
        <v>367</v>
      </c>
      <c r="FZ17">
        <v>3</v>
      </c>
      <c r="GA17">
        <v>4</v>
      </c>
      <c r="GB17">
        <v>3</v>
      </c>
      <c r="GC17">
        <v>5</v>
      </c>
      <c r="GD17">
        <v>3</v>
      </c>
      <c r="GE17">
        <v>2</v>
      </c>
      <c r="GF17">
        <v>6</v>
      </c>
      <c r="GG17">
        <v>2</v>
      </c>
      <c r="GH17">
        <v>4</v>
      </c>
      <c r="GI17">
        <v>5</v>
      </c>
      <c r="GJ17">
        <v>4</v>
      </c>
      <c r="GK17">
        <v>4</v>
      </c>
      <c r="GL17">
        <v>1</v>
      </c>
      <c r="GM17">
        <v>1</v>
      </c>
      <c r="GN17">
        <v>5</v>
      </c>
      <c r="GO17">
        <v>3</v>
      </c>
      <c r="GP17">
        <v>3</v>
      </c>
      <c r="GQ17">
        <v>3</v>
      </c>
      <c r="GR17">
        <f t="shared" si="0"/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 t="s">
        <v>368</v>
      </c>
      <c r="HI17">
        <v>19</v>
      </c>
      <c r="HJ17">
        <v>5</v>
      </c>
      <c r="HK17">
        <v>2</v>
      </c>
      <c r="HL17">
        <v>3</v>
      </c>
      <c r="HM17">
        <v>3</v>
      </c>
      <c r="HN17">
        <v>2</v>
      </c>
      <c r="HO17">
        <v>3</v>
      </c>
      <c r="HP17">
        <v>1</v>
      </c>
      <c r="HQ17" s="1">
        <v>44698</v>
      </c>
      <c r="HR17">
        <v>1</v>
      </c>
      <c r="HS17">
        <v>-1</v>
      </c>
      <c r="HT17">
        <v>0</v>
      </c>
      <c r="HW17">
        <v>2</v>
      </c>
      <c r="HX17">
        <v>1</v>
      </c>
      <c r="HZ17">
        <v>-1</v>
      </c>
      <c r="IA17">
        <v>2</v>
      </c>
      <c r="IB17">
        <v>1</v>
      </c>
      <c r="IF17" t="s">
        <v>369</v>
      </c>
    </row>
    <row r="18" spans="1:240" x14ac:dyDescent="0.2">
      <c r="A18">
        <v>3029</v>
      </c>
      <c r="B18">
        <v>17</v>
      </c>
      <c r="C18">
        <v>2</v>
      </c>
      <c r="D18">
        <v>0</v>
      </c>
      <c r="E18">
        <v>2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F18">
        <v>3</v>
      </c>
      <c r="AG18">
        <v>3</v>
      </c>
      <c r="AI18">
        <v>1</v>
      </c>
      <c r="AJ18" s="1">
        <v>44719</v>
      </c>
      <c r="AK18">
        <v>1</v>
      </c>
      <c r="AL18">
        <v>4</v>
      </c>
      <c r="AM18">
        <v>4</v>
      </c>
      <c r="AN18" s="1">
        <v>44719</v>
      </c>
      <c r="EB18">
        <v>1</v>
      </c>
      <c r="EC18" s="1">
        <v>44719</v>
      </c>
      <c r="ED18">
        <v>1</v>
      </c>
      <c r="EE18" t="s">
        <v>370</v>
      </c>
      <c r="EF18">
        <v>0</v>
      </c>
      <c r="EN18">
        <v>1</v>
      </c>
      <c r="EO18" t="s">
        <v>371</v>
      </c>
      <c r="EP18">
        <v>2</v>
      </c>
      <c r="EQ18">
        <v>3</v>
      </c>
      <c r="ER18">
        <v>3</v>
      </c>
      <c r="ES18">
        <v>1</v>
      </c>
      <c r="ET18">
        <v>4</v>
      </c>
      <c r="EU18">
        <v>0</v>
      </c>
      <c r="EX18">
        <v>0</v>
      </c>
      <c r="EY18">
        <v>0</v>
      </c>
      <c r="FB18">
        <v>0</v>
      </c>
      <c r="FE18">
        <v>0</v>
      </c>
      <c r="FG18">
        <v>0</v>
      </c>
      <c r="FH18">
        <v>0</v>
      </c>
      <c r="FR18">
        <v>1</v>
      </c>
      <c r="FS18" s="1">
        <v>44719</v>
      </c>
      <c r="FT18">
        <v>0</v>
      </c>
      <c r="FU18">
        <v>1</v>
      </c>
      <c r="FV18">
        <v>0</v>
      </c>
      <c r="FW18">
        <v>0</v>
      </c>
      <c r="FX18">
        <v>55</v>
      </c>
      <c r="FZ18">
        <v>4</v>
      </c>
      <c r="GA18">
        <v>4</v>
      </c>
      <c r="GB18">
        <v>5</v>
      </c>
      <c r="GC18">
        <v>2</v>
      </c>
      <c r="GD18">
        <v>2</v>
      </c>
      <c r="GE18">
        <v>3</v>
      </c>
      <c r="GF18">
        <v>7</v>
      </c>
      <c r="GG18">
        <v>2</v>
      </c>
      <c r="GH18">
        <v>4</v>
      </c>
      <c r="GI18">
        <v>4</v>
      </c>
      <c r="GJ18">
        <v>3</v>
      </c>
      <c r="GK18">
        <v>6</v>
      </c>
      <c r="GL18">
        <v>1</v>
      </c>
      <c r="GM18">
        <v>3</v>
      </c>
      <c r="GN18">
        <v>5</v>
      </c>
      <c r="GO18">
        <v>1</v>
      </c>
      <c r="GP18">
        <v>1</v>
      </c>
      <c r="GQ18">
        <v>1</v>
      </c>
      <c r="GR18">
        <f t="shared" si="0"/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I18">
        <v>21</v>
      </c>
      <c r="HJ18">
        <v>5</v>
      </c>
      <c r="HK18">
        <v>4</v>
      </c>
      <c r="HL18">
        <v>4</v>
      </c>
      <c r="HM18">
        <v>3</v>
      </c>
      <c r="HN18">
        <v>0</v>
      </c>
      <c r="HO18">
        <v>3</v>
      </c>
      <c r="HP18">
        <v>2</v>
      </c>
      <c r="HQ18" s="1">
        <v>44719</v>
      </c>
      <c r="HR18">
        <v>1</v>
      </c>
      <c r="HS18">
        <v>-1</v>
      </c>
      <c r="HT18">
        <v>0</v>
      </c>
      <c r="HW18">
        <v>1</v>
      </c>
      <c r="HX18">
        <v>1</v>
      </c>
      <c r="HZ18">
        <v>-1</v>
      </c>
      <c r="IA18">
        <v>2</v>
      </c>
      <c r="IB18">
        <v>1</v>
      </c>
      <c r="IF18" t="s">
        <v>372</v>
      </c>
    </row>
    <row r="19" spans="1:240" x14ac:dyDescent="0.2">
      <c r="A19">
        <v>3030</v>
      </c>
      <c r="B19">
        <v>15</v>
      </c>
      <c r="C19">
        <v>2</v>
      </c>
      <c r="D19">
        <v>0</v>
      </c>
      <c r="E19">
        <v>2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1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F19">
        <v>3</v>
      </c>
      <c r="AG19">
        <v>3</v>
      </c>
      <c r="AH19">
        <v>1</v>
      </c>
      <c r="AI19">
        <v>1</v>
      </c>
      <c r="AJ19" s="1">
        <v>44796</v>
      </c>
      <c r="AK19">
        <v>1</v>
      </c>
      <c r="AL19">
        <v>5</v>
      </c>
      <c r="AM19">
        <v>5</v>
      </c>
      <c r="AN19" s="1">
        <v>44796</v>
      </c>
      <c r="EB19">
        <v>1</v>
      </c>
      <c r="EC19" s="1">
        <v>44796</v>
      </c>
      <c r="ED19">
        <v>1</v>
      </c>
      <c r="EE19" t="s">
        <v>373</v>
      </c>
      <c r="EF19">
        <v>0</v>
      </c>
      <c r="EN19">
        <v>3</v>
      </c>
      <c r="EO19" t="s">
        <v>374</v>
      </c>
      <c r="EP19">
        <v>2</v>
      </c>
      <c r="EQ19">
        <v>2</v>
      </c>
      <c r="ER19">
        <v>3</v>
      </c>
      <c r="ES19">
        <v>1</v>
      </c>
      <c r="ET19">
        <v>5</v>
      </c>
      <c r="EU19">
        <v>0</v>
      </c>
      <c r="EX19">
        <v>1</v>
      </c>
      <c r="EY19">
        <v>0</v>
      </c>
      <c r="FB19">
        <v>0</v>
      </c>
      <c r="FE19">
        <v>0</v>
      </c>
      <c r="FG19">
        <v>0</v>
      </c>
      <c r="FH19">
        <v>0</v>
      </c>
      <c r="FR19">
        <v>1</v>
      </c>
      <c r="FS19" s="1">
        <v>44796</v>
      </c>
      <c r="FT19">
        <v>1</v>
      </c>
      <c r="FU19">
        <v>0</v>
      </c>
      <c r="FV19">
        <v>0</v>
      </c>
      <c r="FW19">
        <v>0</v>
      </c>
      <c r="FX19">
        <v>84</v>
      </c>
      <c r="FZ19">
        <v>3</v>
      </c>
      <c r="GA19">
        <v>5</v>
      </c>
      <c r="GB19">
        <v>5</v>
      </c>
      <c r="GC19">
        <v>3</v>
      </c>
      <c r="GD19">
        <v>3</v>
      </c>
      <c r="GE19">
        <v>2</v>
      </c>
      <c r="GF19">
        <v>7</v>
      </c>
      <c r="GG19">
        <v>7</v>
      </c>
      <c r="GH19">
        <v>3</v>
      </c>
      <c r="GI19">
        <v>5</v>
      </c>
      <c r="GJ19">
        <v>5</v>
      </c>
      <c r="GK19">
        <v>7</v>
      </c>
      <c r="GL19">
        <v>4</v>
      </c>
      <c r="GM19">
        <v>4</v>
      </c>
      <c r="GN19">
        <v>5</v>
      </c>
      <c r="GO19">
        <v>6</v>
      </c>
      <c r="GP19">
        <v>6</v>
      </c>
      <c r="GQ19">
        <v>6</v>
      </c>
      <c r="GR19">
        <f t="shared" si="0"/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I19">
        <v>15</v>
      </c>
      <c r="HJ19">
        <v>5</v>
      </c>
      <c r="HK19">
        <v>4</v>
      </c>
      <c r="HL19">
        <v>2</v>
      </c>
      <c r="HM19">
        <v>3</v>
      </c>
      <c r="HN19">
        <v>0</v>
      </c>
      <c r="HO19">
        <v>1</v>
      </c>
      <c r="HP19">
        <v>0</v>
      </c>
      <c r="HQ19" s="1">
        <v>44796</v>
      </c>
      <c r="HR19">
        <v>1</v>
      </c>
      <c r="HS19">
        <v>-1</v>
      </c>
      <c r="HT19">
        <v>1</v>
      </c>
      <c r="HU19" s="1">
        <v>44796</v>
      </c>
      <c r="HV19" t="s">
        <v>375</v>
      </c>
      <c r="HX19">
        <v>1</v>
      </c>
      <c r="HZ19">
        <v>-1</v>
      </c>
      <c r="IA19">
        <v>1</v>
      </c>
      <c r="IB19">
        <v>1</v>
      </c>
    </row>
    <row r="20" spans="1:240" x14ac:dyDescent="0.2">
      <c r="A20">
        <v>3031</v>
      </c>
      <c r="B20">
        <v>16</v>
      </c>
      <c r="C20">
        <v>2</v>
      </c>
      <c r="D20">
        <v>0</v>
      </c>
      <c r="E20">
        <v>2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F20">
        <v>3</v>
      </c>
      <c r="AG20">
        <v>3</v>
      </c>
      <c r="AH20">
        <v>3</v>
      </c>
      <c r="AI20">
        <v>1</v>
      </c>
      <c r="AJ20" s="1">
        <v>44831</v>
      </c>
      <c r="AK20">
        <v>1</v>
      </c>
      <c r="AL20">
        <v>5</v>
      </c>
      <c r="AM20">
        <v>5</v>
      </c>
      <c r="AN20" s="1">
        <v>44831</v>
      </c>
      <c r="EB20">
        <v>1</v>
      </c>
      <c r="EC20" s="1">
        <v>44831</v>
      </c>
      <c r="ED20">
        <v>1</v>
      </c>
      <c r="EE20" t="s">
        <v>376</v>
      </c>
      <c r="EF20">
        <v>1</v>
      </c>
      <c r="EG20" t="s">
        <v>345</v>
      </c>
      <c r="EH20">
        <v>1</v>
      </c>
      <c r="EI20" t="s">
        <v>338</v>
      </c>
      <c r="EJ20">
        <v>1</v>
      </c>
      <c r="EK20" t="s">
        <v>311</v>
      </c>
      <c r="EL20">
        <v>0</v>
      </c>
      <c r="EN20">
        <v>2</v>
      </c>
      <c r="EO20" t="s">
        <v>377</v>
      </c>
      <c r="EP20">
        <v>4</v>
      </c>
      <c r="EQ20">
        <v>4</v>
      </c>
      <c r="ER20">
        <v>6</v>
      </c>
      <c r="ES20">
        <v>2</v>
      </c>
      <c r="ET20">
        <v>5</v>
      </c>
      <c r="EU20">
        <v>1</v>
      </c>
      <c r="EV20" t="s">
        <v>361</v>
      </c>
      <c r="EW20">
        <v>4</v>
      </c>
      <c r="EX20">
        <v>1</v>
      </c>
      <c r="EY20">
        <v>1</v>
      </c>
      <c r="EZ20" t="s">
        <v>372</v>
      </c>
      <c r="FA20">
        <v>1</v>
      </c>
      <c r="FB20">
        <v>1</v>
      </c>
      <c r="FC20" t="s">
        <v>324</v>
      </c>
      <c r="FD20">
        <v>3</v>
      </c>
      <c r="FE20">
        <v>0</v>
      </c>
      <c r="FG20">
        <v>0</v>
      </c>
      <c r="FH20">
        <v>0</v>
      </c>
      <c r="FI20">
        <v>0</v>
      </c>
      <c r="FJ20" t="s">
        <v>341</v>
      </c>
      <c r="FK20">
        <v>0</v>
      </c>
      <c r="FL20" t="s">
        <v>341</v>
      </c>
      <c r="FM20">
        <v>1</v>
      </c>
      <c r="FN20" t="s">
        <v>341</v>
      </c>
      <c r="FO20">
        <v>1</v>
      </c>
      <c r="FP20">
        <v>1</v>
      </c>
      <c r="FR20">
        <v>1</v>
      </c>
      <c r="FS20" s="1">
        <v>44840</v>
      </c>
      <c r="FT20">
        <v>1</v>
      </c>
      <c r="FU20">
        <v>0</v>
      </c>
      <c r="FV20">
        <v>0</v>
      </c>
      <c r="FW20">
        <v>0</v>
      </c>
      <c r="FX20">
        <v>75</v>
      </c>
      <c r="FZ20">
        <v>4</v>
      </c>
      <c r="GA20">
        <v>4</v>
      </c>
      <c r="GB20">
        <v>4</v>
      </c>
      <c r="GC20">
        <v>5</v>
      </c>
      <c r="GD20">
        <v>4</v>
      </c>
      <c r="GE20">
        <v>3</v>
      </c>
      <c r="GF20">
        <v>4</v>
      </c>
      <c r="GG20">
        <v>3</v>
      </c>
      <c r="GH20">
        <v>6</v>
      </c>
      <c r="GI20">
        <v>4</v>
      </c>
      <c r="GJ20">
        <v>5</v>
      </c>
      <c r="GK20">
        <v>6</v>
      </c>
      <c r="GL20">
        <v>5</v>
      </c>
      <c r="GM20">
        <v>6</v>
      </c>
      <c r="GN20">
        <v>6</v>
      </c>
      <c r="GO20">
        <v>4</v>
      </c>
      <c r="GP20">
        <v>3</v>
      </c>
      <c r="GQ20">
        <v>2</v>
      </c>
      <c r="GR20">
        <f t="shared" si="0"/>
        <v>4</v>
      </c>
      <c r="GT20">
        <v>0</v>
      </c>
      <c r="GU20">
        <v>0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1</v>
      </c>
      <c r="HC20">
        <v>0</v>
      </c>
      <c r="HD20">
        <v>1</v>
      </c>
      <c r="HE20">
        <v>0</v>
      </c>
      <c r="HF20">
        <v>0</v>
      </c>
      <c r="HG20">
        <v>1</v>
      </c>
      <c r="HI20">
        <v>24</v>
      </c>
      <c r="HJ20">
        <v>5</v>
      </c>
      <c r="HK20">
        <v>5</v>
      </c>
      <c r="HL20">
        <v>4</v>
      </c>
      <c r="HM20">
        <v>3</v>
      </c>
      <c r="HN20">
        <v>1</v>
      </c>
      <c r="HO20">
        <v>5</v>
      </c>
      <c r="HP20">
        <v>1</v>
      </c>
      <c r="HQ20" s="1">
        <v>44831</v>
      </c>
      <c r="HR20">
        <v>1</v>
      </c>
      <c r="HS20">
        <v>-1</v>
      </c>
      <c r="HT20">
        <v>0</v>
      </c>
      <c r="HW20">
        <v>1</v>
      </c>
      <c r="HX20">
        <v>1</v>
      </c>
      <c r="HZ20">
        <v>-1</v>
      </c>
      <c r="IA20">
        <v>2</v>
      </c>
      <c r="IB20">
        <v>1</v>
      </c>
      <c r="IF20" t="s">
        <v>331</v>
      </c>
    </row>
    <row r="21" spans="1:240" x14ac:dyDescent="0.2">
      <c r="A21">
        <v>3032</v>
      </c>
      <c r="B21">
        <v>14</v>
      </c>
      <c r="C21">
        <v>2</v>
      </c>
      <c r="D21">
        <v>0</v>
      </c>
      <c r="E21">
        <v>2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1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F21">
        <v>3</v>
      </c>
      <c r="AG21">
        <v>3</v>
      </c>
      <c r="AI21">
        <v>1</v>
      </c>
      <c r="AJ21" s="1">
        <v>44834</v>
      </c>
      <c r="AK21">
        <v>1</v>
      </c>
      <c r="AL21">
        <v>5</v>
      </c>
      <c r="AM21">
        <v>5</v>
      </c>
      <c r="AN21" s="1">
        <v>44834</v>
      </c>
      <c r="EB21">
        <v>1</v>
      </c>
      <c r="EC21" s="1">
        <v>44834</v>
      </c>
      <c r="ED21">
        <v>0</v>
      </c>
      <c r="EF21">
        <v>0</v>
      </c>
      <c r="EU21">
        <v>0</v>
      </c>
      <c r="EX21">
        <v>0</v>
      </c>
      <c r="EY21">
        <v>0</v>
      </c>
      <c r="FB21">
        <v>0</v>
      </c>
      <c r="FE21">
        <v>0</v>
      </c>
      <c r="FG21">
        <v>0</v>
      </c>
      <c r="FH21">
        <v>0</v>
      </c>
      <c r="FR21">
        <v>1</v>
      </c>
      <c r="FS21" s="1">
        <v>44834</v>
      </c>
      <c r="FT21">
        <v>1</v>
      </c>
      <c r="FU21">
        <v>0</v>
      </c>
      <c r="FV21">
        <v>0</v>
      </c>
      <c r="FW21">
        <v>0</v>
      </c>
      <c r="FX21">
        <v>60</v>
      </c>
      <c r="FZ21">
        <v>4</v>
      </c>
      <c r="GA21">
        <v>3</v>
      </c>
      <c r="GB21">
        <v>3</v>
      </c>
      <c r="GC21">
        <v>4</v>
      </c>
      <c r="GD21">
        <v>3</v>
      </c>
      <c r="GE21">
        <v>2</v>
      </c>
      <c r="GF21">
        <v>5</v>
      </c>
      <c r="GG21">
        <v>3</v>
      </c>
      <c r="GH21">
        <v>4</v>
      </c>
      <c r="GI21">
        <v>4</v>
      </c>
      <c r="GJ21">
        <v>4</v>
      </c>
      <c r="GK21">
        <v>6</v>
      </c>
      <c r="GL21">
        <v>4</v>
      </c>
      <c r="GM21">
        <v>1</v>
      </c>
      <c r="GN21">
        <v>5</v>
      </c>
      <c r="GO21">
        <v>3</v>
      </c>
      <c r="GP21">
        <v>2</v>
      </c>
      <c r="GQ21">
        <v>2</v>
      </c>
      <c r="GR21">
        <f t="shared" si="0"/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I21">
        <v>21</v>
      </c>
      <c r="HJ21">
        <v>5</v>
      </c>
      <c r="HK21">
        <v>5</v>
      </c>
      <c r="HL21">
        <v>4</v>
      </c>
      <c r="HM21">
        <v>2</v>
      </c>
      <c r="HN21">
        <v>2</v>
      </c>
      <c r="HO21">
        <v>0</v>
      </c>
      <c r="HP21">
        <v>3</v>
      </c>
      <c r="HQ21" s="1">
        <v>44834</v>
      </c>
      <c r="HR21">
        <v>1</v>
      </c>
      <c r="HS21">
        <v>-1</v>
      </c>
      <c r="HT21">
        <v>1</v>
      </c>
      <c r="HU21" s="1">
        <v>44834</v>
      </c>
      <c r="HV21" t="s">
        <v>378</v>
      </c>
      <c r="HX21">
        <v>1</v>
      </c>
      <c r="HZ21">
        <v>-1</v>
      </c>
      <c r="IA21">
        <v>2</v>
      </c>
      <c r="IB21">
        <v>1</v>
      </c>
    </row>
    <row r="22" spans="1:240" x14ac:dyDescent="0.2">
      <c r="A22">
        <v>3033</v>
      </c>
      <c r="B22">
        <v>17</v>
      </c>
      <c r="C22">
        <v>2</v>
      </c>
      <c r="D22">
        <v>0</v>
      </c>
      <c r="E22">
        <v>2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F22">
        <v>3</v>
      </c>
      <c r="AG22">
        <v>3</v>
      </c>
      <c r="AI22">
        <v>1</v>
      </c>
      <c r="AJ22" s="1">
        <v>44838</v>
      </c>
      <c r="AK22">
        <v>1</v>
      </c>
      <c r="AL22">
        <v>4</v>
      </c>
      <c r="AM22">
        <v>4</v>
      </c>
      <c r="AN22" s="1">
        <v>44838</v>
      </c>
      <c r="EB22">
        <v>1</v>
      </c>
      <c r="EC22" s="1">
        <v>44838</v>
      </c>
      <c r="ED22">
        <v>0</v>
      </c>
      <c r="EF22">
        <v>0</v>
      </c>
      <c r="EU22">
        <v>0</v>
      </c>
      <c r="EX22">
        <v>0</v>
      </c>
      <c r="EY22">
        <v>0</v>
      </c>
      <c r="FB22">
        <v>0</v>
      </c>
      <c r="FE22">
        <v>0</v>
      </c>
      <c r="FG22">
        <v>0</v>
      </c>
      <c r="FH22">
        <v>0</v>
      </c>
      <c r="FR22">
        <v>1</v>
      </c>
      <c r="FS22" s="1">
        <v>44838</v>
      </c>
      <c r="FT22">
        <v>0</v>
      </c>
      <c r="FU22">
        <v>0</v>
      </c>
      <c r="FV22">
        <v>0</v>
      </c>
      <c r="FW22">
        <v>1</v>
      </c>
      <c r="FX22">
        <v>41</v>
      </c>
      <c r="FZ22">
        <v>3</v>
      </c>
      <c r="GA22">
        <v>3</v>
      </c>
      <c r="GB22">
        <v>1</v>
      </c>
      <c r="GC22">
        <v>1</v>
      </c>
      <c r="GD22">
        <v>1</v>
      </c>
      <c r="GE22">
        <v>3</v>
      </c>
      <c r="GF22">
        <v>7</v>
      </c>
      <c r="GG22">
        <v>1</v>
      </c>
      <c r="GH22">
        <v>4</v>
      </c>
      <c r="GI22">
        <v>1</v>
      </c>
      <c r="GJ22">
        <v>5</v>
      </c>
      <c r="GK22">
        <v>4</v>
      </c>
      <c r="GL22">
        <v>1</v>
      </c>
      <c r="GM22">
        <v>2</v>
      </c>
      <c r="GN22">
        <v>1</v>
      </c>
      <c r="GO22">
        <v>2</v>
      </c>
      <c r="GP22">
        <v>2</v>
      </c>
      <c r="GQ22">
        <v>2</v>
      </c>
      <c r="GR22">
        <f t="shared" si="0"/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I22">
        <v>9</v>
      </c>
      <c r="HJ22">
        <v>3</v>
      </c>
      <c r="HK22">
        <v>2</v>
      </c>
      <c r="HL22">
        <v>2</v>
      </c>
      <c r="HM22">
        <v>2</v>
      </c>
      <c r="HN22">
        <v>0</v>
      </c>
      <c r="HO22">
        <v>0</v>
      </c>
      <c r="HP22">
        <v>0</v>
      </c>
      <c r="HQ22" s="1">
        <v>44838</v>
      </c>
      <c r="HR22">
        <v>1</v>
      </c>
      <c r="HS22">
        <v>-1</v>
      </c>
      <c r="HT22">
        <v>0</v>
      </c>
      <c r="HW22">
        <v>1</v>
      </c>
      <c r="HX22">
        <v>1</v>
      </c>
      <c r="HZ22">
        <v>-1</v>
      </c>
      <c r="IA22">
        <v>2</v>
      </c>
      <c r="IB22">
        <v>1</v>
      </c>
      <c r="IF22">
        <v>1</v>
      </c>
    </row>
    <row r="23" spans="1:240" x14ac:dyDescent="0.2">
      <c r="A23">
        <v>3035</v>
      </c>
      <c r="B23">
        <v>15</v>
      </c>
      <c r="C23">
        <v>2</v>
      </c>
      <c r="D23">
        <v>0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F23">
        <v>3</v>
      </c>
      <c r="AG23">
        <v>3</v>
      </c>
      <c r="AI23">
        <v>1</v>
      </c>
      <c r="AJ23" s="1">
        <v>44869</v>
      </c>
      <c r="AK23">
        <v>1</v>
      </c>
      <c r="AL23">
        <v>4</v>
      </c>
      <c r="AM23">
        <v>4</v>
      </c>
      <c r="AN23" s="1">
        <v>44869</v>
      </c>
      <c r="AP23">
        <v>1</v>
      </c>
      <c r="AQ23">
        <v>2981</v>
      </c>
      <c r="AT23">
        <v>9</v>
      </c>
      <c r="AW23" s="1">
        <v>44333</v>
      </c>
      <c r="AY23">
        <v>4</v>
      </c>
      <c r="AZ23">
        <v>0</v>
      </c>
      <c r="BA23" s="1">
        <v>44897</v>
      </c>
      <c r="BB23" t="s">
        <v>381</v>
      </c>
      <c r="BC23" s="1">
        <v>44985</v>
      </c>
      <c r="BD23" t="s">
        <v>382</v>
      </c>
      <c r="EB23">
        <v>1</v>
      </c>
      <c r="EC23" s="1">
        <v>44869</v>
      </c>
      <c r="ED23">
        <v>0</v>
      </c>
      <c r="EF23">
        <v>0</v>
      </c>
      <c r="EU23">
        <v>0</v>
      </c>
      <c r="EX23">
        <v>0</v>
      </c>
      <c r="EY23">
        <v>0</v>
      </c>
      <c r="FB23">
        <v>0</v>
      </c>
      <c r="FE23">
        <v>0</v>
      </c>
      <c r="FG23">
        <v>0</v>
      </c>
      <c r="FH23">
        <v>0</v>
      </c>
      <c r="FR23">
        <v>1</v>
      </c>
      <c r="FS23" s="1">
        <v>44869</v>
      </c>
      <c r="FT23">
        <v>0</v>
      </c>
      <c r="FU23">
        <v>0</v>
      </c>
      <c r="FV23">
        <v>0</v>
      </c>
      <c r="FW23">
        <v>1</v>
      </c>
      <c r="FX23">
        <v>40</v>
      </c>
      <c r="FY23" t="s">
        <v>383</v>
      </c>
      <c r="FZ23">
        <v>4</v>
      </c>
      <c r="GA23">
        <v>2</v>
      </c>
      <c r="GB23">
        <v>2</v>
      </c>
      <c r="GC23">
        <v>1</v>
      </c>
      <c r="GD23">
        <v>3</v>
      </c>
      <c r="GE23">
        <v>1</v>
      </c>
      <c r="GF23">
        <v>3</v>
      </c>
      <c r="GG23">
        <v>1</v>
      </c>
      <c r="GH23">
        <v>3</v>
      </c>
      <c r="GI23">
        <v>2</v>
      </c>
      <c r="GJ23">
        <v>4</v>
      </c>
      <c r="GK23">
        <v>5</v>
      </c>
      <c r="GL23">
        <v>1</v>
      </c>
      <c r="GM23">
        <v>2</v>
      </c>
      <c r="GN23">
        <v>2</v>
      </c>
      <c r="GO23">
        <v>2</v>
      </c>
      <c r="GP23">
        <v>1</v>
      </c>
      <c r="GQ23">
        <v>2</v>
      </c>
      <c r="GR23">
        <f t="shared" si="0"/>
        <v>3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1</v>
      </c>
      <c r="HD23">
        <v>1</v>
      </c>
      <c r="HE23">
        <v>0</v>
      </c>
      <c r="HF23">
        <v>0</v>
      </c>
      <c r="HG23">
        <v>0</v>
      </c>
      <c r="HI23">
        <v>13</v>
      </c>
      <c r="HJ23">
        <v>2</v>
      </c>
      <c r="HK23">
        <v>4</v>
      </c>
      <c r="HL23">
        <v>2</v>
      </c>
      <c r="HM23">
        <v>4</v>
      </c>
      <c r="HN23">
        <v>0</v>
      </c>
      <c r="HO23">
        <v>0</v>
      </c>
      <c r="HP23">
        <v>1</v>
      </c>
      <c r="HQ23" s="1">
        <v>44869</v>
      </c>
      <c r="HR23">
        <v>1</v>
      </c>
      <c r="HS23">
        <v>-1</v>
      </c>
      <c r="HT23">
        <v>1</v>
      </c>
      <c r="HU23" s="1">
        <v>44869</v>
      </c>
      <c r="HV23" t="s">
        <v>384</v>
      </c>
      <c r="HX23">
        <v>1</v>
      </c>
      <c r="HZ23">
        <v>-1</v>
      </c>
      <c r="IA23">
        <v>2</v>
      </c>
      <c r="IB23">
        <v>1</v>
      </c>
    </row>
    <row r="24" spans="1:240" x14ac:dyDescent="0.2">
      <c r="A24">
        <v>3042</v>
      </c>
      <c r="B24">
        <v>15</v>
      </c>
      <c r="C24">
        <v>2</v>
      </c>
      <c r="D24">
        <v>0</v>
      </c>
      <c r="E24">
        <v>2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F24">
        <v>3</v>
      </c>
      <c r="AG24">
        <v>3</v>
      </c>
      <c r="AI24">
        <v>1</v>
      </c>
      <c r="AJ24" s="1">
        <v>45006</v>
      </c>
      <c r="AK24">
        <v>1</v>
      </c>
      <c r="AL24">
        <v>4</v>
      </c>
      <c r="AM24">
        <v>4</v>
      </c>
      <c r="AN24" s="1">
        <v>45006</v>
      </c>
      <c r="EB24">
        <v>1</v>
      </c>
      <c r="EC24" s="1">
        <v>45006</v>
      </c>
      <c r="ED24">
        <v>0</v>
      </c>
      <c r="EF24">
        <v>0</v>
      </c>
      <c r="EU24">
        <v>0</v>
      </c>
      <c r="EX24">
        <v>0</v>
      </c>
      <c r="EY24">
        <v>0</v>
      </c>
      <c r="FB24">
        <v>0</v>
      </c>
      <c r="FE24">
        <v>0</v>
      </c>
      <c r="FG24">
        <v>0</v>
      </c>
      <c r="FH24">
        <v>0</v>
      </c>
      <c r="FR24">
        <v>1</v>
      </c>
      <c r="FS24" s="1">
        <v>45006</v>
      </c>
      <c r="FT24">
        <v>1</v>
      </c>
      <c r="FU24">
        <v>0</v>
      </c>
      <c r="FV24">
        <v>0</v>
      </c>
      <c r="FW24">
        <v>0</v>
      </c>
      <c r="FX24">
        <v>41</v>
      </c>
      <c r="FZ24">
        <v>5</v>
      </c>
      <c r="GA24">
        <v>4</v>
      </c>
      <c r="GB24">
        <v>4</v>
      </c>
      <c r="GC24">
        <v>3</v>
      </c>
      <c r="GD24">
        <v>1</v>
      </c>
      <c r="GE24">
        <v>3</v>
      </c>
      <c r="GF24">
        <v>5</v>
      </c>
      <c r="GG24">
        <v>1</v>
      </c>
      <c r="GH24">
        <v>2</v>
      </c>
      <c r="GI24">
        <v>2</v>
      </c>
      <c r="GJ24">
        <v>1</v>
      </c>
      <c r="GK24">
        <v>2</v>
      </c>
      <c r="GL24">
        <v>1</v>
      </c>
      <c r="GM24">
        <v>1</v>
      </c>
      <c r="GN24">
        <v>6</v>
      </c>
      <c r="GO24">
        <v>1</v>
      </c>
      <c r="GP24">
        <v>1</v>
      </c>
      <c r="GQ24">
        <v>1</v>
      </c>
      <c r="GR24">
        <f t="shared" si="0"/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I24">
        <v>13</v>
      </c>
      <c r="HJ24">
        <v>2</v>
      </c>
      <c r="HK24">
        <v>5</v>
      </c>
      <c r="HL24">
        <v>2</v>
      </c>
      <c r="HM24">
        <v>2</v>
      </c>
      <c r="HN24">
        <v>0</v>
      </c>
      <c r="HO24">
        <v>1</v>
      </c>
      <c r="HP24">
        <v>1</v>
      </c>
      <c r="HQ24" s="1">
        <v>45006</v>
      </c>
      <c r="HR24">
        <v>1</v>
      </c>
      <c r="HS24">
        <v>-1</v>
      </c>
      <c r="HT24">
        <v>0</v>
      </c>
      <c r="HW24">
        <v>1</v>
      </c>
      <c r="HX24">
        <v>1</v>
      </c>
      <c r="HZ24">
        <v>-1</v>
      </c>
      <c r="IA24">
        <v>2</v>
      </c>
      <c r="IB24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598E-4F3E-AC48-AFC4-F798CCB06E3B}">
  <dimension ref="A1:IJ35"/>
  <sheetViews>
    <sheetView workbookViewId="0">
      <selection sqref="A1:A1048576"/>
    </sheetView>
  </sheetViews>
  <sheetFormatPr baseColWidth="10" defaultColWidth="8.83203125" defaultRowHeight="15" x14ac:dyDescent="0.2"/>
  <cols>
    <col min="2" max="2" width="17.83203125" customWidth="1"/>
  </cols>
  <sheetData>
    <row r="1" spans="1:2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</row>
    <row r="2" spans="1:244" x14ac:dyDescent="0.2">
      <c r="A2">
        <v>3003</v>
      </c>
      <c r="B2" t="s">
        <v>244</v>
      </c>
      <c r="C2">
        <v>0</v>
      </c>
      <c r="D2" s="1">
        <v>44152</v>
      </c>
      <c r="F2">
        <v>16</v>
      </c>
      <c r="G2">
        <v>2</v>
      </c>
      <c r="H2">
        <v>0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 t="s">
        <v>249</v>
      </c>
      <c r="AJ2">
        <v>3</v>
      </c>
      <c r="AK2">
        <v>3</v>
      </c>
      <c r="AM2">
        <v>1</v>
      </c>
      <c r="AN2" s="1">
        <v>44152</v>
      </c>
      <c r="AO2">
        <v>1</v>
      </c>
      <c r="AP2">
        <v>5</v>
      </c>
      <c r="AQ2">
        <v>5</v>
      </c>
      <c r="AR2" s="1">
        <v>44152</v>
      </c>
      <c r="AT2">
        <v>1</v>
      </c>
      <c r="AU2">
        <v>13569</v>
      </c>
      <c r="AV2">
        <v>10</v>
      </c>
      <c r="AW2">
        <v>1</v>
      </c>
      <c r="AX2">
        <v>1</v>
      </c>
      <c r="AY2">
        <v>1</v>
      </c>
      <c r="AZ2" t="s">
        <v>250</v>
      </c>
      <c r="BA2" s="1">
        <v>44159</v>
      </c>
      <c r="BB2">
        <v>0</v>
      </c>
      <c r="BC2">
        <v>4</v>
      </c>
      <c r="BD2">
        <v>0</v>
      </c>
      <c r="BE2" s="1">
        <v>44186</v>
      </c>
      <c r="BF2" t="s">
        <v>251</v>
      </c>
      <c r="BG2" s="1">
        <v>44152</v>
      </c>
      <c r="BH2" t="s">
        <v>252</v>
      </c>
      <c r="BI2">
        <v>1</v>
      </c>
      <c r="BJ2">
        <v>16068</v>
      </c>
      <c r="BK2">
        <v>20</v>
      </c>
      <c r="BL2">
        <v>1</v>
      </c>
      <c r="BM2">
        <v>1</v>
      </c>
      <c r="BN2">
        <v>1</v>
      </c>
      <c r="BO2" t="s">
        <v>250</v>
      </c>
      <c r="BP2" s="1">
        <v>44187</v>
      </c>
      <c r="BQ2">
        <v>4</v>
      </c>
      <c r="BR2">
        <v>8</v>
      </c>
      <c r="BS2">
        <v>0</v>
      </c>
      <c r="BT2" s="1">
        <v>44215</v>
      </c>
      <c r="BU2" t="s">
        <v>253</v>
      </c>
      <c r="BV2" s="1">
        <v>44215</v>
      </c>
      <c r="BW2" t="s">
        <v>254</v>
      </c>
      <c r="BX2">
        <v>1</v>
      </c>
      <c r="BY2">
        <v>35532</v>
      </c>
      <c r="BZ2">
        <v>10</v>
      </c>
      <c r="CA2">
        <v>1</v>
      </c>
      <c r="CB2">
        <v>1</v>
      </c>
      <c r="CC2">
        <v>1</v>
      </c>
      <c r="CD2" t="s">
        <v>250</v>
      </c>
      <c r="CE2" s="1">
        <v>44216</v>
      </c>
      <c r="CF2">
        <v>8</v>
      </c>
      <c r="CG2">
        <v>999</v>
      </c>
      <c r="CH2">
        <v>1</v>
      </c>
      <c r="CJ2" t="s">
        <v>253</v>
      </c>
      <c r="CK2" s="1">
        <v>44277</v>
      </c>
      <c r="CL2" t="s">
        <v>255</v>
      </c>
      <c r="EF2">
        <v>1</v>
      </c>
      <c r="EG2" s="1">
        <v>44152</v>
      </c>
      <c r="EH2">
        <v>0</v>
      </c>
      <c r="EJ2">
        <v>0</v>
      </c>
      <c r="EY2">
        <v>0</v>
      </c>
      <c r="FB2">
        <v>0</v>
      </c>
      <c r="FC2">
        <v>0</v>
      </c>
      <c r="FF2">
        <v>0</v>
      </c>
      <c r="FI2">
        <v>0</v>
      </c>
      <c r="FK2">
        <v>0</v>
      </c>
      <c r="FL2">
        <v>0</v>
      </c>
      <c r="FV2">
        <v>1</v>
      </c>
      <c r="FW2" s="1">
        <v>44152</v>
      </c>
      <c r="FX2">
        <v>1</v>
      </c>
      <c r="FY2">
        <v>0</v>
      </c>
      <c r="FZ2">
        <v>0</v>
      </c>
      <c r="GA2">
        <v>0</v>
      </c>
      <c r="GB2">
        <v>67</v>
      </c>
      <c r="GD2">
        <v>5</v>
      </c>
      <c r="GE2">
        <v>5</v>
      </c>
      <c r="GF2">
        <v>3</v>
      </c>
      <c r="GG2">
        <v>5</v>
      </c>
      <c r="GH2">
        <v>5</v>
      </c>
      <c r="GI2">
        <v>2</v>
      </c>
      <c r="GJ2">
        <v>6</v>
      </c>
      <c r="GK2">
        <v>1</v>
      </c>
      <c r="GL2">
        <v>3</v>
      </c>
      <c r="GM2">
        <v>2</v>
      </c>
      <c r="GN2">
        <v>3</v>
      </c>
      <c r="GO2">
        <v>5</v>
      </c>
      <c r="GP2">
        <v>5</v>
      </c>
      <c r="GQ2">
        <v>1</v>
      </c>
      <c r="GR2">
        <v>5</v>
      </c>
      <c r="GS2">
        <v>6</v>
      </c>
      <c r="GT2">
        <v>4</v>
      </c>
      <c r="GU2">
        <v>3</v>
      </c>
      <c r="HU2" s="1">
        <v>44152</v>
      </c>
      <c r="HV2">
        <v>2</v>
      </c>
      <c r="HW2">
        <v>-1</v>
      </c>
      <c r="HX2">
        <v>1</v>
      </c>
      <c r="HY2" s="1">
        <v>44154</v>
      </c>
      <c r="HZ2">
        <v>3003</v>
      </c>
      <c r="IB2">
        <v>1</v>
      </c>
      <c r="ID2">
        <v>-1</v>
      </c>
      <c r="IE2">
        <v>1</v>
      </c>
      <c r="IF2">
        <v>1</v>
      </c>
    </row>
    <row r="3" spans="1:244" x14ac:dyDescent="0.2">
      <c r="A3">
        <v>3004</v>
      </c>
      <c r="B3" t="s">
        <v>244</v>
      </c>
      <c r="C3">
        <v>0</v>
      </c>
      <c r="D3" s="1">
        <v>44159</v>
      </c>
      <c r="F3">
        <v>17</v>
      </c>
      <c r="G3">
        <v>2</v>
      </c>
      <c r="H3">
        <v>0</v>
      </c>
      <c r="I3">
        <v>2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2</v>
      </c>
      <c r="T3">
        <v>2</v>
      </c>
      <c r="U3">
        <v>2</v>
      </c>
      <c r="V3">
        <v>2</v>
      </c>
      <c r="W3">
        <v>1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J3">
        <v>3</v>
      </c>
      <c r="AK3">
        <v>3</v>
      </c>
      <c r="AL3">
        <v>1</v>
      </c>
      <c r="AM3">
        <v>1</v>
      </c>
      <c r="AN3" s="1">
        <v>44159</v>
      </c>
      <c r="AO3">
        <v>1</v>
      </c>
      <c r="AP3">
        <v>4</v>
      </c>
      <c r="AQ3">
        <v>4</v>
      </c>
      <c r="AR3" s="1">
        <v>44159</v>
      </c>
      <c r="AT3">
        <v>1</v>
      </c>
      <c r="AU3">
        <v>13569</v>
      </c>
      <c r="AV3">
        <v>10</v>
      </c>
      <c r="AW3">
        <v>1</v>
      </c>
      <c r="AX3">
        <v>1</v>
      </c>
      <c r="AY3">
        <v>1</v>
      </c>
      <c r="AZ3" t="s">
        <v>250</v>
      </c>
      <c r="BA3" s="1">
        <v>44166</v>
      </c>
      <c r="BB3">
        <v>0</v>
      </c>
      <c r="BC3">
        <v>2</v>
      </c>
      <c r="BD3">
        <v>0</v>
      </c>
      <c r="BE3" s="1">
        <v>44179</v>
      </c>
      <c r="BF3" t="s">
        <v>253</v>
      </c>
      <c r="BG3" s="1">
        <v>44166</v>
      </c>
      <c r="BH3" t="s">
        <v>252</v>
      </c>
      <c r="BI3">
        <v>1</v>
      </c>
      <c r="BJ3">
        <v>16068</v>
      </c>
      <c r="BK3">
        <v>20</v>
      </c>
      <c r="BL3">
        <v>1</v>
      </c>
      <c r="BM3">
        <v>1</v>
      </c>
      <c r="BN3">
        <v>1</v>
      </c>
      <c r="BO3" t="s">
        <v>250</v>
      </c>
      <c r="BP3" s="1">
        <v>44180</v>
      </c>
      <c r="BQ3">
        <v>2</v>
      </c>
      <c r="BR3">
        <v>12</v>
      </c>
      <c r="BS3">
        <v>0</v>
      </c>
      <c r="BT3" s="1">
        <v>44243</v>
      </c>
      <c r="BU3" t="s">
        <v>253</v>
      </c>
      <c r="BV3" s="1">
        <v>44243</v>
      </c>
      <c r="BW3" t="s">
        <v>254</v>
      </c>
      <c r="BX3">
        <v>1</v>
      </c>
      <c r="BY3">
        <v>18908</v>
      </c>
      <c r="BZ3">
        <v>40</v>
      </c>
      <c r="CA3">
        <v>1</v>
      </c>
      <c r="CB3">
        <v>1</v>
      </c>
      <c r="CC3">
        <v>1</v>
      </c>
      <c r="CD3" t="s">
        <v>250</v>
      </c>
      <c r="CE3" s="1">
        <v>44244</v>
      </c>
      <c r="CF3">
        <v>12</v>
      </c>
      <c r="CG3">
        <v>999</v>
      </c>
      <c r="CH3">
        <v>1</v>
      </c>
      <c r="CJ3" t="s">
        <v>253</v>
      </c>
      <c r="CK3" s="1">
        <v>44277</v>
      </c>
      <c r="CL3" t="s">
        <v>252</v>
      </c>
      <c r="EF3">
        <v>1</v>
      </c>
      <c r="EG3" s="1">
        <v>44159</v>
      </c>
      <c r="EH3">
        <v>1</v>
      </c>
      <c r="EI3" t="s">
        <v>256</v>
      </c>
      <c r="EJ3">
        <v>0</v>
      </c>
      <c r="ER3">
        <v>4</v>
      </c>
      <c r="ET3">
        <v>4</v>
      </c>
      <c r="EU3">
        <v>3</v>
      </c>
      <c r="EV3">
        <v>5</v>
      </c>
      <c r="EW3">
        <v>1</v>
      </c>
      <c r="EX3">
        <v>5</v>
      </c>
      <c r="EY3">
        <v>0</v>
      </c>
      <c r="FB3">
        <v>0</v>
      </c>
      <c r="FC3">
        <v>0</v>
      </c>
      <c r="FF3">
        <v>0</v>
      </c>
      <c r="FI3">
        <v>0</v>
      </c>
      <c r="FK3">
        <v>0</v>
      </c>
      <c r="FL3">
        <v>0</v>
      </c>
      <c r="FV3">
        <v>1</v>
      </c>
      <c r="FW3" s="1">
        <v>44159</v>
      </c>
      <c r="FX3">
        <v>0</v>
      </c>
      <c r="FY3">
        <v>1</v>
      </c>
      <c r="FZ3">
        <v>0</v>
      </c>
      <c r="GA3">
        <v>0</v>
      </c>
      <c r="GB3">
        <v>72</v>
      </c>
      <c r="GD3">
        <v>6</v>
      </c>
      <c r="GE3">
        <v>5</v>
      </c>
      <c r="GF3">
        <v>3</v>
      </c>
      <c r="GG3">
        <v>5</v>
      </c>
      <c r="GH3">
        <v>5</v>
      </c>
      <c r="GI3">
        <v>2</v>
      </c>
      <c r="GJ3">
        <v>7</v>
      </c>
      <c r="GK3">
        <v>6</v>
      </c>
      <c r="GL3">
        <v>5</v>
      </c>
      <c r="GM3">
        <v>4</v>
      </c>
      <c r="GN3">
        <v>6</v>
      </c>
      <c r="GO3">
        <v>7</v>
      </c>
      <c r="GP3">
        <v>1</v>
      </c>
      <c r="GQ3">
        <v>1</v>
      </c>
      <c r="GR3">
        <v>7</v>
      </c>
      <c r="GS3">
        <v>2</v>
      </c>
      <c r="GT3">
        <v>1</v>
      </c>
      <c r="GU3">
        <v>1</v>
      </c>
      <c r="GV3">
        <f>SUM(GX3:HK3)</f>
        <v>5</v>
      </c>
      <c r="GX3">
        <v>0</v>
      </c>
      <c r="GY3">
        <v>1</v>
      </c>
      <c r="GZ3">
        <v>1</v>
      </c>
      <c r="HA3">
        <v>1</v>
      </c>
      <c r="HB3">
        <v>0</v>
      </c>
      <c r="HC3">
        <v>0</v>
      </c>
      <c r="HD3">
        <v>0</v>
      </c>
      <c r="HE3">
        <v>0</v>
      </c>
      <c r="HF3">
        <v>1</v>
      </c>
      <c r="HG3">
        <v>0</v>
      </c>
      <c r="HH3">
        <v>0</v>
      </c>
      <c r="HI3">
        <v>1</v>
      </c>
      <c r="HJ3">
        <v>0</v>
      </c>
      <c r="HK3">
        <v>0</v>
      </c>
      <c r="HM3">
        <v>22</v>
      </c>
      <c r="HN3">
        <v>5</v>
      </c>
      <c r="HO3">
        <v>4</v>
      </c>
      <c r="HP3">
        <v>3</v>
      </c>
      <c r="HQ3">
        <v>3</v>
      </c>
      <c r="HR3">
        <v>1</v>
      </c>
      <c r="HS3">
        <v>4</v>
      </c>
      <c r="HT3">
        <v>2</v>
      </c>
      <c r="HU3" s="1">
        <v>44159</v>
      </c>
      <c r="HV3">
        <v>2</v>
      </c>
      <c r="HW3">
        <v>-1</v>
      </c>
      <c r="HX3">
        <v>1</v>
      </c>
      <c r="HY3" s="1">
        <v>44160</v>
      </c>
      <c r="HZ3">
        <v>3004</v>
      </c>
      <c r="IB3">
        <v>1</v>
      </c>
      <c r="ID3">
        <v>-1</v>
      </c>
      <c r="IE3">
        <v>1</v>
      </c>
      <c r="IF3">
        <v>1</v>
      </c>
    </row>
    <row r="4" spans="1:244" x14ac:dyDescent="0.2">
      <c r="A4">
        <v>3007</v>
      </c>
      <c r="B4" t="s">
        <v>244</v>
      </c>
      <c r="C4">
        <v>0</v>
      </c>
      <c r="D4" s="1">
        <v>44250</v>
      </c>
      <c r="F4">
        <v>14</v>
      </c>
      <c r="G4">
        <v>2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J4">
        <v>3</v>
      </c>
      <c r="AK4">
        <v>3</v>
      </c>
      <c r="AL4">
        <v>2</v>
      </c>
      <c r="AM4">
        <v>1</v>
      </c>
      <c r="AN4" s="1">
        <v>44250</v>
      </c>
      <c r="AO4">
        <v>1</v>
      </c>
      <c r="AP4">
        <v>5</v>
      </c>
      <c r="AQ4">
        <v>5</v>
      </c>
      <c r="AR4" s="1">
        <v>44250</v>
      </c>
      <c r="BI4">
        <v>1</v>
      </c>
      <c r="BJ4">
        <v>13569</v>
      </c>
      <c r="BK4">
        <v>10</v>
      </c>
      <c r="BL4">
        <v>1</v>
      </c>
      <c r="BM4">
        <v>1</v>
      </c>
      <c r="BN4">
        <v>1</v>
      </c>
      <c r="BO4" t="s">
        <v>261</v>
      </c>
      <c r="BP4" s="1">
        <v>44258</v>
      </c>
      <c r="BQ4">
        <v>-1</v>
      </c>
      <c r="BR4">
        <v>4</v>
      </c>
      <c r="BS4">
        <v>0</v>
      </c>
      <c r="BT4" s="1">
        <v>44300</v>
      </c>
      <c r="BU4" t="s">
        <v>253</v>
      </c>
      <c r="BV4" s="1">
        <v>44300</v>
      </c>
      <c r="BW4" t="s">
        <v>252</v>
      </c>
      <c r="BX4">
        <v>1</v>
      </c>
      <c r="BY4">
        <v>16068</v>
      </c>
      <c r="BZ4">
        <v>20</v>
      </c>
      <c r="CA4">
        <v>1</v>
      </c>
      <c r="CB4">
        <v>1</v>
      </c>
      <c r="CC4">
        <v>1</v>
      </c>
      <c r="CD4" t="s">
        <v>261</v>
      </c>
      <c r="CE4" s="1">
        <v>44301</v>
      </c>
      <c r="CF4">
        <v>4</v>
      </c>
      <c r="CG4">
        <v>999</v>
      </c>
      <c r="CH4">
        <v>1</v>
      </c>
      <c r="CJ4" t="s">
        <v>253</v>
      </c>
      <c r="CK4" s="1">
        <v>44301</v>
      </c>
      <c r="CL4" t="s">
        <v>254</v>
      </c>
      <c r="EF4">
        <v>1</v>
      </c>
      <c r="EG4" s="1">
        <v>44250</v>
      </c>
      <c r="EH4">
        <v>1</v>
      </c>
      <c r="EI4" t="s">
        <v>262</v>
      </c>
      <c r="EJ4">
        <v>1</v>
      </c>
      <c r="EL4">
        <v>1</v>
      </c>
      <c r="EM4" t="s">
        <v>263</v>
      </c>
      <c r="EN4">
        <v>0</v>
      </c>
      <c r="EP4">
        <v>0</v>
      </c>
      <c r="ER4">
        <v>3</v>
      </c>
      <c r="ES4" t="s">
        <v>264</v>
      </c>
      <c r="ET4">
        <v>3</v>
      </c>
      <c r="EU4">
        <v>1</v>
      </c>
      <c r="EV4">
        <v>2</v>
      </c>
      <c r="EW4">
        <v>1</v>
      </c>
      <c r="EX4">
        <v>5</v>
      </c>
      <c r="EY4">
        <v>1</v>
      </c>
      <c r="EZ4" t="s">
        <v>260</v>
      </c>
      <c r="FA4">
        <v>1</v>
      </c>
      <c r="FB4">
        <v>1</v>
      </c>
      <c r="FC4">
        <v>0</v>
      </c>
      <c r="FF4">
        <v>0</v>
      </c>
      <c r="FI4">
        <v>0</v>
      </c>
      <c r="FK4">
        <v>1</v>
      </c>
      <c r="FL4">
        <v>0</v>
      </c>
      <c r="FM4">
        <v>0</v>
      </c>
      <c r="FN4">
        <v>2</v>
      </c>
      <c r="FO4">
        <v>0</v>
      </c>
      <c r="FP4">
        <v>2</v>
      </c>
      <c r="FQ4">
        <v>0</v>
      </c>
      <c r="FR4">
        <v>2</v>
      </c>
      <c r="FS4">
        <v>0</v>
      </c>
      <c r="FT4">
        <v>0</v>
      </c>
      <c r="FU4">
        <v>0</v>
      </c>
      <c r="FV4">
        <v>1</v>
      </c>
      <c r="FW4" s="1">
        <v>44250</v>
      </c>
      <c r="FX4">
        <v>1</v>
      </c>
      <c r="FY4">
        <v>1</v>
      </c>
      <c r="FZ4">
        <v>1</v>
      </c>
      <c r="GA4">
        <v>0</v>
      </c>
      <c r="GB4">
        <v>70</v>
      </c>
      <c r="GD4">
        <v>7</v>
      </c>
      <c r="GE4">
        <v>7</v>
      </c>
      <c r="GF4">
        <v>3</v>
      </c>
      <c r="GG4">
        <v>4</v>
      </c>
      <c r="GH4">
        <v>4</v>
      </c>
      <c r="GI4">
        <v>2</v>
      </c>
      <c r="GJ4">
        <v>7</v>
      </c>
      <c r="GK4">
        <v>1</v>
      </c>
      <c r="GL4">
        <v>3</v>
      </c>
      <c r="GM4">
        <v>2</v>
      </c>
      <c r="GN4">
        <v>1</v>
      </c>
      <c r="GO4">
        <v>5</v>
      </c>
      <c r="GP4">
        <v>1</v>
      </c>
      <c r="GQ4">
        <v>7</v>
      </c>
      <c r="GR4">
        <v>4</v>
      </c>
      <c r="GS4">
        <v>6</v>
      </c>
      <c r="GT4">
        <v>3</v>
      </c>
      <c r="GU4">
        <v>5</v>
      </c>
      <c r="GV4">
        <f t="shared" ref="GV4:GV29" si="0">SUM(GX4:HK4)</f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M4">
        <v>22</v>
      </c>
      <c r="HN4">
        <v>5</v>
      </c>
      <c r="HO4">
        <v>1</v>
      </c>
      <c r="HP4">
        <v>3</v>
      </c>
      <c r="HQ4">
        <v>3</v>
      </c>
      <c r="HR4">
        <v>5</v>
      </c>
      <c r="HS4">
        <v>2</v>
      </c>
      <c r="HT4">
        <v>3</v>
      </c>
      <c r="HU4" s="1">
        <v>44250</v>
      </c>
      <c r="HV4">
        <v>1</v>
      </c>
      <c r="HW4">
        <v>-1</v>
      </c>
      <c r="HX4">
        <v>1</v>
      </c>
      <c r="HY4" s="1">
        <v>44258</v>
      </c>
      <c r="HZ4" t="s">
        <v>265</v>
      </c>
      <c r="IB4">
        <v>1</v>
      </c>
      <c r="ID4">
        <v>-1</v>
      </c>
      <c r="IE4">
        <v>1</v>
      </c>
      <c r="IF4">
        <v>1</v>
      </c>
    </row>
    <row r="5" spans="1:244" x14ac:dyDescent="0.2">
      <c r="A5">
        <v>3008</v>
      </c>
      <c r="B5" t="s">
        <v>244</v>
      </c>
      <c r="C5">
        <v>0</v>
      </c>
      <c r="D5" s="1">
        <v>44257</v>
      </c>
      <c r="F5">
        <v>14</v>
      </c>
      <c r="G5">
        <v>2</v>
      </c>
      <c r="H5">
        <v>0</v>
      </c>
      <c r="I5">
        <v>2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 t="s">
        <v>266</v>
      </c>
      <c r="AJ5">
        <v>3</v>
      </c>
      <c r="AK5">
        <v>3</v>
      </c>
      <c r="AM5">
        <v>1</v>
      </c>
      <c r="AN5" s="1">
        <v>44257</v>
      </c>
      <c r="AO5">
        <v>1</v>
      </c>
      <c r="AP5">
        <v>5</v>
      </c>
      <c r="AQ5">
        <v>5</v>
      </c>
      <c r="AR5" s="1">
        <v>44257</v>
      </c>
      <c r="AT5">
        <v>1</v>
      </c>
      <c r="AU5">
        <v>14885</v>
      </c>
      <c r="AV5">
        <v>5</v>
      </c>
      <c r="AW5">
        <v>1</v>
      </c>
      <c r="AX5">
        <v>9</v>
      </c>
      <c r="AY5">
        <v>1</v>
      </c>
      <c r="AZ5" t="s">
        <v>267</v>
      </c>
      <c r="BA5" s="1">
        <v>2957736</v>
      </c>
      <c r="BB5">
        <v>-1</v>
      </c>
      <c r="BC5">
        <v>999</v>
      </c>
      <c r="BD5">
        <v>1</v>
      </c>
      <c r="BF5" t="s">
        <v>253</v>
      </c>
      <c r="BG5" s="1">
        <v>44257</v>
      </c>
      <c r="BH5" t="s">
        <v>268</v>
      </c>
      <c r="BI5">
        <v>1</v>
      </c>
      <c r="BJ5">
        <v>25520</v>
      </c>
      <c r="BK5">
        <v>10</v>
      </c>
      <c r="BL5">
        <v>1</v>
      </c>
      <c r="BM5">
        <v>1</v>
      </c>
      <c r="BN5">
        <v>1</v>
      </c>
      <c r="BO5" t="s">
        <v>261</v>
      </c>
      <c r="BP5" s="1">
        <v>44265</v>
      </c>
      <c r="BQ5">
        <v>0</v>
      </c>
      <c r="BR5">
        <v>2</v>
      </c>
      <c r="BS5">
        <v>0</v>
      </c>
      <c r="BT5" s="1">
        <v>44284</v>
      </c>
      <c r="BU5" t="s">
        <v>253</v>
      </c>
      <c r="BV5" s="1">
        <v>44264</v>
      </c>
      <c r="BW5" t="s">
        <v>254</v>
      </c>
      <c r="BX5">
        <v>1</v>
      </c>
      <c r="BY5">
        <v>53751</v>
      </c>
      <c r="CA5">
        <v>1</v>
      </c>
      <c r="CB5">
        <v>1</v>
      </c>
      <c r="CC5">
        <v>1</v>
      </c>
      <c r="CD5" t="s">
        <v>261</v>
      </c>
      <c r="CE5" s="1">
        <v>44285</v>
      </c>
      <c r="CF5">
        <v>4</v>
      </c>
      <c r="CG5">
        <v>8</v>
      </c>
      <c r="CH5">
        <v>0</v>
      </c>
      <c r="CI5" s="1">
        <v>44330</v>
      </c>
      <c r="CJ5" t="s">
        <v>253</v>
      </c>
      <c r="CK5" s="1">
        <v>44294</v>
      </c>
      <c r="CL5" t="s">
        <v>269</v>
      </c>
      <c r="CM5">
        <v>1</v>
      </c>
      <c r="CN5">
        <v>16068</v>
      </c>
      <c r="CO5">
        <v>20</v>
      </c>
      <c r="CP5">
        <v>1</v>
      </c>
      <c r="CQ5">
        <v>1</v>
      </c>
      <c r="CR5">
        <v>1</v>
      </c>
      <c r="CS5" t="s">
        <v>270</v>
      </c>
      <c r="CT5" s="1">
        <v>44331</v>
      </c>
      <c r="CU5">
        <v>8</v>
      </c>
      <c r="CV5">
        <v>16</v>
      </c>
      <c r="CW5">
        <v>0</v>
      </c>
      <c r="CX5" s="1">
        <v>44386</v>
      </c>
      <c r="CY5" t="s">
        <v>253</v>
      </c>
      <c r="CZ5" s="1">
        <v>44333</v>
      </c>
      <c r="DA5" t="s">
        <v>271</v>
      </c>
      <c r="DB5">
        <v>1</v>
      </c>
      <c r="DC5">
        <v>25520</v>
      </c>
      <c r="DD5">
        <v>10</v>
      </c>
      <c r="DE5">
        <v>1</v>
      </c>
      <c r="DF5">
        <v>1</v>
      </c>
      <c r="DG5">
        <v>1</v>
      </c>
      <c r="DH5" t="s">
        <v>250</v>
      </c>
      <c r="DI5" s="1">
        <v>44331</v>
      </c>
      <c r="DJ5">
        <v>8</v>
      </c>
      <c r="DK5">
        <v>16</v>
      </c>
      <c r="DL5">
        <v>0</v>
      </c>
      <c r="DM5" s="1">
        <v>44386</v>
      </c>
      <c r="DN5" t="s">
        <v>272</v>
      </c>
      <c r="DO5" s="1">
        <v>44355</v>
      </c>
      <c r="DP5" t="s">
        <v>273</v>
      </c>
      <c r="DQ5">
        <v>1</v>
      </c>
      <c r="DR5">
        <v>18908</v>
      </c>
      <c r="DS5">
        <v>40</v>
      </c>
      <c r="DT5">
        <v>1</v>
      </c>
      <c r="DU5">
        <v>1</v>
      </c>
      <c r="DV5">
        <v>1</v>
      </c>
      <c r="DW5" t="s">
        <v>250</v>
      </c>
      <c r="DX5" s="1">
        <v>44387</v>
      </c>
      <c r="DY5">
        <v>16</v>
      </c>
      <c r="DZ5">
        <v>999</v>
      </c>
      <c r="EA5">
        <v>1</v>
      </c>
      <c r="EC5" t="s">
        <v>272</v>
      </c>
      <c r="ED5" s="1">
        <v>44386</v>
      </c>
      <c r="EE5" t="s">
        <v>252</v>
      </c>
      <c r="EF5">
        <v>1</v>
      </c>
      <c r="EG5" s="1">
        <v>44257</v>
      </c>
      <c r="EH5">
        <v>1</v>
      </c>
      <c r="EJ5">
        <v>1</v>
      </c>
      <c r="EK5" t="s">
        <v>274</v>
      </c>
      <c r="EL5">
        <v>0</v>
      </c>
      <c r="EN5">
        <v>0</v>
      </c>
      <c r="EP5">
        <v>0</v>
      </c>
      <c r="ER5">
        <v>2</v>
      </c>
      <c r="ES5" t="s">
        <v>275</v>
      </c>
      <c r="ET5">
        <v>3</v>
      </c>
      <c r="EU5">
        <v>2</v>
      </c>
      <c r="EV5">
        <v>3</v>
      </c>
      <c r="EW5">
        <v>1</v>
      </c>
      <c r="EX5">
        <v>4</v>
      </c>
      <c r="EY5">
        <v>1</v>
      </c>
      <c r="EZ5" t="s">
        <v>276</v>
      </c>
      <c r="FA5">
        <v>1</v>
      </c>
      <c r="FB5">
        <v>1</v>
      </c>
      <c r="FC5">
        <v>0</v>
      </c>
      <c r="FF5">
        <v>0</v>
      </c>
      <c r="FI5">
        <v>0</v>
      </c>
      <c r="FK5">
        <v>0</v>
      </c>
      <c r="FL5">
        <v>0</v>
      </c>
      <c r="FM5">
        <v>0</v>
      </c>
      <c r="FN5">
        <v>2</v>
      </c>
      <c r="FO5">
        <v>0</v>
      </c>
      <c r="FP5">
        <v>2</v>
      </c>
      <c r="FQ5">
        <v>0</v>
      </c>
      <c r="FR5">
        <v>2</v>
      </c>
      <c r="FS5">
        <v>0</v>
      </c>
      <c r="FT5">
        <v>0</v>
      </c>
      <c r="FU5">
        <v>0</v>
      </c>
      <c r="FV5">
        <v>1</v>
      </c>
      <c r="FW5" s="1">
        <v>44257</v>
      </c>
      <c r="FX5">
        <v>1</v>
      </c>
      <c r="FY5">
        <v>1</v>
      </c>
      <c r="FZ5">
        <v>0</v>
      </c>
      <c r="GA5">
        <v>0</v>
      </c>
      <c r="GB5">
        <v>83</v>
      </c>
      <c r="GD5">
        <v>5</v>
      </c>
      <c r="GE5">
        <v>5</v>
      </c>
      <c r="GF5">
        <v>6</v>
      </c>
      <c r="GG5">
        <v>5</v>
      </c>
      <c r="GH5">
        <v>5</v>
      </c>
      <c r="GI5">
        <v>2</v>
      </c>
      <c r="GJ5">
        <v>7</v>
      </c>
      <c r="GK5">
        <v>3</v>
      </c>
      <c r="GL5">
        <v>5</v>
      </c>
      <c r="GM5">
        <v>3</v>
      </c>
      <c r="GN5">
        <v>7</v>
      </c>
      <c r="GO5">
        <v>7</v>
      </c>
      <c r="GP5">
        <v>3</v>
      </c>
      <c r="GQ5">
        <v>3</v>
      </c>
      <c r="GR5">
        <v>7</v>
      </c>
      <c r="GS5">
        <v>5</v>
      </c>
      <c r="GT5">
        <v>3</v>
      </c>
      <c r="GU5">
        <v>4</v>
      </c>
      <c r="GV5">
        <f t="shared" si="0"/>
        <v>5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1</v>
      </c>
      <c r="HE5">
        <v>1</v>
      </c>
      <c r="HF5">
        <v>1</v>
      </c>
      <c r="HG5">
        <v>0</v>
      </c>
      <c r="HH5">
        <v>1</v>
      </c>
      <c r="HI5">
        <v>0</v>
      </c>
      <c r="HJ5">
        <v>0</v>
      </c>
      <c r="HK5">
        <v>0</v>
      </c>
      <c r="HM5">
        <v>11</v>
      </c>
      <c r="HN5">
        <v>4</v>
      </c>
      <c r="HO5">
        <v>1</v>
      </c>
      <c r="HP5">
        <v>2</v>
      </c>
      <c r="HQ5">
        <v>0</v>
      </c>
      <c r="HR5">
        <v>2</v>
      </c>
      <c r="HS5">
        <v>1</v>
      </c>
      <c r="HT5">
        <v>1</v>
      </c>
      <c r="HU5" s="1">
        <v>44257</v>
      </c>
      <c r="HV5">
        <v>2</v>
      </c>
      <c r="HW5">
        <v>-1</v>
      </c>
      <c r="HX5">
        <v>1</v>
      </c>
      <c r="HY5" s="1">
        <v>44257</v>
      </c>
      <c r="HZ5" t="s">
        <v>277</v>
      </c>
      <c r="IB5">
        <v>1</v>
      </c>
      <c r="ID5">
        <v>-1</v>
      </c>
      <c r="IE5">
        <v>1</v>
      </c>
      <c r="IF5">
        <v>1</v>
      </c>
    </row>
    <row r="6" spans="1:244" x14ac:dyDescent="0.2">
      <c r="A6">
        <v>3009</v>
      </c>
      <c r="B6" t="s">
        <v>244</v>
      </c>
      <c r="C6">
        <v>0</v>
      </c>
      <c r="D6" s="1">
        <v>44285</v>
      </c>
      <c r="F6">
        <v>16</v>
      </c>
      <c r="G6">
        <v>2</v>
      </c>
      <c r="H6">
        <v>0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 t="s">
        <v>278</v>
      </c>
      <c r="AJ6">
        <v>3</v>
      </c>
      <c r="AK6">
        <v>3</v>
      </c>
      <c r="AM6">
        <v>1</v>
      </c>
      <c r="AN6" s="1">
        <v>44285</v>
      </c>
      <c r="AO6">
        <v>1</v>
      </c>
      <c r="AP6">
        <v>4</v>
      </c>
      <c r="AQ6">
        <v>4</v>
      </c>
      <c r="AR6" s="1">
        <v>44285</v>
      </c>
      <c r="AT6">
        <v>1</v>
      </c>
      <c r="AU6">
        <v>16068</v>
      </c>
      <c r="AV6">
        <v>20</v>
      </c>
      <c r="AW6">
        <v>1</v>
      </c>
      <c r="AX6">
        <v>1</v>
      </c>
      <c r="AY6">
        <v>1</v>
      </c>
      <c r="AZ6" t="s">
        <v>279</v>
      </c>
      <c r="BA6" s="1">
        <v>44295</v>
      </c>
      <c r="BB6">
        <v>0</v>
      </c>
      <c r="BD6">
        <v>1</v>
      </c>
      <c r="BF6" t="s">
        <v>253</v>
      </c>
      <c r="BG6" s="1">
        <v>44333</v>
      </c>
      <c r="BH6" t="s">
        <v>254</v>
      </c>
      <c r="EF6">
        <v>1</v>
      </c>
      <c r="EG6" s="1">
        <v>44285</v>
      </c>
      <c r="EH6">
        <v>0</v>
      </c>
      <c r="EJ6">
        <v>0</v>
      </c>
      <c r="EY6">
        <v>0</v>
      </c>
      <c r="FB6">
        <v>0</v>
      </c>
      <c r="FC6">
        <v>0</v>
      </c>
      <c r="FF6">
        <v>0</v>
      </c>
      <c r="FI6">
        <v>0</v>
      </c>
      <c r="FK6">
        <v>0</v>
      </c>
      <c r="FL6">
        <v>0</v>
      </c>
      <c r="FV6">
        <v>1</v>
      </c>
      <c r="FW6" s="1">
        <v>44285</v>
      </c>
      <c r="FX6">
        <v>1</v>
      </c>
      <c r="FY6">
        <v>1</v>
      </c>
      <c r="FZ6">
        <v>0</v>
      </c>
      <c r="GA6">
        <v>0</v>
      </c>
      <c r="GB6">
        <v>65</v>
      </c>
      <c r="GC6" t="s">
        <v>280</v>
      </c>
      <c r="GD6">
        <v>4</v>
      </c>
      <c r="GE6">
        <v>6</v>
      </c>
      <c r="GF6">
        <v>5</v>
      </c>
      <c r="GG6">
        <v>5</v>
      </c>
      <c r="GH6">
        <v>3</v>
      </c>
      <c r="GI6">
        <v>2</v>
      </c>
      <c r="GJ6">
        <v>7</v>
      </c>
      <c r="GK6">
        <v>1</v>
      </c>
      <c r="GL6">
        <v>3</v>
      </c>
      <c r="GM6">
        <v>4</v>
      </c>
      <c r="GN6">
        <v>5</v>
      </c>
      <c r="GO6">
        <v>3</v>
      </c>
      <c r="GP6">
        <v>1</v>
      </c>
      <c r="GQ6">
        <v>3</v>
      </c>
      <c r="GR6">
        <v>6</v>
      </c>
      <c r="GS6">
        <v>3</v>
      </c>
      <c r="GT6">
        <v>3</v>
      </c>
      <c r="GU6">
        <v>3</v>
      </c>
      <c r="GV6">
        <f t="shared" si="0"/>
        <v>1</v>
      </c>
      <c r="GW6" t="s">
        <v>281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 t="s">
        <v>282</v>
      </c>
      <c r="HM6">
        <v>10</v>
      </c>
      <c r="HN6">
        <v>4</v>
      </c>
      <c r="HO6">
        <v>2</v>
      </c>
      <c r="HP6">
        <v>2</v>
      </c>
      <c r="HR6">
        <v>0</v>
      </c>
      <c r="HS6">
        <v>0</v>
      </c>
      <c r="HT6">
        <v>2</v>
      </c>
      <c r="HU6" s="1">
        <v>44285</v>
      </c>
      <c r="HV6">
        <v>1</v>
      </c>
      <c r="HW6">
        <v>-1</v>
      </c>
      <c r="HX6">
        <v>1</v>
      </c>
      <c r="HY6" s="1">
        <v>44286</v>
      </c>
      <c r="HZ6" t="s">
        <v>283</v>
      </c>
      <c r="IB6">
        <v>1</v>
      </c>
      <c r="ID6">
        <v>-1</v>
      </c>
      <c r="IE6">
        <v>2</v>
      </c>
      <c r="IF6">
        <v>1</v>
      </c>
    </row>
    <row r="7" spans="1:244" x14ac:dyDescent="0.2">
      <c r="A7">
        <v>3010</v>
      </c>
      <c r="B7" t="s">
        <v>244</v>
      </c>
      <c r="C7">
        <v>0</v>
      </c>
      <c r="D7" s="1">
        <v>44287</v>
      </c>
      <c r="F7">
        <v>17</v>
      </c>
      <c r="G7">
        <v>2</v>
      </c>
      <c r="H7">
        <v>0</v>
      </c>
      <c r="I7">
        <v>2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J7">
        <v>3</v>
      </c>
      <c r="AK7">
        <v>3</v>
      </c>
      <c r="AM7">
        <v>1</v>
      </c>
      <c r="AN7" s="1">
        <v>44287</v>
      </c>
      <c r="AO7">
        <v>1</v>
      </c>
      <c r="AP7">
        <v>6</v>
      </c>
      <c r="AQ7">
        <v>6</v>
      </c>
      <c r="AR7" s="1">
        <v>44287</v>
      </c>
      <c r="AT7">
        <v>1</v>
      </c>
      <c r="AU7">
        <v>16068</v>
      </c>
      <c r="AV7">
        <v>20</v>
      </c>
      <c r="AW7">
        <v>1</v>
      </c>
      <c r="AX7">
        <v>1</v>
      </c>
      <c r="AY7">
        <v>1</v>
      </c>
      <c r="AZ7" t="s">
        <v>279</v>
      </c>
      <c r="BA7" s="1">
        <v>44302</v>
      </c>
      <c r="BB7">
        <v>0</v>
      </c>
      <c r="BC7">
        <v>2</v>
      </c>
      <c r="BD7">
        <v>0</v>
      </c>
      <c r="BE7" s="1">
        <v>44302</v>
      </c>
      <c r="BF7" t="s">
        <v>253</v>
      </c>
      <c r="BG7" s="1">
        <v>44333</v>
      </c>
      <c r="BH7" t="s">
        <v>254</v>
      </c>
      <c r="BI7">
        <v>1</v>
      </c>
      <c r="BJ7">
        <v>25520</v>
      </c>
      <c r="BK7">
        <v>30</v>
      </c>
      <c r="BL7">
        <v>1</v>
      </c>
      <c r="BM7">
        <v>1</v>
      </c>
      <c r="BN7">
        <v>1</v>
      </c>
      <c r="BO7" t="s">
        <v>279</v>
      </c>
      <c r="BP7" s="1">
        <v>44303</v>
      </c>
      <c r="BQ7">
        <v>2</v>
      </c>
      <c r="BR7">
        <v>4</v>
      </c>
      <c r="BS7">
        <v>0</v>
      </c>
      <c r="BT7" s="1">
        <v>44330</v>
      </c>
      <c r="BU7" t="s">
        <v>253</v>
      </c>
      <c r="BV7" s="1">
        <v>44333</v>
      </c>
      <c r="BW7" t="s">
        <v>254</v>
      </c>
      <c r="BX7">
        <v>1</v>
      </c>
      <c r="BY7">
        <v>18908</v>
      </c>
      <c r="BZ7">
        <v>40</v>
      </c>
      <c r="CA7">
        <v>1</v>
      </c>
      <c r="CB7">
        <v>1</v>
      </c>
      <c r="CC7">
        <v>1</v>
      </c>
      <c r="CD7" t="s">
        <v>279</v>
      </c>
      <c r="CE7" s="1">
        <v>44331</v>
      </c>
      <c r="CF7">
        <v>4</v>
      </c>
      <c r="CG7">
        <v>16</v>
      </c>
      <c r="CH7">
        <v>1</v>
      </c>
      <c r="CJ7" t="s">
        <v>253</v>
      </c>
      <c r="CK7" s="1">
        <v>44333</v>
      </c>
      <c r="CL7" t="s">
        <v>252</v>
      </c>
      <c r="CM7">
        <v>1</v>
      </c>
      <c r="CN7">
        <v>76380</v>
      </c>
      <c r="CO7">
        <v>60</v>
      </c>
      <c r="CP7">
        <v>1</v>
      </c>
      <c r="CQ7">
        <v>1</v>
      </c>
      <c r="CR7">
        <v>1</v>
      </c>
      <c r="CS7" t="s">
        <v>279</v>
      </c>
      <c r="CT7" s="1">
        <v>44388</v>
      </c>
      <c r="CU7">
        <v>16</v>
      </c>
      <c r="CW7">
        <v>1</v>
      </c>
      <c r="CY7" t="s">
        <v>272</v>
      </c>
      <c r="CZ7" s="1">
        <v>44383</v>
      </c>
      <c r="DA7" t="s">
        <v>271</v>
      </c>
      <c r="EF7">
        <v>1</v>
      </c>
      <c r="EG7" s="1">
        <v>44287</v>
      </c>
      <c r="EH7">
        <v>1</v>
      </c>
      <c r="EI7" t="s">
        <v>284</v>
      </c>
      <c r="EJ7">
        <v>0</v>
      </c>
      <c r="ER7">
        <v>1</v>
      </c>
      <c r="ES7" t="s">
        <v>285</v>
      </c>
      <c r="ET7">
        <v>3</v>
      </c>
      <c r="EU7">
        <v>2</v>
      </c>
      <c r="EV7">
        <v>2</v>
      </c>
      <c r="EW7">
        <v>1</v>
      </c>
      <c r="EX7">
        <v>6</v>
      </c>
      <c r="EY7">
        <v>0</v>
      </c>
      <c r="FB7">
        <v>0</v>
      </c>
      <c r="FC7">
        <v>0</v>
      </c>
      <c r="FF7">
        <v>0</v>
      </c>
      <c r="FI7">
        <v>0</v>
      </c>
      <c r="FK7">
        <v>0</v>
      </c>
      <c r="FL7">
        <v>0</v>
      </c>
      <c r="FV7">
        <v>1</v>
      </c>
      <c r="FW7" s="1">
        <v>44287</v>
      </c>
      <c r="FX7">
        <v>1</v>
      </c>
      <c r="FY7">
        <v>0</v>
      </c>
      <c r="FZ7">
        <v>1</v>
      </c>
      <c r="GA7">
        <v>0</v>
      </c>
      <c r="GB7">
        <v>75</v>
      </c>
      <c r="GD7">
        <v>4</v>
      </c>
      <c r="GE7">
        <v>5</v>
      </c>
      <c r="GF7">
        <v>5</v>
      </c>
      <c r="GG7">
        <v>5</v>
      </c>
      <c r="GH7">
        <v>5</v>
      </c>
      <c r="GI7">
        <v>1</v>
      </c>
      <c r="GJ7">
        <v>7</v>
      </c>
      <c r="GK7">
        <v>3</v>
      </c>
      <c r="GL7">
        <v>6</v>
      </c>
      <c r="GM7">
        <v>1</v>
      </c>
      <c r="GN7">
        <v>7</v>
      </c>
      <c r="GO7">
        <v>7</v>
      </c>
      <c r="GP7">
        <v>1</v>
      </c>
      <c r="GQ7">
        <v>2</v>
      </c>
      <c r="GR7">
        <v>7</v>
      </c>
      <c r="GS7">
        <v>4</v>
      </c>
      <c r="GT7">
        <v>2</v>
      </c>
      <c r="GU7">
        <v>4</v>
      </c>
      <c r="HU7" s="1">
        <v>44287</v>
      </c>
      <c r="HV7">
        <v>1</v>
      </c>
      <c r="HW7">
        <v>-1</v>
      </c>
      <c r="HX7">
        <v>1</v>
      </c>
      <c r="HY7" s="1">
        <v>44288</v>
      </c>
      <c r="HZ7" t="s">
        <v>286</v>
      </c>
      <c r="IB7">
        <v>1</v>
      </c>
      <c r="ID7">
        <v>-1</v>
      </c>
      <c r="IE7">
        <v>1</v>
      </c>
      <c r="IF7">
        <v>1</v>
      </c>
    </row>
    <row r="8" spans="1:244" x14ac:dyDescent="0.2">
      <c r="A8">
        <v>3011</v>
      </c>
      <c r="B8" t="s">
        <v>244</v>
      </c>
      <c r="C8">
        <v>0</v>
      </c>
      <c r="D8" s="1">
        <v>44356</v>
      </c>
      <c r="F8">
        <v>14</v>
      </c>
      <c r="G8">
        <v>2</v>
      </c>
      <c r="H8">
        <v>0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J8">
        <v>3</v>
      </c>
      <c r="AK8">
        <v>3</v>
      </c>
      <c r="AM8">
        <v>1</v>
      </c>
      <c r="AN8" s="1">
        <v>44356</v>
      </c>
      <c r="AO8">
        <v>1</v>
      </c>
      <c r="AP8">
        <v>4</v>
      </c>
      <c r="AQ8">
        <v>4</v>
      </c>
      <c r="AR8" s="1">
        <v>44356</v>
      </c>
      <c r="AT8">
        <v>1</v>
      </c>
      <c r="AU8">
        <v>13612</v>
      </c>
      <c r="AV8">
        <v>50</v>
      </c>
      <c r="AW8">
        <v>1</v>
      </c>
      <c r="AX8">
        <v>1</v>
      </c>
      <c r="AY8">
        <v>1</v>
      </c>
      <c r="AZ8" t="s">
        <v>287</v>
      </c>
      <c r="BA8" s="1">
        <v>43991</v>
      </c>
      <c r="BB8">
        <v>-1</v>
      </c>
      <c r="BD8">
        <v>1</v>
      </c>
      <c r="BF8" t="s">
        <v>272</v>
      </c>
      <c r="BG8" s="1">
        <v>44356</v>
      </c>
      <c r="BH8" t="s">
        <v>288</v>
      </c>
      <c r="EF8">
        <v>1</v>
      </c>
      <c r="EG8" s="1">
        <v>44356</v>
      </c>
      <c r="EH8">
        <v>1</v>
      </c>
      <c r="EI8" t="s">
        <v>289</v>
      </c>
      <c r="EJ8">
        <v>0</v>
      </c>
      <c r="ER8">
        <v>2</v>
      </c>
      <c r="ES8" t="s">
        <v>290</v>
      </c>
      <c r="ET8">
        <v>5</v>
      </c>
      <c r="EU8">
        <v>3</v>
      </c>
      <c r="EV8">
        <v>4</v>
      </c>
      <c r="EW8">
        <v>1</v>
      </c>
      <c r="EX8">
        <v>5</v>
      </c>
      <c r="EY8">
        <v>0</v>
      </c>
      <c r="FB8">
        <v>1</v>
      </c>
      <c r="FC8">
        <v>0</v>
      </c>
      <c r="FF8">
        <v>0</v>
      </c>
      <c r="FI8">
        <v>0</v>
      </c>
      <c r="FK8">
        <v>0</v>
      </c>
      <c r="FL8">
        <v>0</v>
      </c>
      <c r="FV8">
        <v>1</v>
      </c>
      <c r="FW8" s="1">
        <v>44356</v>
      </c>
      <c r="FX8">
        <v>1</v>
      </c>
      <c r="FY8">
        <v>0</v>
      </c>
      <c r="FZ8">
        <v>0</v>
      </c>
      <c r="GA8">
        <v>0</v>
      </c>
      <c r="GB8">
        <v>51</v>
      </c>
      <c r="GC8" t="s">
        <v>291</v>
      </c>
      <c r="GD8">
        <v>1</v>
      </c>
      <c r="GE8">
        <v>5</v>
      </c>
      <c r="GF8">
        <v>1</v>
      </c>
      <c r="GG8">
        <v>5</v>
      </c>
      <c r="GH8">
        <v>1</v>
      </c>
      <c r="GI8">
        <v>3</v>
      </c>
      <c r="GJ8">
        <v>7</v>
      </c>
      <c r="GK8">
        <v>1</v>
      </c>
      <c r="GL8">
        <v>7</v>
      </c>
      <c r="GM8">
        <v>5</v>
      </c>
      <c r="GN8">
        <v>2</v>
      </c>
      <c r="GO8">
        <v>6</v>
      </c>
      <c r="GP8">
        <v>1</v>
      </c>
      <c r="GQ8">
        <v>1</v>
      </c>
      <c r="GR8">
        <v>5</v>
      </c>
      <c r="GS8">
        <v>1</v>
      </c>
      <c r="GT8">
        <v>1</v>
      </c>
      <c r="GU8">
        <v>1</v>
      </c>
      <c r="GV8">
        <f t="shared" si="0"/>
        <v>4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1</v>
      </c>
      <c r="HG8">
        <v>0</v>
      </c>
      <c r="HH8">
        <v>0</v>
      </c>
      <c r="HI8">
        <v>1</v>
      </c>
      <c r="HJ8">
        <v>0</v>
      </c>
      <c r="HK8">
        <v>1</v>
      </c>
      <c r="HM8">
        <v>20</v>
      </c>
      <c r="HN8">
        <v>3</v>
      </c>
      <c r="HO8">
        <v>4</v>
      </c>
      <c r="HP8">
        <v>3</v>
      </c>
      <c r="HQ8">
        <v>3</v>
      </c>
      <c r="HR8">
        <v>3</v>
      </c>
      <c r="HS8">
        <v>2</v>
      </c>
      <c r="HT8">
        <v>2</v>
      </c>
      <c r="HU8" s="1">
        <v>44356</v>
      </c>
      <c r="HV8">
        <v>1</v>
      </c>
      <c r="HW8">
        <v>-1</v>
      </c>
      <c r="HX8">
        <v>1</v>
      </c>
      <c r="HY8" s="1">
        <v>44358</v>
      </c>
      <c r="HZ8" t="s">
        <v>292</v>
      </c>
      <c r="IB8">
        <v>1</v>
      </c>
      <c r="ID8">
        <v>-1</v>
      </c>
      <c r="IE8">
        <v>1</v>
      </c>
      <c r="IF8">
        <v>1</v>
      </c>
    </row>
    <row r="9" spans="1:244" x14ac:dyDescent="0.2">
      <c r="A9">
        <v>3014</v>
      </c>
      <c r="B9" t="s">
        <v>244</v>
      </c>
      <c r="C9">
        <v>0</v>
      </c>
      <c r="D9" s="1">
        <v>44389</v>
      </c>
      <c r="F9">
        <v>15</v>
      </c>
      <c r="G9">
        <v>2</v>
      </c>
      <c r="H9">
        <v>0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 t="s">
        <v>295</v>
      </c>
      <c r="AJ9">
        <v>3</v>
      </c>
      <c r="AK9">
        <v>3</v>
      </c>
      <c r="AM9">
        <v>1</v>
      </c>
      <c r="AN9" s="1">
        <v>44389</v>
      </c>
      <c r="AO9">
        <v>1</v>
      </c>
      <c r="AP9">
        <v>5</v>
      </c>
      <c r="AQ9">
        <v>5</v>
      </c>
      <c r="AR9" s="1">
        <v>44389</v>
      </c>
      <c r="BI9">
        <v>1</v>
      </c>
      <c r="BJ9">
        <v>13569</v>
      </c>
      <c r="BK9">
        <v>10</v>
      </c>
      <c r="BL9">
        <v>1</v>
      </c>
      <c r="BM9">
        <v>1</v>
      </c>
      <c r="BN9">
        <v>1</v>
      </c>
      <c r="BO9" t="s">
        <v>279</v>
      </c>
      <c r="BP9" s="1">
        <v>44391</v>
      </c>
      <c r="BQ9">
        <v>0</v>
      </c>
      <c r="BR9">
        <v>2</v>
      </c>
      <c r="BS9">
        <v>0</v>
      </c>
      <c r="BT9" s="1">
        <v>44405</v>
      </c>
      <c r="BU9" t="s">
        <v>296</v>
      </c>
      <c r="BV9" s="1">
        <v>44390</v>
      </c>
      <c r="BW9" t="s">
        <v>252</v>
      </c>
      <c r="BX9">
        <v>1</v>
      </c>
      <c r="BY9">
        <v>13571</v>
      </c>
      <c r="BZ9">
        <v>20</v>
      </c>
      <c r="CA9">
        <v>1</v>
      </c>
      <c r="CB9">
        <v>1</v>
      </c>
      <c r="CC9">
        <v>1</v>
      </c>
      <c r="CD9" t="s">
        <v>270</v>
      </c>
      <c r="CE9" s="1">
        <v>44406</v>
      </c>
      <c r="CF9">
        <v>2</v>
      </c>
      <c r="CH9">
        <v>1</v>
      </c>
      <c r="CJ9" t="s">
        <v>253</v>
      </c>
      <c r="CK9" s="1">
        <v>44406</v>
      </c>
      <c r="CL9" t="s">
        <v>252</v>
      </c>
      <c r="EF9">
        <v>1</v>
      </c>
      <c r="EG9" s="1">
        <v>44389</v>
      </c>
      <c r="EH9">
        <v>1</v>
      </c>
      <c r="EI9" t="s">
        <v>297</v>
      </c>
      <c r="EJ9">
        <v>1</v>
      </c>
      <c r="EK9" t="s">
        <v>293</v>
      </c>
      <c r="EL9">
        <v>0</v>
      </c>
      <c r="EN9">
        <v>0</v>
      </c>
      <c r="EP9">
        <v>0</v>
      </c>
      <c r="ER9">
        <v>2</v>
      </c>
      <c r="ES9" t="s">
        <v>294</v>
      </c>
      <c r="ET9">
        <v>1</v>
      </c>
      <c r="EU9">
        <v>3</v>
      </c>
      <c r="EV9">
        <v>3</v>
      </c>
      <c r="EW9">
        <v>1</v>
      </c>
      <c r="EX9">
        <v>4</v>
      </c>
      <c r="EY9">
        <v>0</v>
      </c>
      <c r="FB9">
        <v>0</v>
      </c>
      <c r="FC9">
        <v>0</v>
      </c>
      <c r="FF9">
        <v>0</v>
      </c>
      <c r="FI9">
        <v>0</v>
      </c>
      <c r="FK9">
        <v>0</v>
      </c>
      <c r="FL9">
        <v>0</v>
      </c>
      <c r="FV9">
        <v>1</v>
      </c>
      <c r="FW9" s="1">
        <v>44389</v>
      </c>
      <c r="FX9">
        <v>1</v>
      </c>
      <c r="FY9">
        <v>0</v>
      </c>
      <c r="FZ9">
        <v>0</v>
      </c>
      <c r="GA9">
        <v>0</v>
      </c>
      <c r="GB9">
        <v>58</v>
      </c>
      <c r="GC9" t="s">
        <v>298</v>
      </c>
      <c r="GD9">
        <v>5</v>
      </c>
      <c r="GE9">
        <v>6</v>
      </c>
      <c r="GF9">
        <v>5</v>
      </c>
      <c r="GG9">
        <v>4</v>
      </c>
      <c r="GH9">
        <v>1</v>
      </c>
      <c r="GI9">
        <v>3</v>
      </c>
      <c r="GJ9">
        <v>3</v>
      </c>
      <c r="GK9">
        <v>1</v>
      </c>
      <c r="GL9">
        <v>3</v>
      </c>
      <c r="GM9">
        <v>4</v>
      </c>
      <c r="GN9">
        <v>5</v>
      </c>
      <c r="GO9">
        <v>6</v>
      </c>
      <c r="GP9">
        <v>1</v>
      </c>
      <c r="GQ9">
        <v>4</v>
      </c>
      <c r="GR9">
        <v>4</v>
      </c>
      <c r="GS9">
        <v>2</v>
      </c>
      <c r="GT9">
        <v>2</v>
      </c>
      <c r="GU9">
        <v>2</v>
      </c>
      <c r="GV9">
        <f t="shared" si="0"/>
        <v>5</v>
      </c>
      <c r="GX9">
        <v>0</v>
      </c>
      <c r="GY9">
        <v>0</v>
      </c>
      <c r="GZ9">
        <v>1</v>
      </c>
      <c r="HA9">
        <v>0</v>
      </c>
      <c r="HB9">
        <v>1</v>
      </c>
      <c r="HC9">
        <v>1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1</v>
      </c>
      <c r="HM9">
        <v>16</v>
      </c>
      <c r="HN9">
        <v>3</v>
      </c>
      <c r="HO9">
        <v>1</v>
      </c>
      <c r="HP9">
        <v>3</v>
      </c>
      <c r="HQ9">
        <v>3</v>
      </c>
      <c r="HR9">
        <v>2</v>
      </c>
      <c r="HS9">
        <v>2</v>
      </c>
      <c r="HT9">
        <v>2</v>
      </c>
      <c r="HU9" s="1">
        <v>44389</v>
      </c>
      <c r="HV9">
        <v>1</v>
      </c>
      <c r="HW9">
        <v>-1</v>
      </c>
      <c r="HX9">
        <v>0</v>
      </c>
      <c r="IA9">
        <v>1</v>
      </c>
      <c r="IB9">
        <v>1</v>
      </c>
      <c r="ID9">
        <v>-1</v>
      </c>
      <c r="IE9">
        <v>1</v>
      </c>
      <c r="IF9">
        <v>1</v>
      </c>
    </row>
    <row r="10" spans="1:244" x14ac:dyDescent="0.2">
      <c r="A10">
        <v>3016</v>
      </c>
      <c r="B10" t="s">
        <v>244</v>
      </c>
      <c r="C10">
        <v>0</v>
      </c>
      <c r="D10" s="1">
        <v>44393</v>
      </c>
      <c r="F10">
        <v>17</v>
      </c>
      <c r="G10">
        <v>2</v>
      </c>
      <c r="H10">
        <v>0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J10">
        <v>3</v>
      </c>
      <c r="AK10">
        <v>3</v>
      </c>
      <c r="AM10">
        <v>1</v>
      </c>
      <c r="AN10" s="1">
        <v>44393</v>
      </c>
      <c r="AO10">
        <v>1</v>
      </c>
      <c r="AP10">
        <v>5</v>
      </c>
      <c r="AQ10">
        <v>5</v>
      </c>
      <c r="AR10" s="1">
        <v>44393</v>
      </c>
      <c r="AT10">
        <v>1</v>
      </c>
      <c r="AU10">
        <v>281</v>
      </c>
      <c r="AV10">
        <v>50</v>
      </c>
      <c r="AW10">
        <v>1</v>
      </c>
      <c r="AX10">
        <v>1</v>
      </c>
      <c r="AY10">
        <v>1</v>
      </c>
      <c r="AZ10" t="s">
        <v>299</v>
      </c>
      <c r="BA10" s="1">
        <v>44328</v>
      </c>
      <c r="BB10">
        <v>-1</v>
      </c>
      <c r="BD10">
        <v>1</v>
      </c>
      <c r="BF10" t="s">
        <v>272</v>
      </c>
      <c r="BG10" s="1">
        <v>44393</v>
      </c>
      <c r="BH10" t="s">
        <v>300</v>
      </c>
      <c r="BI10">
        <v>1</v>
      </c>
      <c r="BJ10">
        <v>25520</v>
      </c>
      <c r="BK10">
        <v>10</v>
      </c>
      <c r="BL10">
        <v>1</v>
      </c>
      <c r="BM10">
        <v>1</v>
      </c>
      <c r="BN10">
        <v>1</v>
      </c>
      <c r="BO10" t="s">
        <v>270</v>
      </c>
      <c r="BP10" s="1">
        <v>44398</v>
      </c>
      <c r="BQ10">
        <v>0</v>
      </c>
      <c r="BR10">
        <v>2</v>
      </c>
      <c r="BS10">
        <v>0</v>
      </c>
      <c r="BT10" s="1">
        <v>44405</v>
      </c>
      <c r="BU10" t="s">
        <v>253</v>
      </c>
      <c r="BV10" s="1">
        <v>44411</v>
      </c>
      <c r="BW10" t="s">
        <v>254</v>
      </c>
      <c r="BX10">
        <v>1</v>
      </c>
      <c r="BY10">
        <v>16068</v>
      </c>
      <c r="BZ10">
        <v>20</v>
      </c>
      <c r="CA10">
        <v>1</v>
      </c>
      <c r="CB10">
        <v>1</v>
      </c>
      <c r="CC10">
        <v>1</v>
      </c>
      <c r="CD10" t="s">
        <v>270</v>
      </c>
      <c r="CE10" s="1">
        <v>44406</v>
      </c>
      <c r="CF10">
        <v>2</v>
      </c>
      <c r="CH10">
        <v>1</v>
      </c>
      <c r="CJ10" t="s">
        <v>253</v>
      </c>
      <c r="CK10" s="1">
        <v>44411</v>
      </c>
      <c r="CL10" t="s">
        <v>254</v>
      </c>
      <c r="EF10">
        <v>1</v>
      </c>
      <c r="EG10" s="1">
        <v>44393</v>
      </c>
      <c r="EH10">
        <v>1</v>
      </c>
      <c r="EI10" t="s">
        <v>301</v>
      </c>
      <c r="EJ10">
        <v>0</v>
      </c>
      <c r="ER10">
        <v>5</v>
      </c>
      <c r="ES10" t="s">
        <v>302</v>
      </c>
      <c r="ET10">
        <v>1</v>
      </c>
      <c r="EU10">
        <v>2</v>
      </c>
      <c r="EV10">
        <v>2</v>
      </c>
      <c r="EW10">
        <v>1</v>
      </c>
      <c r="EX10">
        <v>6</v>
      </c>
      <c r="EY10">
        <v>0</v>
      </c>
      <c r="FB10">
        <v>0</v>
      </c>
      <c r="FC10">
        <v>0</v>
      </c>
      <c r="FF10">
        <v>0</v>
      </c>
      <c r="FI10">
        <v>0</v>
      </c>
      <c r="FK10">
        <v>0</v>
      </c>
      <c r="FL10">
        <v>0</v>
      </c>
      <c r="FV10">
        <v>1</v>
      </c>
      <c r="FW10" s="1">
        <v>44393</v>
      </c>
      <c r="FX10">
        <v>1</v>
      </c>
      <c r="FY10">
        <v>0</v>
      </c>
      <c r="FZ10">
        <v>0</v>
      </c>
      <c r="GA10">
        <v>0</v>
      </c>
      <c r="GB10">
        <v>68</v>
      </c>
      <c r="GD10">
        <v>6</v>
      </c>
      <c r="GE10">
        <v>5</v>
      </c>
      <c r="GF10">
        <v>5</v>
      </c>
      <c r="GG10">
        <v>4</v>
      </c>
      <c r="GH10">
        <v>4</v>
      </c>
      <c r="GI10">
        <v>2</v>
      </c>
      <c r="GJ10">
        <v>6</v>
      </c>
      <c r="GK10">
        <v>2</v>
      </c>
      <c r="GL10">
        <v>2</v>
      </c>
      <c r="GM10">
        <v>3</v>
      </c>
      <c r="GN10">
        <v>3</v>
      </c>
      <c r="GO10">
        <v>5</v>
      </c>
      <c r="GP10">
        <v>2</v>
      </c>
      <c r="GQ10">
        <v>3</v>
      </c>
      <c r="GR10">
        <v>3</v>
      </c>
      <c r="GS10">
        <v>5</v>
      </c>
      <c r="GT10">
        <v>5</v>
      </c>
      <c r="GU10">
        <v>5</v>
      </c>
      <c r="GV10">
        <f t="shared" si="0"/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0</v>
      </c>
      <c r="HH10">
        <v>0</v>
      </c>
      <c r="HI10">
        <v>0</v>
      </c>
      <c r="HJ10">
        <v>0</v>
      </c>
      <c r="HK10">
        <v>0</v>
      </c>
      <c r="HM10">
        <v>15</v>
      </c>
      <c r="HN10">
        <v>2</v>
      </c>
      <c r="HO10">
        <v>4</v>
      </c>
      <c r="HP10">
        <v>2</v>
      </c>
      <c r="HQ10">
        <v>2</v>
      </c>
      <c r="HR10">
        <v>2</v>
      </c>
      <c r="HS10">
        <v>2</v>
      </c>
      <c r="HT10">
        <v>1</v>
      </c>
      <c r="HU10" s="1">
        <v>44393</v>
      </c>
      <c r="HV10">
        <v>1</v>
      </c>
      <c r="HW10">
        <v>-1</v>
      </c>
      <c r="HX10">
        <v>0</v>
      </c>
      <c r="IA10">
        <v>2</v>
      </c>
      <c r="IB10">
        <v>1</v>
      </c>
      <c r="ID10">
        <v>-1</v>
      </c>
      <c r="IE10">
        <v>1</v>
      </c>
      <c r="IF10">
        <v>1</v>
      </c>
    </row>
    <row r="11" spans="1:244" x14ac:dyDescent="0.2">
      <c r="A11">
        <v>3018</v>
      </c>
      <c r="B11" t="s">
        <v>244</v>
      </c>
      <c r="C11">
        <v>0</v>
      </c>
      <c r="D11" s="1">
        <v>44425</v>
      </c>
      <c r="F11">
        <v>15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1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 t="s">
        <v>303</v>
      </c>
      <c r="AJ11">
        <v>3</v>
      </c>
      <c r="AK11">
        <v>3</v>
      </c>
      <c r="AM11">
        <v>1</v>
      </c>
      <c r="AN11" s="1">
        <v>44425</v>
      </c>
      <c r="AO11">
        <v>1</v>
      </c>
      <c r="AP11">
        <v>4</v>
      </c>
      <c r="AQ11">
        <v>4</v>
      </c>
      <c r="AR11" s="1">
        <v>44425</v>
      </c>
      <c r="AT11">
        <v>1</v>
      </c>
      <c r="AU11">
        <v>1216</v>
      </c>
      <c r="AV11">
        <v>0.1</v>
      </c>
      <c r="AW11">
        <v>1</v>
      </c>
      <c r="AX11">
        <v>9</v>
      </c>
      <c r="AY11">
        <v>1</v>
      </c>
      <c r="AZ11" t="s">
        <v>279</v>
      </c>
      <c r="BA11" s="1">
        <v>44368</v>
      </c>
      <c r="BB11">
        <v>-1</v>
      </c>
      <c r="BC11">
        <v>999</v>
      </c>
      <c r="BD11">
        <v>1</v>
      </c>
      <c r="BF11" t="s">
        <v>253</v>
      </c>
      <c r="BG11" s="1">
        <v>44425</v>
      </c>
      <c r="BH11" t="s">
        <v>304</v>
      </c>
      <c r="BI11">
        <v>1</v>
      </c>
      <c r="BJ11">
        <v>35532</v>
      </c>
      <c r="BL11">
        <v>1</v>
      </c>
      <c r="BM11">
        <v>1</v>
      </c>
      <c r="BN11">
        <v>1</v>
      </c>
      <c r="BO11" t="s">
        <v>250</v>
      </c>
      <c r="BP11" s="1">
        <v>44428</v>
      </c>
      <c r="BQ11">
        <v>0</v>
      </c>
      <c r="BR11">
        <v>2</v>
      </c>
      <c r="BS11">
        <v>0</v>
      </c>
      <c r="BT11" s="1">
        <v>44428</v>
      </c>
      <c r="BU11" t="s">
        <v>253</v>
      </c>
      <c r="BV11" s="1">
        <v>44428</v>
      </c>
      <c r="BW11" t="s">
        <v>255</v>
      </c>
      <c r="BX11">
        <v>1</v>
      </c>
      <c r="BY11">
        <v>35533</v>
      </c>
      <c r="BZ11">
        <v>20</v>
      </c>
      <c r="CA11">
        <v>1</v>
      </c>
      <c r="CB11">
        <v>1</v>
      </c>
      <c r="CC11">
        <v>1</v>
      </c>
      <c r="CD11" t="s">
        <v>250</v>
      </c>
      <c r="CE11" s="1">
        <v>44429</v>
      </c>
      <c r="CF11">
        <v>2</v>
      </c>
      <c r="CG11">
        <v>999</v>
      </c>
      <c r="CH11">
        <v>1</v>
      </c>
      <c r="CJ11" t="s">
        <v>253</v>
      </c>
      <c r="CK11" s="1">
        <v>44455</v>
      </c>
      <c r="CL11" t="s">
        <v>255</v>
      </c>
      <c r="EF11">
        <v>1</v>
      </c>
      <c r="EG11" s="1">
        <v>44425</v>
      </c>
      <c r="EH11">
        <v>1</v>
      </c>
      <c r="EI11" t="s">
        <v>305</v>
      </c>
      <c r="EJ11">
        <v>1</v>
      </c>
      <c r="EK11" t="s">
        <v>306</v>
      </c>
      <c r="EL11">
        <v>1</v>
      </c>
      <c r="EM11" t="s">
        <v>306</v>
      </c>
      <c r="EN11">
        <v>0</v>
      </c>
      <c r="EP11">
        <v>0</v>
      </c>
      <c r="ER11">
        <v>3</v>
      </c>
      <c r="ES11" t="s">
        <v>307</v>
      </c>
      <c r="ET11">
        <v>4</v>
      </c>
      <c r="EU11">
        <v>4</v>
      </c>
      <c r="EV11">
        <v>4</v>
      </c>
      <c r="EW11">
        <v>2</v>
      </c>
      <c r="EX11">
        <v>4</v>
      </c>
      <c r="EY11">
        <v>0</v>
      </c>
      <c r="FB11">
        <v>1</v>
      </c>
      <c r="FC11">
        <v>0</v>
      </c>
      <c r="FF11">
        <v>0</v>
      </c>
      <c r="FI11">
        <v>0</v>
      </c>
      <c r="FK11">
        <v>0</v>
      </c>
      <c r="FL11">
        <v>0</v>
      </c>
      <c r="FV11">
        <v>1</v>
      </c>
      <c r="FW11" s="1">
        <v>44425</v>
      </c>
      <c r="FX11">
        <v>1</v>
      </c>
      <c r="FY11">
        <v>1</v>
      </c>
      <c r="FZ11">
        <v>0</v>
      </c>
      <c r="GA11">
        <v>0</v>
      </c>
      <c r="GB11">
        <v>57</v>
      </c>
      <c r="GC11" t="s">
        <v>308</v>
      </c>
      <c r="GD11">
        <v>3</v>
      </c>
      <c r="GE11">
        <v>4</v>
      </c>
      <c r="GF11">
        <v>5</v>
      </c>
      <c r="GG11">
        <v>3</v>
      </c>
      <c r="GH11">
        <v>1</v>
      </c>
      <c r="GI11">
        <v>3</v>
      </c>
      <c r="GJ11">
        <v>7</v>
      </c>
      <c r="GK11">
        <v>1</v>
      </c>
      <c r="GL11">
        <v>3</v>
      </c>
      <c r="GM11">
        <v>5</v>
      </c>
      <c r="GN11">
        <v>5</v>
      </c>
      <c r="GO11">
        <v>6</v>
      </c>
      <c r="GP11">
        <v>3</v>
      </c>
      <c r="GQ11">
        <v>3</v>
      </c>
      <c r="GR11">
        <v>3</v>
      </c>
      <c r="GS11">
        <v>2</v>
      </c>
      <c r="GT11">
        <v>1</v>
      </c>
      <c r="GU11">
        <v>2</v>
      </c>
      <c r="GV11">
        <f t="shared" si="0"/>
        <v>5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1</v>
      </c>
      <c r="HD11">
        <v>0</v>
      </c>
      <c r="HE11">
        <v>0</v>
      </c>
      <c r="HF11">
        <v>0</v>
      </c>
      <c r="HG11">
        <v>1</v>
      </c>
      <c r="HH11">
        <v>1</v>
      </c>
      <c r="HI11">
        <v>1</v>
      </c>
      <c r="HJ11">
        <v>0</v>
      </c>
      <c r="HK11">
        <v>1</v>
      </c>
      <c r="HL11" t="s">
        <v>309</v>
      </c>
      <c r="HM11">
        <v>28</v>
      </c>
      <c r="HN11">
        <v>5</v>
      </c>
      <c r="HO11">
        <v>5</v>
      </c>
      <c r="HP11">
        <v>4</v>
      </c>
      <c r="HQ11">
        <v>3</v>
      </c>
      <c r="HR11">
        <v>4</v>
      </c>
      <c r="HS11">
        <v>3</v>
      </c>
      <c r="HT11">
        <v>4</v>
      </c>
      <c r="HU11" s="1">
        <v>44425</v>
      </c>
      <c r="HV11">
        <v>1</v>
      </c>
      <c r="HW11">
        <v>-1</v>
      </c>
      <c r="HX11">
        <v>1</v>
      </c>
      <c r="HY11" s="1">
        <v>44425</v>
      </c>
      <c r="HZ11" t="s">
        <v>310</v>
      </c>
      <c r="IB11">
        <v>1</v>
      </c>
      <c r="ID11">
        <v>-1</v>
      </c>
      <c r="IE11">
        <v>1</v>
      </c>
      <c r="IF11">
        <v>1</v>
      </c>
      <c r="IJ11" t="s">
        <v>311</v>
      </c>
    </row>
    <row r="12" spans="1:244" x14ac:dyDescent="0.2">
      <c r="A12">
        <v>3019</v>
      </c>
      <c r="B12" t="s">
        <v>244</v>
      </c>
      <c r="C12">
        <v>0</v>
      </c>
      <c r="D12" s="1">
        <v>44551</v>
      </c>
      <c r="F12">
        <v>17</v>
      </c>
      <c r="G12">
        <v>2</v>
      </c>
      <c r="H12">
        <v>0</v>
      </c>
      <c r="I12">
        <v>4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1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 t="s">
        <v>312</v>
      </c>
      <c r="AJ12">
        <v>3</v>
      </c>
      <c r="AK12">
        <v>3</v>
      </c>
      <c r="AL12">
        <v>1</v>
      </c>
      <c r="AM12">
        <v>1</v>
      </c>
      <c r="AN12" s="1">
        <v>44551</v>
      </c>
      <c r="AO12">
        <v>1</v>
      </c>
      <c r="AP12">
        <v>4</v>
      </c>
      <c r="AQ12">
        <v>4</v>
      </c>
      <c r="AR12" s="1">
        <v>44551</v>
      </c>
      <c r="AT12">
        <v>1</v>
      </c>
      <c r="AU12">
        <v>64544</v>
      </c>
      <c r="AW12">
        <v>1</v>
      </c>
      <c r="AX12">
        <v>1</v>
      </c>
      <c r="AY12">
        <v>1</v>
      </c>
      <c r="AZ12" t="s">
        <v>261</v>
      </c>
      <c r="BA12" s="1">
        <v>43466</v>
      </c>
      <c r="BB12">
        <v>-1</v>
      </c>
      <c r="BD12">
        <v>1</v>
      </c>
      <c r="BF12" t="s">
        <v>253</v>
      </c>
      <c r="BG12" s="1">
        <v>44551</v>
      </c>
      <c r="BH12" t="s">
        <v>313</v>
      </c>
      <c r="BI12">
        <v>1</v>
      </c>
      <c r="BL12">
        <v>1</v>
      </c>
      <c r="BM12">
        <v>99</v>
      </c>
      <c r="BN12">
        <v>2</v>
      </c>
      <c r="BO12" t="s">
        <v>314</v>
      </c>
      <c r="BP12" s="1">
        <v>43466</v>
      </c>
      <c r="BQ12">
        <v>-1</v>
      </c>
      <c r="BR12">
        <v>999</v>
      </c>
      <c r="BS12">
        <v>1</v>
      </c>
      <c r="BU12" t="s">
        <v>253</v>
      </c>
      <c r="BV12" s="1">
        <v>44551</v>
      </c>
      <c r="BW12" t="s">
        <v>315</v>
      </c>
      <c r="BX12">
        <v>1</v>
      </c>
      <c r="CA12">
        <v>1</v>
      </c>
      <c r="CB12">
        <v>9</v>
      </c>
      <c r="CC12">
        <v>1</v>
      </c>
      <c r="CD12" t="s">
        <v>316</v>
      </c>
      <c r="CE12" s="1">
        <v>43101</v>
      </c>
      <c r="CF12">
        <v>-1</v>
      </c>
      <c r="CH12">
        <v>1</v>
      </c>
      <c r="CJ12" t="s">
        <v>253</v>
      </c>
      <c r="CK12" s="1">
        <v>44551</v>
      </c>
      <c r="CL12" t="s">
        <v>317</v>
      </c>
      <c r="CM12">
        <v>1</v>
      </c>
      <c r="CN12">
        <v>13569</v>
      </c>
      <c r="CO12">
        <v>10</v>
      </c>
      <c r="CP12">
        <v>1</v>
      </c>
      <c r="CQ12">
        <v>1</v>
      </c>
      <c r="CR12">
        <v>1</v>
      </c>
      <c r="CS12" t="s">
        <v>261</v>
      </c>
      <c r="CT12" s="1">
        <v>44565</v>
      </c>
      <c r="CU12">
        <v>0</v>
      </c>
      <c r="CV12">
        <v>2</v>
      </c>
      <c r="CW12">
        <v>0</v>
      </c>
      <c r="CX12" s="1">
        <v>44579</v>
      </c>
      <c r="CY12" t="s">
        <v>253</v>
      </c>
      <c r="CZ12" s="1">
        <v>44579</v>
      </c>
      <c r="DA12" t="s">
        <v>271</v>
      </c>
      <c r="DB12">
        <v>1</v>
      </c>
      <c r="DC12">
        <v>16068</v>
      </c>
      <c r="DD12">
        <v>20</v>
      </c>
      <c r="DE12">
        <v>1</v>
      </c>
      <c r="DF12">
        <v>1</v>
      </c>
      <c r="DG12">
        <v>1</v>
      </c>
      <c r="DH12" t="s">
        <v>261</v>
      </c>
      <c r="DI12" s="1">
        <v>44580</v>
      </c>
      <c r="DJ12">
        <v>2</v>
      </c>
      <c r="DK12">
        <v>4</v>
      </c>
      <c r="DL12">
        <v>1</v>
      </c>
      <c r="DN12" t="s">
        <v>253</v>
      </c>
      <c r="DO12" s="1">
        <v>44586</v>
      </c>
      <c r="DP12" t="s">
        <v>273</v>
      </c>
      <c r="DQ12">
        <v>1</v>
      </c>
      <c r="DR12">
        <v>18908</v>
      </c>
      <c r="DS12">
        <v>40</v>
      </c>
      <c r="DT12">
        <v>1</v>
      </c>
      <c r="DU12">
        <v>1</v>
      </c>
      <c r="DV12">
        <v>1</v>
      </c>
      <c r="DW12" t="s">
        <v>261</v>
      </c>
      <c r="DX12" s="1">
        <v>44593</v>
      </c>
      <c r="DY12">
        <v>4</v>
      </c>
      <c r="EA12">
        <v>1</v>
      </c>
      <c r="EC12" t="s">
        <v>253</v>
      </c>
      <c r="ED12" s="1">
        <v>44593</v>
      </c>
      <c r="EE12" t="s">
        <v>252</v>
      </c>
      <c r="EF12">
        <v>1</v>
      </c>
      <c r="EG12" s="1">
        <v>44551</v>
      </c>
      <c r="EH12">
        <v>1</v>
      </c>
      <c r="EI12" t="s">
        <v>318</v>
      </c>
      <c r="EJ12">
        <v>1</v>
      </c>
      <c r="EK12" t="s">
        <v>319</v>
      </c>
      <c r="EL12">
        <v>1</v>
      </c>
      <c r="EM12" t="s">
        <v>320</v>
      </c>
      <c r="EN12">
        <v>0</v>
      </c>
      <c r="EP12">
        <v>0</v>
      </c>
      <c r="ER12">
        <v>3</v>
      </c>
      <c r="ES12" t="s">
        <v>321</v>
      </c>
      <c r="ET12">
        <v>4</v>
      </c>
      <c r="EU12">
        <v>2</v>
      </c>
      <c r="EV12">
        <v>2</v>
      </c>
      <c r="EW12">
        <v>1</v>
      </c>
      <c r="EX12">
        <v>4</v>
      </c>
      <c r="EY12">
        <v>0</v>
      </c>
      <c r="FB12">
        <v>1</v>
      </c>
      <c r="FC12">
        <v>0</v>
      </c>
      <c r="FF12">
        <v>0</v>
      </c>
      <c r="FI12">
        <v>0</v>
      </c>
      <c r="FK12">
        <v>0</v>
      </c>
      <c r="FL12">
        <v>0</v>
      </c>
      <c r="FV12">
        <v>1</v>
      </c>
      <c r="FW12" s="1">
        <v>44551</v>
      </c>
      <c r="FX12">
        <v>1</v>
      </c>
      <c r="FY12">
        <v>1</v>
      </c>
      <c r="FZ12">
        <v>0</v>
      </c>
      <c r="GA12">
        <v>0</v>
      </c>
      <c r="GB12">
        <v>67</v>
      </c>
      <c r="GC12" t="s">
        <v>322</v>
      </c>
      <c r="GD12">
        <v>3</v>
      </c>
      <c r="GE12">
        <v>5</v>
      </c>
      <c r="GF12">
        <v>5</v>
      </c>
      <c r="GG12">
        <v>5</v>
      </c>
      <c r="GH12">
        <v>5</v>
      </c>
      <c r="GI12">
        <v>2</v>
      </c>
      <c r="GJ12">
        <v>7</v>
      </c>
      <c r="GK12">
        <v>4</v>
      </c>
      <c r="GL12">
        <v>3</v>
      </c>
      <c r="GM12">
        <v>3</v>
      </c>
      <c r="GN12">
        <v>5</v>
      </c>
      <c r="GO12">
        <v>5</v>
      </c>
      <c r="GP12">
        <v>4</v>
      </c>
      <c r="GQ12">
        <v>1</v>
      </c>
      <c r="GR12">
        <v>1</v>
      </c>
      <c r="GS12">
        <v>5</v>
      </c>
      <c r="GT12">
        <v>3</v>
      </c>
      <c r="GU12">
        <v>3</v>
      </c>
      <c r="GV12">
        <f t="shared" si="0"/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1</v>
      </c>
      <c r="HG12">
        <v>0</v>
      </c>
      <c r="HH12">
        <v>0</v>
      </c>
      <c r="HI12">
        <v>0</v>
      </c>
      <c r="HJ12">
        <v>0</v>
      </c>
      <c r="HK12">
        <v>0</v>
      </c>
      <c r="HL12" t="s">
        <v>323</v>
      </c>
      <c r="HM12">
        <v>10</v>
      </c>
      <c r="HN12">
        <v>5</v>
      </c>
      <c r="HO12">
        <v>1</v>
      </c>
      <c r="HP12">
        <v>2</v>
      </c>
      <c r="HQ12">
        <v>2</v>
      </c>
      <c r="HR12">
        <v>0</v>
      </c>
      <c r="HS12">
        <v>0</v>
      </c>
      <c r="HT12">
        <v>0</v>
      </c>
      <c r="HU12" s="1">
        <v>44551</v>
      </c>
      <c r="HV12">
        <v>1</v>
      </c>
      <c r="HW12">
        <v>-1</v>
      </c>
      <c r="HX12">
        <v>0</v>
      </c>
      <c r="IA12">
        <v>1</v>
      </c>
      <c r="IB12">
        <v>1</v>
      </c>
      <c r="ID12">
        <v>-1</v>
      </c>
      <c r="IE12">
        <v>1</v>
      </c>
      <c r="IF12">
        <v>1</v>
      </c>
    </row>
    <row r="13" spans="1:244" x14ac:dyDescent="0.2">
      <c r="A13">
        <v>3020</v>
      </c>
      <c r="B13" t="s">
        <v>244</v>
      </c>
      <c r="C13">
        <v>0</v>
      </c>
      <c r="D13" s="1">
        <v>44621</v>
      </c>
      <c r="F13">
        <v>14</v>
      </c>
      <c r="G13">
        <v>2</v>
      </c>
      <c r="H13">
        <v>0</v>
      </c>
      <c r="I13">
        <v>2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1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 t="s">
        <v>325</v>
      </c>
      <c r="AJ13">
        <v>3</v>
      </c>
      <c r="AK13">
        <v>3</v>
      </c>
      <c r="AL13">
        <v>1</v>
      </c>
      <c r="AM13">
        <v>1</v>
      </c>
      <c r="AN13" s="1">
        <v>44621</v>
      </c>
      <c r="AO13">
        <v>1</v>
      </c>
      <c r="AP13">
        <v>5</v>
      </c>
      <c r="AQ13">
        <v>5</v>
      </c>
      <c r="AR13" s="1">
        <v>44621</v>
      </c>
      <c r="EF13">
        <v>1</v>
      </c>
      <c r="EG13" s="1">
        <v>44621</v>
      </c>
      <c r="EH13">
        <v>1</v>
      </c>
      <c r="EI13" t="s">
        <v>326</v>
      </c>
      <c r="EJ13">
        <v>1</v>
      </c>
      <c r="EK13" t="s">
        <v>327</v>
      </c>
      <c r="EL13">
        <v>1</v>
      </c>
      <c r="EM13" t="s">
        <v>293</v>
      </c>
      <c r="EN13">
        <v>0</v>
      </c>
      <c r="EP13">
        <v>0</v>
      </c>
      <c r="ER13">
        <v>3</v>
      </c>
      <c r="ES13" t="s">
        <v>328</v>
      </c>
      <c r="ET13">
        <v>1</v>
      </c>
      <c r="EU13">
        <v>2</v>
      </c>
      <c r="EV13">
        <v>3</v>
      </c>
      <c r="EW13">
        <v>1</v>
      </c>
      <c r="EX13">
        <v>4</v>
      </c>
      <c r="EY13">
        <v>0</v>
      </c>
      <c r="FB13">
        <v>1</v>
      </c>
      <c r="FC13">
        <v>0</v>
      </c>
      <c r="FF13">
        <v>0</v>
      </c>
      <c r="FI13">
        <v>0</v>
      </c>
      <c r="FK13">
        <v>0</v>
      </c>
      <c r="FL13">
        <v>0</v>
      </c>
      <c r="FV13">
        <v>1</v>
      </c>
      <c r="FW13" s="1">
        <v>44621</v>
      </c>
      <c r="FX13">
        <v>1</v>
      </c>
      <c r="FY13">
        <v>0</v>
      </c>
      <c r="FZ13">
        <v>0</v>
      </c>
      <c r="GA13">
        <v>0</v>
      </c>
      <c r="GB13">
        <v>68</v>
      </c>
      <c r="GD13">
        <v>6</v>
      </c>
      <c r="GE13">
        <v>4</v>
      </c>
      <c r="GF13">
        <v>5</v>
      </c>
      <c r="GG13">
        <v>3</v>
      </c>
      <c r="GH13">
        <v>3</v>
      </c>
      <c r="GI13">
        <v>2</v>
      </c>
      <c r="GJ13">
        <v>5</v>
      </c>
      <c r="GK13">
        <v>5</v>
      </c>
      <c r="GL13">
        <v>3</v>
      </c>
      <c r="GM13">
        <v>4</v>
      </c>
      <c r="GN13">
        <v>2</v>
      </c>
      <c r="GO13">
        <v>6</v>
      </c>
      <c r="GP13">
        <v>3</v>
      </c>
      <c r="GQ13">
        <v>5</v>
      </c>
      <c r="GR13">
        <v>5</v>
      </c>
      <c r="GS13">
        <v>3</v>
      </c>
      <c r="GT13">
        <v>3</v>
      </c>
      <c r="GU13">
        <v>3</v>
      </c>
      <c r="GV13">
        <f t="shared" si="0"/>
        <v>10</v>
      </c>
      <c r="GW13" t="s">
        <v>329</v>
      </c>
      <c r="GX13">
        <v>1</v>
      </c>
      <c r="GY13">
        <v>1</v>
      </c>
      <c r="GZ13">
        <v>1</v>
      </c>
      <c r="HA13">
        <v>1</v>
      </c>
      <c r="HB13">
        <v>0</v>
      </c>
      <c r="HC13">
        <v>1</v>
      </c>
      <c r="HD13">
        <v>1</v>
      </c>
      <c r="HE13">
        <v>1</v>
      </c>
      <c r="HF13">
        <v>0</v>
      </c>
      <c r="HG13">
        <v>1</v>
      </c>
      <c r="HH13">
        <v>0</v>
      </c>
      <c r="HI13">
        <v>0</v>
      </c>
      <c r="HJ13">
        <v>1</v>
      </c>
      <c r="HK13">
        <v>1</v>
      </c>
      <c r="HL13" t="s">
        <v>330</v>
      </c>
      <c r="HM13">
        <v>19</v>
      </c>
      <c r="HN13">
        <v>3</v>
      </c>
      <c r="HO13">
        <v>3</v>
      </c>
      <c r="HP13">
        <v>3</v>
      </c>
      <c r="HQ13">
        <v>3</v>
      </c>
      <c r="HR13">
        <v>4</v>
      </c>
      <c r="HS13">
        <v>1</v>
      </c>
      <c r="HT13">
        <v>2</v>
      </c>
      <c r="HU13" s="1">
        <v>44621</v>
      </c>
      <c r="HV13">
        <v>1</v>
      </c>
      <c r="HW13">
        <v>-1</v>
      </c>
      <c r="HX13">
        <v>0</v>
      </c>
      <c r="IA13">
        <v>1</v>
      </c>
      <c r="IB13">
        <v>1</v>
      </c>
      <c r="ID13">
        <v>-1</v>
      </c>
      <c r="IE13">
        <v>2</v>
      </c>
      <c r="IF13">
        <v>1</v>
      </c>
      <c r="IJ13" t="s">
        <v>331</v>
      </c>
    </row>
    <row r="14" spans="1:244" x14ac:dyDescent="0.2">
      <c r="A14">
        <v>3023</v>
      </c>
      <c r="B14" t="s">
        <v>244</v>
      </c>
      <c r="C14">
        <v>0</v>
      </c>
      <c r="D14" s="1">
        <v>44637</v>
      </c>
      <c r="F14">
        <v>16</v>
      </c>
      <c r="G14">
        <v>2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2</v>
      </c>
      <c r="V14">
        <v>2</v>
      </c>
      <c r="W14">
        <v>1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 t="s">
        <v>335</v>
      </c>
      <c r="AJ14">
        <v>3</v>
      </c>
      <c r="AK14">
        <v>3</v>
      </c>
      <c r="AL14">
        <v>2</v>
      </c>
      <c r="AM14">
        <v>1</v>
      </c>
      <c r="AN14" s="1">
        <v>44637</v>
      </c>
      <c r="AO14">
        <v>1</v>
      </c>
      <c r="AP14">
        <v>5</v>
      </c>
      <c r="AQ14">
        <v>4</v>
      </c>
      <c r="AR14" s="1">
        <v>44637</v>
      </c>
      <c r="EF14">
        <v>1</v>
      </c>
      <c r="EG14" s="1">
        <v>44637</v>
      </c>
      <c r="EH14">
        <v>1</v>
      </c>
      <c r="EI14" t="s">
        <v>336</v>
      </c>
      <c r="EJ14">
        <v>1</v>
      </c>
      <c r="EK14" t="s">
        <v>337</v>
      </c>
      <c r="EL14">
        <v>1</v>
      </c>
      <c r="EM14" t="s">
        <v>338</v>
      </c>
      <c r="EN14">
        <v>0</v>
      </c>
      <c r="EP14">
        <v>0</v>
      </c>
      <c r="ER14">
        <v>3</v>
      </c>
      <c r="ES14" t="s">
        <v>339</v>
      </c>
      <c r="ET14">
        <v>4</v>
      </c>
      <c r="EU14">
        <v>4</v>
      </c>
      <c r="EV14">
        <v>2</v>
      </c>
      <c r="EW14">
        <v>5</v>
      </c>
      <c r="EX14">
        <v>5</v>
      </c>
      <c r="EY14">
        <v>1</v>
      </c>
      <c r="EZ14" t="s">
        <v>324</v>
      </c>
      <c r="FA14">
        <v>1</v>
      </c>
      <c r="FB14">
        <v>1</v>
      </c>
      <c r="FC14">
        <v>0</v>
      </c>
      <c r="FF14">
        <v>1</v>
      </c>
      <c r="FG14" t="s">
        <v>340</v>
      </c>
      <c r="FH14">
        <v>1</v>
      </c>
      <c r="FI14">
        <v>1</v>
      </c>
      <c r="FJ14" t="s">
        <v>340</v>
      </c>
      <c r="FK14">
        <v>0</v>
      </c>
      <c r="FL14">
        <v>0</v>
      </c>
      <c r="FM14">
        <v>0</v>
      </c>
      <c r="FN14">
        <v>2</v>
      </c>
      <c r="FO14">
        <v>0</v>
      </c>
      <c r="FP14">
        <v>2</v>
      </c>
      <c r="FQ14" t="s">
        <v>341</v>
      </c>
      <c r="FS14">
        <v>1</v>
      </c>
      <c r="FT14">
        <v>1</v>
      </c>
      <c r="FV14">
        <v>1</v>
      </c>
      <c r="FW14" s="1">
        <v>44637</v>
      </c>
      <c r="FX14">
        <v>1</v>
      </c>
      <c r="FY14">
        <v>1</v>
      </c>
      <c r="FZ14">
        <v>0</v>
      </c>
      <c r="GA14">
        <v>0</v>
      </c>
      <c r="GB14">
        <v>75</v>
      </c>
      <c r="GD14">
        <v>3</v>
      </c>
      <c r="GE14">
        <v>5</v>
      </c>
      <c r="GF14">
        <v>2</v>
      </c>
      <c r="GG14">
        <v>5</v>
      </c>
      <c r="GH14">
        <v>5</v>
      </c>
      <c r="GI14">
        <v>2</v>
      </c>
      <c r="GJ14">
        <v>7</v>
      </c>
      <c r="GK14">
        <v>3</v>
      </c>
      <c r="GL14">
        <v>4</v>
      </c>
      <c r="GM14">
        <v>6</v>
      </c>
      <c r="GN14">
        <v>5</v>
      </c>
      <c r="GO14">
        <v>5</v>
      </c>
      <c r="GP14">
        <v>4</v>
      </c>
      <c r="GQ14">
        <v>5</v>
      </c>
      <c r="GR14">
        <v>7</v>
      </c>
      <c r="GS14">
        <v>6</v>
      </c>
      <c r="GT14">
        <v>1</v>
      </c>
      <c r="GU14">
        <v>2</v>
      </c>
      <c r="GV14">
        <f t="shared" si="0"/>
        <v>6</v>
      </c>
      <c r="GX14">
        <v>0</v>
      </c>
      <c r="GY14">
        <v>0</v>
      </c>
      <c r="GZ14">
        <v>1</v>
      </c>
      <c r="HA14">
        <v>1</v>
      </c>
      <c r="HB14">
        <v>0</v>
      </c>
      <c r="HC14">
        <v>0</v>
      </c>
      <c r="HD14">
        <v>1</v>
      </c>
      <c r="HE14">
        <v>1</v>
      </c>
      <c r="HF14">
        <v>0</v>
      </c>
      <c r="HG14">
        <v>0</v>
      </c>
      <c r="HH14">
        <v>1</v>
      </c>
      <c r="HI14">
        <v>1</v>
      </c>
      <c r="HJ14">
        <v>0</v>
      </c>
      <c r="HK14">
        <v>0</v>
      </c>
      <c r="HM14">
        <v>16</v>
      </c>
      <c r="HN14">
        <v>2</v>
      </c>
      <c r="HO14">
        <v>3</v>
      </c>
      <c r="HP14">
        <v>4</v>
      </c>
      <c r="HQ14">
        <v>3</v>
      </c>
      <c r="HR14">
        <v>0</v>
      </c>
      <c r="HS14">
        <v>3</v>
      </c>
      <c r="HT14">
        <v>1</v>
      </c>
      <c r="HU14" s="1">
        <v>44637</v>
      </c>
      <c r="HV14">
        <v>1</v>
      </c>
      <c r="HW14">
        <v>-1</v>
      </c>
      <c r="HX14">
        <v>0</v>
      </c>
      <c r="IA14">
        <v>1</v>
      </c>
      <c r="IB14">
        <v>1</v>
      </c>
      <c r="ID14">
        <v>-1</v>
      </c>
      <c r="IE14">
        <v>2</v>
      </c>
      <c r="IF14">
        <v>1</v>
      </c>
      <c r="IJ14" t="s">
        <v>342</v>
      </c>
    </row>
    <row r="15" spans="1:244" x14ac:dyDescent="0.2">
      <c r="A15">
        <v>3024</v>
      </c>
      <c r="B15" t="s">
        <v>244</v>
      </c>
      <c r="C15">
        <v>0</v>
      </c>
      <c r="D15" s="1">
        <v>44658</v>
      </c>
      <c r="F15">
        <v>16</v>
      </c>
      <c r="G15">
        <v>1</v>
      </c>
      <c r="H15">
        <v>0</v>
      </c>
      <c r="I15">
        <v>2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 t="s">
        <v>343</v>
      </c>
      <c r="AJ15">
        <v>3</v>
      </c>
      <c r="AK15">
        <v>3</v>
      </c>
      <c r="AL15">
        <v>1</v>
      </c>
      <c r="AM15">
        <v>1</v>
      </c>
      <c r="AN15" s="1">
        <v>44658</v>
      </c>
      <c r="AO15">
        <v>1</v>
      </c>
      <c r="AP15">
        <v>4</v>
      </c>
      <c r="AQ15">
        <v>4</v>
      </c>
      <c r="AR15" s="1">
        <v>44658</v>
      </c>
      <c r="EF15">
        <v>1</v>
      </c>
      <c r="EG15" s="1">
        <v>44658</v>
      </c>
      <c r="EH15">
        <v>1</v>
      </c>
      <c r="EI15" t="s">
        <v>344</v>
      </c>
      <c r="EJ15">
        <v>1</v>
      </c>
      <c r="EK15" t="s">
        <v>345</v>
      </c>
      <c r="EL15">
        <v>1</v>
      </c>
      <c r="EM15" t="s">
        <v>345</v>
      </c>
      <c r="EN15">
        <v>0</v>
      </c>
      <c r="EP15">
        <v>0</v>
      </c>
      <c r="ER15">
        <v>3</v>
      </c>
      <c r="ES15" t="s">
        <v>346</v>
      </c>
      <c r="ET15">
        <v>1</v>
      </c>
      <c r="EU15">
        <v>1</v>
      </c>
      <c r="EV15">
        <v>2</v>
      </c>
      <c r="EW15">
        <v>1</v>
      </c>
      <c r="EX15">
        <v>6</v>
      </c>
      <c r="EY15">
        <v>0</v>
      </c>
      <c r="FB15">
        <v>1</v>
      </c>
      <c r="FC15">
        <v>0</v>
      </c>
      <c r="FF15">
        <v>0</v>
      </c>
      <c r="FI15">
        <v>0</v>
      </c>
      <c r="FK15">
        <v>0</v>
      </c>
      <c r="FL15">
        <v>0</v>
      </c>
      <c r="FV15">
        <v>1</v>
      </c>
      <c r="FW15" s="1">
        <v>44658</v>
      </c>
      <c r="FX15">
        <v>1</v>
      </c>
      <c r="FY15">
        <v>1</v>
      </c>
      <c r="FZ15">
        <v>0</v>
      </c>
      <c r="GA15">
        <v>0</v>
      </c>
      <c r="GB15">
        <v>61</v>
      </c>
      <c r="GC15" t="s">
        <v>347</v>
      </c>
      <c r="GD15">
        <v>4</v>
      </c>
      <c r="GE15">
        <v>5</v>
      </c>
      <c r="GF15">
        <v>3</v>
      </c>
      <c r="GG15">
        <v>5</v>
      </c>
      <c r="GH15">
        <v>5</v>
      </c>
      <c r="GI15">
        <v>2</v>
      </c>
      <c r="GJ15">
        <v>6</v>
      </c>
      <c r="GK15">
        <v>1</v>
      </c>
      <c r="GL15">
        <v>3</v>
      </c>
      <c r="GM15">
        <v>4</v>
      </c>
      <c r="GN15">
        <v>4</v>
      </c>
      <c r="GO15">
        <v>5</v>
      </c>
      <c r="GP15">
        <v>1</v>
      </c>
      <c r="GQ15">
        <v>3</v>
      </c>
      <c r="GR15">
        <v>3</v>
      </c>
      <c r="GS15">
        <v>3</v>
      </c>
      <c r="GT15">
        <v>3</v>
      </c>
      <c r="GU15">
        <v>3</v>
      </c>
      <c r="GV15">
        <f t="shared" si="0"/>
        <v>3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</v>
      </c>
      <c r="HG15">
        <v>0</v>
      </c>
      <c r="HH15">
        <v>1</v>
      </c>
      <c r="HI15">
        <v>1</v>
      </c>
      <c r="HJ15">
        <v>0</v>
      </c>
      <c r="HK15">
        <v>0</v>
      </c>
      <c r="HL15" t="s">
        <v>348</v>
      </c>
      <c r="HM15">
        <v>14</v>
      </c>
      <c r="HN15">
        <v>4</v>
      </c>
      <c r="HO15">
        <v>3</v>
      </c>
      <c r="HP15">
        <v>2</v>
      </c>
      <c r="HQ15">
        <v>2</v>
      </c>
      <c r="HR15">
        <v>1</v>
      </c>
      <c r="HS15">
        <v>2</v>
      </c>
      <c r="HT15">
        <v>0</v>
      </c>
      <c r="HU15" s="1">
        <v>44658</v>
      </c>
      <c r="HV15">
        <v>1</v>
      </c>
      <c r="HW15">
        <v>-1</v>
      </c>
      <c r="HX15">
        <v>1</v>
      </c>
      <c r="HY15" s="1">
        <v>44658</v>
      </c>
      <c r="HZ15" t="s">
        <v>349</v>
      </c>
      <c r="IB15">
        <v>1</v>
      </c>
      <c r="ID15">
        <v>-1</v>
      </c>
      <c r="IE15">
        <v>2</v>
      </c>
      <c r="IF15">
        <v>1</v>
      </c>
      <c r="IJ15" t="s">
        <v>350</v>
      </c>
    </row>
    <row r="16" spans="1:244" x14ac:dyDescent="0.2">
      <c r="A16">
        <v>3025</v>
      </c>
      <c r="B16" t="s">
        <v>244</v>
      </c>
      <c r="C16">
        <v>0</v>
      </c>
      <c r="D16" s="1">
        <v>44659</v>
      </c>
      <c r="F16">
        <v>17</v>
      </c>
      <c r="G16">
        <v>1</v>
      </c>
      <c r="H16">
        <v>0</v>
      </c>
      <c r="I16">
        <v>2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 t="s">
        <v>351</v>
      </c>
      <c r="AJ16">
        <v>3</v>
      </c>
      <c r="AK16">
        <v>3</v>
      </c>
      <c r="AL16">
        <v>2</v>
      </c>
      <c r="AM16">
        <v>1</v>
      </c>
      <c r="AN16" s="1">
        <v>44659</v>
      </c>
      <c r="AO16">
        <v>1</v>
      </c>
      <c r="AP16">
        <v>4</v>
      </c>
      <c r="AQ16">
        <v>4</v>
      </c>
      <c r="AR16" s="1">
        <v>44659</v>
      </c>
      <c r="EF16">
        <v>1</v>
      </c>
      <c r="EG16" s="1">
        <v>44659</v>
      </c>
      <c r="EH16">
        <v>1</v>
      </c>
      <c r="EJ16">
        <v>1</v>
      </c>
      <c r="EL16">
        <v>1</v>
      </c>
      <c r="EN16">
        <v>0</v>
      </c>
      <c r="EP16">
        <v>0</v>
      </c>
      <c r="ER16">
        <v>3</v>
      </c>
      <c r="ET16">
        <v>4</v>
      </c>
      <c r="EU16">
        <v>1</v>
      </c>
      <c r="EV16">
        <v>6</v>
      </c>
      <c r="EW16">
        <v>6</v>
      </c>
      <c r="EX16">
        <v>6</v>
      </c>
      <c r="EY16">
        <v>0</v>
      </c>
      <c r="FB16">
        <v>0</v>
      </c>
      <c r="FC16">
        <v>0</v>
      </c>
      <c r="FF16">
        <v>0</v>
      </c>
      <c r="FI16">
        <v>0</v>
      </c>
      <c r="FK16">
        <v>0</v>
      </c>
      <c r="FL16">
        <v>0</v>
      </c>
      <c r="FV16">
        <v>1</v>
      </c>
      <c r="FW16" s="1">
        <v>44659</v>
      </c>
      <c r="FX16">
        <v>1</v>
      </c>
      <c r="FY16">
        <v>0</v>
      </c>
      <c r="FZ16">
        <v>0</v>
      </c>
      <c r="GA16">
        <v>0</v>
      </c>
      <c r="GB16">
        <v>63</v>
      </c>
      <c r="GC16" t="s">
        <v>352</v>
      </c>
      <c r="GD16">
        <v>3</v>
      </c>
      <c r="GE16">
        <v>7</v>
      </c>
      <c r="GF16">
        <v>7</v>
      </c>
      <c r="GG16">
        <v>5</v>
      </c>
      <c r="GH16">
        <v>5</v>
      </c>
      <c r="GI16">
        <v>1</v>
      </c>
      <c r="GJ16">
        <v>4</v>
      </c>
      <c r="GK16">
        <v>2</v>
      </c>
      <c r="GL16">
        <v>3</v>
      </c>
      <c r="GM16">
        <v>1</v>
      </c>
      <c r="GN16">
        <v>1</v>
      </c>
      <c r="GO16">
        <v>5</v>
      </c>
      <c r="GP16">
        <v>7</v>
      </c>
      <c r="GQ16">
        <v>5</v>
      </c>
      <c r="GR16">
        <v>1</v>
      </c>
      <c r="GS16">
        <v>3</v>
      </c>
      <c r="GT16">
        <v>2</v>
      </c>
      <c r="GU16">
        <v>2</v>
      </c>
      <c r="GV16">
        <f t="shared" si="0"/>
        <v>14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 t="s">
        <v>353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 s="1">
        <v>44659</v>
      </c>
      <c r="HV16">
        <v>1</v>
      </c>
      <c r="HW16">
        <v>-1</v>
      </c>
      <c r="HX16">
        <v>0</v>
      </c>
      <c r="IA16">
        <v>2</v>
      </c>
      <c r="IB16">
        <v>1</v>
      </c>
      <c r="ID16">
        <v>-1</v>
      </c>
      <c r="IE16">
        <v>2</v>
      </c>
      <c r="IF16">
        <v>3</v>
      </c>
      <c r="IG16">
        <v>0</v>
      </c>
    </row>
    <row r="17" spans="1:244" x14ac:dyDescent="0.2">
      <c r="A17">
        <v>3026</v>
      </c>
      <c r="B17" t="s">
        <v>244</v>
      </c>
      <c r="C17">
        <v>0</v>
      </c>
      <c r="D17" s="1">
        <v>44670</v>
      </c>
      <c r="F17">
        <v>14</v>
      </c>
      <c r="G17">
        <v>1</v>
      </c>
      <c r="H17">
        <v>0</v>
      </c>
      <c r="I17">
        <v>2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 t="s">
        <v>354</v>
      </c>
      <c r="AJ17">
        <v>3</v>
      </c>
      <c r="AK17">
        <v>3</v>
      </c>
      <c r="AM17">
        <v>1</v>
      </c>
      <c r="AN17" s="1">
        <v>44670</v>
      </c>
      <c r="AO17">
        <v>1</v>
      </c>
      <c r="AP17">
        <v>4</v>
      </c>
      <c r="AQ17">
        <v>4</v>
      </c>
      <c r="AR17" s="1">
        <v>44670</v>
      </c>
      <c r="AT17">
        <v>1</v>
      </c>
      <c r="AU17">
        <v>79740</v>
      </c>
      <c r="AV17">
        <v>10</v>
      </c>
      <c r="AW17">
        <v>1</v>
      </c>
      <c r="AX17">
        <v>9</v>
      </c>
      <c r="AY17">
        <v>1</v>
      </c>
      <c r="AZ17" t="s">
        <v>355</v>
      </c>
      <c r="BA17" s="1">
        <v>2957736</v>
      </c>
      <c r="BB17">
        <v>-1</v>
      </c>
      <c r="BD17">
        <v>1</v>
      </c>
      <c r="BF17" t="s">
        <v>253</v>
      </c>
      <c r="BG17" s="1">
        <v>44670</v>
      </c>
      <c r="BH17" t="s">
        <v>313</v>
      </c>
      <c r="BI17">
        <v>1</v>
      </c>
      <c r="BJ17">
        <v>35532</v>
      </c>
      <c r="BK17">
        <v>10</v>
      </c>
      <c r="BL17">
        <v>1</v>
      </c>
      <c r="BM17">
        <v>1</v>
      </c>
      <c r="BN17">
        <v>1</v>
      </c>
      <c r="BO17" t="s">
        <v>261</v>
      </c>
      <c r="BP17" s="1">
        <v>44673</v>
      </c>
      <c r="BQ17">
        <v>0</v>
      </c>
      <c r="BR17">
        <v>2</v>
      </c>
      <c r="BS17">
        <v>0</v>
      </c>
      <c r="BT17" s="1">
        <v>44686</v>
      </c>
      <c r="BU17" t="s">
        <v>253</v>
      </c>
      <c r="BV17" s="1">
        <v>44673</v>
      </c>
      <c r="BW17" t="s">
        <v>255</v>
      </c>
      <c r="BX17">
        <v>1</v>
      </c>
      <c r="BY17">
        <v>35533</v>
      </c>
      <c r="CA17">
        <v>1</v>
      </c>
      <c r="CB17">
        <v>1</v>
      </c>
      <c r="CC17">
        <v>1</v>
      </c>
      <c r="CD17" t="s">
        <v>261</v>
      </c>
      <c r="CE17" s="1">
        <v>44687</v>
      </c>
      <c r="CF17">
        <v>2</v>
      </c>
      <c r="CH17">
        <v>1</v>
      </c>
      <c r="CJ17" t="s">
        <v>253</v>
      </c>
      <c r="CK17" s="1">
        <v>44704</v>
      </c>
      <c r="CL17" t="s">
        <v>255</v>
      </c>
      <c r="EF17">
        <v>1</v>
      </c>
      <c r="EG17" s="1">
        <v>44670</v>
      </c>
      <c r="EH17">
        <v>1</v>
      </c>
      <c r="EI17" t="s">
        <v>356</v>
      </c>
      <c r="EJ17">
        <v>1</v>
      </c>
      <c r="EK17" t="s">
        <v>319</v>
      </c>
      <c r="EL17">
        <v>1</v>
      </c>
      <c r="EM17" t="s">
        <v>320</v>
      </c>
      <c r="EN17">
        <v>0</v>
      </c>
      <c r="EP17">
        <v>0</v>
      </c>
      <c r="ER17">
        <v>3</v>
      </c>
      <c r="ES17" t="s">
        <v>357</v>
      </c>
      <c r="ET17">
        <v>2</v>
      </c>
      <c r="EU17">
        <v>2</v>
      </c>
      <c r="EV17">
        <v>2</v>
      </c>
      <c r="EW17">
        <v>1</v>
      </c>
      <c r="EX17">
        <v>6</v>
      </c>
      <c r="EY17">
        <v>0</v>
      </c>
      <c r="FB17">
        <v>1</v>
      </c>
      <c r="FC17">
        <v>0</v>
      </c>
      <c r="FF17">
        <v>0</v>
      </c>
      <c r="FI17">
        <v>0</v>
      </c>
      <c r="FK17">
        <v>0</v>
      </c>
      <c r="FL17">
        <v>0</v>
      </c>
      <c r="FV17">
        <v>1</v>
      </c>
      <c r="FW17" s="1">
        <v>44670</v>
      </c>
      <c r="FX17">
        <v>0</v>
      </c>
      <c r="FY17">
        <v>1</v>
      </c>
      <c r="FZ17">
        <v>0</v>
      </c>
      <c r="GA17">
        <v>0</v>
      </c>
      <c r="GB17">
        <v>60</v>
      </c>
      <c r="GC17" t="s">
        <v>358</v>
      </c>
      <c r="GD17">
        <v>3</v>
      </c>
      <c r="GE17">
        <v>4</v>
      </c>
      <c r="GF17">
        <v>4</v>
      </c>
      <c r="GG17">
        <v>5</v>
      </c>
      <c r="GH17">
        <v>4</v>
      </c>
      <c r="GI17">
        <v>2</v>
      </c>
      <c r="GJ17">
        <v>7</v>
      </c>
      <c r="GK17">
        <v>3</v>
      </c>
      <c r="GL17">
        <v>4</v>
      </c>
      <c r="GM17">
        <v>3</v>
      </c>
      <c r="GN17">
        <v>3</v>
      </c>
      <c r="GO17">
        <v>5</v>
      </c>
      <c r="GP17">
        <v>3</v>
      </c>
      <c r="GQ17">
        <v>3</v>
      </c>
      <c r="GR17">
        <v>3</v>
      </c>
      <c r="GS17">
        <v>2</v>
      </c>
      <c r="GT17">
        <v>2</v>
      </c>
      <c r="GU17">
        <v>2</v>
      </c>
      <c r="GV17">
        <f t="shared" si="0"/>
        <v>3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1</v>
      </c>
      <c r="HG17">
        <v>1</v>
      </c>
      <c r="HH17">
        <v>0</v>
      </c>
      <c r="HI17">
        <v>0</v>
      </c>
      <c r="HJ17">
        <v>0</v>
      </c>
      <c r="HK17">
        <v>0</v>
      </c>
      <c r="HL17" t="s">
        <v>359</v>
      </c>
      <c r="HM17">
        <v>16</v>
      </c>
      <c r="HN17">
        <v>5</v>
      </c>
      <c r="HO17">
        <v>3</v>
      </c>
      <c r="HP17">
        <v>2</v>
      </c>
      <c r="HQ17">
        <v>2</v>
      </c>
      <c r="HR17">
        <v>0</v>
      </c>
      <c r="HS17">
        <v>3</v>
      </c>
      <c r="HT17">
        <v>1</v>
      </c>
      <c r="HU17" s="1">
        <v>44670</v>
      </c>
      <c r="HV17">
        <v>1</v>
      </c>
      <c r="HW17">
        <v>-1</v>
      </c>
      <c r="HX17">
        <v>0</v>
      </c>
      <c r="IA17">
        <v>1</v>
      </c>
      <c r="IB17">
        <v>1</v>
      </c>
      <c r="ID17">
        <v>-1</v>
      </c>
      <c r="IE17">
        <v>2</v>
      </c>
      <c r="IF17">
        <v>1</v>
      </c>
    </row>
    <row r="18" spans="1:244" x14ac:dyDescent="0.2">
      <c r="A18">
        <v>3027</v>
      </c>
      <c r="B18" t="s">
        <v>244</v>
      </c>
      <c r="C18">
        <v>0</v>
      </c>
      <c r="D18" s="1">
        <v>44677</v>
      </c>
      <c r="F18">
        <v>14</v>
      </c>
      <c r="G18">
        <v>2</v>
      </c>
      <c r="I18">
        <v>2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2</v>
      </c>
      <c r="T18">
        <v>1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J18">
        <v>3</v>
      </c>
      <c r="AK18">
        <v>3</v>
      </c>
      <c r="AL18">
        <v>3</v>
      </c>
      <c r="AM18">
        <v>1</v>
      </c>
      <c r="AN18" s="1">
        <v>44677</v>
      </c>
      <c r="AO18">
        <v>1</v>
      </c>
      <c r="AP18">
        <v>4</v>
      </c>
      <c r="AQ18">
        <v>4</v>
      </c>
      <c r="AR18" s="1">
        <v>44677</v>
      </c>
      <c r="EF18">
        <v>1</v>
      </c>
      <c r="EG18" s="1">
        <v>44677</v>
      </c>
      <c r="EH18">
        <v>1</v>
      </c>
      <c r="EI18" t="s">
        <v>360</v>
      </c>
      <c r="EJ18">
        <v>1</v>
      </c>
      <c r="EK18" t="s">
        <v>319</v>
      </c>
      <c r="EL18">
        <v>1</v>
      </c>
      <c r="EM18" t="s">
        <v>361</v>
      </c>
      <c r="EN18">
        <v>1</v>
      </c>
      <c r="EO18" t="s">
        <v>361</v>
      </c>
      <c r="EP18">
        <v>1</v>
      </c>
      <c r="EQ18" t="s">
        <v>361</v>
      </c>
      <c r="ER18">
        <v>1</v>
      </c>
      <c r="ES18" t="s">
        <v>362</v>
      </c>
      <c r="ET18">
        <v>3</v>
      </c>
      <c r="EU18">
        <v>4</v>
      </c>
      <c r="EV18">
        <v>3</v>
      </c>
      <c r="EW18">
        <v>1</v>
      </c>
      <c r="EX18">
        <v>4</v>
      </c>
      <c r="EY18">
        <v>0</v>
      </c>
      <c r="FB18">
        <v>1</v>
      </c>
      <c r="FC18">
        <v>0</v>
      </c>
      <c r="FF18">
        <v>0</v>
      </c>
      <c r="FI18">
        <v>0</v>
      </c>
      <c r="FK18">
        <v>0</v>
      </c>
      <c r="FL18">
        <v>0</v>
      </c>
      <c r="FV18">
        <v>1</v>
      </c>
      <c r="FW18" s="1">
        <v>44677</v>
      </c>
      <c r="FX18">
        <v>1</v>
      </c>
      <c r="FY18">
        <v>1</v>
      </c>
      <c r="FZ18">
        <v>1</v>
      </c>
      <c r="GA18">
        <v>0</v>
      </c>
      <c r="GB18">
        <v>72</v>
      </c>
      <c r="GD18">
        <v>5</v>
      </c>
      <c r="GE18">
        <v>4</v>
      </c>
      <c r="GF18">
        <v>4</v>
      </c>
      <c r="GG18">
        <v>5</v>
      </c>
      <c r="GH18">
        <v>5</v>
      </c>
      <c r="GI18">
        <v>1</v>
      </c>
      <c r="GJ18">
        <v>7</v>
      </c>
      <c r="GK18">
        <v>3</v>
      </c>
      <c r="GL18">
        <v>5</v>
      </c>
      <c r="GM18">
        <v>4</v>
      </c>
      <c r="GN18">
        <v>5</v>
      </c>
      <c r="GO18">
        <v>6</v>
      </c>
      <c r="GP18">
        <v>3</v>
      </c>
      <c r="GQ18">
        <v>5</v>
      </c>
      <c r="GR18">
        <v>5</v>
      </c>
      <c r="GS18">
        <v>2</v>
      </c>
      <c r="GT18">
        <v>2</v>
      </c>
      <c r="GU18">
        <v>2</v>
      </c>
      <c r="GV18">
        <f t="shared" si="0"/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 t="s">
        <v>363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 s="1">
        <v>44677</v>
      </c>
      <c r="HV18">
        <v>1</v>
      </c>
      <c r="HW18">
        <v>-1</v>
      </c>
      <c r="HX18">
        <v>0</v>
      </c>
      <c r="IA18">
        <v>1</v>
      </c>
      <c r="IB18">
        <v>1</v>
      </c>
      <c r="ID18">
        <v>-1</v>
      </c>
      <c r="IE18">
        <v>2</v>
      </c>
      <c r="IF18">
        <v>1</v>
      </c>
    </row>
    <row r="19" spans="1:244" x14ac:dyDescent="0.2">
      <c r="A19">
        <v>3028</v>
      </c>
      <c r="B19" t="s">
        <v>244</v>
      </c>
      <c r="C19">
        <v>0</v>
      </c>
      <c r="D19" s="1">
        <v>44698</v>
      </c>
      <c r="F19">
        <v>14</v>
      </c>
      <c r="G19">
        <v>2</v>
      </c>
      <c r="H19">
        <v>0</v>
      </c>
      <c r="I19">
        <v>2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 t="s">
        <v>364</v>
      </c>
      <c r="AJ19">
        <v>3</v>
      </c>
      <c r="AK19">
        <v>3</v>
      </c>
      <c r="AM19">
        <v>1</v>
      </c>
      <c r="AN19" s="1">
        <v>44698</v>
      </c>
      <c r="AO19">
        <v>1</v>
      </c>
      <c r="AP19">
        <v>4</v>
      </c>
      <c r="AQ19">
        <v>4</v>
      </c>
      <c r="AR19" s="1">
        <v>44698</v>
      </c>
      <c r="EF19">
        <v>1</v>
      </c>
      <c r="EG19" s="1">
        <v>44698</v>
      </c>
      <c r="EH19">
        <v>1</v>
      </c>
      <c r="EI19" t="s">
        <v>365</v>
      </c>
      <c r="EJ19">
        <v>1</v>
      </c>
      <c r="EK19" t="s">
        <v>276</v>
      </c>
      <c r="EL19">
        <v>0</v>
      </c>
      <c r="EN19">
        <v>0</v>
      </c>
      <c r="EP19">
        <v>0</v>
      </c>
      <c r="ER19">
        <v>2</v>
      </c>
      <c r="ES19" t="s">
        <v>366</v>
      </c>
      <c r="ET19">
        <v>2</v>
      </c>
      <c r="EU19">
        <v>1</v>
      </c>
      <c r="EV19">
        <v>1</v>
      </c>
      <c r="EW19">
        <v>6</v>
      </c>
      <c r="EX19">
        <v>6</v>
      </c>
      <c r="EY19">
        <v>0</v>
      </c>
      <c r="FB19">
        <v>1</v>
      </c>
      <c r="FC19">
        <v>0</v>
      </c>
      <c r="FF19">
        <v>0</v>
      </c>
      <c r="FI19">
        <v>0</v>
      </c>
      <c r="FK19">
        <v>0</v>
      </c>
      <c r="FL19">
        <v>0</v>
      </c>
      <c r="FV19">
        <v>1</v>
      </c>
      <c r="FW19" s="1">
        <v>44698</v>
      </c>
      <c r="FX19">
        <v>1</v>
      </c>
      <c r="FY19">
        <v>0</v>
      </c>
      <c r="FZ19">
        <v>0</v>
      </c>
      <c r="GA19">
        <v>0</v>
      </c>
      <c r="GB19">
        <v>59</v>
      </c>
      <c r="GC19" t="s">
        <v>367</v>
      </c>
      <c r="GD19">
        <v>3</v>
      </c>
      <c r="GE19">
        <v>4</v>
      </c>
      <c r="GF19">
        <v>3</v>
      </c>
      <c r="GG19">
        <v>5</v>
      </c>
      <c r="GH19">
        <v>3</v>
      </c>
      <c r="GI19">
        <v>2</v>
      </c>
      <c r="GJ19">
        <v>6</v>
      </c>
      <c r="GK19">
        <v>2</v>
      </c>
      <c r="GL19">
        <v>4</v>
      </c>
      <c r="GM19">
        <v>5</v>
      </c>
      <c r="GN19">
        <v>4</v>
      </c>
      <c r="GO19">
        <v>4</v>
      </c>
      <c r="GP19">
        <v>1</v>
      </c>
      <c r="GQ19">
        <v>1</v>
      </c>
      <c r="GR19">
        <v>5</v>
      </c>
      <c r="GS19">
        <v>3</v>
      </c>
      <c r="GT19">
        <v>3</v>
      </c>
      <c r="GU19">
        <v>3</v>
      </c>
      <c r="GV19">
        <f t="shared" si="0"/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 t="s">
        <v>368</v>
      </c>
      <c r="HM19">
        <v>19</v>
      </c>
      <c r="HN19">
        <v>5</v>
      </c>
      <c r="HO19">
        <v>2</v>
      </c>
      <c r="HP19">
        <v>3</v>
      </c>
      <c r="HQ19">
        <v>3</v>
      </c>
      <c r="HR19">
        <v>2</v>
      </c>
      <c r="HS19">
        <v>3</v>
      </c>
      <c r="HT19">
        <v>1</v>
      </c>
      <c r="HU19" s="1">
        <v>44698</v>
      </c>
      <c r="HV19">
        <v>1</v>
      </c>
      <c r="HW19">
        <v>-1</v>
      </c>
      <c r="HX19">
        <v>0</v>
      </c>
      <c r="IA19">
        <v>2</v>
      </c>
      <c r="IB19">
        <v>1</v>
      </c>
      <c r="ID19">
        <v>-1</v>
      </c>
      <c r="IE19">
        <v>2</v>
      </c>
      <c r="IF19">
        <v>1</v>
      </c>
      <c r="IJ19" t="s">
        <v>369</v>
      </c>
    </row>
    <row r="20" spans="1:244" x14ac:dyDescent="0.2">
      <c r="A20">
        <v>3029</v>
      </c>
      <c r="B20" t="s">
        <v>244</v>
      </c>
      <c r="C20">
        <v>0</v>
      </c>
      <c r="D20" s="1">
        <v>44719</v>
      </c>
      <c r="F20">
        <v>17</v>
      </c>
      <c r="G20">
        <v>2</v>
      </c>
      <c r="H20">
        <v>0</v>
      </c>
      <c r="I20">
        <v>2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J20">
        <v>3</v>
      </c>
      <c r="AK20">
        <v>3</v>
      </c>
      <c r="AM20">
        <v>1</v>
      </c>
      <c r="AN20" s="1">
        <v>44719</v>
      </c>
      <c r="AO20">
        <v>1</v>
      </c>
      <c r="AP20">
        <v>4</v>
      </c>
      <c r="AQ20">
        <v>4</v>
      </c>
      <c r="AR20" s="1">
        <v>44719</v>
      </c>
      <c r="EF20">
        <v>1</v>
      </c>
      <c r="EG20" s="1">
        <v>44719</v>
      </c>
      <c r="EH20">
        <v>1</v>
      </c>
      <c r="EI20" t="s">
        <v>370</v>
      </c>
      <c r="EJ20">
        <v>0</v>
      </c>
      <c r="ER20">
        <v>1</v>
      </c>
      <c r="ES20" t="s">
        <v>371</v>
      </c>
      <c r="ET20">
        <v>2</v>
      </c>
      <c r="EU20">
        <v>3</v>
      </c>
      <c r="EV20">
        <v>3</v>
      </c>
      <c r="EW20">
        <v>1</v>
      </c>
      <c r="EX20">
        <v>4</v>
      </c>
      <c r="EY20">
        <v>0</v>
      </c>
      <c r="FB20">
        <v>0</v>
      </c>
      <c r="FC20">
        <v>0</v>
      </c>
      <c r="FF20">
        <v>0</v>
      </c>
      <c r="FI20">
        <v>0</v>
      </c>
      <c r="FK20">
        <v>0</v>
      </c>
      <c r="FL20">
        <v>0</v>
      </c>
      <c r="FV20">
        <v>1</v>
      </c>
      <c r="FW20" s="1">
        <v>44719</v>
      </c>
      <c r="FX20">
        <v>0</v>
      </c>
      <c r="FY20">
        <v>1</v>
      </c>
      <c r="FZ20">
        <v>0</v>
      </c>
      <c r="GA20">
        <v>0</v>
      </c>
      <c r="GB20">
        <v>55</v>
      </c>
      <c r="GD20">
        <v>4</v>
      </c>
      <c r="GE20">
        <v>4</v>
      </c>
      <c r="GF20">
        <v>5</v>
      </c>
      <c r="GG20">
        <v>2</v>
      </c>
      <c r="GH20">
        <v>2</v>
      </c>
      <c r="GI20">
        <v>3</v>
      </c>
      <c r="GJ20">
        <v>7</v>
      </c>
      <c r="GK20">
        <v>2</v>
      </c>
      <c r="GL20">
        <v>4</v>
      </c>
      <c r="GM20">
        <v>4</v>
      </c>
      <c r="GN20">
        <v>3</v>
      </c>
      <c r="GO20">
        <v>6</v>
      </c>
      <c r="GP20">
        <v>1</v>
      </c>
      <c r="GQ20">
        <v>3</v>
      </c>
      <c r="GR20">
        <v>5</v>
      </c>
      <c r="GS20">
        <v>1</v>
      </c>
      <c r="GT20">
        <v>1</v>
      </c>
      <c r="GU20">
        <v>1</v>
      </c>
      <c r="GV20">
        <f t="shared" si="0"/>
        <v>1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M20">
        <v>21</v>
      </c>
      <c r="HN20">
        <v>5</v>
      </c>
      <c r="HO20">
        <v>4</v>
      </c>
      <c r="HP20">
        <v>4</v>
      </c>
      <c r="HQ20">
        <v>3</v>
      </c>
      <c r="HR20">
        <v>0</v>
      </c>
      <c r="HS20">
        <v>3</v>
      </c>
      <c r="HT20">
        <v>2</v>
      </c>
      <c r="HU20" s="1">
        <v>44719</v>
      </c>
      <c r="HV20">
        <v>1</v>
      </c>
      <c r="HW20">
        <v>-1</v>
      </c>
      <c r="HX20">
        <v>0</v>
      </c>
      <c r="IA20">
        <v>1</v>
      </c>
      <c r="IB20">
        <v>1</v>
      </c>
      <c r="ID20">
        <v>-1</v>
      </c>
      <c r="IE20">
        <v>2</v>
      </c>
      <c r="IF20">
        <v>1</v>
      </c>
      <c r="IJ20" t="s">
        <v>372</v>
      </c>
    </row>
    <row r="21" spans="1:244" x14ac:dyDescent="0.2">
      <c r="A21">
        <v>3030</v>
      </c>
      <c r="B21" t="s">
        <v>244</v>
      </c>
      <c r="C21">
        <v>0</v>
      </c>
      <c r="D21" s="1">
        <v>44796</v>
      </c>
      <c r="F21">
        <v>15</v>
      </c>
      <c r="G21">
        <v>2</v>
      </c>
      <c r="H21">
        <v>0</v>
      </c>
      <c r="I21">
        <v>2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1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J21">
        <v>3</v>
      </c>
      <c r="AK21">
        <v>3</v>
      </c>
      <c r="AL21">
        <v>1</v>
      </c>
      <c r="AM21">
        <v>1</v>
      </c>
      <c r="AN21" s="1">
        <v>44796</v>
      </c>
      <c r="AO21">
        <v>1</v>
      </c>
      <c r="AP21">
        <v>5</v>
      </c>
      <c r="AQ21">
        <v>5</v>
      </c>
      <c r="AR21" s="1">
        <v>44796</v>
      </c>
      <c r="EF21">
        <v>1</v>
      </c>
      <c r="EG21" s="1">
        <v>44796</v>
      </c>
      <c r="EH21">
        <v>1</v>
      </c>
      <c r="EI21" t="s">
        <v>373</v>
      </c>
      <c r="EJ21">
        <v>0</v>
      </c>
      <c r="ER21">
        <v>3</v>
      </c>
      <c r="ES21" t="s">
        <v>374</v>
      </c>
      <c r="ET21">
        <v>2</v>
      </c>
      <c r="EU21">
        <v>2</v>
      </c>
      <c r="EV21">
        <v>3</v>
      </c>
      <c r="EW21">
        <v>1</v>
      </c>
      <c r="EX21">
        <v>5</v>
      </c>
      <c r="EY21">
        <v>0</v>
      </c>
      <c r="FB21">
        <v>1</v>
      </c>
      <c r="FC21">
        <v>0</v>
      </c>
      <c r="FF21">
        <v>0</v>
      </c>
      <c r="FI21">
        <v>0</v>
      </c>
      <c r="FK21">
        <v>0</v>
      </c>
      <c r="FL21">
        <v>0</v>
      </c>
      <c r="FV21">
        <v>1</v>
      </c>
      <c r="FW21" s="1">
        <v>44796</v>
      </c>
      <c r="FX21">
        <v>1</v>
      </c>
      <c r="FY21">
        <v>0</v>
      </c>
      <c r="FZ21">
        <v>0</v>
      </c>
      <c r="GA21">
        <v>0</v>
      </c>
      <c r="GB21">
        <v>84</v>
      </c>
      <c r="GD21">
        <v>3</v>
      </c>
      <c r="GE21">
        <v>5</v>
      </c>
      <c r="GF21">
        <v>5</v>
      </c>
      <c r="GG21">
        <v>3</v>
      </c>
      <c r="GH21">
        <v>3</v>
      </c>
      <c r="GI21">
        <v>2</v>
      </c>
      <c r="GJ21">
        <v>7</v>
      </c>
      <c r="GK21">
        <v>7</v>
      </c>
      <c r="GL21">
        <v>3</v>
      </c>
      <c r="GM21">
        <v>5</v>
      </c>
      <c r="GN21">
        <v>5</v>
      </c>
      <c r="GO21">
        <v>7</v>
      </c>
      <c r="GP21">
        <v>4</v>
      </c>
      <c r="GQ21">
        <v>4</v>
      </c>
      <c r="GR21">
        <v>5</v>
      </c>
      <c r="GS21">
        <v>6</v>
      </c>
      <c r="GT21">
        <v>6</v>
      </c>
      <c r="GU21">
        <v>6</v>
      </c>
      <c r="GV21">
        <f t="shared" si="0"/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M21">
        <v>15</v>
      </c>
      <c r="HN21">
        <v>5</v>
      </c>
      <c r="HO21">
        <v>4</v>
      </c>
      <c r="HP21">
        <v>2</v>
      </c>
      <c r="HQ21">
        <v>3</v>
      </c>
      <c r="HR21">
        <v>0</v>
      </c>
      <c r="HS21">
        <v>1</v>
      </c>
      <c r="HT21">
        <v>0</v>
      </c>
      <c r="HU21" s="1">
        <v>44796</v>
      </c>
      <c r="HV21">
        <v>1</v>
      </c>
      <c r="HW21">
        <v>-1</v>
      </c>
      <c r="HX21">
        <v>1</v>
      </c>
      <c r="HY21" s="1">
        <v>44796</v>
      </c>
      <c r="HZ21" t="s">
        <v>375</v>
      </c>
      <c r="IB21">
        <v>1</v>
      </c>
      <c r="ID21">
        <v>-1</v>
      </c>
      <c r="IE21">
        <v>1</v>
      </c>
      <c r="IF21">
        <v>1</v>
      </c>
    </row>
    <row r="22" spans="1:244" x14ac:dyDescent="0.2">
      <c r="A22">
        <v>3031</v>
      </c>
      <c r="B22" t="s">
        <v>244</v>
      </c>
      <c r="C22">
        <v>0</v>
      </c>
      <c r="D22" s="1">
        <v>44831</v>
      </c>
      <c r="F22">
        <v>16</v>
      </c>
      <c r="G22">
        <v>2</v>
      </c>
      <c r="H22">
        <v>0</v>
      </c>
      <c r="I22">
        <v>2</v>
      </c>
      <c r="J22">
        <v>1</v>
      </c>
      <c r="K22">
        <v>1</v>
      </c>
      <c r="L22">
        <v>0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J22">
        <v>3</v>
      </c>
      <c r="AK22">
        <v>3</v>
      </c>
      <c r="AL22">
        <v>3</v>
      </c>
      <c r="AM22">
        <v>1</v>
      </c>
      <c r="AN22" s="1">
        <v>44831</v>
      </c>
      <c r="AO22">
        <v>1</v>
      </c>
      <c r="AP22">
        <v>5</v>
      </c>
      <c r="AQ22">
        <v>5</v>
      </c>
      <c r="AR22" s="1">
        <v>44831</v>
      </c>
      <c r="EF22">
        <v>1</v>
      </c>
      <c r="EG22" s="1">
        <v>44831</v>
      </c>
      <c r="EH22">
        <v>1</v>
      </c>
      <c r="EI22" t="s">
        <v>376</v>
      </c>
      <c r="EJ22">
        <v>1</v>
      </c>
      <c r="EK22" t="s">
        <v>345</v>
      </c>
      <c r="EL22">
        <v>1</v>
      </c>
      <c r="EM22" t="s">
        <v>338</v>
      </c>
      <c r="EN22">
        <v>1</v>
      </c>
      <c r="EO22" t="s">
        <v>311</v>
      </c>
      <c r="EP22">
        <v>0</v>
      </c>
      <c r="ER22">
        <v>2</v>
      </c>
      <c r="ES22" t="s">
        <v>377</v>
      </c>
      <c r="ET22">
        <v>4</v>
      </c>
      <c r="EU22">
        <v>4</v>
      </c>
      <c r="EV22">
        <v>6</v>
      </c>
      <c r="EW22">
        <v>2</v>
      </c>
      <c r="EX22">
        <v>5</v>
      </c>
      <c r="EY22">
        <v>1</v>
      </c>
      <c r="EZ22" t="s">
        <v>361</v>
      </c>
      <c r="FA22">
        <v>4</v>
      </c>
      <c r="FB22">
        <v>1</v>
      </c>
      <c r="FC22">
        <v>1</v>
      </c>
      <c r="FD22" t="s">
        <v>372</v>
      </c>
      <c r="FE22">
        <v>1</v>
      </c>
      <c r="FF22">
        <v>1</v>
      </c>
      <c r="FG22" t="s">
        <v>324</v>
      </c>
      <c r="FH22">
        <v>3</v>
      </c>
      <c r="FI22">
        <v>0</v>
      </c>
      <c r="FK22">
        <v>0</v>
      </c>
      <c r="FL22">
        <v>0</v>
      </c>
      <c r="FM22">
        <v>0</v>
      </c>
      <c r="FN22" t="s">
        <v>341</v>
      </c>
      <c r="FO22">
        <v>0</v>
      </c>
      <c r="FP22" t="s">
        <v>341</v>
      </c>
      <c r="FQ22">
        <v>1</v>
      </c>
      <c r="FR22" t="s">
        <v>341</v>
      </c>
      <c r="FS22">
        <v>1</v>
      </c>
      <c r="FT22">
        <v>1</v>
      </c>
      <c r="FV22">
        <v>1</v>
      </c>
      <c r="FW22" s="1">
        <v>44840</v>
      </c>
      <c r="FX22">
        <v>1</v>
      </c>
      <c r="FY22">
        <v>0</v>
      </c>
      <c r="FZ22">
        <v>0</v>
      </c>
      <c r="GA22">
        <v>0</v>
      </c>
      <c r="GB22">
        <v>75</v>
      </c>
      <c r="GD22">
        <v>4</v>
      </c>
      <c r="GE22">
        <v>4</v>
      </c>
      <c r="GF22">
        <v>4</v>
      </c>
      <c r="GG22">
        <v>5</v>
      </c>
      <c r="GH22">
        <v>4</v>
      </c>
      <c r="GI22">
        <v>3</v>
      </c>
      <c r="GJ22">
        <v>4</v>
      </c>
      <c r="GK22">
        <v>3</v>
      </c>
      <c r="GL22">
        <v>6</v>
      </c>
      <c r="GM22">
        <v>4</v>
      </c>
      <c r="GN22">
        <v>5</v>
      </c>
      <c r="GO22">
        <v>6</v>
      </c>
      <c r="GP22">
        <v>5</v>
      </c>
      <c r="GQ22">
        <v>6</v>
      </c>
      <c r="GR22">
        <v>6</v>
      </c>
      <c r="GS22">
        <v>4</v>
      </c>
      <c r="GT22">
        <v>3</v>
      </c>
      <c r="GU22">
        <v>2</v>
      </c>
      <c r="GV22">
        <f t="shared" si="0"/>
        <v>4</v>
      </c>
      <c r="GX22">
        <v>0</v>
      </c>
      <c r="GY22">
        <v>0</v>
      </c>
      <c r="GZ22">
        <v>1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</v>
      </c>
      <c r="HG22">
        <v>0</v>
      </c>
      <c r="HH22">
        <v>1</v>
      </c>
      <c r="HI22">
        <v>0</v>
      </c>
      <c r="HJ22">
        <v>0</v>
      </c>
      <c r="HK22">
        <v>1</v>
      </c>
      <c r="HM22">
        <v>24</v>
      </c>
      <c r="HN22">
        <v>5</v>
      </c>
      <c r="HO22">
        <v>5</v>
      </c>
      <c r="HP22">
        <v>4</v>
      </c>
      <c r="HQ22">
        <v>3</v>
      </c>
      <c r="HR22">
        <v>1</v>
      </c>
      <c r="HS22">
        <v>5</v>
      </c>
      <c r="HT22">
        <v>1</v>
      </c>
      <c r="HU22" s="1">
        <v>44831</v>
      </c>
      <c r="HV22">
        <v>1</v>
      </c>
      <c r="HW22">
        <v>-1</v>
      </c>
      <c r="HX22">
        <v>0</v>
      </c>
      <c r="IA22">
        <v>1</v>
      </c>
      <c r="IB22">
        <v>1</v>
      </c>
      <c r="ID22">
        <v>-1</v>
      </c>
      <c r="IE22">
        <v>2</v>
      </c>
      <c r="IF22">
        <v>1</v>
      </c>
      <c r="IJ22" t="s">
        <v>331</v>
      </c>
    </row>
    <row r="23" spans="1:244" x14ac:dyDescent="0.2">
      <c r="A23">
        <v>3032</v>
      </c>
      <c r="B23" t="s">
        <v>244</v>
      </c>
      <c r="C23">
        <v>0</v>
      </c>
      <c r="D23" s="1">
        <v>44834</v>
      </c>
      <c r="F23">
        <v>14</v>
      </c>
      <c r="G23">
        <v>2</v>
      </c>
      <c r="H23">
        <v>0</v>
      </c>
      <c r="I23">
        <v>2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1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J23">
        <v>3</v>
      </c>
      <c r="AK23">
        <v>3</v>
      </c>
      <c r="AM23">
        <v>1</v>
      </c>
      <c r="AN23" s="1">
        <v>44834</v>
      </c>
      <c r="AO23">
        <v>1</v>
      </c>
      <c r="AP23">
        <v>5</v>
      </c>
      <c r="AQ23">
        <v>5</v>
      </c>
      <c r="AR23" s="1">
        <v>44834</v>
      </c>
      <c r="EF23">
        <v>1</v>
      </c>
      <c r="EG23" s="1">
        <v>44834</v>
      </c>
      <c r="EH23">
        <v>0</v>
      </c>
      <c r="EJ23">
        <v>0</v>
      </c>
      <c r="EY23">
        <v>0</v>
      </c>
      <c r="FB23">
        <v>0</v>
      </c>
      <c r="FC23">
        <v>0</v>
      </c>
      <c r="FF23">
        <v>0</v>
      </c>
      <c r="FI23">
        <v>0</v>
      </c>
      <c r="FK23">
        <v>0</v>
      </c>
      <c r="FL23">
        <v>0</v>
      </c>
      <c r="FV23">
        <v>1</v>
      </c>
      <c r="FW23" s="1">
        <v>44834</v>
      </c>
      <c r="FX23">
        <v>1</v>
      </c>
      <c r="FY23">
        <v>0</v>
      </c>
      <c r="FZ23">
        <v>0</v>
      </c>
      <c r="GA23">
        <v>0</v>
      </c>
      <c r="GB23">
        <v>60</v>
      </c>
      <c r="GD23">
        <v>4</v>
      </c>
      <c r="GE23">
        <v>3</v>
      </c>
      <c r="GF23">
        <v>3</v>
      </c>
      <c r="GG23">
        <v>4</v>
      </c>
      <c r="GH23">
        <v>3</v>
      </c>
      <c r="GI23">
        <v>2</v>
      </c>
      <c r="GJ23">
        <v>5</v>
      </c>
      <c r="GK23">
        <v>3</v>
      </c>
      <c r="GL23">
        <v>4</v>
      </c>
      <c r="GM23">
        <v>4</v>
      </c>
      <c r="GN23">
        <v>4</v>
      </c>
      <c r="GO23">
        <v>6</v>
      </c>
      <c r="GP23">
        <v>4</v>
      </c>
      <c r="GQ23">
        <v>1</v>
      </c>
      <c r="GR23">
        <v>5</v>
      </c>
      <c r="GS23">
        <v>3</v>
      </c>
      <c r="GT23">
        <v>2</v>
      </c>
      <c r="GU23">
        <v>2</v>
      </c>
      <c r="GV23">
        <f t="shared" si="0"/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M23">
        <v>21</v>
      </c>
      <c r="HN23">
        <v>5</v>
      </c>
      <c r="HO23">
        <v>5</v>
      </c>
      <c r="HP23">
        <v>4</v>
      </c>
      <c r="HQ23">
        <v>2</v>
      </c>
      <c r="HR23">
        <v>2</v>
      </c>
      <c r="HS23">
        <v>0</v>
      </c>
      <c r="HT23">
        <v>3</v>
      </c>
      <c r="HU23" s="1">
        <v>44834</v>
      </c>
      <c r="HV23">
        <v>1</v>
      </c>
      <c r="HW23">
        <v>-1</v>
      </c>
      <c r="HX23">
        <v>1</v>
      </c>
      <c r="HY23" s="1">
        <v>44834</v>
      </c>
      <c r="HZ23" t="s">
        <v>378</v>
      </c>
      <c r="IB23">
        <v>1</v>
      </c>
      <c r="ID23">
        <v>-1</v>
      </c>
      <c r="IE23">
        <v>2</v>
      </c>
      <c r="IF23">
        <v>1</v>
      </c>
    </row>
    <row r="24" spans="1:244" x14ac:dyDescent="0.2">
      <c r="A24">
        <v>3033</v>
      </c>
      <c r="B24" t="s">
        <v>244</v>
      </c>
      <c r="C24">
        <v>0</v>
      </c>
      <c r="D24" s="1">
        <v>44838</v>
      </c>
      <c r="F24">
        <v>17</v>
      </c>
      <c r="G24">
        <v>2</v>
      </c>
      <c r="H24">
        <v>0</v>
      </c>
      <c r="I24">
        <v>2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J24">
        <v>3</v>
      </c>
      <c r="AK24">
        <v>3</v>
      </c>
      <c r="AM24">
        <v>1</v>
      </c>
      <c r="AN24" s="1">
        <v>44838</v>
      </c>
      <c r="AO24">
        <v>1</v>
      </c>
      <c r="AP24">
        <v>4</v>
      </c>
      <c r="AQ24">
        <v>4</v>
      </c>
      <c r="AR24" s="1">
        <v>44838</v>
      </c>
      <c r="EF24">
        <v>1</v>
      </c>
      <c r="EG24" s="1">
        <v>44838</v>
      </c>
      <c r="EH24">
        <v>0</v>
      </c>
      <c r="EJ24">
        <v>0</v>
      </c>
      <c r="EY24">
        <v>0</v>
      </c>
      <c r="FB24">
        <v>0</v>
      </c>
      <c r="FC24">
        <v>0</v>
      </c>
      <c r="FF24">
        <v>0</v>
      </c>
      <c r="FI24">
        <v>0</v>
      </c>
      <c r="FK24">
        <v>0</v>
      </c>
      <c r="FL24">
        <v>0</v>
      </c>
      <c r="FV24">
        <v>1</v>
      </c>
      <c r="FW24" s="1">
        <v>44838</v>
      </c>
      <c r="FX24">
        <v>0</v>
      </c>
      <c r="FY24">
        <v>0</v>
      </c>
      <c r="FZ24">
        <v>0</v>
      </c>
      <c r="GA24">
        <v>1</v>
      </c>
      <c r="GB24">
        <v>41</v>
      </c>
      <c r="GD24">
        <v>3</v>
      </c>
      <c r="GE24">
        <v>3</v>
      </c>
      <c r="GF24">
        <v>1</v>
      </c>
      <c r="GG24">
        <v>1</v>
      </c>
      <c r="GH24">
        <v>1</v>
      </c>
      <c r="GI24">
        <v>3</v>
      </c>
      <c r="GJ24">
        <v>7</v>
      </c>
      <c r="GK24">
        <v>1</v>
      </c>
      <c r="GL24">
        <v>4</v>
      </c>
      <c r="GM24">
        <v>1</v>
      </c>
      <c r="GN24">
        <v>5</v>
      </c>
      <c r="GO24">
        <v>4</v>
      </c>
      <c r="GP24">
        <v>1</v>
      </c>
      <c r="GQ24">
        <v>2</v>
      </c>
      <c r="GR24">
        <v>1</v>
      </c>
      <c r="GS24">
        <v>2</v>
      </c>
      <c r="GT24">
        <v>2</v>
      </c>
      <c r="GU24">
        <v>2</v>
      </c>
      <c r="GV24">
        <f t="shared" si="0"/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M24">
        <v>9</v>
      </c>
      <c r="HN24">
        <v>3</v>
      </c>
      <c r="HO24">
        <v>2</v>
      </c>
      <c r="HP24">
        <v>2</v>
      </c>
      <c r="HQ24">
        <v>2</v>
      </c>
      <c r="HR24">
        <v>0</v>
      </c>
      <c r="HS24">
        <v>0</v>
      </c>
      <c r="HT24">
        <v>0</v>
      </c>
      <c r="HU24" s="1">
        <v>44838</v>
      </c>
      <c r="HV24">
        <v>1</v>
      </c>
      <c r="HW24">
        <v>-1</v>
      </c>
      <c r="HX24">
        <v>0</v>
      </c>
      <c r="IA24">
        <v>1</v>
      </c>
      <c r="IB24">
        <v>1</v>
      </c>
      <c r="ID24">
        <v>-1</v>
      </c>
      <c r="IE24">
        <v>2</v>
      </c>
      <c r="IF24">
        <v>1</v>
      </c>
      <c r="IJ24">
        <v>1</v>
      </c>
    </row>
    <row r="25" spans="1:244" x14ac:dyDescent="0.2">
      <c r="A25">
        <v>3034</v>
      </c>
      <c r="B25" t="s">
        <v>244</v>
      </c>
      <c r="C25">
        <v>0</v>
      </c>
      <c r="D25" s="1">
        <v>44862</v>
      </c>
      <c r="F25">
        <v>16</v>
      </c>
      <c r="G25">
        <v>2</v>
      </c>
      <c r="H25">
        <v>0</v>
      </c>
      <c r="I25">
        <v>2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1</v>
      </c>
      <c r="T25">
        <v>1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J25">
        <v>3</v>
      </c>
      <c r="AK25">
        <v>3</v>
      </c>
      <c r="AM25">
        <v>1</v>
      </c>
      <c r="AN25" s="1">
        <v>44862</v>
      </c>
      <c r="AO25">
        <v>1</v>
      </c>
      <c r="AP25">
        <v>5</v>
      </c>
      <c r="AQ25">
        <v>5</v>
      </c>
      <c r="AR25" s="1">
        <v>44862</v>
      </c>
      <c r="EF25">
        <v>1</v>
      </c>
      <c r="EG25" s="1">
        <v>44862</v>
      </c>
      <c r="EH25">
        <v>1</v>
      </c>
      <c r="EI25" t="s">
        <v>379</v>
      </c>
      <c r="EJ25">
        <v>0</v>
      </c>
      <c r="ER25">
        <v>1</v>
      </c>
      <c r="ES25" t="s">
        <v>380</v>
      </c>
      <c r="EY25">
        <v>0</v>
      </c>
      <c r="FB25">
        <v>1</v>
      </c>
      <c r="FC25">
        <v>0</v>
      </c>
      <c r="FF25">
        <v>0</v>
      </c>
      <c r="FI25">
        <v>0</v>
      </c>
      <c r="FK25">
        <v>0</v>
      </c>
      <c r="FL25">
        <v>0</v>
      </c>
      <c r="FV25">
        <v>1</v>
      </c>
      <c r="FW25" s="1">
        <v>44862</v>
      </c>
      <c r="FX25">
        <v>1</v>
      </c>
      <c r="FY25">
        <v>0</v>
      </c>
      <c r="FZ25">
        <v>0</v>
      </c>
      <c r="GA25">
        <v>0</v>
      </c>
      <c r="GB25">
        <v>68</v>
      </c>
      <c r="GD25">
        <v>5</v>
      </c>
      <c r="GE25">
        <v>4</v>
      </c>
      <c r="GF25">
        <v>3</v>
      </c>
      <c r="GG25">
        <v>5</v>
      </c>
      <c r="GH25">
        <v>2</v>
      </c>
      <c r="GI25">
        <v>3</v>
      </c>
      <c r="GJ25">
        <v>7</v>
      </c>
      <c r="GK25">
        <v>2</v>
      </c>
      <c r="GL25">
        <v>5</v>
      </c>
      <c r="GM25">
        <v>2</v>
      </c>
      <c r="GN25">
        <v>5</v>
      </c>
      <c r="GO25">
        <v>6</v>
      </c>
      <c r="GP25">
        <v>1</v>
      </c>
      <c r="GQ25">
        <v>4</v>
      </c>
      <c r="GR25">
        <v>4</v>
      </c>
      <c r="GS25">
        <v>5</v>
      </c>
      <c r="GT25">
        <v>3</v>
      </c>
      <c r="GU25">
        <v>5</v>
      </c>
      <c r="GV25">
        <f t="shared" si="0"/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M25">
        <v>20</v>
      </c>
      <c r="HN25">
        <v>5</v>
      </c>
      <c r="HO25">
        <v>4</v>
      </c>
      <c r="HP25">
        <v>3</v>
      </c>
      <c r="HQ25">
        <v>1</v>
      </c>
      <c r="HR25">
        <v>3</v>
      </c>
      <c r="HS25">
        <v>0</v>
      </c>
      <c r="HT25">
        <v>4</v>
      </c>
      <c r="HU25" s="1">
        <v>44862</v>
      </c>
      <c r="HV25">
        <v>1</v>
      </c>
      <c r="HW25">
        <v>-1</v>
      </c>
      <c r="HX25">
        <v>0</v>
      </c>
      <c r="IA25">
        <v>2</v>
      </c>
      <c r="IB25">
        <v>1</v>
      </c>
      <c r="ID25">
        <v>-1</v>
      </c>
      <c r="IE25">
        <v>1</v>
      </c>
      <c r="IF25">
        <v>1</v>
      </c>
      <c r="IJ25" t="s">
        <v>260</v>
      </c>
    </row>
    <row r="26" spans="1:244" x14ac:dyDescent="0.2">
      <c r="A26">
        <v>3035</v>
      </c>
      <c r="B26" t="s">
        <v>244</v>
      </c>
      <c r="C26">
        <v>0</v>
      </c>
      <c r="D26" s="1">
        <v>44869</v>
      </c>
      <c r="F26">
        <v>15</v>
      </c>
      <c r="G26">
        <v>2</v>
      </c>
      <c r="H26">
        <v>0</v>
      </c>
      <c r="I26">
        <v>2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J26">
        <v>3</v>
      </c>
      <c r="AK26">
        <v>3</v>
      </c>
      <c r="AM26">
        <v>1</v>
      </c>
      <c r="AN26" s="1">
        <v>44869</v>
      </c>
      <c r="AO26">
        <v>1</v>
      </c>
      <c r="AP26">
        <v>4</v>
      </c>
      <c r="AQ26">
        <v>4</v>
      </c>
      <c r="AR26" s="1">
        <v>44869</v>
      </c>
      <c r="AT26">
        <v>1</v>
      </c>
      <c r="AU26">
        <v>2981</v>
      </c>
      <c r="AX26">
        <v>9</v>
      </c>
      <c r="BA26" s="1">
        <v>44333</v>
      </c>
      <c r="BC26">
        <v>4</v>
      </c>
      <c r="BD26">
        <v>0</v>
      </c>
      <c r="BE26" s="1">
        <v>44897</v>
      </c>
      <c r="BF26" t="s">
        <v>381</v>
      </c>
      <c r="BG26" s="1">
        <v>44985</v>
      </c>
      <c r="BH26" t="s">
        <v>382</v>
      </c>
      <c r="EF26">
        <v>1</v>
      </c>
      <c r="EG26" s="1">
        <v>44869</v>
      </c>
      <c r="EH26">
        <v>0</v>
      </c>
      <c r="EJ26">
        <v>0</v>
      </c>
      <c r="EY26">
        <v>0</v>
      </c>
      <c r="FB26">
        <v>0</v>
      </c>
      <c r="FC26">
        <v>0</v>
      </c>
      <c r="FF26">
        <v>0</v>
      </c>
      <c r="FI26">
        <v>0</v>
      </c>
      <c r="FK26">
        <v>0</v>
      </c>
      <c r="FL26">
        <v>0</v>
      </c>
      <c r="FV26">
        <v>1</v>
      </c>
      <c r="FW26" s="1">
        <v>44869</v>
      </c>
      <c r="FX26">
        <v>0</v>
      </c>
      <c r="FY26">
        <v>0</v>
      </c>
      <c r="FZ26">
        <v>0</v>
      </c>
      <c r="GA26">
        <v>1</v>
      </c>
      <c r="GB26">
        <v>40</v>
      </c>
      <c r="GC26" t="s">
        <v>383</v>
      </c>
      <c r="GD26">
        <v>4</v>
      </c>
      <c r="GE26">
        <v>2</v>
      </c>
      <c r="GF26">
        <v>2</v>
      </c>
      <c r="GG26">
        <v>1</v>
      </c>
      <c r="GH26">
        <v>3</v>
      </c>
      <c r="GI26">
        <v>1</v>
      </c>
      <c r="GJ26">
        <v>3</v>
      </c>
      <c r="GK26">
        <v>1</v>
      </c>
      <c r="GL26">
        <v>3</v>
      </c>
      <c r="GM26">
        <v>2</v>
      </c>
      <c r="GN26">
        <v>4</v>
      </c>
      <c r="GO26">
        <v>5</v>
      </c>
      <c r="GP26">
        <v>1</v>
      </c>
      <c r="GQ26">
        <v>2</v>
      </c>
      <c r="GR26">
        <v>2</v>
      </c>
      <c r="GS26">
        <v>2</v>
      </c>
      <c r="GT26">
        <v>1</v>
      </c>
      <c r="GU26">
        <v>2</v>
      </c>
      <c r="GV26">
        <f t="shared" si="0"/>
        <v>3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1</v>
      </c>
      <c r="HD26">
        <v>0</v>
      </c>
      <c r="HE26">
        <v>0</v>
      </c>
      <c r="HF26">
        <v>0</v>
      </c>
      <c r="HG26">
        <v>1</v>
      </c>
      <c r="HH26">
        <v>1</v>
      </c>
      <c r="HI26">
        <v>0</v>
      </c>
      <c r="HJ26">
        <v>0</v>
      </c>
      <c r="HK26">
        <v>0</v>
      </c>
      <c r="HM26">
        <v>13</v>
      </c>
      <c r="HN26">
        <v>2</v>
      </c>
      <c r="HO26">
        <v>4</v>
      </c>
      <c r="HP26">
        <v>2</v>
      </c>
      <c r="HQ26">
        <v>4</v>
      </c>
      <c r="HR26">
        <v>0</v>
      </c>
      <c r="HS26">
        <v>0</v>
      </c>
      <c r="HT26">
        <v>1</v>
      </c>
      <c r="HU26" s="1">
        <v>44869</v>
      </c>
      <c r="HV26">
        <v>1</v>
      </c>
      <c r="HW26">
        <v>-1</v>
      </c>
      <c r="HX26">
        <v>1</v>
      </c>
      <c r="HY26" s="1">
        <v>44869</v>
      </c>
      <c r="HZ26" t="s">
        <v>384</v>
      </c>
      <c r="IB26">
        <v>1</v>
      </c>
      <c r="ID26">
        <v>-1</v>
      </c>
      <c r="IE26">
        <v>2</v>
      </c>
      <c r="IF26">
        <v>1</v>
      </c>
    </row>
    <row r="27" spans="1:244" x14ac:dyDescent="0.2">
      <c r="A27">
        <v>3042</v>
      </c>
      <c r="B27" t="s">
        <v>244</v>
      </c>
      <c r="C27">
        <v>0</v>
      </c>
      <c r="D27" s="1">
        <v>45006</v>
      </c>
      <c r="F27">
        <v>15</v>
      </c>
      <c r="G27">
        <v>2</v>
      </c>
      <c r="H27">
        <v>0</v>
      </c>
      <c r="I27">
        <v>2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J27">
        <v>3</v>
      </c>
      <c r="AK27">
        <v>3</v>
      </c>
      <c r="AM27">
        <v>1</v>
      </c>
      <c r="AN27" s="1">
        <v>45006</v>
      </c>
      <c r="AO27">
        <v>1</v>
      </c>
      <c r="AP27">
        <v>4</v>
      </c>
      <c r="AQ27">
        <v>4</v>
      </c>
      <c r="AR27" s="1">
        <v>45006</v>
      </c>
      <c r="EF27">
        <v>1</v>
      </c>
      <c r="EG27" s="1">
        <v>45006</v>
      </c>
      <c r="EH27">
        <v>0</v>
      </c>
      <c r="EJ27">
        <v>0</v>
      </c>
      <c r="EY27">
        <v>0</v>
      </c>
      <c r="FB27">
        <v>0</v>
      </c>
      <c r="FC27">
        <v>0</v>
      </c>
      <c r="FF27">
        <v>0</v>
      </c>
      <c r="FI27">
        <v>0</v>
      </c>
      <c r="FK27">
        <v>0</v>
      </c>
      <c r="FL27">
        <v>0</v>
      </c>
      <c r="FV27">
        <v>1</v>
      </c>
      <c r="FW27" s="1">
        <v>45006</v>
      </c>
      <c r="FX27">
        <v>1</v>
      </c>
      <c r="FY27">
        <v>0</v>
      </c>
      <c r="FZ27">
        <v>0</v>
      </c>
      <c r="GA27">
        <v>0</v>
      </c>
      <c r="GB27">
        <v>41</v>
      </c>
      <c r="GD27">
        <v>5</v>
      </c>
      <c r="GE27">
        <v>4</v>
      </c>
      <c r="GF27">
        <v>4</v>
      </c>
      <c r="GG27">
        <v>3</v>
      </c>
      <c r="GH27">
        <v>1</v>
      </c>
      <c r="GI27">
        <v>3</v>
      </c>
      <c r="GJ27">
        <v>5</v>
      </c>
      <c r="GK27">
        <v>1</v>
      </c>
      <c r="GL27">
        <v>2</v>
      </c>
      <c r="GM27">
        <v>2</v>
      </c>
      <c r="GN27">
        <v>1</v>
      </c>
      <c r="GO27">
        <v>2</v>
      </c>
      <c r="GP27">
        <v>1</v>
      </c>
      <c r="GQ27">
        <v>1</v>
      </c>
      <c r="GR27">
        <v>6</v>
      </c>
      <c r="GS27">
        <v>1</v>
      </c>
      <c r="GT27">
        <v>1</v>
      </c>
      <c r="GU27">
        <v>1</v>
      </c>
      <c r="GV27">
        <f t="shared" si="0"/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M27">
        <v>13</v>
      </c>
      <c r="HN27">
        <v>2</v>
      </c>
      <c r="HO27">
        <v>5</v>
      </c>
      <c r="HP27">
        <v>2</v>
      </c>
      <c r="HQ27">
        <v>2</v>
      </c>
      <c r="HR27">
        <v>0</v>
      </c>
      <c r="HS27">
        <v>1</v>
      </c>
      <c r="HT27">
        <v>1</v>
      </c>
      <c r="HU27" s="1">
        <v>45006</v>
      </c>
      <c r="HV27">
        <v>1</v>
      </c>
      <c r="HW27">
        <v>-1</v>
      </c>
      <c r="HX27">
        <v>0</v>
      </c>
      <c r="IA27">
        <v>1</v>
      </c>
      <c r="IB27">
        <v>1</v>
      </c>
      <c r="ID27">
        <v>-1</v>
      </c>
      <c r="IE27">
        <v>2</v>
      </c>
      <c r="IF27">
        <v>1</v>
      </c>
    </row>
    <row r="28" spans="1:244" x14ac:dyDescent="0.2">
      <c r="A28">
        <v>3043</v>
      </c>
      <c r="B28" t="s">
        <v>244</v>
      </c>
      <c r="C28">
        <v>0</v>
      </c>
      <c r="D28" s="1">
        <v>45006</v>
      </c>
      <c r="F28">
        <v>13</v>
      </c>
      <c r="G28">
        <v>2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1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J28">
        <v>3</v>
      </c>
      <c r="AK28">
        <v>3</v>
      </c>
      <c r="AM28">
        <v>1</v>
      </c>
      <c r="AN28" s="1">
        <v>45006</v>
      </c>
      <c r="AO28">
        <v>1</v>
      </c>
      <c r="AP28">
        <v>4</v>
      </c>
      <c r="AQ28">
        <v>4</v>
      </c>
      <c r="AR28" s="1">
        <v>45006</v>
      </c>
      <c r="EF28">
        <v>1</v>
      </c>
      <c r="EG28" s="1">
        <v>45006</v>
      </c>
      <c r="EH28">
        <v>0</v>
      </c>
      <c r="EJ28">
        <v>0</v>
      </c>
      <c r="EY28">
        <v>0</v>
      </c>
      <c r="FB28">
        <v>0</v>
      </c>
      <c r="FC28">
        <v>0</v>
      </c>
      <c r="FF28">
        <v>0</v>
      </c>
      <c r="FI28">
        <v>0</v>
      </c>
      <c r="FK28">
        <v>0</v>
      </c>
      <c r="FL28">
        <v>0</v>
      </c>
      <c r="FV28">
        <v>1</v>
      </c>
      <c r="FW28" s="1">
        <v>45006</v>
      </c>
      <c r="FX28">
        <v>0</v>
      </c>
      <c r="FY28">
        <v>0</v>
      </c>
      <c r="FZ28">
        <v>0</v>
      </c>
      <c r="GA28">
        <v>1</v>
      </c>
      <c r="GB28">
        <v>47</v>
      </c>
      <c r="GD28">
        <v>2</v>
      </c>
      <c r="GE28">
        <v>5</v>
      </c>
      <c r="GF28">
        <v>4</v>
      </c>
      <c r="GG28">
        <v>1</v>
      </c>
      <c r="GH28">
        <v>1</v>
      </c>
      <c r="GI28">
        <v>3</v>
      </c>
      <c r="GJ28">
        <v>6</v>
      </c>
      <c r="GK28">
        <v>1</v>
      </c>
      <c r="GL28">
        <v>2</v>
      </c>
      <c r="GM28">
        <v>2</v>
      </c>
      <c r="GN28">
        <v>3</v>
      </c>
      <c r="GO28">
        <v>5</v>
      </c>
      <c r="GP28">
        <v>1</v>
      </c>
      <c r="GQ28">
        <v>1</v>
      </c>
      <c r="GR28">
        <v>6</v>
      </c>
      <c r="GS28">
        <v>3</v>
      </c>
      <c r="GT28">
        <v>3</v>
      </c>
      <c r="GU28">
        <v>1</v>
      </c>
      <c r="GV28">
        <f t="shared" si="0"/>
        <v>3</v>
      </c>
      <c r="GX28">
        <v>0</v>
      </c>
      <c r="GY28">
        <v>0</v>
      </c>
      <c r="GZ28">
        <v>0</v>
      </c>
      <c r="HA28">
        <v>1</v>
      </c>
      <c r="HB28">
        <v>0</v>
      </c>
      <c r="HC28">
        <v>0</v>
      </c>
      <c r="HD28">
        <v>0</v>
      </c>
      <c r="HE28">
        <v>1</v>
      </c>
      <c r="HF28">
        <v>1</v>
      </c>
      <c r="HG28">
        <v>0</v>
      </c>
      <c r="HH28">
        <v>0</v>
      </c>
      <c r="HI28">
        <v>0</v>
      </c>
      <c r="HJ28">
        <v>0</v>
      </c>
      <c r="HK28">
        <v>0</v>
      </c>
      <c r="HM28">
        <v>11</v>
      </c>
      <c r="HN28">
        <v>2</v>
      </c>
      <c r="HO28">
        <v>2</v>
      </c>
      <c r="HP28">
        <v>2</v>
      </c>
      <c r="HQ28">
        <v>3</v>
      </c>
      <c r="HR28">
        <v>1</v>
      </c>
      <c r="HS28">
        <v>1</v>
      </c>
      <c r="HT28">
        <v>0</v>
      </c>
      <c r="HU28" s="1">
        <v>45006</v>
      </c>
      <c r="HV28">
        <v>1</v>
      </c>
      <c r="HW28">
        <v>-1</v>
      </c>
      <c r="HX28">
        <v>0</v>
      </c>
      <c r="IA28">
        <v>1</v>
      </c>
      <c r="IB28">
        <v>1</v>
      </c>
      <c r="ID28">
        <v>-1</v>
      </c>
      <c r="IE28">
        <v>2</v>
      </c>
      <c r="IF28">
        <v>1</v>
      </c>
      <c r="IJ28" t="s">
        <v>392</v>
      </c>
    </row>
    <row r="29" spans="1:244" x14ac:dyDescent="0.2">
      <c r="A29">
        <v>3045</v>
      </c>
      <c r="B29" t="s">
        <v>244</v>
      </c>
      <c r="C29">
        <v>0</v>
      </c>
      <c r="D29" s="1">
        <v>45026</v>
      </c>
      <c r="F29">
        <v>17</v>
      </c>
      <c r="G29">
        <v>2</v>
      </c>
      <c r="H29">
        <v>0</v>
      </c>
      <c r="I29">
        <v>2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2</v>
      </c>
      <c r="T29">
        <v>2</v>
      </c>
      <c r="U29">
        <v>1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1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J29">
        <v>3</v>
      </c>
      <c r="AK29">
        <v>3</v>
      </c>
      <c r="AL29">
        <v>2</v>
      </c>
      <c r="AM29">
        <v>1</v>
      </c>
      <c r="AN29" s="1">
        <v>45026</v>
      </c>
      <c r="AO29">
        <v>1</v>
      </c>
      <c r="AP29">
        <v>5</v>
      </c>
      <c r="AQ29">
        <v>5</v>
      </c>
      <c r="AR29" s="1">
        <v>45026</v>
      </c>
      <c r="EF29">
        <v>1</v>
      </c>
      <c r="EG29" s="1">
        <v>45026</v>
      </c>
      <c r="EH29">
        <v>1</v>
      </c>
      <c r="EI29" t="s">
        <v>394</v>
      </c>
      <c r="EJ29">
        <v>1</v>
      </c>
      <c r="EK29" t="s">
        <v>395</v>
      </c>
      <c r="EL29">
        <v>1</v>
      </c>
      <c r="EM29" t="s">
        <v>319</v>
      </c>
      <c r="EN29">
        <v>0</v>
      </c>
      <c r="EP29">
        <v>0</v>
      </c>
      <c r="ER29">
        <v>1</v>
      </c>
      <c r="ES29" t="s">
        <v>396</v>
      </c>
      <c r="ET29">
        <v>4</v>
      </c>
      <c r="EU29">
        <v>1</v>
      </c>
      <c r="EV29">
        <v>1</v>
      </c>
      <c r="EW29">
        <v>1</v>
      </c>
      <c r="EX29">
        <v>5</v>
      </c>
      <c r="EY29">
        <v>0</v>
      </c>
      <c r="FB29">
        <v>1</v>
      </c>
      <c r="FC29">
        <v>0</v>
      </c>
      <c r="FF29">
        <v>0</v>
      </c>
      <c r="FI29">
        <v>1</v>
      </c>
      <c r="FJ29" t="s">
        <v>397</v>
      </c>
      <c r="FK29">
        <v>0</v>
      </c>
      <c r="FL29">
        <v>0</v>
      </c>
      <c r="FV29">
        <v>1</v>
      </c>
      <c r="FW29" s="1">
        <v>45026</v>
      </c>
      <c r="FX29">
        <v>1</v>
      </c>
      <c r="FY29">
        <v>0</v>
      </c>
      <c r="FZ29">
        <v>0</v>
      </c>
      <c r="GA29">
        <v>0</v>
      </c>
      <c r="GB29">
        <v>66</v>
      </c>
      <c r="GD29">
        <v>6</v>
      </c>
      <c r="GE29">
        <v>5</v>
      </c>
      <c r="GF29">
        <v>2</v>
      </c>
      <c r="GG29">
        <v>3</v>
      </c>
      <c r="GH29">
        <v>4</v>
      </c>
      <c r="GI29">
        <v>2</v>
      </c>
      <c r="GJ29">
        <v>6</v>
      </c>
      <c r="GK29">
        <v>1</v>
      </c>
      <c r="GL29">
        <v>4</v>
      </c>
      <c r="GM29">
        <v>4</v>
      </c>
      <c r="GN29">
        <v>5</v>
      </c>
      <c r="GO29">
        <v>7</v>
      </c>
      <c r="GP29">
        <v>1</v>
      </c>
      <c r="GQ29">
        <v>5</v>
      </c>
      <c r="GR29">
        <v>7</v>
      </c>
      <c r="GS29">
        <v>3</v>
      </c>
      <c r="GT29">
        <v>1</v>
      </c>
      <c r="GU29">
        <v>2</v>
      </c>
      <c r="GV29">
        <f t="shared" si="0"/>
        <v>4</v>
      </c>
      <c r="GX29">
        <v>0</v>
      </c>
      <c r="GY29">
        <v>0</v>
      </c>
      <c r="GZ29">
        <v>0</v>
      </c>
      <c r="HA29">
        <v>1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1</v>
      </c>
      <c r="HH29">
        <v>0</v>
      </c>
      <c r="HI29">
        <v>0</v>
      </c>
      <c r="HJ29">
        <v>0</v>
      </c>
      <c r="HK29">
        <v>1</v>
      </c>
      <c r="HM29">
        <v>19</v>
      </c>
      <c r="HN29">
        <v>3</v>
      </c>
      <c r="HO29">
        <v>3</v>
      </c>
      <c r="HP29">
        <v>4</v>
      </c>
      <c r="HQ29">
        <v>2</v>
      </c>
      <c r="HR29">
        <v>1</v>
      </c>
      <c r="HS29">
        <v>3</v>
      </c>
      <c r="HT29">
        <v>3</v>
      </c>
      <c r="HU29" s="1">
        <v>45026</v>
      </c>
      <c r="HV29">
        <v>1</v>
      </c>
      <c r="HW29">
        <v>-1</v>
      </c>
      <c r="HX29">
        <v>1</v>
      </c>
      <c r="HY29" s="1">
        <v>45026</v>
      </c>
      <c r="HZ29" t="s">
        <v>398</v>
      </c>
      <c r="IB29">
        <v>1</v>
      </c>
      <c r="ID29">
        <v>-1</v>
      </c>
      <c r="IE29">
        <v>2</v>
      </c>
      <c r="IF29">
        <v>1</v>
      </c>
      <c r="IJ29" t="s">
        <v>399</v>
      </c>
    </row>
    <row r="30" spans="1:244" x14ac:dyDescent="0.2">
      <c r="F30">
        <f>AVERAGE(F2:F29)</f>
        <v>15.428571428571429</v>
      </c>
      <c r="G30">
        <f>COUNTIF(G2:G29,2)</f>
        <v>24</v>
      </c>
      <c r="I30">
        <f>COUNTIF(I2:I29, 1)</f>
        <v>2</v>
      </c>
    </row>
    <row r="31" spans="1:244" x14ac:dyDescent="0.2">
      <c r="F31">
        <f>STDEV(F2:F29)</f>
        <v>1.2889436222642408</v>
      </c>
      <c r="G31">
        <f>24/28</f>
        <v>0.8571428571428571</v>
      </c>
      <c r="I31">
        <f>COUNTIF(I2:I29,2)</f>
        <v>25</v>
      </c>
    </row>
    <row r="32" spans="1:244" x14ac:dyDescent="0.2">
      <c r="G32">
        <f>G31*100</f>
        <v>85.714285714285708</v>
      </c>
      <c r="I32">
        <f>COUNTIF(I2:I29, 4)</f>
        <v>1</v>
      </c>
    </row>
    <row r="33" spans="9:9" x14ac:dyDescent="0.2">
      <c r="I33">
        <f>I30/28*100</f>
        <v>7.1428571428571423</v>
      </c>
    </row>
    <row r="34" spans="9:9" x14ac:dyDescent="0.2">
      <c r="I34">
        <f>I31/28*100</f>
        <v>89.285714285714292</v>
      </c>
    </row>
    <row r="35" spans="9:9" x14ac:dyDescent="0.2">
      <c r="I35">
        <f>I32/28*100</f>
        <v>3.5714285714285712</v>
      </c>
    </row>
  </sheetData>
  <sortState xmlns:xlrd2="http://schemas.microsoft.com/office/spreadsheetml/2017/richdata2" ref="A2:IJ56">
    <sortCondition ref="C2:C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67F6-103A-CB4F-8491-6F38A641B13A}">
  <dimension ref="A1:IJ34"/>
  <sheetViews>
    <sheetView topLeftCell="L1" workbookViewId="0">
      <selection activeCell="K35" sqref="K35"/>
    </sheetView>
  </sheetViews>
  <sheetFormatPr baseColWidth="10" defaultRowHeight="15" x14ac:dyDescent="0.2"/>
  <sheetData>
    <row r="1" spans="1:2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</row>
    <row r="2" spans="1:244" x14ac:dyDescent="0.2">
      <c r="A2">
        <v>3002</v>
      </c>
      <c r="B2" t="s">
        <v>244</v>
      </c>
      <c r="C2">
        <v>1</v>
      </c>
      <c r="D2" s="1">
        <v>44147</v>
      </c>
      <c r="F2">
        <v>15</v>
      </c>
      <c r="G2">
        <v>2</v>
      </c>
      <c r="H2">
        <v>0</v>
      </c>
      <c r="I2">
        <v>2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 t="s">
        <v>245</v>
      </c>
      <c r="AJ2">
        <v>3</v>
      </c>
      <c r="AK2">
        <v>3</v>
      </c>
      <c r="AM2">
        <v>1</v>
      </c>
      <c r="AN2" s="1">
        <v>44147</v>
      </c>
      <c r="AO2">
        <v>1</v>
      </c>
      <c r="AP2">
        <v>1</v>
      </c>
      <c r="AQ2">
        <v>1</v>
      </c>
      <c r="AR2" s="1">
        <v>44147</v>
      </c>
      <c r="EF2">
        <v>1</v>
      </c>
      <c r="EG2" s="1">
        <v>44147</v>
      </c>
      <c r="EH2">
        <v>0</v>
      </c>
      <c r="EJ2">
        <v>0</v>
      </c>
      <c r="EY2">
        <v>0</v>
      </c>
      <c r="FB2">
        <v>0</v>
      </c>
      <c r="FC2">
        <v>0</v>
      </c>
      <c r="FF2">
        <v>0</v>
      </c>
      <c r="FI2">
        <v>0</v>
      </c>
      <c r="FK2">
        <v>0</v>
      </c>
      <c r="FL2">
        <v>0</v>
      </c>
      <c r="FV2">
        <v>1</v>
      </c>
      <c r="FW2" s="1">
        <v>44147</v>
      </c>
      <c r="FX2">
        <v>0</v>
      </c>
      <c r="FY2">
        <v>0</v>
      </c>
      <c r="FZ2">
        <v>0</v>
      </c>
      <c r="GA2">
        <v>1</v>
      </c>
      <c r="GB2">
        <v>17</v>
      </c>
      <c r="GC2" t="s">
        <v>246</v>
      </c>
      <c r="GD2">
        <v>1</v>
      </c>
      <c r="GE2">
        <v>1</v>
      </c>
      <c r="GF2">
        <v>1</v>
      </c>
      <c r="GG2">
        <v>1</v>
      </c>
      <c r="GH2">
        <v>1</v>
      </c>
      <c r="GI2">
        <v>3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f>SUM(GX2:HK2)</f>
        <v>0</v>
      </c>
      <c r="GW2" t="s">
        <v>247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 t="s">
        <v>248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 s="1">
        <v>44147</v>
      </c>
      <c r="HV2">
        <v>2</v>
      </c>
      <c r="HW2">
        <v>-1</v>
      </c>
      <c r="HX2">
        <v>1</v>
      </c>
      <c r="HY2" s="1">
        <v>44148</v>
      </c>
      <c r="HZ2">
        <v>3002</v>
      </c>
      <c r="IB2">
        <v>1</v>
      </c>
      <c r="ID2">
        <v>-1</v>
      </c>
      <c r="IE2">
        <v>1</v>
      </c>
      <c r="IF2">
        <v>1</v>
      </c>
    </row>
    <row r="3" spans="1:244" x14ac:dyDescent="0.2">
      <c r="A3">
        <v>3005</v>
      </c>
      <c r="B3" t="s">
        <v>244</v>
      </c>
      <c r="C3">
        <v>1</v>
      </c>
      <c r="D3" s="1">
        <v>44250</v>
      </c>
      <c r="F3">
        <v>15</v>
      </c>
      <c r="G3">
        <v>1</v>
      </c>
      <c r="H3">
        <v>0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 t="s">
        <v>257</v>
      </c>
      <c r="AJ3">
        <v>3</v>
      </c>
      <c r="AK3">
        <v>3</v>
      </c>
      <c r="AM3">
        <v>1</v>
      </c>
      <c r="AN3" s="1">
        <v>44250</v>
      </c>
      <c r="AO3">
        <v>1</v>
      </c>
      <c r="AP3">
        <v>1</v>
      </c>
      <c r="AQ3">
        <v>1</v>
      </c>
      <c r="AR3" s="1">
        <v>44250</v>
      </c>
      <c r="EF3">
        <v>1</v>
      </c>
      <c r="EG3" s="1">
        <v>44250</v>
      </c>
      <c r="EH3">
        <v>0</v>
      </c>
      <c r="EJ3">
        <v>0</v>
      </c>
      <c r="EY3">
        <v>0</v>
      </c>
      <c r="FB3">
        <v>0</v>
      </c>
      <c r="FC3">
        <v>0</v>
      </c>
      <c r="FF3">
        <v>0</v>
      </c>
      <c r="FI3">
        <v>0</v>
      </c>
      <c r="FK3">
        <v>0</v>
      </c>
      <c r="FL3">
        <v>0</v>
      </c>
      <c r="FV3">
        <v>1</v>
      </c>
      <c r="FW3" s="1">
        <v>44250</v>
      </c>
      <c r="FX3">
        <v>0</v>
      </c>
      <c r="FY3">
        <v>0</v>
      </c>
      <c r="FZ3">
        <v>0</v>
      </c>
      <c r="GA3">
        <v>1</v>
      </c>
      <c r="GB3">
        <v>17</v>
      </c>
      <c r="GD3">
        <v>1</v>
      </c>
      <c r="GE3">
        <v>1</v>
      </c>
      <c r="GF3">
        <v>1</v>
      </c>
      <c r="GG3">
        <v>1</v>
      </c>
      <c r="GH3">
        <v>1</v>
      </c>
      <c r="GI3">
        <v>3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f t="shared" ref="GV3:GV28" si="0">SUM(GX3:HK3)</f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M3">
        <v>0</v>
      </c>
      <c r="HN3">
        <v>0</v>
      </c>
      <c r="HO3">
        <v>0</v>
      </c>
      <c r="HP3">
        <v>0</v>
      </c>
      <c r="HQ3">
        <v>0</v>
      </c>
      <c r="HU3" s="1">
        <v>44250</v>
      </c>
      <c r="HV3">
        <v>2</v>
      </c>
      <c r="HW3">
        <v>-1</v>
      </c>
      <c r="HX3">
        <v>1</v>
      </c>
      <c r="HY3" s="1">
        <v>44250</v>
      </c>
      <c r="HZ3" t="s">
        <v>258</v>
      </c>
      <c r="IB3">
        <v>1</v>
      </c>
      <c r="ID3">
        <v>-1</v>
      </c>
      <c r="IE3">
        <v>1</v>
      </c>
      <c r="IF3">
        <v>1</v>
      </c>
    </row>
    <row r="4" spans="1:244" x14ac:dyDescent="0.2">
      <c r="A4">
        <v>3006</v>
      </c>
      <c r="B4" t="s">
        <v>244</v>
      </c>
      <c r="C4">
        <v>1</v>
      </c>
      <c r="D4" s="1">
        <v>44250</v>
      </c>
      <c r="F4">
        <v>15</v>
      </c>
      <c r="G4">
        <v>1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J4">
        <v>3</v>
      </c>
      <c r="AK4">
        <v>3</v>
      </c>
      <c r="AM4">
        <v>1</v>
      </c>
      <c r="AN4" s="1">
        <v>44250</v>
      </c>
      <c r="AO4">
        <v>1</v>
      </c>
      <c r="AP4">
        <v>1</v>
      </c>
      <c r="AQ4">
        <v>1</v>
      </c>
      <c r="AR4" s="1">
        <v>44250</v>
      </c>
      <c r="EF4">
        <v>1</v>
      </c>
      <c r="EG4" s="1">
        <v>44250</v>
      </c>
      <c r="EH4">
        <v>0</v>
      </c>
      <c r="EJ4">
        <v>0</v>
      </c>
      <c r="EY4">
        <v>0</v>
      </c>
      <c r="FB4">
        <v>0</v>
      </c>
      <c r="FC4">
        <v>0</v>
      </c>
      <c r="FF4">
        <v>0</v>
      </c>
      <c r="FI4">
        <v>0</v>
      </c>
      <c r="FK4">
        <v>0</v>
      </c>
      <c r="FL4">
        <v>0</v>
      </c>
      <c r="FV4">
        <v>1</v>
      </c>
      <c r="FW4" s="1">
        <v>44250</v>
      </c>
      <c r="FX4">
        <v>0</v>
      </c>
      <c r="FY4">
        <v>0</v>
      </c>
      <c r="FZ4">
        <v>0</v>
      </c>
      <c r="GA4">
        <v>1</v>
      </c>
      <c r="GB4">
        <v>17</v>
      </c>
      <c r="GD4">
        <v>1</v>
      </c>
      <c r="GE4">
        <v>1</v>
      </c>
      <c r="GF4">
        <v>1</v>
      </c>
      <c r="GG4">
        <v>1</v>
      </c>
      <c r="GH4">
        <v>1</v>
      </c>
      <c r="GI4">
        <v>3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f t="shared" si="0"/>
        <v>2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U4" s="1">
        <v>44250</v>
      </c>
      <c r="HV4">
        <v>2</v>
      </c>
      <c r="HW4">
        <v>-1</v>
      </c>
      <c r="HX4">
        <v>1</v>
      </c>
      <c r="HY4" s="1">
        <v>44251</v>
      </c>
      <c r="HZ4" t="s">
        <v>259</v>
      </c>
      <c r="IB4">
        <v>1</v>
      </c>
      <c r="ID4">
        <v>-1</v>
      </c>
      <c r="IE4">
        <v>1</v>
      </c>
      <c r="IF4">
        <v>1</v>
      </c>
    </row>
    <row r="5" spans="1:244" x14ac:dyDescent="0.2">
      <c r="A5">
        <v>3022</v>
      </c>
      <c r="B5" t="s">
        <v>244</v>
      </c>
      <c r="C5">
        <v>1</v>
      </c>
      <c r="D5" s="1">
        <v>44630</v>
      </c>
      <c r="F5">
        <v>16</v>
      </c>
      <c r="G5">
        <v>2</v>
      </c>
      <c r="H5">
        <v>0</v>
      </c>
      <c r="I5">
        <v>2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J5">
        <v>3</v>
      </c>
      <c r="AK5">
        <v>3</v>
      </c>
      <c r="AM5">
        <v>1</v>
      </c>
      <c r="AN5" s="1">
        <v>44630</v>
      </c>
      <c r="AO5">
        <v>1</v>
      </c>
      <c r="AP5">
        <v>1</v>
      </c>
      <c r="AQ5">
        <v>1</v>
      </c>
      <c r="AR5" s="1">
        <v>44630</v>
      </c>
      <c r="EF5">
        <v>1</v>
      </c>
      <c r="EG5" s="1">
        <v>44630</v>
      </c>
      <c r="EH5">
        <v>0</v>
      </c>
      <c r="EJ5">
        <v>0</v>
      </c>
      <c r="EY5">
        <v>0</v>
      </c>
      <c r="FB5">
        <v>0</v>
      </c>
      <c r="FC5">
        <v>0</v>
      </c>
      <c r="FF5">
        <v>0</v>
      </c>
      <c r="FI5">
        <v>0</v>
      </c>
      <c r="FK5">
        <v>0</v>
      </c>
      <c r="FL5">
        <v>0</v>
      </c>
      <c r="FV5">
        <v>1</v>
      </c>
      <c r="FW5" s="1">
        <v>44630</v>
      </c>
      <c r="FX5">
        <v>0</v>
      </c>
      <c r="FY5">
        <v>0</v>
      </c>
      <c r="FZ5">
        <v>0</v>
      </c>
      <c r="GA5">
        <v>1</v>
      </c>
      <c r="GB5">
        <v>23</v>
      </c>
      <c r="GC5" t="s">
        <v>332</v>
      </c>
      <c r="GD5">
        <v>1</v>
      </c>
      <c r="GE5">
        <v>1</v>
      </c>
      <c r="GF5">
        <v>1</v>
      </c>
      <c r="GG5">
        <v>1</v>
      </c>
      <c r="GH5">
        <v>1</v>
      </c>
      <c r="GI5">
        <v>3</v>
      </c>
      <c r="GJ5">
        <v>1</v>
      </c>
      <c r="GK5">
        <v>2</v>
      </c>
      <c r="GL5">
        <v>5</v>
      </c>
      <c r="GM5">
        <v>1</v>
      </c>
      <c r="GN5">
        <v>2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f t="shared" si="0"/>
        <v>0</v>
      </c>
      <c r="GW5" t="s">
        <v>333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 t="s">
        <v>333</v>
      </c>
      <c r="HM5">
        <v>10</v>
      </c>
      <c r="HN5">
        <v>0</v>
      </c>
      <c r="HO5">
        <v>1</v>
      </c>
      <c r="HP5">
        <v>2</v>
      </c>
      <c r="HQ5">
        <v>4</v>
      </c>
      <c r="HR5">
        <v>1</v>
      </c>
      <c r="HS5">
        <v>1</v>
      </c>
      <c r="HT5">
        <v>1</v>
      </c>
      <c r="HU5" s="1">
        <v>44630</v>
      </c>
      <c r="HV5">
        <v>1</v>
      </c>
      <c r="HW5">
        <v>-1</v>
      </c>
      <c r="HX5">
        <v>1</v>
      </c>
      <c r="HY5" s="1">
        <v>44630</v>
      </c>
      <c r="HZ5" t="s">
        <v>334</v>
      </c>
      <c r="IB5">
        <v>1</v>
      </c>
      <c r="ID5">
        <v>-1</v>
      </c>
      <c r="IE5">
        <v>2</v>
      </c>
      <c r="IF5">
        <v>1</v>
      </c>
      <c r="IJ5" t="s">
        <v>327</v>
      </c>
    </row>
    <row r="6" spans="1:244" x14ac:dyDescent="0.2">
      <c r="A6">
        <v>3036</v>
      </c>
      <c r="B6" t="s">
        <v>244</v>
      </c>
      <c r="C6">
        <v>1</v>
      </c>
      <c r="D6" s="1">
        <v>44942</v>
      </c>
      <c r="F6">
        <v>17</v>
      </c>
      <c r="G6">
        <v>2</v>
      </c>
      <c r="H6">
        <v>0</v>
      </c>
      <c r="I6">
        <v>2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J6">
        <v>3</v>
      </c>
      <c r="AK6">
        <v>3</v>
      </c>
      <c r="EF6">
        <v>1</v>
      </c>
      <c r="EG6" s="1">
        <v>44942</v>
      </c>
      <c r="EH6">
        <v>0</v>
      </c>
      <c r="EJ6">
        <v>0</v>
      </c>
      <c r="EY6">
        <v>0</v>
      </c>
      <c r="FB6">
        <v>0</v>
      </c>
      <c r="FC6">
        <v>0</v>
      </c>
      <c r="FF6">
        <v>0</v>
      </c>
      <c r="FI6">
        <v>0</v>
      </c>
      <c r="FK6">
        <v>0</v>
      </c>
      <c r="FL6">
        <v>0</v>
      </c>
      <c r="FV6">
        <v>1</v>
      </c>
      <c r="FW6" s="1">
        <v>44942</v>
      </c>
      <c r="FX6">
        <v>0</v>
      </c>
      <c r="FY6">
        <v>0</v>
      </c>
      <c r="FZ6">
        <v>0</v>
      </c>
      <c r="GA6">
        <v>1</v>
      </c>
      <c r="GB6">
        <v>17</v>
      </c>
      <c r="GD6">
        <v>1</v>
      </c>
      <c r="GE6">
        <v>1</v>
      </c>
      <c r="GF6">
        <v>1</v>
      </c>
      <c r="GG6">
        <v>1</v>
      </c>
      <c r="GH6">
        <v>1</v>
      </c>
      <c r="GI6">
        <v>3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f t="shared" si="0"/>
        <v>1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U6" s="1">
        <v>44942</v>
      </c>
      <c r="HV6">
        <v>1</v>
      </c>
      <c r="HW6">
        <v>-1</v>
      </c>
      <c r="HX6">
        <v>1</v>
      </c>
      <c r="HY6" s="1">
        <v>44942</v>
      </c>
      <c r="HZ6" t="s">
        <v>385</v>
      </c>
      <c r="IB6">
        <v>1</v>
      </c>
      <c r="ID6">
        <v>-1</v>
      </c>
      <c r="IE6">
        <v>2</v>
      </c>
      <c r="IF6">
        <v>1</v>
      </c>
    </row>
    <row r="7" spans="1:244" x14ac:dyDescent="0.2">
      <c r="A7">
        <v>3037</v>
      </c>
      <c r="B7" t="s">
        <v>244</v>
      </c>
      <c r="C7">
        <v>1</v>
      </c>
      <c r="D7" s="1">
        <v>44949</v>
      </c>
      <c r="F7">
        <v>16</v>
      </c>
      <c r="G7">
        <v>2</v>
      </c>
      <c r="H7">
        <v>0</v>
      </c>
      <c r="I7">
        <v>3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J7">
        <v>3</v>
      </c>
      <c r="AK7">
        <v>3</v>
      </c>
      <c r="AM7">
        <v>1</v>
      </c>
      <c r="AN7" s="1">
        <v>44949</v>
      </c>
      <c r="AO7">
        <v>1</v>
      </c>
      <c r="AP7">
        <v>1</v>
      </c>
      <c r="AQ7">
        <v>1</v>
      </c>
      <c r="AR7" s="1">
        <v>44949</v>
      </c>
      <c r="EF7">
        <v>1</v>
      </c>
      <c r="EG7" s="1">
        <v>44949</v>
      </c>
      <c r="EH7">
        <v>0</v>
      </c>
      <c r="EJ7">
        <v>0</v>
      </c>
      <c r="EY7">
        <v>0</v>
      </c>
      <c r="FB7">
        <v>0</v>
      </c>
      <c r="FC7">
        <v>0</v>
      </c>
      <c r="FF7">
        <v>0</v>
      </c>
      <c r="FI7">
        <v>0</v>
      </c>
      <c r="FK7">
        <v>0</v>
      </c>
      <c r="FL7">
        <v>0</v>
      </c>
      <c r="FV7">
        <v>1</v>
      </c>
      <c r="FW7" s="1">
        <v>44949</v>
      </c>
      <c r="FX7">
        <v>0</v>
      </c>
      <c r="FY7">
        <v>0</v>
      </c>
      <c r="FZ7">
        <v>0</v>
      </c>
      <c r="GA7">
        <v>1</v>
      </c>
      <c r="GB7">
        <v>17</v>
      </c>
      <c r="GD7">
        <v>1</v>
      </c>
      <c r="GE7">
        <v>1</v>
      </c>
      <c r="GF7">
        <v>1</v>
      </c>
      <c r="GG7">
        <v>1</v>
      </c>
      <c r="GH7">
        <v>1</v>
      </c>
      <c r="GI7">
        <v>3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f t="shared" si="0"/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U7" s="1">
        <v>44949</v>
      </c>
      <c r="HV7">
        <v>1</v>
      </c>
      <c r="HW7">
        <v>-1</v>
      </c>
      <c r="HX7">
        <v>1</v>
      </c>
      <c r="HY7" s="1">
        <v>44949</v>
      </c>
      <c r="HZ7" t="s">
        <v>386</v>
      </c>
      <c r="IB7">
        <v>1</v>
      </c>
      <c r="ID7">
        <v>-1</v>
      </c>
      <c r="IE7">
        <v>2</v>
      </c>
      <c r="IF7">
        <v>1</v>
      </c>
    </row>
    <row r="8" spans="1:244" x14ac:dyDescent="0.2">
      <c r="A8">
        <v>3038</v>
      </c>
      <c r="B8" t="s">
        <v>244</v>
      </c>
      <c r="C8">
        <v>1</v>
      </c>
      <c r="D8" s="1">
        <v>44956</v>
      </c>
      <c r="F8">
        <v>14</v>
      </c>
      <c r="G8">
        <v>2</v>
      </c>
      <c r="H8">
        <v>0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2</v>
      </c>
      <c r="T8">
        <v>2</v>
      </c>
      <c r="U8">
        <v>1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J8">
        <v>3</v>
      </c>
      <c r="AK8">
        <v>3</v>
      </c>
      <c r="AM8">
        <v>1</v>
      </c>
      <c r="AN8" s="1">
        <v>44956</v>
      </c>
      <c r="AO8">
        <v>1</v>
      </c>
      <c r="AP8">
        <v>1</v>
      </c>
      <c r="AQ8">
        <v>1</v>
      </c>
      <c r="AR8" s="1">
        <v>44956</v>
      </c>
      <c r="EF8">
        <v>1</v>
      </c>
      <c r="EG8" s="1">
        <v>44956</v>
      </c>
      <c r="EH8">
        <v>0</v>
      </c>
      <c r="EJ8">
        <v>0</v>
      </c>
      <c r="EY8">
        <v>0</v>
      </c>
      <c r="FB8">
        <v>0</v>
      </c>
      <c r="FC8">
        <v>0</v>
      </c>
      <c r="FF8">
        <v>0</v>
      </c>
      <c r="FI8">
        <v>0</v>
      </c>
      <c r="FK8">
        <v>0</v>
      </c>
      <c r="FL8">
        <v>0</v>
      </c>
      <c r="FV8">
        <v>1</v>
      </c>
      <c r="FW8" s="1">
        <v>44956</v>
      </c>
      <c r="FX8">
        <v>0</v>
      </c>
      <c r="FY8">
        <v>0</v>
      </c>
      <c r="FZ8">
        <v>0</v>
      </c>
      <c r="GA8">
        <v>1</v>
      </c>
      <c r="GB8">
        <v>17</v>
      </c>
      <c r="GC8" t="s">
        <v>387</v>
      </c>
      <c r="GD8">
        <v>1</v>
      </c>
      <c r="GE8">
        <v>1</v>
      </c>
      <c r="GF8">
        <v>1</v>
      </c>
      <c r="GG8">
        <v>1</v>
      </c>
      <c r="GH8">
        <v>1</v>
      </c>
      <c r="GI8">
        <v>3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f t="shared" si="0"/>
        <v>1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U8" s="1">
        <v>44956</v>
      </c>
      <c r="HV8">
        <v>1</v>
      </c>
      <c r="HW8">
        <v>-1</v>
      </c>
      <c r="HX8">
        <v>1</v>
      </c>
      <c r="HY8" s="1">
        <v>44956</v>
      </c>
      <c r="HZ8" t="s">
        <v>388</v>
      </c>
      <c r="IB8">
        <v>1</v>
      </c>
      <c r="ID8">
        <v>-1</v>
      </c>
      <c r="IE8">
        <v>2</v>
      </c>
      <c r="IF8">
        <v>1</v>
      </c>
    </row>
    <row r="9" spans="1:244" x14ac:dyDescent="0.2">
      <c r="A9">
        <v>3039</v>
      </c>
      <c r="B9" t="s">
        <v>244</v>
      </c>
      <c r="C9">
        <v>1</v>
      </c>
      <c r="D9" s="1">
        <v>44970</v>
      </c>
      <c r="F9">
        <v>14</v>
      </c>
      <c r="G9">
        <v>1</v>
      </c>
      <c r="H9">
        <v>0</v>
      </c>
      <c r="I9">
        <v>2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J9">
        <v>3</v>
      </c>
      <c r="AK9">
        <v>3</v>
      </c>
      <c r="AM9">
        <v>1</v>
      </c>
      <c r="AN9" s="1">
        <v>44970</v>
      </c>
      <c r="AO9">
        <v>1</v>
      </c>
      <c r="AP9">
        <v>1</v>
      </c>
      <c r="AQ9">
        <v>1</v>
      </c>
      <c r="AR9" s="1">
        <v>44970</v>
      </c>
      <c r="EF9">
        <v>1</v>
      </c>
      <c r="EG9" s="1">
        <v>44970</v>
      </c>
      <c r="EH9">
        <v>0</v>
      </c>
      <c r="EJ9">
        <v>0</v>
      </c>
      <c r="EY9">
        <v>0</v>
      </c>
      <c r="FB9">
        <v>0</v>
      </c>
      <c r="FC9">
        <v>0</v>
      </c>
      <c r="FF9">
        <v>0</v>
      </c>
      <c r="FI9">
        <v>0</v>
      </c>
      <c r="FK9">
        <v>0</v>
      </c>
      <c r="FL9">
        <v>0</v>
      </c>
      <c r="FV9">
        <v>1</v>
      </c>
      <c r="FW9" s="1">
        <v>44970</v>
      </c>
      <c r="FX9">
        <v>0</v>
      </c>
      <c r="FY9">
        <v>0</v>
      </c>
      <c r="FZ9">
        <v>0</v>
      </c>
      <c r="GA9">
        <v>1</v>
      </c>
      <c r="GB9">
        <v>17</v>
      </c>
      <c r="GD9">
        <v>1</v>
      </c>
      <c r="GE9">
        <v>1</v>
      </c>
      <c r="GF9">
        <v>1</v>
      </c>
      <c r="GG9">
        <v>1</v>
      </c>
      <c r="GH9">
        <v>1</v>
      </c>
      <c r="GI9">
        <v>3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f t="shared" si="0"/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M9">
        <v>0</v>
      </c>
      <c r="HN9">
        <v>0</v>
      </c>
      <c r="HU9" s="1">
        <v>44970</v>
      </c>
      <c r="HV9">
        <v>1</v>
      </c>
      <c r="HW9">
        <v>-1</v>
      </c>
      <c r="HX9">
        <v>1</v>
      </c>
      <c r="HY9" s="1">
        <v>44970</v>
      </c>
      <c r="HZ9" t="s">
        <v>389</v>
      </c>
      <c r="IB9">
        <v>1</v>
      </c>
      <c r="ID9">
        <v>-1</v>
      </c>
      <c r="IE9">
        <v>2</v>
      </c>
      <c r="IF9">
        <v>1</v>
      </c>
    </row>
    <row r="10" spans="1:244" x14ac:dyDescent="0.2">
      <c r="A10">
        <v>3040</v>
      </c>
      <c r="B10" t="s">
        <v>244</v>
      </c>
      <c r="C10">
        <v>1</v>
      </c>
      <c r="D10" s="1">
        <v>44988</v>
      </c>
      <c r="F10">
        <v>14</v>
      </c>
      <c r="G10">
        <v>2</v>
      </c>
      <c r="H10">
        <v>0</v>
      </c>
      <c r="I10">
        <v>2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J10">
        <v>3</v>
      </c>
      <c r="AK10">
        <v>3</v>
      </c>
      <c r="EF10">
        <v>1</v>
      </c>
      <c r="EG10" s="1">
        <v>44988</v>
      </c>
      <c r="EH10">
        <v>0</v>
      </c>
      <c r="EJ10">
        <v>0</v>
      </c>
      <c r="EY10">
        <v>0</v>
      </c>
      <c r="FB10">
        <v>0</v>
      </c>
      <c r="FC10">
        <v>0</v>
      </c>
      <c r="FF10">
        <v>0</v>
      </c>
      <c r="FI10">
        <v>0</v>
      </c>
      <c r="FK10">
        <v>0</v>
      </c>
      <c r="FL10">
        <v>0</v>
      </c>
      <c r="FV10">
        <v>1</v>
      </c>
      <c r="FW10" s="1">
        <v>44988</v>
      </c>
      <c r="FX10">
        <v>0</v>
      </c>
      <c r="FY10">
        <v>0</v>
      </c>
      <c r="FZ10">
        <v>0</v>
      </c>
      <c r="GA10">
        <v>1</v>
      </c>
      <c r="GB10">
        <v>17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3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f t="shared" si="0"/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U10" s="1">
        <v>44988</v>
      </c>
      <c r="HV10">
        <v>1</v>
      </c>
      <c r="HW10">
        <v>-1</v>
      </c>
      <c r="HX10">
        <v>1</v>
      </c>
      <c r="HY10" s="1">
        <v>44988</v>
      </c>
      <c r="HZ10" t="s">
        <v>390</v>
      </c>
      <c r="IB10">
        <v>1</v>
      </c>
      <c r="ID10">
        <v>-1</v>
      </c>
      <c r="IE10">
        <v>2</v>
      </c>
      <c r="IF10">
        <v>1</v>
      </c>
    </row>
    <row r="11" spans="1:244" x14ac:dyDescent="0.2">
      <c r="A11">
        <v>3041</v>
      </c>
      <c r="B11" t="s">
        <v>244</v>
      </c>
      <c r="C11">
        <v>1</v>
      </c>
      <c r="D11" s="1">
        <v>44995</v>
      </c>
      <c r="F11">
        <v>14</v>
      </c>
      <c r="G11">
        <v>2</v>
      </c>
      <c r="H11">
        <v>0</v>
      </c>
      <c r="I11">
        <v>2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J11">
        <v>3</v>
      </c>
      <c r="AK11">
        <v>3</v>
      </c>
      <c r="AM11">
        <v>1</v>
      </c>
      <c r="AN11" s="1">
        <v>45041</v>
      </c>
      <c r="AO11">
        <v>1</v>
      </c>
      <c r="AP11">
        <v>1</v>
      </c>
      <c r="AQ11">
        <v>1</v>
      </c>
      <c r="AR11" s="1">
        <v>45041</v>
      </c>
      <c r="EF11">
        <v>1</v>
      </c>
      <c r="EG11" s="1">
        <v>44995</v>
      </c>
      <c r="EH11">
        <v>0</v>
      </c>
      <c r="EJ11">
        <v>0</v>
      </c>
      <c r="EY11">
        <v>0</v>
      </c>
      <c r="FB11">
        <v>0</v>
      </c>
      <c r="FC11">
        <v>0</v>
      </c>
      <c r="FF11">
        <v>0</v>
      </c>
      <c r="FI11">
        <v>0</v>
      </c>
      <c r="FK11">
        <v>0</v>
      </c>
      <c r="FL11">
        <v>0</v>
      </c>
      <c r="FV11">
        <v>1</v>
      </c>
      <c r="FW11" s="1">
        <v>44995</v>
      </c>
      <c r="FX11">
        <v>0</v>
      </c>
      <c r="FY11">
        <v>0</v>
      </c>
      <c r="FZ11">
        <v>0</v>
      </c>
      <c r="GA11">
        <v>1</v>
      </c>
      <c r="GB11">
        <v>23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3</v>
      </c>
      <c r="GJ11">
        <v>1</v>
      </c>
      <c r="GK11">
        <v>2</v>
      </c>
      <c r="GL11">
        <v>3</v>
      </c>
      <c r="GM11">
        <v>2</v>
      </c>
      <c r="GN11">
        <v>1</v>
      </c>
      <c r="GO11">
        <v>1</v>
      </c>
      <c r="GP11">
        <v>1</v>
      </c>
      <c r="GQ11">
        <v>1</v>
      </c>
      <c r="GR11">
        <v>3</v>
      </c>
      <c r="GS11">
        <v>1</v>
      </c>
      <c r="GT11">
        <v>1</v>
      </c>
      <c r="GU11">
        <v>1</v>
      </c>
      <c r="GV11">
        <f t="shared" si="0"/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M11">
        <v>13</v>
      </c>
      <c r="HN11">
        <v>2</v>
      </c>
      <c r="HO11">
        <v>1</v>
      </c>
      <c r="HP11">
        <v>2</v>
      </c>
      <c r="HQ11">
        <v>2</v>
      </c>
      <c r="HR11">
        <v>2</v>
      </c>
      <c r="HS11">
        <v>2</v>
      </c>
      <c r="HT11">
        <v>2</v>
      </c>
      <c r="HU11" s="1">
        <v>44995</v>
      </c>
      <c r="HV11">
        <v>1</v>
      </c>
      <c r="HW11">
        <v>-1</v>
      </c>
      <c r="HX11">
        <v>1</v>
      </c>
      <c r="HY11" s="1">
        <v>44995</v>
      </c>
      <c r="HZ11" t="s">
        <v>391</v>
      </c>
      <c r="IB11">
        <v>1</v>
      </c>
      <c r="ID11">
        <v>-1</v>
      </c>
      <c r="IE11">
        <v>2</v>
      </c>
      <c r="IF11">
        <v>1</v>
      </c>
    </row>
    <row r="12" spans="1:244" x14ac:dyDescent="0.2">
      <c r="A12">
        <v>3044</v>
      </c>
      <c r="B12" t="s">
        <v>244</v>
      </c>
      <c r="C12">
        <v>1</v>
      </c>
      <c r="D12" s="1">
        <v>45013</v>
      </c>
      <c r="F12">
        <v>15</v>
      </c>
      <c r="G12">
        <v>2</v>
      </c>
      <c r="H12">
        <v>0</v>
      </c>
      <c r="I12">
        <v>2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2</v>
      </c>
      <c r="T12">
        <v>2</v>
      </c>
      <c r="U12">
        <v>1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J12">
        <v>3</v>
      </c>
      <c r="AK12">
        <v>3</v>
      </c>
      <c r="AM12">
        <v>1</v>
      </c>
      <c r="AN12" s="1">
        <v>45013</v>
      </c>
      <c r="AO12">
        <v>1</v>
      </c>
      <c r="AP12">
        <v>1</v>
      </c>
      <c r="AQ12">
        <v>1</v>
      </c>
      <c r="AR12" s="1">
        <v>45013</v>
      </c>
      <c r="EF12">
        <v>1</v>
      </c>
      <c r="EG12" s="1">
        <v>45013</v>
      </c>
      <c r="EH12">
        <v>0</v>
      </c>
      <c r="EJ12">
        <v>0</v>
      </c>
      <c r="EY12">
        <v>0</v>
      </c>
      <c r="FB12">
        <v>0</v>
      </c>
      <c r="FC12">
        <v>0</v>
      </c>
      <c r="FF12">
        <v>0</v>
      </c>
      <c r="FI12">
        <v>0</v>
      </c>
      <c r="FK12">
        <v>0</v>
      </c>
      <c r="FL12">
        <v>0</v>
      </c>
      <c r="FV12">
        <v>1</v>
      </c>
      <c r="FW12" s="1">
        <v>45013</v>
      </c>
      <c r="FX12">
        <v>0</v>
      </c>
      <c r="FY12">
        <v>0</v>
      </c>
      <c r="FZ12">
        <v>0</v>
      </c>
      <c r="GA12">
        <v>1</v>
      </c>
      <c r="GB12">
        <v>20</v>
      </c>
      <c r="GD12">
        <v>1</v>
      </c>
      <c r="GE12">
        <v>1</v>
      </c>
      <c r="GF12">
        <v>2</v>
      </c>
      <c r="GG12">
        <v>1</v>
      </c>
      <c r="GH12">
        <v>1</v>
      </c>
      <c r="GI12">
        <v>3</v>
      </c>
      <c r="GJ12">
        <v>1</v>
      </c>
      <c r="GK12">
        <v>1</v>
      </c>
      <c r="GL12">
        <v>3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f t="shared" si="0"/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 s="1">
        <v>45013</v>
      </c>
      <c r="HV12">
        <v>1</v>
      </c>
      <c r="HW12">
        <v>-1</v>
      </c>
      <c r="HX12">
        <v>1</v>
      </c>
      <c r="HY12" s="1">
        <v>45013</v>
      </c>
      <c r="HZ12" t="s">
        <v>393</v>
      </c>
      <c r="IB12">
        <v>1</v>
      </c>
      <c r="ID12">
        <v>-1</v>
      </c>
      <c r="IE12">
        <v>2</v>
      </c>
      <c r="IF12">
        <v>1</v>
      </c>
    </row>
    <row r="13" spans="1:244" x14ac:dyDescent="0.2">
      <c r="A13">
        <v>3046</v>
      </c>
      <c r="B13" t="s">
        <v>244</v>
      </c>
      <c r="C13">
        <v>1</v>
      </c>
      <c r="D13" s="1">
        <v>45030</v>
      </c>
      <c r="F13">
        <v>17</v>
      </c>
      <c r="G13">
        <v>2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2</v>
      </c>
      <c r="T13">
        <v>2</v>
      </c>
      <c r="U13">
        <v>1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J13">
        <v>3</v>
      </c>
      <c r="AK13">
        <v>3</v>
      </c>
      <c r="AM13">
        <v>1</v>
      </c>
      <c r="AN13" s="1">
        <v>45030</v>
      </c>
      <c r="AO13">
        <v>1</v>
      </c>
      <c r="AP13">
        <v>1</v>
      </c>
      <c r="AQ13">
        <v>1</v>
      </c>
      <c r="AR13" s="1">
        <v>45030</v>
      </c>
      <c r="EF13">
        <v>1</v>
      </c>
      <c r="EG13" s="1">
        <v>45030</v>
      </c>
      <c r="EH13">
        <v>0</v>
      </c>
      <c r="EJ13">
        <v>0</v>
      </c>
      <c r="EY13">
        <v>0</v>
      </c>
      <c r="FB13">
        <v>0</v>
      </c>
      <c r="FC13">
        <v>0</v>
      </c>
      <c r="FF13">
        <v>0</v>
      </c>
      <c r="FI13">
        <v>0</v>
      </c>
      <c r="FK13">
        <v>0</v>
      </c>
      <c r="FL13">
        <v>0</v>
      </c>
      <c r="FV13">
        <v>1</v>
      </c>
      <c r="FW13" s="1">
        <v>45030</v>
      </c>
      <c r="FX13">
        <v>0</v>
      </c>
      <c r="FY13">
        <v>1</v>
      </c>
      <c r="FZ13">
        <v>0</v>
      </c>
      <c r="GA13">
        <v>0</v>
      </c>
      <c r="GB13">
        <v>22</v>
      </c>
      <c r="GD13">
        <v>3</v>
      </c>
      <c r="GE13">
        <v>1</v>
      </c>
      <c r="GF13">
        <v>2</v>
      </c>
      <c r="GG13">
        <v>2</v>
      </c>
      <c r="GH13">
        <v>1</v>
      </c>
      <c r="GI13">
        <v>3</v>
      </c>
      <c r="GJ13">
        <v>1</v>
      </c>
      <c r="GK13">
        <v>1</v>
      </c>
      <c r="GL13">
        <v>2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f t="shared" si="0"/>
        <v>3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1</v>
      </c>
      <c r="HD13">
        <v>0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</v>
      </c>
      <c r="HU13" s="1">
        <v>45030</v>
      </c>
      <c r="HV13">
        <v>1</v>
      </c>
      <c r="HW13">
        <v>-1</v>
      </c>
      <c r="HX13">
        <v>1</v>
      </c>
      <c r="HY13" s="1">
        <v>45030</v>
      </c>
      <c r="HZ13" t="s">
        <v>400</v>
      </c>
      <c r="IB13">
        <v>1</v>
      </c>
      <c r="ID13">
        <v>-1</v>
      </c>
      <c r="IE13">
        <v>2</v>
      </c>
      <c r="IF13">
        <v>1</v>
      </c>
    </row>
    <row r="14" spans="1:244" x14ac:dyDescent="0.2">
      <c r="A14">
        <v>3047</v>
      </c>
      <c r="B14" t="s">
        <v>244</v>
      </c>
      <c r="C14">
        <v>1</v>
      </c>
      <c r="D14" s="1">
        <v>45041</v>
      </c>
      <c r="F14">
        <v>17</v>
      </c>
      <c r="G14">
        <v>1</v>
      </c>
      <c r="H14">
        <v>0</v>
      </c>
      <c r="I14">
        <v>2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2</v>
      </c>
      <c r="T14">
        <v>2</v>
      </c>
      <c r="U14">
        <v>1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J14">
        <v>3</v>
      </c>
      <c r="AK14">
        <v>3</v>
      </c>
      <c r="AM14">
        <v>1</v>
      </c>
      <c r="AN14" s="1">
        <v>45041</v>
      </c>
      <c r="AO14">
        <v>1</v>
      </c>
      <c r="AP14">
        <v>1</v>
      </c>
      <c r="AQ14">
        <v>1</v>
      </c>
      <c r="AR14" s="1">
        <v>45041</v>
      </c>
      <c r="EF14">
        <v>1</v>
      </c>
      <c r="EG14" s="1">
        <v>45041</v>
      </c>
      <c r="EH14">
        <v>0</v>
      </c>
      <c r="EJ14">
        <v>0</v>
      </c>
      <c r="EY14">
        <v>0</v>
      </c>
      <c r="FB14">
        <v>0</v>
      </c>
      <c r="FC14">
        <v>0</v>
      </c>
      <c r="FF14">
        <v>0</v>
      </c>
      <c r="FI14">
        <v>0</v>
      </c>
      <c r="FK14">
        <v>0</v>
      </c>
      <c r="FL14">
        <v>0</v>
      </c>
      <c r="FV14">
        <v>1</v>
      </c>
      <c r="FW14" s="1">
        <v>45041</v>
      </c>
      <c r="FX14">
        <v>0</v>
      </c>
      <c r="FY14">
        <v>0</v>
      </c>
      <c r="FZ14">
        <v>0</v>
      </c>
      <c r="GA14">
        <v>1</v>
      </c>
      <c r="GB14">
        <v>18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3</v>
      </c>
      <c r="GJ14">
        <v>1</v>
      </c>
      <c r="GK14">
        <v>1</v>
      </c>
      <c r="GL14">
        <v>2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f t="shared" si="0"/>
        <v>3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</v>
      </c>
      <c r="HE14">
        <v>0</v>
      </c>
      <c r="HF14">
        <v>1</v>
      </c>
      <c r="HG14">
        <v>0</v>
      </c>
      <c r="HH14">
        <v>0</v>
      </c>
      <c r="HI14">
        <v>0</v>
      </c>
      <c r="HJ14">
        <v>1</v>
      </c>
      <c r="HK14">
        <v>0</v>
      </c>
      <c r="HU14" s="1">
        <v>45041</v>
      </c>
      <c r="HV14">
        <v>1</v>
      </c>
      <c r="HW14">
        <v>-1</v>
      </c>
      <c r="IB14">
        <v>1</v>
      </c>
      <c r="ID14">
        <v>-1</v>
      </c>
      <c r="IE14">
        <v>1</v>
      </c>
      <c r="IF14">
        <v>1</v>
      </c>
    </row>
    <row r="15" spans="1:244" x14ac:dyDescent="0.2">
      <c r="A15">
        <v>18</v>
      </c>
      <c r="C15">
        <v>2</v>
      </c>
      <c r="F15">
        <v>16</v>
      </c>
      <c r="G15">
        <v>2</v>
      </c>
      <c r="H15">
        <v>0</v>
      </c>
      <c r="I15">
        <v>2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J15">
        <v>3</v>
      </c>
      <c r="AK15">
        <v>3</v>
      </c>
      <c r="AS15">
        <v>0</v>
      </c>
      <c r="FX15">
        <v>0</v>
      </c>
      <c r="FY15">
        <v>0</v>
      </c>
      <c r="FZ15">
        <v>0</v>
      </c>
      <c r="GA15">
        <v>1</v>
      </c>
      <c r="GB15">
        <v>19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3</v>
      </c>
      <c r="GJ15">
        <v>2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2</v>
      </c>
      <c r="GV15">
        <f t="shared" si="0"/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M15">
        <v>7</v>
      </c>
      <c r="HN15">
        <v>3</v>
      </c>
      <c r="HP15">
        <v>2</v>
      </c>
      <c r="HQ15">
        <v>2</v>
      </c>
      <c r="HR15">
        <v>0</v>
      </c>
      <c r="HS15">
        <v>0</v>
      </c>
      <c r="HT15">
        <v>0</v>
      </c>
    </row>
    <row r="16" spans="1:244" x14ac:dyDescent="0.2">
      <c r="A16">
        <v>19</v>
      </c>
      <c r="C16">
        <v>2</v>
      </c>
      <c r="E16" s="1">
        <v>43193</v>
      </c>
      <c r="F16">
        <v>15</v>
      </c>
      <c r="G16">
        <v>2</v>
      </c>
      <c r="H16">
        <v>0</v>
      </c>
      <c r="I16">
        <v>2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J16">
        <v>3</v>
      </c>
      <c r="AK16">
        <v>3</v>
      </c>
      <c r="AS16">
        <v>0</v>
      </c>
      <c r="FX16">
        <v>0</v>
      </c>
      <c r="FY16">
        <v>0</v>
      </c>
      <c r="FZ16">
        <v>0</v>
      </c>
      <c r="GA16">
        <v>1</v>
      </c>
      <c r="GB16">
        <v>18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3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2</v>
      </c>
      <c r="GQ16">
        <v>1</v>
      </c>
      <c r="GR16">
        <v>1</v>
      </c>
      <c r="GS16">
        <v>1</v>
      </c>
      <c r="GT16">
        <v>1</v>
      </c>
      <c r="GU16">
        <v>1</v>
      </c>
      <c r="GV16">
        <f t="shared" si="0"/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M16">
        <v>3</v>
      </c>
      <c r="HN16">
        <v>3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</row>
    <row r="17" spans="1:228" x14ac:dyDescent="0.2">
      <c r="A17">
        <v>23</v>
      </c>
      <c r="C17">
        <v>2</v>
      </c>
      <c r="E17" s="1">
        <v>43203</v>
      </c>
      <c r="F17">
        <v>16</v>
      </c>
      <c r="G17">
        <v>2</v>
      </c>
      <c r="H17">
        <v>0</v>
      </c>
      <c r="I17">
        <v>2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J17">
        <v>3</v>
      </c>
      <c r="AK17">
        <v>3</v>
      </c>
      <c r="AS17">
        <v>0</v>
      </c>
      <c r="FX17">
        <v>0</v>
      </c>
      <c r="FY17">
        <v>0</v>
      </c>
      <c r="FZ17">
        <v>0</v>
      </c>
      <c r="GA17">
        <v>1</v>
      </c>
      <c r="GB17">
        <v>18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3</v>
      </c>
      <c r="GJ17">
        <v>1</v>
      </c>
      <c r="GK17">
        <v>1</v>
      </c>
      <c r="GL17">
        <v>1</v>
      </c>
      <c r="GM17">
        <v>1</v>
      </c>
      <c r="GN17">
        <v>2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f t="shared" si="0"/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</row>
    <row r="18" spans="1:228" x14ac:dyDescent="0.2">
      <c r="A18">
        <v>33</v>
      </c>
      <c r="C18">
        <v>2</v>
      </c>
      <c r="E18" s="1">
        <v>43256</v>
      </c>
      <c r="F18">
        <v>15</v>
      </c>
      <c r="G18">
        <v>1</v>
      </c>
      <c r="H18">
        <v>1</v>
      </c>
      <c r="I18">
        <v>2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J18">
        <v>3</v>
      </c>
      <c r="AK18">
        <v>3</v>
      </c>
      <c r="AS18">
        <v>0</v>
      </c>
      <c r="FX18">
        <v>0</v>
      </c>
      <c r="FY18">
        <v>0</v>
      </c>
      <c r="FZ18">
        <v>0</v>
      </c>
      <c r="GA18">
        <v>1</v>
      </c>
      <c r="GB18">
        <v>18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3</v>
      </c>
      <c r="GJ18">
        <v>2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f t="shared" si="0"/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</row>
    <row r="19" spans="1:228" x14ac:dyDescent="0.2">
      <c r="A19">
        <v>35</v>
      </c>
      <c r="C19">
        <v>2</v>
      </c>
      <c r="E19" s="1">
        <v>43257</v>
      </c>
      <c r="F19">
        <v>17</v>
      </c>
      <c r="G19">
        <v>1</v>
      </c>
      <c r="H19">
        <v>0</v>
      </c>
      <c r="I19">
        <v>2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J19">
        <v>3</v>
      </c>
      <c r="AK19">
        <v>3</v>
      </c>
      <c r="AS19">
        <v>0</v>
      </c>
      <c r="FX19">
        <v>0</v>
      </c>
      <c r="FY19">
        <v>0</v>
      </c>
      <c r="FZ19">
        <v>0</v>
      </c>
      <c r="GA19">
        <v>1</v>
      </c>
      <c r="GB19">
        <v>20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3</v>
      </c>
      <c r="GJ19">
        <v>2</v>
      </c>
      <c r="GK19">
        <v>1</v>
      </c>
      <c r="GL19">
        <v>1</v>
      </c>
      <c r="GM19">
        <v>1</v>
      </c>
      <c r="GN19">
        <v>2</v>
      </c>
      <c r="GO19">
        <v>1</v>
      </c>
      <c r="GP19">
        <v>1</v>
      </c>
      <c r="GQ19">
        <v>1</v>
      </c>
      <c r="GR19">
        <v>2</v>
      </c>
      <c r="GS19">
        <v>1</v>
      </c>
      <c r="GT19">
        <v>1</v>
      </c>
      <c r="GU19">
        <v>1</v>
      </c>
      <c r="GV19">
        <f t="shared" si="0"/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</row>
    <row r="20" spans="1:228" x14ac:dyDescent="0.2">
      <c r="A20">
        <v>36</v>
      </c>
      <c r="C20">
        <v>2</v>
      </c>
      <c r="E20" s="1">
        <v>43265</v>
      </c>
      <c r="F20">
        <v>14</v>
      </c>
      <c r="G20">
        <v>2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J20">
        <v>3</v>
      </c>
      <c r="AK20">
        <v>3</v>
      </c>
      <c r="AS20">
        <v>0</v>
      </c>
      <c r="FX20">
        <v>0</v>
      </c>
      <c r="FY20">
        <v>0</v>
      </c>
      <c r="FZ20">
        <v>0</v>
      </c>
      <c r="GA20">
        <v>1</v>
      </c>
      <c r="GB20">
        <v>17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3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f t="shared" si="0"/>
        <v>3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1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M20">
        <v>6</v>
      </c>
      <c r="HN20">
        <v>1</v>
      </c>
      <c r="HO20">
        <v>1</v>
      </c>
      <c r="HP20">
        <v>2</v>
      </c>
      <c r="HQ20">
        <v>1</v>
      </c>
      <c r="HR20">
        <v>1</v>
      </c>
      <c r="HS20">
        <v>0</v>
      </c>
      <c r="HT20">
        <v>0</v>
      </c>
    </row>
    <row r="21" spans="1:228" x14ac:dyDescent="0.2">
      <c r="A21">
        <v>37</v>
      </c>
      <c r="C21">
        <v>2</v>
      </c>
      <c r="E21" s="1">
        <v>43258</v>
      </c>
      <c r="F21">
        <v>15</v>
      </c>
      <c r="G21">
        <v>1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J21">
        <v>3</v>
      </c>
      <c r="AK21">
        <v>3</v>
      </c>
      <c r="AS21">
        <v>0</v>
      </c>
      <c r="FX21">
        <v>0</v>
      </c>
      <c r="FY21">
        <v>0</v>
      </c>
      <c r="FZ21">
        <v>0</v>
      </c>
      <c r="GA21">
        <v>1</v>
      </c>
      <c r="GB21">
        <v>17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3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f t="shared" si="0"/>
        <v>1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</v>
      </c>
      <c r="HH21">
        <v>0</v>
      </c>
      <c r="HI21">
        <v>0</v>
      </c>
      <c r="HJ21">
        <v>0</v>
      </c>
      <c r="HK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</row>
    <row r="22" spans="1:228" x14ac:dyDescent="0.2">
      <c r="A22">
        <v>38</v>
      </c>
      <c r="C22">
        <v>2</v>
      </c>
      <c r="E22" s="1">
        <v>43266</v>
      </c>
      <c r="F22">
        <v>16</v>
      </c>
      <c r="G22">
        <v>1</v>
      </c>
      <c r="H22">
        <v>0</v>
      </c>
      <c r="I22">
        <v>2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J22">
        <v>3</v>
      </c>
      <c r="AK22">
        <v>3</v>
      </c>
      <c r="AS22">
        <v>0</v>
      </c>
      <c r="FX22">
        <v>0</v>
      </c>
      <c r="FY22">
        <v>0</v>
      </c>
      <c r="FZ22">
        <v>0</v>
      </c>
      <c r="GA22">
        <v>1</v>
      </c>
      <c r="GB22">
        <v>17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3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f t="shared" si="0"/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</row>
    <row r="23" spans="1:228" x14ac:dyDescent="0.2">
      <c r="A23">
        <v>39</v>
      </c>
      <c r="C23">
        <v>2</v>
      </c>
      <c r="E23" s="1">
        <v>43276</v>
      </c>
      <c r="F23">
        <v>16</v>
      </c>
      <c r="G23">
        <v>2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J23">
        <v>3</v>
      </c>
      <c r="AK23">
        <v>3</v>
      </c>
      <c r="AS23">
        <v>0</v>
      </c>
      <c r="FX23">
        <v>0</v>
      </c>
      <c r="FY23">
        <v>0</v>
      </c>
      <c r="FZ23">
        <v>0</v>
      </c>
      <c r="GA23">
        <v>1</v>
      </c>
      <c r="GB23">
        <v>17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3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f t="shared" si="0"/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</row>
    <row r="24" spans="1:228" x14ac:dyDescent="0.2">
      <c r="A24">
        <v>41</v>
      </c>
      <c r="C24">
        <v>2</v>
      </c>
      <c r="E24" s="1">
        <v>43291</v>
      </c>
      <c r="F24">
        <v>14</v>
      </c>
      <c r="G24">
        <v>2</v>
      </c>
      <c r="H24">
        <v>0</v>
      </c>
      <c r="I24">
        <v>2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J24">
        <v>3</v>
      </c>
      <c r="AK24">
        <v>3</v>
      </c>
      <c r="AS24">
        <v>0</v>
      </c>
      <c r="FX24">
        <v>0</v>
      </c>
      <c r="FY24">
        <v>0</v>
      </c>
      <c r="FZ24">
        <v>0</v>
      </c>
      <c r="GA24">
        <v>1</v>
      </c>
      <c r="GB24">
        <v>17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3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f t="shared" si="0"/>
        <v>1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1</v>
      </c>
      <c r="HG24">
        <v>0</v>
      </c>
      <c r="HH24">
        <v>0</v>
      </c>
      <c r="HI24">
        <v>0</v>
      </c>
      <c r="HJ24">
        <v>0</v>
      </c>
      <c r="HK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</row>
    <row r="25" spans="1:228" x14ac:dyDescent="0.2">
      <c r="A25">
        <v>42</v>
      </c>
      <c r="C25">
        <v>2</v>
      </c>
      <c r="E25" s="1">
        <v>43291</v>
      </c>
      <c r="F25">
        <v>14</v>
      </c>
      <c r="G25">
        <v>2</v>
      </c>
      <c r="H25">
        <v>0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J25">
        <v>3</v>
      </c>
      <c r="AK25">
        <v>3</v>
      </c>
      <c r="AS25">
        <v>0</v>
      </c>
      <c r="FX25">
        <v>0</v>
      </c>
      <c r="FY25">
        <v>0</v>
      </c>
      <c r="FZ25">
        <v>0</v>
      </c>
      <c r="GA25">
        <v>1</v>
      </c>
      <c r="GB25">
        <v>17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3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f t="shared" si="0"/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</row>
    <row r="26" spans="1:228" x14ac:dyDescent="0.2">
      <c r="A26">
        <v>43</v>
      </c>
      <c r="C26">
        <v>2</v>
      </c>
      <c r="E26" s="1">
        <v>43291</v>
      </c>
      <c r="F26">
        <v>16</v>
      </c>
      <c r="G26">
        <v>2</v>
      </c>
      <c r="H26">
        <v>0</v>
      </c>
      <c r="I26">
        <v>2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J26">
        <v>3</v>
      </c>
      <c r="AK26">
        <v>3</v>
      </c>
      <c r="AS26">
        <v>0</v>
      </c>
      <c r="FX26">
        <v>0</v>
      </c>
      <c r="FY26">
        <v>0</v>
      </c>
      <c r="FZ26">
        <v>0</v>
      </c>
      <c r="GA26">
        <v>1</v>
      </c>
      <c r="GB26">
        <v>17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3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f t="shared" si="0"/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</row>
    <row r="27" spans="1:228" x14ac:dyDescent="0.2">
      <c r="A27">
        <v>44</v>
      </c>
      <c r="C27">
        <v>2</v>
      </c>
      <c r="E27" s="1">
        <v>43305</v>
      </c>
      <c r="F27">
        <v>15</v>
      </c>
      <c r="G27">
        <v>2</v>
      </c>
      <c r="H27">
        <v>0</v>
      </c>
      <c r="I27">
        <v>2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J27">
        <v>3</v>
      </c>
      <c r="AK27">
        <v>3</v>
      </c>
      <c r="AS27">
        <v>0</v>
      </c>
      <c r="FX27">
        <v>0</v>
      </c>
      <c r="FY27">
        <v>0</v>
      </c>
      <c r="FZ27">
        <v>0</v>
      </c>
      <c r="GA27">
        <v>1</v>
      </c>
      <c r="GB27">
        <v>19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3</v>
      </c>
      <c r="GJ27">
        <v>1</v>
      </c>
      <c r="GK27">
        <v>1</v>
      </c>
      <c r="GL27">
        <v>1</v>
      </c>
      <c r="GM27">
        <v>1</v>
      </c>
      <c r="GN27">
        <v>2</v>
      </c>
      <c r="GO27">
        <v>1</v>
      </c>
      <c r="GP27">
        <v>1</v>
      </c>
      <c r="GQ27">
        <v>1</v>
      </c>
      <c r="GR27">
        <v>2</v>
      </c>
      <c r="GS27">
        <v>1</v>
      </c>
      <c r="GT27">
        <v>1</v>
      </c>
      <c r="GU27">
        <v>1</v>
      </c>
      <c r="GV27">
        <f t="shared" si="0"/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</row>
    <row r="28" spans="1:228" x14ac:dyDescent="0.2">
      <c r="A28">
        <v>46</v>
      </c>
      <c r="C28">
        <v>2</v>
      </c>
      <c r="E28" s="1">
        <v>43322</v>
      </c>
      <c r="F28">
        <v>15</v>
      </c>
      <c r="G28">
        <v>2</v>
      </c>
      <c r="H28">
        <v>0</v>
      </c>
      <c r="I28">
        <v>2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J28">
        <v>3</v>
      </c>
      <c r="AK28">
        <v>3</v>
      </c>
      <c r="AS28">
        <v>0</v>
      </c>
      <c r="FX28">
        <v>0</v>
      </c>
      <c r="FY28">
        <v>0</v>
      </c>
      <c r="FZ28">
        <v>0</v>
      </c>
      <c r="GA28">
        <v>1</v>
      </c>
      <c r="GB28">
        <v>27</v>
      </c>
      <c r="GD28">
        <v>1</v>
      </c>
      <c r="GE28">
        <v>1</v>
      </c>
      <c r="GF28">
        <v>1</v>
      </c>
      <c r="GG28">
        <v>1</v>
      </c>
      <c r="GH28">
        <v>3</v>
      </c>
      <c r="GI28">
        <v>3</v>
      </c>
      <c r="GJ28">
        <v>1</v>
      </c>
      <c r="GK28">
        <v>1</v>
      </c>
      <c r="GL28">
        <v>2</v>
      </c>
      <c r="GM28">
        <v>2</v>
      </c>
      <c r="GN28">
        <v>4</v>
      </c>
      <c r="GO28">
        <v>3</v>
      </c>
      <c r="GP28">
        <v>1</v>
      </c>
      <c r="GQ28">
        <v>1</v>
      </c>
      <c r="GR28">
        <v>2</v>
      </c>
      <c r="GS28">
        <v>1</v>
      </c>
      <c r="GT28">
        <v>1</v>
      </c>
      <c r="GU28">
        <v>1</v>
      </c>
      <c r="GV28">
        <f t="shared" si="0"/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M28">
        <v>10</v>
      </c>
      <c r="HN28">
        <v>2</v>
      </c>
      <c r="HO28">
        <v>1</v>
      </c>
      <c r="HP28">
        <v>2</v>
      </c>
      <c r="HQ28">
        <v>3</v>
      </c>
      <c r="HR28">
        <v>2</v>
      </c>
      <c r="HS28">
        <v>0</v>
      </c>
      <c r="HT28">
        <v>0</v>
      </c>
    </row>
    <row r="29" spans="1:228" x14ac:dyDescent="0.2">
      <c r="F29">
        <f>AVERAGE(F2:F28)</f>
        <v>15.296296296296296</v>
      </c>
      <c r="G29">
        <f>COUNTIF(G2:G28, 2)</f>
        <v>19</v>
      </c>
      <c r="I29">
        <f>COUNTIF(I2:I28, 1)</f>
        <v>3</v>
      </c>
    </row>
    <row r="30" spans="1:228" x14ac:dyDescent="0.2">
      <c r="F30">
        <f>STDEV(F2:F28)</f>
        <v>1.0308627758717759</v>
      </c>
      <c r="G30">
        <f>19/27*100</f>
        <v>70.370370370370367</v>
      </c>
      <c r="I30">
        <f>COUNTIF(I2:I28, 2)</f>
        <v>23</v>
      </c>
    </row>
    <row r="31" spans="1:228" x14ac:dyDescent="0.2">
      <c r="I31">
        <f>COUNTIF(I2:I28, 3)</f>
        <v>1</v>
      </c>
    </row>
    <row r="32" spans="1:228" x14ac:dyDescent="0.2">
      <c r="I32">
        <f>I29/27*100</f>
        <v>11.111111111111111</v>
      </c>
    </row>
    <row r="33" spans="9:9" x14ac:dyDescent="0.2">
      <c r="I33">
        <f>I30/28*100</f>
        <v>82.142857142857139</v>
      </c>
    </row>
    <row r="34" spans="9:9" x14ac:dyDescent="0.2">
      <c r="I34">
        <f>I31/28*100</f>
        <v>3.5714285714285712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C966-C858-3F43-B51D-163DD3CCC33C}">
  <dimension ref="A1:I34"/>
  <sheetViews>
    <sheetView workbookViewId="0">
      <selection activeCell="G36" sqref="G36"/>
    </sheetView>
  </sheetViews>
  <sheetFormatPr baseColWidth="10" defaultRowHeight="15" x14ac:dyDescent="0.2"/>
  <cols>
    <col min="2" max="2" width="17.83203125" customWidth="1"/>
  </cols>
  <sheetData>
    <row r="1" spans="1:9" x14ac:dyDescent="0.2">
      <c r="A1" s="3" t="s">
        <v>270</v>
      </c>
      <c r="F1" s="3" t="s">
        <v>387</v>
      </c>
    </row>
    <row r="2" spans="1:9" x14ac:dyDescent="0.2">
      <c r="A2" t="s">
        <v>0</v>
      </c>
      <c r="B2" t="s">
        <v>1</v>
      </c>
      <c r="C2" t="s">
        <v>2</v>
      </c>
      <c r="D2" t="s">
        <v>203</v>
      </c>
      <c r="F2" t="s">
        <v>0</v>
      </c>
      <c r="G2" t="s">
        <v>1</v>
      </c>
      <c r="H2" t="s">
        <v>2</v>
      </c>
      <c r="I2" t="s">
        <v>203</v>
      </c>
    </row>
    <row r="3" spans="1:9" x14ac:dyDescent="0.2">
      <c r="A3">
        <v>3003</v>
      </c>
      <c r="B3" t="s">
        <v>244</v>
      </c>
      <c r="C3">
        <v>0</v>
      </c>
      <c r="D3" s="2"/>
      <c r="F3">
        <v>3002</v>
      </c>
      <c r="G3" t="s">
        <v>244</v>
      </c>
      <c r="H3">
        <v>1</v>
      </c>
      <c r="I3">
        <v>0</v>
      </c>
    </row>
    <row r="4" spans="1:9" x14ac:dyDescent="0.2">
      <c r="A4">
        <v>3004</v>
      </c>
      <c r="B4" t="s">
        <v>244</v>
      </c>
      <c r="C4">
        <v>0</v>
      </c>
      <c r="D4">
        <v>5</v>
      </c>
      <c r="F4">
        <v>3005</v>
      </c>
      <c r="G4" t="s">
        <v>244</v>
      </c>
      <c r="H4">
        <v>1</v>
      </c>
      <c r="I4">
        <v>0</v>
      </c>
    </row>
    <row r="5" spans="1:9" x14ac:dyDescent="0.2">
      <c r="A5">
        <v>3007</v>
      </c>
      <c r="B5" t="s">
        <v>244</v>
      </c>
      <c r="C5">
        <v>0</v>
      </c>
      <c r="D5">
        <v>0</v>
      </c>
      <c r="F5">
        <v>3006</v>
      </c>
      <c r="G5" t="s">
        <v>244</v>
      </c>
      <c r="H5">
        <v>1</v>
      </c>
      <c r="I5">
        <v>2</v>
      </c>
    </row>
    <row r="6" spans="1:9" x14ac:dyDescent="0.2">
      <c r="A6">
        <v>3008</v>
      </c>
      <c r="B6" t="s">
        <v>244</v>
      </c>
      <c r="C6">
        <v>0</v>
      </c>
      <c r="D6">
        <v>5</v>
      </c>
      <c r="F6">
        <v>3022</v>
      </c>
      <c r="G6" t="s">
        <v>244</v>
      </c>
      <c r="H6">
        <v>1</v>
      </c>
      <c r="I6">
        <v>0</v>
      </c>
    </row>
    <row r="7" spans="1:9" x14ac:dyDescent="0.2">
      <c r="A7">
        <v>3009</v>
      </c>
      <c r="B7" t="s">
        <v>244</v>
      </c>
      <c r="C7">
        <v>0</v>
      </c>
      <c r="D7">
        <v>1</v>
      </c>
      <c r="F7">
        <v>3036</v>
      </c>
      <c r="G7" t="s">
        <v>244</v>
      </c>
      <c r="H7">
        <v>1</v>
      </c>
      <c r="I7">
        <v>1</v>
      </c>
    </row>
    <row r="8" spans="1:9" x14ac:dyDescent="0.2">
      <c r="A8">
        <v>3010</v>
      </c>
      <c r="B8" t="s">
        <v>244</v>
      </c>
      <c r="C8">
        <v>0</v>
      </c>
      <c r="D8" s="2"/>
      <c r="F8">
        <v>3037</v>
      </c>
      <c r="G8" t="s">
        <v>244</v>
      </c>
      <c r="H8">
        <v>1</v>
      </c>
      <c r="I8">
        <v>0</v>
      </c>
    </row>
    <row r="9" spans="1:9" x14ac:dyDescent="0.2">
      <c r="A9">
        <v>3011</v>
      </c>
      <c r="B9" t="s">
        <v>244</v>
      </c>
      <c r="C9">
        <v>0</v>
      </c>
      <c r="D9">
        <v>4</v>
      </c>
      <c r="F9">
        <v>3038</v>
      </c>
      <c r="G9" t="s">
        <v>244</v>
      </c>
      <c r="H9">
        <v>1</v>
      </c>
      <c r="I9">
        <v>1</v>
      </c>
    </row>
    <row r="10" spans="1:9" x14ac:dyDescent="0.2">
      <c r="A10">
        <v>3014</v>
      </c>
      <c r="B10" t="s">
        <v>244</v>
      </c>
      <c r="C10">
        <v>0</v>
      </c>
      <c r="D10">
        <v>5</v>
      </c>
      <c r="F10">
        <v>3039</v>
      </c>
      <c r="G10" t="s">
        <v>244</v>
      </c>
      <c r="H10">
        <v>1</v>
      </c>
      <c r="I10">
        <v>0</v>
      </c>
    </row>
    <row r="11" spans="1:9" x14ac:dyDescent="0.2">
      <c r="A11">
        <v>3016</v>
      </c>
      <c r="B11" t="s">
        <v>244</v>
      </c>
      <c r="C11">
        <v>0</v>
      </c>
      <c r="D11">
        <v>1</v>
      </c>
      <c r="F11">
        <v>3040</v>
      </c>
      <c r="G11" t="s">
        <v>244</v>
      </c>
      <c r="H11">
        <v>1</v>
      </c>
      <c r="I11">
        <v>0</v>
      </c>
    </row>
    <row r="12" spans="1:9" x14ac:dyDescent="0.2">
      <c r="A12">
        <v>3018</v>
      </c>
      <c r="B12" t="s">
        <v>244</v>
      </c>
      <c r="C12">
        <v>0</v>
      </c>
      <c r="D12">
        <v>5</v>
      </c>
      <c r="F12">
        <v>3041</v>
      </c>
      <c r="G12" t="s">
        <v>244</v>
      </c>
      <c r="H12">
        <v>1</v>
      </c>
      <c r="I12">
        <v>0</v>
      </c>
    </row>
    <row r="13" spans="1:9" x14ac:dyDescent="0.2">
      <c r="A13">
        <v>3019</v>
      </c>
      <c r="B13" t="s">
        <v>244</v>
      </c>
      <c r="C13">
        <v>0</v>
      </c>
      <c r="D13">
        <v>1</v>
      </c>
      <c r="F13">
        <v>3044</v>
      </c>
      <c r="G13" t="s">
        <v>244</v>
      </c>
      <c r="H13">
        <v>1</v>
      </c>
      <c r="I13">
        <v>0</v>
      </c>
    </row>
    <row r="14" spans="1:9" x14ac:dyDescent="0.2">
      <c r="A14">
        <v>3020</v>
      </c>
      <c r="B14" t="s">
        <v>244</v>
      </c>
      <c r="C14">
        <v>0</v>
      </c>
      <c r="D14">
        <v>10</v>
      </c>
      <c r="F14">
        <v>3046</v>
      </c>
      <c r="G14" t="s">
        <v>244</v>
      </c>
      <c r="H14">
        <v>1</v>
      </c>
      <c r="I14">
        <v>3</v>
      </c>
    </row>
    <row r="15" spans="1:9" x14ac:dyDescent="0.2">
      <c r="A15">
        <v>3023</v>
      </c>
      <c r="B15" t="s">
        <v>244</v>
      </c>
      <c r="C15">
        <v>0</v>
      </c>
      <c r="D15">
        <v>6</v>
      </c>
      <c r="F15">
        <v>3047</v>
      </c>
      <c r="G15" t="s">
        <v>244</v>
      </c>
      <c r="H15">
        <v>1</v>
      </c>
      <c r="I15">
        <v>3</v>
      </c>
    </row>
    <row r="16" spans="1:9" x14ac:dyDescent="0.2">
      <c r="A16">
        <v>3024</v>
      </c>
      <c r="B16" t="s">
        <v>244</v>
      </c>
      <c r="C16">
        <v>0</v>
      </c>
      <c r="D16">
        <v>3</v>
      </c>
      <c r="F16">
        <v>18</v>
      </c>
      <c r="H16">
        <v>2</v>
      </c>
      <c r="I16">
        <v>0</v>
      </c>
    </row>
    <row r="17" spans="1:9" x14ac:dyDescent="0.2">
      <c r="A17">
        <v>3025</v>
      </c>
      <c r="B17" t="s">
        <v>244</v>
      </c>
      <c r="C17">
        <v>0</v>
      </c>
      <c r="D17">
        <v>14</v>
      </c>
      <c r="F17">
        <v>19</v>
      </c>
      <c r="H17">
        <v>2</v>
      </c>
      <c r="I17">
        <v>0</v>
      </c>
    </row>
    <row r="18" spans="1:9" x14ac:dyDescent="0.2">
      <c r="A18">
        <v>3026</v>
      </c>
      <c r="B18" t="s">
        <v>244</v>
      </c>
      <c r="C18">
        <v>0</v>
      </c>
      <c r="D18">
        <v>3</v>
      </c>
      <c r="F18">
        <v>23</v>
      </c>
      <c r="H18">
        <v>2</v>
      </c>
      <c r="I18">
        <v>0</v>
      </c>
    </row>
    <row r="19" spans="1:9" x14ac:dyDescent="0.2">
      <c r="A19">
        <v>3027</v>
      </c>
      <c r="B19" t="s">
        <v>244</v>
      </c>
      <c r="C19">
        <v>0</v>
      </c>
      <c r="D19">
        <v>0</v>
      </c>
      <c r="F19">
        <v>33</v>
      </c>
      <c r="H19">
        <v>2</v>
      </c>
      <c r="I19">
        <v>0</v>
      </c>
    </row>
    <row r="20" spans="1:9" x14ac:dyDescent="0.2">
      <c r="A20">
        <v>3028</v>
      </c>
      <c r="B20" t="s">
        <v>244</v>
      </c>
      <c r="C20">
        <v>0</v>
      </c>
      <c r="D20">
        <v>0</v>
      </c>
      <c r="F20">
        <v>35</v>
      </c>
      <c r="H20">
        <v>2</v>
      </c>
      <c r="I20">
        <v>0</v>
      </c>
    </row>
    <row r="21" spans="1:9" x14ac:dyDescent="0.2">
      <c r="A21">
        <v>3029</v>
      </c>
      <c r="B21" t="s">
        <v>244</v>
      </c>
      <c r="C21">
        <v>0</v>
      </c>
      <c r="D21">
        <v>1</v>
      </c>
      <c r="F21">
        <v>36</v>
      </c>
      <c r="H21">
        <v>2</v>
      </c>
      <c r="I21">
        <v>3</v>
      </c>
    </row>
    <row r="22" spans="1:9" x14ac:dyDescent="0.2">
      <c r="A22">
        <v>3030</v>
      </c>
      <c r="B22" t="s">
        <v>244</v>
      </c>
      <c r="C22">
        <v>0</v>
      </c>
      <c r="D22">
        <v>0</v>
      </c>
      <c r="F22">
        <v>37</v>
      </c>
      <c r="H22">
        <v>2</v>
      </c>
      <c r="I22">
        <v>1</v>
      </c>
    </row>
    <row r="23" spans="1:9" x14ac:dyDescent="0.2">
      <c r="A23">
        <v>3031</v>
      </c>
      <c r="B23" t="s">
        <v>244</v>
      </c>
      <c r="C23">
        <v>0</v>
      </c>
      <c r="D23">
        <v>4</v>
      </c>
      <c r="F23">
        <v>38</v>
      </c>
      <c r="H23">
        <v>2</v>
      </c>
      <c r="I23">
        <v>0</v>
      </c>
    </row>
    <row r="24" spans="1:9" x14ac:dyDescent="0.2">
      <c r="A24">
        <v>3032</v>
      </c>
      <c r="B24" t="s">
        <v>244</v>
      </c>
      <c r="C24">
        <v>0</v>
      </c>
      <c r="D24">
        <v>0</v>
      </c>
      <c r="F24">
        <v>39</v>
      </c>
      <c r="H24">
        <v>2</v>
      </c>
      <c r="I24">
        <v>0</v>
      </c>
    </row>
    <row r="25" spans="1:9" x14ac:dyDescent="0.2">
      <c r="A25">
        <v>3033</v>
      </c>
      <c r="B25" t="s">
        <v>244</v>
      </c>
      <c r="C25">
        <v>0</v>
      </c>
      <c r="D25">
        <v>0</v>
      </c>
      <c r="F25">
        <v>41</v>
      </c>
      <c r="H25">
        <v>2</v>
      </c>
      <c r="I25">
        <v>1</v>
      </c>
    </row>
    <row r="26" spans="1:9" x14ac:dyDescent="0.2">
      <c r="A26">
        <v>3034</v>
      </c>
      <c r="B26" t="s">
        <v>244</v>
      </c>
      <c r="C26">
        <v>0</v>
      </c>
      <c r="D26">
        <v>0</v>
      </c>
      <c r="F26">
        <v>42</v>
      </c>
      <c r="H26">
        <v>2</v>
      </c>
      <c r="I26">
        <v>0</v>
      </c>
    </row>
    <row r="27" spans="1:9" x14ac:dyDescent="0.2">
      <c r="A27">
        <v>3035</v>
      </c>
      <c r="B27" t="s">
        <v>244</v>
      </c>
      <c r="C27">
        <v>0</v>
      </c>
      <c r="D27">
        <v>3</v>
      </c>
      <c r="F27">
        <v>43</v>
      </c>
      <c r="H27">
        <v>2</v>
      </c>
      <c r="I27">
        <v>0</v>
      </c>
    </row>
    <row r="28" spans="1:9" x14ac:dyDescent="0.2">
      <c r="A28">
        <v>3042</v>
      </c>
      <c r="B28" t="s">
        <v>244</v>
      </c>
      <c r="C28">
        <v>0</v>
      </c>
      <c r="D28">
        <v>0</v>
      </c>
      <c r="F28">
        <v>44</v>
      </c>
      <c r="H28">
        <v>2</v>
      </c>
      <c r="I28">
        <v>0</v>
      </c>
    </row>
    <row r="29" spans="1:9" x14ac:dyDescent="0.2">
      <c r="A29">
        <v>3043</v>
      </c>
      <c r="B29" t="s">
        <v>244</v>
      </c>
      <c r="C29">
        <v>0</v>
      </c>
      <c r="D29">
        <v>3</v>
      </c>
      <c r="F29">
        <v>46</v>
      </c>
      <c r="H29">
        <v>2</v>
      </c>
      <c r="I29">
        <v>0</v>
      </c>
    </row>
    <row r="30" spans="1:9" x14ac:dyDescent="0.2">
      <c r="A30">
        <v>3045</v>
      </c>
      <c r="B30" t="s">
        <v>244</v>
      </c>
      <c r="C30">
        <v>0</v>
      </c>
      <c r="D30">
        <v>4</v>
      </c>
      <c r="H30" s="3" t="s">
        <v>405</v>
      </c>
      <c r="I30" s="3">
        <f>AVERAGE(I3:I29)</f>
        <v>0.55555555555555558</v>
      </c>
    </row>
    <row r="31" spans="1:9" x14ac:dyDescent="0.2">
      <c r="C31" s="3" t="s">
        <v>405</v>
      </c>
      <c r="D31" s="3">
        <f>AVERAGE(D3:D30)</f>
        <v>3</v>
      </c>
      <c r="H31" s="3" t="s">
        <v>406</v>
      </c>
      <c r="I31" s="3">
        <f>STDEV(I3:I29)</f>
        <v>1.0127393670836666</v>
      </c>
    </row>
    <row r="32" spans="1:9" x14ac:dyDescent="0.2">
      <c r="C32" s="3" t="s">
        <v>406</v>
      </c>
      <c r="D32" s="3">
        <f>STDEV(D3:D30)</f>
        <v>3.3823069050575527</v>
      </c>
      <c r="H32" s="3" t="s">
        <v>407</v>
      </c>
      <c r="I32" s="3">
        <f>MIN(I3:I29)</f>
        <v>0</v>
      </c>
    </row>
    <row r="33" spans="3:9" x14ac:dyDescent="0.2">
      <c r="C33" s="3" t="s">
        <v>407</v>
      </c>
      <c r="D33" s="3">
        <f>MIN(D3:D30)</f>
        <v>0</v>
      </c>
      <c r="H33" s="3" t="s">
        <v>408</v>
      </c>
      <c r="I33" s="3">
        <f>MAX(I3:I29)</f>
        <v>3</v>
      </c>
    </row>
    <row r="34" spans="3:9" x14ac:dyDescent="0.2">
      <c r="C34" s="3" t="s">
        <v>408</v>
      </c>
      <c r="D34" s="3">
        <f>MAX(D3:D30)</f>
        <v>14</v>
      </c>
    </row>
  </sheetData>
  <sortState xmlns:xlrd2="http://schemas.microsoft.com/office/spreadsheetml/2017/richdata2" ref="A3:E85">
    <sortCondition ref="C3:C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2C41-0FF6-F148-B699-F58EFB24E6A1}">
  <dimension ref="A1:E34"/>
  <sheetViews>
    <sheetView workbookViewId="0">
      <selection activeCell="D1" sqref="D1"/>
    </sheetView>
  </sheetViews>
  <sheetFormatPr baseColWidth="10" defaultRowHeight="15" x14ac:dyDescent="0.2"/>
  <sheetData>
    <row r="1" spans="1:5" x14ac:dyDescent="0.2">
      <c r="A1" s="3" t="s">
        <v>270</v>
      </c>
      <c r="D1" s="3" t="s">
        <v>387</v>
      </c>
    </row>
    <row r="2" spans="1:5" x14ac:dyDescent="0.2">
      <c r="A2" t="s">
        <v>0</v>
      </c>
      <c r="B2" t="s">
        <v>183</v>
      </c>
      <c r="D2" t="s">
        <v>0</v>
      </c>
      <c r="E2" t="s">
        <v>183</v>
      </c>
    </row>
    <row r="3" spans="1:5" x14ac:dyDescent="0.2">
      <c r="A3">
        <v>3003</v>
      </c>
      <c r="B3">
        <v>67</v>
      </c>
      <c r="D3">
        <v>3002</v>
      </c>
      <c r="E3">
        <v>17</v>
      </c>
    </row>
    <row r="4" spans="1:5" x14ac:dyDescent="0.2">
      <c r="A4">
        <v>3004</v>
      </c>
      <c r="B4">
        <v>72</v>
      </c>
      <c r="D4">
        <v>3005</v>
      </c>
      <c r="E4">
        <v>17</v>
      </c>
    </row>
    <row r="5" spans="1:5" x14ac:dyDescent="0.2">
      <c r="A5">
        <v>3007</v>
      </c>
      <c r="B5">
        <v>70</v>
      </c>
      <c r="D5">
        <v>3006</v>
      </c>
      <c r="E5">
        <v>17</v>
      </c>
    </row>
    <row r="6" spans="1:5" x14ac:dyDescent="0.2">
      <c r="A6">
        <v>3008</v>
      </c>
      <c r="B6">
        <v>83</v>
      </c>
      <c r="D6">
        <v>3022</v>
      </c>
      <c r="E6">
        <v>23</v>
      </c>
    </row>
    <row r="7" spans="1:5" x14ac:dyDescent="0.2">
      <c r="A7">
        <v>3009</v>
      </c>
      <c r="B7">
        <v>65</v>
      </c>
      <c r="D7">
        <v>3036</v>
      </c>
      <c r="E7">
        <v>17</v>
      </c>
    </row>
    <row r="8" spans="1:5" x14ac:dyDescent="0.2">
      <c r="A8">
        <v>3010</v>
      </c>
      <c r="B8">
        <v>75</v>
      </c>
      <c r="D8">
        <v>3037</v>
      </c>
      <c r="E8">
        <v>17</v>
      </c>
    </row>
    <row r="9" spans="1:5" x14ac:dyDescent="0.2">
      <c r="A9">
        <v>3011</v>
      </c>
      <c r="B9">
        <v>51</v>
      </c>
      <c r="D9">
        <v>3038</v>
      </c>
      <c r="E9">
        <v>17</v>
      </c>
    </row>
    <row r="10" spans="1:5" x14ac:dyDescent="0.2">
      <c r="A10">
        <v>3014</v>
      </c>
      <c r="B10">
        <v>58</v>
      </c>
      <c r="D10">
        <v>3039</v>
      </c>
      <c r="E10">
        <v>17</v>
      </c>
    </row>
    <row r="11" spans="1:5" x14ac:dyDescent="0.2">
      <c r="A11">
        <v>3016</v>
      </c>
      <c r="B11">
        <v>68</v>
      </c>
      <c r="D11">
        <v>3040</v>
      </c>
      <c r="E11">
        <v>17</v>
      </c>
    </row>
    <row r="12" spans="1:5" x14ac:dyDescent="0.2">
      <c r="A12">
        <v>3018</v>
      </c>
      <c r="B12">
        <v>57</v>
      </c>
      <c r="D12">
        <v>3041</v>
      </c>
      <c r="E12">
        <v>23</v>
      </c>
    </row>
    <row r="13" spans="1:5" x14ac:dyDescent="0.2">
      <c r="A13">
        <v>3019</v>
      </c>
      <c r="B13">
        <v>67</v>
      </c>
      <c r="D13">
        <v>3044</v>
      </c>
      <c r="E13">
        <v>20</v>
      </c>
    </row>
    <row r="14" spans="1:5" x14ac:dyDescent="0.2">
      <c r="A14">
        <v>3020</v>
      </c>
      <c r="B14">
        <v>68</v>
      </c>
      <c r="D14">
        <v>3046</v>
      </c>
      <c r="E14">
        <v>22</v>
      </c>
    </row>
    <row r="15" spans="1:5" x14ac:dyDescent="0.2">
      <c r="A15">
        <v>3023</v>
      </c>
      <c r="B15">
        <v>75</v>
      </c>
      <c r="D15">
        <v>3047</v>
      </c>
      <c r="E15">
        <v>18</v>
      </c>
    </row>
    <row r="16" spans="1:5" x14ac:dyDescent="0.2">
      <c r="A16">
        <v>3024</v>
      </c>
      <c r="B16">
        <v>61</v>
      </c>
      <c r="D16">
        <v>18</v>
      </c>
      <c r="E16">
        <v>19</v>
      </c>
    </row>
    <row r="17" spans="1:5" x14ac:dyDescent="0.2">
      <c r="A17">
        <v>3025</v>
      </c>
      <c r="B17">
        <v>63</v>
      </c>
      <c r="D17">
        <v>19</v>
      </c>
      <c r="E17">
        <v>18</v>
      </c>
    </row>
    <row r="18" spans="1:5" x14ac:dyDescent="0.2">
      <c r="A18">
        <v>3026</v>
      </c>
      <c r="B18">
        <v>60</v>
      </c>
      <c r="D18">
        <v>23</v>
      </c>
      <c r="E18">
        <v>18</v>
      </c>
    </row>
    <row r="19" spans="1:5" x14ac:dyDescent="0.2">
      <c r="A19">
        <v>3027</v>
      </c>
      <c r="B19">
        <v>72</v>
      </c>
      <c r="D19">
        <v>33</v>
      </c>
      <c r="E19">
        <v>18</v>
      </c>
    </row>
    <row r="20" spans="1:5" x14ac:dyDescent="0.2">
      <c r="A20">
        <v>3028</v>
      </c>
      <c r="B20">
        <v>59</v>
      </c>
      <c r="D20">
        <v>35</v>
      </c>
      <c r="E20">
        <v>20</v>
      </c>
    </row>
    <row r="21" spans="1:5" x14ac:dyDescent="0.2">
      <c r="A21">
        <v>3029</v>
      </c>
      <c r="B21">
        <v>55</v>
      </c>
      <c r="D21">
        <v>36</v>
      </c>
      <c r="E21">
        <v>17</v>
      </c>
    </row>
    <row r="22" spans="1:5" x14ac:dyDescent="0.2">
      <c r="A22">
        <v>3030</v>
      </c>
      <c r="B22">
        <v>84</v>
      </c>
      <c r="D22">
        <v>37</v>
      </c>
      <c r="E22">
        <v>17</v>
      </c>
    </row>
    <row r="23" spans="1:5" x14ac:dyDescent="0.2">
      <c r="A23">
        <v>3031</v>
      </c>
      <c r="B23">
        <v>75</v>
      </c>
      <c r="D23">
        <v>38</v>
      </c>
      <c r="E23">
        <v>17</v>
      </c>
    </row>
    <row r="24" spans="1:5" x14ac:dyDescent="0.2">
      <c r="A24">
        <v>3032</v>
      </c>
      <c r="B24">
        <v>60</v>
      </c>
      <c r="D24">
        <v>39</v>
      </c>
      <c r="E24">
        <v>17</v>
      </c>
    </row>
    <row r="25" spans="1:5" x14ac:dyDescent="0.2">
      <c r="A25">
        <v>3033</v>
      </c>
      <c r="B25">
        <v>41</v>
      </c>
      <c r="D25">
        <v>41</v>
      </c>
      <c r="E25">
        <v>17</v>
      </c>
    </row>
    <row r="26" spans="1:5" x14ac:dyDescent="0.2">
      <c r="A26">
        <v>3034</v>
      </c>
      <c r="B26">
        <v>68</v>
      </c>
      <c r="D26">
        <v>42</v>
      </c>
      <c r="E26">
        <v>17</v>
      </c>
    </row>
    <row r="27" spans="1:5" x14ac:dyDescent="0.2">
      <c r="A27">
        <v>3035</v>
      </c>
      <c r="B27">
        <v>40</v>
      </c>
      <c r="D27">
        <v>43</v>
      </c>
      <c r="E27">
        <v>17</v>
      </c>
    </row>
    <row r="28" spans="1:5" x14ac:dyDescent="0.2">
      <c r="A28">
        <v>3042</v>
      </c>
      <c r="B28">
        <v>41</v>
      </c>
      <c r="D28">
        <v>44</v>
      </c>
      <c r="E28">
        <v>19</v>
      </c>
    </row>
    <row r="29" spans="1:5" x14ac:dyDescent="0.2">
      <c r="A29">
        <v>3043</v>
      </c>
      <c r="B29">
        <v>47</v>
      </c>
      <c r="D29">
        <v>46</v>
      </c>
      <c r="E29">
        <v>27</v>
      </c>
    </row>
    <row r="30" spans="1:5" x14ac:dyDescent="0.2">
      <c r="A30">
        <v>3045</v>
      </c>
      <c r="B30">
        <v>66</v>
      </c>
      <c r="D30" s="3" t="s">
        <v>401</v>
      </c>
      <c r="E30" s="3">
        <f>AVERAGE(E3:E29)</f>
        <v>18.518518518518519</v>
      </c>
    </row>
    <row r="31" spans="1:5" x14ac:dyDescent="0.2">
      <c r="A31" s="3" t="s">
        <v>401</v>
      </c>
      <c r="B31" s="3">
        <f>AVERAGE(B3:B30)</f>
        <v>63.142857142857146</v>
      </c>
      <c r="D31" s="3" t="s">
        <v>402</v>
      </c>
      <c r="E31" s="3">
        <f>STDEV(E3:E29)</f>
        <v>2.5171774542495693</v>
      </c>
    </row>
    <row r="32" spans="1:5" x14ac:dyDescent="0.2">
      <c r="A32" s="3" t="s">
        <v>402</v>
      </c>
      <c r="B32" s="3">
        <f>STDEV(B3:B30)</f>
        <v>11.64828483865927</v>
      </c>
      <c r="D32" s="3" t="s">
        <v>403</v>
      </c>
      <c r="E32" s="3">
        <f>MIN(E3:E29)</f>
        <v>17</v>
      </c>
    </row>
    <row r="33" spans="1:5" x14ac:dyDescent="0.2">
      <c r="A33" s="3" t="s">
        <v>403</v>
      </c>
      <c r="B33" s="3">
        <f>MIN(B3:B30)</f>
        <v>40</v>
      </c>
      <c r="D33" s="3" t="s">
        <v>404</v>
      </c>
      <c r="E33" s="3">
        <f>MAX(E3:E29)</f>
        <v>27</v>
      </c>
    </row>
    <row r="34" spans="1:5" x14ac:dyDescent="0.2">
      <c r="A34" s="3" t="s">
        <v>404</v>
      </c>
      <c r="B34" s="3">
        <f>MAX(B3:B30)</f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5019-A2BB-A14C-8162-A60F334A6E3D}">
  <dimension ref="A1:G34"/>
  <sheetViews>
    <sheetView workbookViewId="0">
      <selection activeCell="E35" sqref="E35"/>
    </sheetView>
  </sheetViews>
  <sheetFormatPr baseColWidth="10" defaultRowHeight="15" x14ac:dyDescent="0.2"/>
  <sheetData>
    <row r="1" spans="1:7" x14ac:dyDescent="0.2">
      <c r="A1" s="3" t="s">
        <v>270</v>
      </c>
      <c r="F1" s="3" t="s">
        <v>387</v>
      </c>
    </row>
    <row r="2" spans="1:7" x14ac:dyDescent="0.2">
      <c r="A2" t="s">
        <v>0</v>
      </c>
      <c r="B2" t="s">
        <v>220</v>
      </c>
      <c r="F2" t="s">
        <v>0</v>
      </c>
      <c r="G2" t="s">
        <v>220</v>
      </c>
    </row>
    <row r="3" spans="1:7" x14ac:dyDescent="0.2">
      <c r="A3">
        <v>3003</v>
      </c>
      <c r="F3">
        <v>3002</v>
      </c>
      <c r="G3">
        <v>0</v>
      </c>
    </row>
    <row r="4" spans="1:7" x14ac:dyDescent="0.2">
      <c r="A4">
        <v>3004</v>
      </c>
      <c r="B4">
        <v>22</v>
      </c>
      <c r="F4">
        <v>3005</v>
      </c>
      <c r="G4">
        <v>0</v>
      </c>
    </row>
    <row r="5" spans="1:7" x14ac:dyDescent="0.2">
      <c r="A5">
        <v>3007</v>
      </c>
      <c r="B5">
        <v>22</v>
      </c>
      <c r="F5">
        <v>3006</v>
      </c>
    </row>
    <row r="6" spans="1:7" x14ac:dyDescent="0.2">
      <c r="A6">
        <v>3008</v>
      </c>
      <c r="B6">
        <v>11</v>
      </c>
      <c r="F6">
        <v>3022</v>
      </c>
      <c r="G6">
        <v>10</v>
      </c>
    </row>
    <row r="7" spans="1:7" x14ac:dyDescent="0.2">
      <c r="A7">
        <v>3009</v>
      </c>
      <c r="B7">
        <v>10</v>
      </c>
      <c r="F7">
        <v>3036</v>
      </c>
    </row>
    <row r="8" spans="1:7" x14ac:dyDescent="0.2">
      <c r="A8">
        <v>3010</v>
      </c>
      <c r="F8">
        <v>3037</v>
      </c>
    </row>
    <row r="9" spans="1:7" x14ac:dyDescent="0.2">
      <c r="A9">
        <v>3011</v>
      </c>
      <c r="B9">
        <v>20</v>
      </c>
      <c r="F9">
        <v>3038</v>
      </c>
    </row>
    <row r="10" spans="1:7" x14ac:dyDescent="0.2">
      <c r="A10">
        <v>3014</v>
      </c>
      <c r="B10">
        <v>16</v>
      </c>
      <c r="F10">
        <v>3039</v>
      </c>
      <c r="G10">
        <v>0</v>
      </c>
    </row>
    <row r="11" spans="1:7" x14ac:dyDescent="0.2">
      <c r="A11">
        <v>3016</v>
      </c>
      <c r="B11">
        <v>15</v>
      </c>
      <c r="F11">
        <v>3040</v>
      </c>
    </row>
    <row r="12" spans="1:7" x14ac:dyDescent="0.2">
      <c r="A12">
        <v>3018</v>
      </c>
      <c r="B12">
        <v>28</v>
      </c>
      <c r="F12">
        <v>3041</v>
      </c>
      <c r="G12">
        <v>13</v>
      </c>
    </row>
    <row r="13" spans="1:7" x14ac:dyDescent="0.2">
      <c r="A13">
        <v>3019</v>
      </c>
      <c r="B13">
        <v>10</v>
      </c>
      <c r="F13">
        <v>3044</v>
      </c>
      <c r="G13">
        <v>0</v>
      </c>
    </row>
    <row r="14" spans="1:7" x14ac:dyDescent="0.2">
      <c r="A14">
        <v>3020</v>
      </c>
      <c r="B14">
        <v>19</v>
      </c>
      <c r="F14">
        <v>3046</v>
      </c>
    </row>
    <row r="15" spans="1:7" x14ac:dyDescent="0.2">
      <c r="A15">
        <v>3023</v>
      </c>
      <c r="B15">
        <v>16</v>
      </c>
      <c r="F15">
        <v>3047</v>
      </c>
    </row>
    <row r="16" spans="1:7" x14ac:dyDescent="0.2">
      <c r="A16">
        <v>3024</v>
      </c>
      <c r="B16">
        <v>14</v>
      </c>
      <c r="F16">
        <v>18</v>
      </c>
      <c r="G16">
        <v>7</v>
      </c>
    </row>
    <row r="17" spans="1:7" x14ac:dyDescent="0.2">
      <c r="A17">
        <v>3025</v>
      </c>
      <c r="B17">
        <v>0</v>
      </c>
      <c r="F17">
        <v>19</v>
      </c>
      <c r="G17">
        <v>3</v>
      </c>
    </row>
    <row r="18" spans="1:7" x14ac:dyDescent="0.2">
      <c r="A18">
        <v>3026</v>
      </c>
      <c r="B18">
        <v>16</v>
      </c>
      <c r="F18">
        <v>23</v>
      </c>
      <c r="G18">
        <v>0</v>
      </c>
    </row>
    <row r="19" spans="1:7" x14ac:dyDescent="0.2">
      <c r="A19">
        <v>3027</v>
      </c>
      <c r="B19">
        <v>0</v>
      </c>
      <c r="F19">
        <v>33</v>
      </c>
      <c r="G19">
        <v>0</v>
      </c>
    </row>
    <row r="20" spans="1:7" x14ac:dyDescent="0.2">
      <c r="A20">
        <v>3028</v>
      </c>
      <c r="B20">
        <v>19</v>
      </c>
      <c r="F20">
        <v>35</v>
      </c>
      <c r="G20">
        <v>0</v>
      </c>
    </row>
    <row r="21" spans="1:7" x14ac:dyDescent="0.2">
      <c r="A21">
        <v>3029</v>
      </c>
      <c r="B21">
        <v>21</v>
      </c>
      <c r="F21">
        <v>36</v>
      </c>
      <c r="G21">
        <v>6</v>
      </c>
    </row>
    <row r="22" spans="1:7" x14ac:dyDescent="0.2">
      <c r="A22">
        <v>3030</v>
      </c>
      <c r="B22">
        <v>15</v>
      </c>
      <c r="F22">
        <v>37</v>
      </c>
      <c r="G22">
        <v>0</v>
      </c>
    </row>
    <row r="23" spans="1:7" x14ac:dyDescent="0.2">
      <c r="A23">
        <v>3031</v>
      </c>
      <c r="B23">
        <v>24</v>
      </c>
      <c r="F23">
        <v>38</v>
      </c>
      <c r="G23">
        <v>0</v>
      </c>
    </row>
    <row r="24" spans="1:7" x14ac:dyDescent="0.2">
      <c r="A24">
        <v>3032</v>
      </c>
      <c r="B24">
        <v>21</v>
      </c>
      <c r="F24">
        <v>39</v>
      </c>
      <c r="G24">
        <v>0</v>
      </c>
    </row>
    <row r="25" spans="1:7" x14ac:dyDescent="0.2">
      <c r="A25">
        <v>3033</v>
      </c>
      <c r="B25">
        <v>9</v>
      </c>
      <c r="F25">
        <v>41</v>
      </c>
      <c r="G25">
        <v>0</v>
      </c>
    </row>
    <row r="26" spans="1:7" x14ac:dyDescent="0.2">
      <c r="A26">
        <v>3034</v>
      </c>
      <c r="B26">
        <v>20</v>
      </c>
      <c r="F26">
        <v>42</v>
      </c>
      <c r="G26">
        <v>0</v>
      </c>
    </row>
    <row r="27" spans="1:7" x14ac:dyDescent="0.2">
      <c r="A27">
        <v>3035</v>
      </c>
      <c r="B27">
        <v>13</v>
      </c>
      <c r="F27">
        <v>43</v>
      </c>
      <c r="G27">
        <v>0</v>
      </c>
    </row>
    <row r="28" spans="1:7" x14ac:dyDescent="0.2">
      <c r="A28">
        <v>3042</v>
      </c>
      <c r="B28">
        <v>13</v>
      </c>
      <c r="F28">
        <v>44</v>
      </c>
      <c r="G28">
        <v>0</v>
      </c>
    </row>
    <row r="29" spans="1:7" x14ac:dyDescent="0.2">
      <c r="A29">
        <v>3043</v>
      </c>
      <c r="B29">
        <v>11</v>
      </c>
      <c r="F29">
        <v>46</v>
      </c>
      <c r="G29">
        <v>10</v>
      </c>
    </row>
    <row r="30" spans="1:7" x14ac:dyDescent="0.2">
      <c r="A30">
        <v>3045</v>
      </c>
      <c r="B30">
        <v>19</v>
      </c>
      <c r="G30">
        <f>AVERAGE(G3:G29)</f>
        <v>2.4500000000000002</v>
      </c>
    </row>
    <row r="31" spans="1:7" x14ac:dyDescent="0.2">
      <c r="B31">
        <f>AVERAGE(B3:B30)</f>
        <v>15.538461538461538</v>
      </c>
      <c r="G31">
        <f>STDEV(G3:G29)</f>
        <v>4.2485291572496005</v>
      </c>
    </row>
    <row r="32" spans="1:7" x14ac:dyDescent="0.2">
      <c r="B32">
        <f>STDEV(B3:B30)</f>
        <v>6.6044274194256634</v>
      </c>
    </row>
    <row r="33" spans="2:2" x14ac:dyDescent="0.2">
      <c r="B33">
        <f>MIN(B3:B30)</f>
        <v>0</v>
      </c>
    </row>
    <row r="34" spans="2:2" x14ac:dyDescent="0.2">
      <c r="B34">
        <f>MAX(B3:B30)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ENGINE_All_BL30724 eab8.26.24</vt:lpstr>
      <vt:lpstr>MDD_all data</vt:lpstr>
      <vt:lpstr>HC_all data</vt:lpstr>
      <vt:lpstr>SHAPS</vt:lpstr>
      <vt:lpstr>CDRS</vt:lpstr>
      <vt:lpstr>PARS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McVoy, Molly</dc:creator>
  <cp:lastModifiedBy>Sidelinger, Lauren Melissa</cp:lastModifiedBy>
  <dcterms:created xsi:type="dcterms:W3CDTF">2024-07-25T14:51:12Z</dcterms:created>
  <dcterms:modified xsi:type="dcterms:W3CDTF">2025-09-03T02:02:53Z</dcterms:modified>
</cp:coreProperties>
</file>