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ownloads\"/>
    </mc:Choice>
  </mc:AlternateContent>
  <xr:revisionPtr revIDLastSave="0" documentId="8_{D1A7EF12-7B9F-428F-9B08-4C088E413023}" xr6:coauthVersionLast="47" xr6:coauthVersionMax="47" xr10:uidLastSave="{00000000-0000-0000-0000-000000000000}"/>
  <bookViews>
    <workbookView xWindow="-120" yWindow="-120" windowWidth="20730" windowHeight="11760" xr2:uid="{E7AF439A-580B-4D4E-9E2B-843DE29283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C37" i="1"/>
  <c r="C33" i="1"/>
  <c r="M6" i="1"/>
  <c r="K10" i="1"/>
  <c r="I10" i="1"/>
  <c r="H28" i="1"/>
  <c r="G28" i="1"/>
  <c r="F28" i="1"/>
  <c r="G23" i="1"/>
  <c r="G22" i="1"/>
  <c r="G21" i="1"/>
  <c r="G20" i="1"/>
  <c r="F20" i="1"/>
  <c r="F21" i="1"/>
  <c r="F22" i="1"/>
  <c r="F23" i="1"/>
  <c r="F19" i="1"/>
  <c r="M10" i="1"/>
  <c r="O7" i="1"/>
  <c r="I9" i="1"/>
  <c r="K9" i="1"/>
  <c r="E10" i="1"/>
</calcChain>
</file>

<file path=xl/sharedStrings.xml><?xml version="1.0" encoding="utf-8"?>
<sst xmlns="http://schemas.openxmlformats.org/spreadsheetml/2006/main" count="39" uniqueCount="36">
  <si>
    <t>new parts</t>
  </si>
  <si>
    <t>DC</t>
  </si>
  <si>
    <t>computer</t>
  </si>
  <si>
    <t>printer</t>
  </si>
  <si>
    <t>Training</t>
  </si>
  <si>
    <t>Systems Analyst fee</t>
  </si>
  <si>
    <t>Programmer's fee</t>
  </si>
  <si>
    <t>EOC</t>
  </si>
  <si>
    <t>Salary</t>
  </si>
  <si>
    <t>Overtime</t>
  </si>
  <si>
    <t>Office supplies</t>
  </si>
  <si>
    <t>Maintenance</t>
  </si>
  <si>
    <t>Utilities</t>
  </si>
  <si>
    <t>POC</t>
  </si>
  <si>
    <t xml:space="preserve">note on eoc: </t>
  </si>
  <si>
    <t xml:space="preserve">reduction on overtime, office supply, </t>
  </si>
  <si>
    <t>additional maintenance and utility</t>
  </si>
  <si>
    <t>+ 155</t>
  </si>
  <si>
    <t>SAVINGS</t>
  </si>
  <si>
    <t>EOC - POC = Savings</t>
  </si>
  <si>
    <t>savings per month</t>
  </si>
  <si>
    <t>ROI</t>
  </si>
  <si>
    <t>COMPARATIVE TABLE</t>
  </si>
  <si>
    <t>YEAR</t>
  </si>
  <si>
    <t>INTEREST</t>
  </si>
  <si>
    <t>PV</t>
  </si>
  <si>
    <t>CPV</t>
  </si>
  <si>
    <t xml:space="preserve">MONTHLY LOAN RATE = </t>
  </si>
  <si>
    <t>= ANNUALLY</t>
  </si>
  <si>
    <t>CHECK</t>
  </si>
  <si>
    <t>X</t>
  </si>
  <si>
    <t>PBP</t>
  </si>
  <si>
    <t>DC-CPV X</t>
  </si>
  <si>
    <t>YEARS</t>
  </si>
  <si>
    <t xml:space="preserve">ANNUALLY = 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</si>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</sst>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3" fontId="0" fillId="0" borderId="0" xfId="0" applyNumberFormat="1"/>
    <xf numFmtId="3" fontId="0" fillId="3" borderId="0" xfId="0" applyNumberFormat="1" applyFill="1"/>
    <xf numFmtId="4" fontId="0" fillId="3" borderId="0" xfId="0" applyNumberFormat="1" applyFill="1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0" applyNumberFormat="1"/>
    <xf numFmtId="0" fontId="1" fillId="0" borderId="1" xfId="0" applyFont="1" applyBorder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6811-756F-4B4D-A4B9-F949168100E6}">
  <dimension ref="C3:O37"/>
  <sheetViews>
    <sheetView tabSelected="1" topLeftCell="B19" workbookViewId="0">
      <selection activeCell="K18" sqref="K18"/>
    </sheetView>
  </sheetViews>
  <sheetFormatPr defaultRowHeight="15" x14ac:dyDescent="0.25"/>
  <cols>
    <col min="3" max="3" width="11.140625" bestFit="1" customWidth="1"/>
    <col min="4" max="4" width="17" customWidth="1"/>
    <col min="6" max="6" width="18.42578125" customWidth="1"/>
    <col min="7" max="7" width="20.5703125" customWidth="1"/>
  </cols>
  <sheetData>
    <row r="3" spans="3:15" x14ac:dyDescent="0.25">
      <c r="D3" t="s">
        <v>1</v>
      </c>
      <c r="G3" t="s">
        <v>7</v>
      </c>
      <c r="K3" t="s">
        <v>13</v>
      </c>
      <c r="M3" t="s">
        <v>18</v>
      </c>
    </row>
    <row r="4" spans="3:15" x14ac:dyDescent="0.25">
      <c r="D4" s="1" t="s">
        <v>0</v>
      </c>
      <c r="G4" t="s">
        <v>8</v>
      </c>
      <c r="I4" s="2">
        <v>25500</v>
      </c>
      <c r="K4" s="2">
        <v>25500</v>
      </c>
      <c r="M4" t="s">
        <v>19</v>
      </c>
    </row>
    <row r="5" spans="3:15" x14ac:dyDescent="0.25">
      <c r="D5" s="1" t="s">
        <v>2</v>
      </c>
      <c r="E5" s="3">
        <v>23500</v>
      </c>
      <c r="G5" t="s">
        <v>9</v>
      </c>
      <c r="I5" s="2">
        <v>7500</v>
      </c>
      <c r="K5" s="2">
        <v>5500</v>
      </c>
    </row>
    <row r="6" spans="3:15" x14ac:dyDescent="0.25">
      <c r="D6" s="1" t="s">
        <v>3</v>
      </c>
      <c r="E6" s="3">
        <v>3500</v>
      </c>
      <c r="G6" t="s">
        <v>10</v>
      </c>
      <c r="I6" s="2">
        <v>10000</v>
      </c>
      <c r="K6" s="2">
        <v>8000</v>
      </c>
      <c r="M6" s="5">
        <f>I10-K10</f>
        <v>38580</v>
      </c>
      <c r="N6" t="s">
        <v>20</v>
      </c>
    </row>
    <row r="7" spans="3:15" x14ac:dyDescent="0.25">
      <c r="D7" t="s">
        <v>4</v>
      </c>
      <c r="E7" s="4">
        <v>1500</v>
      </c>
      <c r="G7" t="s">
        <v>11</v>
      </c>
      <c r="I7" s="2">
        <v>1000</v>
      </c>
      <c r="K7" s="2">
        <v>1630</v>
      </c>
      <c r="M7" t="s">
        <v>34</v>
      </c>
      <c r="O7">
        <f>3215*12</f>
        <v>38580</v>
      </c>
    </row>
    <row r="8" spans="3:15" x14ac:dyDescent="0.25">
      <c r="C8" t="s">
        <v>5</v>
      </c>
      <c r="E8" s="3">
        <v>30000</v>
      </c>
      <c r="G8" t="s">
        <v>12</v>
      </c>
      <c r="I8">
        <v>851</v>
      </c>
      <c r="J8" s="8" t="s">
        <v>17</v>
      </c>
      <c r="K8" s="2">
        <v>1006</v>
      </c>
    </row>
    <row r="9" spans="3:15" x14ac:dyDescent="0.25">
      <c r="C9" t="s">
        <v>6</v>
      </c>
      <c r="E9" s="3">
        <v>20000</v>
      </c>
      <c r="I9" s="6">
        <f>SUM(I4:I8)</f>
        <v>44851</v>
      </c>
      <c r="K9" s="6">
        <f>SUM(K4:K8)</f>
        <v>41636</v>
      </c>
      <c r="M9" t="s">
        <v>27</v>
      </c>
      <c r="O9" s="11">
        <v>0.02</v>
      </c>
    </row>
    <row r="10" spans="3:15" x14ac:dyDescent="0.25">
      <c r="C10" s="5"/>
      <c r="D10" s="5"/>
      <c r="E10" s="6">
        <f>SUM(E5:E9)</f>
        <v>78500</v>
      </c>
      <c r="I10">
        <f>I9*12</f>
        <v>538212</v>
      </c>
      <c r="K10">
        <f>K9*12</f>
        <v>499632</v>
      </c>
      <c r="M10">
        <f>2*12</f>
        <v>24</v>
      </c>
      <c r="N10" s="8" t="s">
        <v>28</v>
      </c>
    </row>
    <row r="11" spans="3:15" x14ac:dyDescent="0.25">
      <c r="G11" t="s">
        <v>14</v>
      </c>
    </row>
    <row r="12" spans="3:15" x14ac:dyDescent="0.25">
      <c r="G12" t="s">
        <v>15</v>
      </c>
    </row>
    <row r="13" spans="3:15" x14ac:dyDescent="0.25">
      <c r="F13" s="7"/>
      <c r="G13" t="s">
        <v>16</v>
      </c>
    </row>
    <row r="16" spans="3:15" x14ac:dyDescent="0.25">
      <c r="C16" t="s">
        <v>22</v>
      </c>
    </row>
    <row r="18" spans="3:9" x14ac:dyDescent="0.25">
      <c r="C18" s="10" t="s">
        <v>23</v>
      </c>
      <c r="D18" s="10" t="s">
        <v>18</v>
      </c>
      <c r="E18" s="10" t="s">
        <v>24</v>
      </c>
      <c r="F18" s="10" t="s">
        <v>25</v>
      </c>
      <c r="G18" s="10" t="s">
        <v>26</v>
      </c>
    </row>
    <row r="19" spans="3:9" x14ac:dyDescent="0.25">
      <c r="C19" s="9">
        <v>1</v>
      </c>
      <c r="D19" s="9">
        <v>38580</v>
      </c>
      <c r="E19" s="9">
        <v>1.24</v>
      </c>
      <c r="F19" s="9">
        <f>D19/E19</f>
        <v>31112.903225806451</v>
      </c>
      <c r="G19" s="9">
        <v>31112.90323</v>
      </c>
      <c r="H19" t="s">
        <v>30</v>
      </c>
    </row>
    <row r="20" spans="3:9" x14ac:dyDescent="0.25">
      <c r="C20" s="9">
        <v>2</v>
      </c>
      <c r="D20" s="9">
        <v>38580</v>
      </c>
      <c r="E20" s="9">
        <v>1.538</v>
      </c>
      <c r="F20" s="9">
        <f t="shared" ref="F20:F23" si="0">D20/E20</f>
        <v>25084.525357607283</v>
      </c>
      <c r="G20" s="9">
        <f>F20+G19</f>
        <v>56197.428587607283</v>
      </c>
      <c r="H20" t="s">
        <v>30</v>
      </c>
    </row>
    <row r="21" spans="3:9" x14ac:dyDescent="0.25">
      <c r="C21" s="9">
        <v>3</v>
      </c>
      <c r="D21" s="9">
        <v>38580</v>
      </c>
      <c r="E21" s="9">
        <v>1.907</v>
      </c>
      <c r="F21" s="9">
        <f t="shared" si="0"/>
        <v>20230.72889355008</v>
      </c>
      <c r="G21" s="9">
        <f>F21+G20</f>
        <v>76428.157481157366</v>
      </c>
      <c r="H21" t="s">
        <v>30</v>
      </c>
    </row>
    <row r="22" spans="3:9" x14ac:dyDescent="0.25">
      <c r="C22" s="9">
        <v>4</v>
      </c>
      <c r="D22" s="9">
        <v>38580</v>
      </c>
      <c r="E22" s="9">
        <v>2.36</v>
      </c>
      <c r="F22" s="9">
        <f t="shared" si="0"/>
        <v>16347.457627118645</v>
      </c>
      <c r="G22" s="12">
        <f>F22+G21</f>
        <v>92775.615108276019</v>
      </c>
      <c r="H22" t="s">
        <v>29</v>
      </c>
    </row>
    <row r="23" spans="3:9" x14ac:dyDescent="0.25">
      <c r="C23" s="9">
        <v>5</v>
      </c>
      <c r="D23" s="9">
        <v>38580</v>
      </c>
      <c r="E23" s="9">
        <v>2.93</v>
      </c>
      <c r="F23" s="12">
        <f t="shared" si="0"/>
        <v>13167.235494880546</v>
      </c>
      <c r="G23" s="9">
        <f>F23+G22</f>
        <v>105942.85060315656</v>
      </c>
    </row>
    <row r="26" spans="3:9" x14ac:dyDescent="0.25">
      <c r="C26" t="s">
        <v>31</v>
      </c>
    </row>
    <row r="28" spans="3:9" x14ac:dyDescent="0.25">
      <c r="C28">
        <v>78500</v>
      </c>
      <c r="D28">
        <v>76428.157479999994</v>
      </c>
      <c r="E28" t="s">
        <v>32</v>
      </c>
      <c r="F28">
        <f>C28-D28</f>
        <v>2071.8425200000056</v>
      </c>
      <c r="G28">
        <f>F28/C29</f>
        <v>0.15734833037454893</v>
      </c>
      <c r="H28" s="5">
        <f>3+G28</f>
        <v>3.1573483303745489</v>
      </c>
      <c r="I28" t="s">
        <v>33</v>
      </c>
    </row>
    <row r="29" spans="3:9" x14ac:dyDescent="0.25">
      <c r="C29">
        <v>13167.235489999999</v>
      </c>
    </row>
    <row r="31" spans="3:9" x14ac:dyDescent="0.25">
      <c r="C31" t="s">
        <v>35</v>
      </c>
    </row>
    <row r="33" spans="3:4" x14ac:dyDescent="0.25">
      <c r="C33" s="13">
        <f>105942.8506-E10</f>
        <v>27442.850600000005</v>
      </c>
    </row>
    <row r="35" spans="3:4" x14ac:dyDescent="0.25">
      <c r="C35" t="s">
        <v>21</v>
      </c>
    </row>
    <row r="37" spans="3:4" x14ac:dyDescent="0.25">
      <c r="C37">
        <f>27442.8506/C28</f>
        <v>0.34959045350318474</v>
      </c>
      <c r="D37" s="5">
        <f>C37*100</f>
        <v>34.959045350318476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Saysayen</dc:creator>
  <cp:lastModifiedBy>Joshua Saysayen</cp:lastModifiedBy>
  <dcterms:created xsi:type="dcterms:W3CDTF">2024-08-07T11:28:56Z</dcterms:created>
  <dcterms:modified xsi:type="dcterms:W3CDTF">2024-08-07T12:36:57Z</dcterms:modified>
</cp:coreProperties>
</file>