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프로젝트\"/>
    </mc:Choice>
  </mc:AlternateContent>
  <xr:revisionPtr revIDLastSave="0" documentId="13_ncr:1_{07BE52BC-EC4D-4C0F-A745-DA83944C9E70}" xr6:coauthVersionLast="41" xr6:coauthVersionMax="41" xr10:uidLastSave="{00000000-0000-0000-0000-000000000000}"/>
  <bookViews>
    <workbookView xWindow="-96" yWindow="-96" windowWidth="23232" windowHeight="12552" xr2:uid="{00000000-000D-0000-FFFF-FFFF00000000}"/>
    <workbookView visibility="hidden" xWindow="-96" yWindow="-96" windowWidth="23232" windowHeight="12552" xr2:uid="{00000000-000D-0000-FFFF-FFFF01000000}"/>
    <workbookView visibility="hidden" xWindow="-96" yWindow="-96" windowWidth="23232" windowHeight="12552" xr2:uid="{00000000-000D-0000-FFFF-FFFF02000000}"/>
  </bookViews>
  <sheets>
    <sheet name="WBS" sheetId="2" r:id="rId1"/>
    <sheet name="Sheet1" sheetId="3" r:id="rId2"/>
  </sheets>
  <definedNames>
    <definedName name="_xlnm._FilterDatabase" localSheetId="0" hidden="1">WBS!$C$4:$D$34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" l="1"/>
  <c r="J5" i="2"/>
  <c r="J83" i="2"/>
  <c r="D83" i="2" s="1"/>
  <c r="J74" i="2"/>
  <c r="L3" i="2"/>
  <c r="G87" i="2"/>
  <c r="H87" i="2"/>
  <c r="I87" i="2" s="1"/>
  <c r="D87" i="2"/>
  <c r="F83" i="2"/>
  <c r="E83" i="2"/>
  <c r="I82" i="2"/>
  <c r="H82" i="2"/>
  <c r="D82" i="2"/>
  <c r="I84" i="2"/>
  <c r="H84" i="2"/>
  <c r="G84" i="2"/>
  <c r="D84" i="2"/>
  <c r="H86" i="2"/>
  <c r="I86" i="2" s="1"/>
  <c r="G86" i="2"/>
  <c r="D86" i="2"/>
  <c r="I85" i="2"/>
  <c r="H85" i="2"/>
  <c r="G85" i="2"/>
  <c r="D85" i="2"/>
  <c r="D76" i="2"/>
  <c r="D77" i="2"/>
  <c r="D78" i="2"/>
  <c r="D79" i="2"/>
  <c r="D80" i="2"/>
  <c r="D81" i="2"/>
  <c r="D75" i="2"/>
  <c r="D68" i="2"/>
  <c r="D69" i="2"/>
  <c r="D70" i="2"/>
  <c r="D71" i="2"/>
  <c r="D72" i="2"/>
  <c r="D73" i="2"/>
  <c r="D67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30" i="2"/>
  <c r="D27" i="2"/>
  <c r="D25" i="2"/>
  <c r="D16" i="2"/>
  <c r="D17" i="2"/>
  <c r="D18" i="2"/>
  <c r="D19" i="2"/>
  <c r="D20" i="2"/>
  <c r="D21" i="2"/>
  <c r="D22" i="2"/>
  <c r="D15" i="2"/>
  <c r="D9" i="2"/>
  <c r="D10" i="2"/>
  <c r="D11" i="2"/>
  <c r="D12" i="2"/>
  <c r="D13" i="2"/>
  <c r="D8" i="2"/>
  <c r="H83" i="2" l="1"/>
  <c r="I83" i="2" s="1"/>
  <c r="G83" i="2"/>
  <c r="J66" i="2"/>
  <c r="D66" i="2" s="1"/>
  <c r="D74" i="2"/>
  <c r="J29" i="2"/>
  <c r="D29" i="2" s="1"/>
  <c r="J23" i="2"/>
  <c r="D5" i="2"/>
  <c r="J6" i="2"/>
  <c r="D6" i="2" s="1"/>
  <c r="D7" i="2"/>
  <c r="J14" i="2"/>
  <c r="H81" i="2"/>
  <c r="I81" i="2" s="1"/>
  <c r="H80" i="2"/>
  <c r="I80" i="2" s="1"/>
  <c r="H79" i="2"/>
  <c r="I79" i="2" s="1"/>
  <c r="I78" i="2"/>
  <c r="H78" i="2"/>
  <c r="H77" i="2"/>
  <c r="I77" i="2" s="1"/>
  <c r="H76" i="2"/>
  <c r="I76" i="2" s="1"/>
  <c r="H75" i="2"/>
  <c r="I75" i="2" s="1"/>
  <c r="G75" i="2"/>
  <c r="H73" i="2"/>
  <c r="I73" i="2" s="1"/>
  <c r="G73" i="2"/>
  <c r="I72" i="2"/>
  <c r="H72" i="2"/>
  <c r="G72" i="2"/>
  <c r="H71" i="2"/>
  <c r="I71" i="2" s="1"/>
  <c r="G71" i="2"/>
  <c r="H70" i="2"/>
  <c r="I70" i="2" s="1"/>
  <c r="G70" i="2"/>
  <c r="H69" i="2"/>
  <c r="I69" i="2" s="1"/>
  <c r="G69" i="2"/>
  <c r="I68" i="2"/>
  <c r="H68" i="2"/>
  <c r="G68" i="2"/>
  <c r="H67" i="2"/>
  <c r="I67" i="2" s="1"/>
  <c r="G67" i="2"/>
  <c r="H65" i="2"/>
  <c r="I65" i="2" s="1"/>
  <c r="G65" i="2"/>
  <c r="H64" i="2"/>
  <c r="I64" i="2" s="1"/>
  <c r="G64" i="2"/>
  <c r="H63" i="2"/>
  <c r="I63" i="2" s="1"/>
  <c r="G63" i="2"/>
  <c r="H62" i="2"/>
  <c r="I62" i="2" s="1"/>
  <c r="G62" i="2"/>
  <c r="H61" i="2"/>
  <c r="I61" i="2" s="1"/>
  <c r="G61" i="2"/>
  <c r="H60" i="2"/>
  <c r="I60" i="2" s="1"/>
  <c r="G60" i="2"/>
  <c r="H59" i="2"/>
  <c r="I59" i="2" s="1"/>
  <c r="G59" i="2"/>
  <c r="H58" i="2"/>
  <c r="I58" i="2" s="1"/>
  <c r="G58" i="2"/>
  <c r="H57" i="2"/>
  <c r="I57" i="2" s="1"/>
  <c r="G57" i="2"/>
  <c r="I56" i="2"/>
  <c r="H56" i="2"/>
  <c r="G56" i="2"/>
  <c r="H55" i="2"/>
  <c r="I55" i="2" s="1"/>
  <c r="G55" i="2"/>
  <c r="H54" i="2"/>
  <c r="I54" i="2" s="1"/>
  <c r="G54" i="2"/>
  <c r="H53" i="2"/>
  <c r="I53" i="2" s="1"/>
  <c r="G53" i="2"/>
  <c r="I52" i="2"/>
  <c r="H52" i="2"/>
  <c r="G52" i="2"/>
  <c r="H51" i="2"/>
  <c r="I51" i="2" s="1"/>
  <c r="G51" i="2"/>
  <c r="H50" i="2"/>
  <c r="I50" i="2" s="1"/>
  <c r="G50" i="2"/>
  <c r="H49" i="2"/>
  <c r="I49" i="2" s="1"/>
  <c r="G49" i="2"/>
  <c r="H48" i="2"/>
  <c r="I48" i="2" s="1"/>
  <c r="G48" i="2"/>
  <c r="H47" i="2"/>
  <c r="I47" i="2" s="1"/>
  <c r="G47" i="2"/>
  <c r="H46" i="2"/>
  <c r="I46" i="2" s="1"/>
  <c r="G46" i="2"/>
  <c r="H45" i="2"/>
  <c r="I45" i="2" s="1"/>
  <c r="G45" i="2"/>
  <c r="H44" i="2"/>
  <c r="I44" i="2" s="1"/>
  <c r="G44" i="2"/>
  <c r="H43" i="2"/>
  <c r="I43" i="2" s="1"/>
  <c r="G43" i="2"/>
  <c r="H42" i="2"/>
  <c r="I42" i="2" s="1"/>
  <c r="G42" i="2"/>
  <c r="H41" i="2"/>
  <c r="I41" i="2" s="1"/>
  <c r="G41" i="2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I36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7" i="2"/>
  <c r="I27" i="2" s="1"/>
  <c r="G27" i="2"/>
  <c r="H25" i="2"/>
  <c r="I25" i="2" s="1"/>
  <c r="G25" i="2"/>
  <c r="F14" i="2"/>
  <c r="E14" i="2"/>
  <c r="H22" i="2"/>
  <c r="I22" i="2" s="1"/>
  <c r="G22" i="2"/>
  <c r="I21" i="2"/>
  <c r="H21" i="2"/>
  <c r="G21" i="2"/>
  <c r="H20" i="2"/>
  <c r="I20" i="2" s="1"/>
  <c r="G20" i="2"/>
  <c r="H19" i="2"/>
  <c r="I19" i="2" s="1"/>
  <c r="G19" i="2"/>
  <c r="I18" i="2"/>
  <c r="H18" i="2"/>
  <c r="G18" i="2"/>
  <c r="H17" i="2"/>
  <c r="I17" i="2" s="1"/>
  <c r="G17" i="2"/>
  <c r="H16" i="2"/>
  <c r="I16" i="2" s="1"/>
  <c r="G16" i="2"/>
  <c r="H15" i="2"/>
  <c r="I15" i="2" s="1"/>
  <c r="G15" i="2"/>
  <c r="H13" i="2"/>
  <c r="I13" i="2" s="1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F5" i="2"/>
  <c r="E5" i="2"/>
  <c r="F6" i="2"/>
  <c r="E6" i="2"/>
  <c r="F7" i="2"/>
  <c r="E7" i="2"/>
  <c r="F74" i="2"/>
  <c r="E74" i="2"/>
  <c r="F66" i="2"/>
  <c r="E66" i="2"/>
  <c r="G66" i="2" s="1"/>
  <c r="F29" i="2"/>
  <c r="E29" i="2"/>
  <c r="F23" i="2"/>
  <c r="E23" i="2"/>
  <c r="G23" i="2" s="1"/>
  <c r="M3" i="2" l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G74" i="2"/>
  <c r="G29" i="2"/>
  <c r="H23" i="2"/>
  <c r="I23" i="2" s="1"/>
  <c r="H74" i="2"/>
  <c r="I74" i="2" s="1"/>
  <c r="H66" i="2"/>
  <c r="I66" i="2" s="1"/>
  <c r="H29" i="2"/>
  <c r="I29" i="2" s="1"/>
  <c r="H14" i="2"/>
  <c r="I14" i="2" s="1"/>
  <c r="G14" i="2"/>
  <c r="H5" i="2"/>
  <c r="I5" i="2" s="1"/>
  <c r="G5" i="2"/>
  <c r="H7" i="2"/>
  <c r="I7" i="2" s="1"/>
  <c r="G7" i="2"/>
  <c r="H6" i="2"/>
  <c r="I6" i="2" s="1"/>
  <c r="G6" i="2"/>
</calcChain>
</file>

<file path=xl/sharedStrings.xml><?xml version="1.0" encoding="utf-8"?>
<sst xmlns="http://schemas.openxmlformats.org/spreadsheetml/2006/main" count="239" uniqueCount="164">
  <si>
    <t>WBS</t>
  </si>
  <si>
    <t>2</t>
  </si>
  <si>
    <t>Gantt Chart</t>
    <phoneticPr fontId="1" type="noConversion"/>
  </si>
  <si>
    <t>분석</t>
    <phoneticPr fontId="1" type="noConversion"/>
  </si>
  <si>
    <t>태스크</t>
    <phoneticPr fontId="1" type="noConversion"/>
  </si>
  <si>
    <t>작업자</t>
    <phoneticPr fontId="1" type="noConversion"/>
  </si>
  <si>
    <t>상태</t>
    <phoneticPr fontId="1" type="noConversion"/>
  </si>
  <si>
    <t>시작일</t>
    <phoneticPr fontId="1" type="noConversion"/>
  </si>
  <si>
    <t>종료일</t>
    <phoneticPr fontId="1" type="noConversion"/>
  </si>
  <si>
    <t>기간</t>
    <phoneticPr fontId="1" type="noConversion"/>
  </si>
  <si>
    <t>진척도</t>
    <phoneticPr fontId="1" type="noConversion"/>
  </si>
  <si>
    <t>전체 진행도</t>
    <phoneticPr fontId="1" type="noConversion"/>
  </si>
  <si>
    <t>H/W</t>
    <phoneticPr fontId="1" type="noConversion"/>
  </si>
  <si>
    <t>김찬영, 이성우, 김우중, 강민수, 오성록</t>
  </si>
  <si>
    <t>이성우, 오성록, 강민수</t>
  </si>
  <si>
    <t>1.2</t>
  </si>
  <si>
    <t>모니터 터치싱크</t>
  </si>
  <si>
    <t>이성우</t>
  </si>
  <si>
    <t>1.3</t>
  </si>
  <si>
    <t>거울</t>
  </si>
  <si>
    <t>오성록</t>
  </si>
  <si>
    <t>1.3.1</t>
  </si>
  <si>
    <t>아크릴 분석</t>
  </si>
  <si>
    <t>1.3.2</t>
  </si>
  <si>
    <t>하프미러필름 분석</t>
  </si>
  <si>
    <t>1.4</t>
  </si>
  <si>
    <t>전체 조립</t>
  </si>
  <si>
    <t>라즈베리파이</t>
  </si>
  <si>
    <t>2.1</t>
  </si>
  <si>
    <t>카메라</t>
  </si>
  <si>
    <t>강민수, 김우중</t>
  </si>
  <si>
    <t>2.1.1</t>
  </si>
  <si>
    <t>분석</t>
  </si>
  <si>
    <t>2.1.2</t>
  </si>
  <si>
    <t>촬영</t>
  </si>
  <si>
    <t>2.1.3</t>
  </si>
  <si>
    <t>데이터베이스 저장</t>
  </si>
  <si>
    <t>2.2</t>
  </si>
  <si>
    <t>PIR 센서</t>
  </si>
  <si>
    <t>김찬영</t>
  </si>
  <si>
    <t>2.2.1</t>
  </si>
  <si>
    <t>사람 감지</t>
  </si>
  <si>
    <t>2.2.2</t>
  </si>
  <si>
    <t>모니터 켜고 끄기</t>
  </si>
  <si>
    <t>2.2.3</t>
  </si>
  <si>
    <t>앱 자동실행</t>
  </si>
  <si>
    <t>영상관리</t>
  </si>
  <si>
    <t>3</t>
  </si>
  <si>
    <t>git</t>
  </si>
  <si>
    <t>Trello</t>
  </si>
  <si>
    <t>S/W</t>
  </si>
  <si>
    <t>웹/메인화면</t>
  </si>
  <si>
    <t>5.1</t>
  </si>
  <si>
    <t>오픈소스분석</t>
  </si>
  <si>
    <t>5.1.1</t>
  </si>
  <si>
    <t>웹 공부</t>
  </si>
  <si>
    <t>5.1.2</t>
  </si>
  <si>
    <t>코드분석 : MagicMirror Development Document</t>
  </si>
  <si>
    <t>5.2</t>
  </si>
  <si>
    <t>메인화면 인터페이스 설계</t>
  </si>
  <si>
    <t>김찬영, 이성우, 오성록</t>
  </si>
  <si>
    <t>5.2.1</t>
  </si>
  <si>
    <t>필요 모듈 분석</t>
  </si>
  <si>
    <t>5.2.2</t>
  </si>
  <si>
    <t>인터페이스 개발</t>
  </si>
  <si>
    <t>이성우, 오성록</t>
  </si>
  <si>
    <t>5.3</t>
  </si>
  <si>
    <t>진행 업무 점검 및 이슈 해결</t>
  </si>
  <si>
    <t>5.3.1</t>
  </si>
  <si>
    <t>인터페이스 구현</t>
  </si>
  <si>
    <t>5.3.2</t>
  </si>
  <si>
    <t>사진 저장</t>
  </si>
  <si>
    <t>김찬영, 김우중</t>
  </si>
  <si>
    <t>5.3.3</t>
  </si>
  <si>
    <t>데이터베이스/앱 연동</t>
  </si>
  <si>
    <t>5.3.4</t>
  </si>
  <si>
    <t>5.3.5</t>
  </si>
  <si>
    <t>머리스타일 사진 데이터베이스 저장</t>
  </si>
  <si>
    <t>5.4</t>
  </si>
  <si>
    <t>메인화면 2 : 지난 기록 불러오기</t>
  </si>
  <si>
    <t>5.4.1</t>
  </si>
  <si>
    <t>커트 전후 캡쳐</t>
  </si>
  <si>
    <t>5.4.1.1</t>
  </si>
  <si>
    <t>5.4.1.2</t>
  </si>
  <si>
    <t>카메라/앱 연동</t>
  </si>
  <si>
    <t>5.4.1.3</t>
  </si>
  <si>
    <t>5.4.1.4</t>
  </si>
  <si>
    <t>5.4.2</t>
  </si>
  <si>
    <t>History</t>
  </si>
  <si>
    <t>5.4.2.1</t>
  </si>
  <si>
    <t>5.4.2.2</t>
  </si>
  <si>
    <t>5.4.2.3</t>
  </si>
  <si>
    <t>5.5</t>
  </si>
  <si>
    <t>메인화면 3 : Entertainment</t>
  </si>
  <si>
    <t>5.5.1</t>
  </si>
  <si>
    <t>YouTube</t>
  </si>
  <si>
    <t>5.5.1.1</t>
  </si>
  <si>
    <t>YouTube Embeded API</t>
  </si>
  <si>
    <t>5.5.1.2</t>
  </si>
  <si>
    <t>모듈 분석</t>
  </si>
  <si>
    <t>5.5.1.3</t>
  </si>
  <si>
    <t>5.5.2</t>
  </si>
  <si>
    <t>웹툰</t>
  </si>
  <si>
    <t>5.5.2.1</t>
  </si>
  <si>
    <t>5.5.2.2</t>
  </si>
  <si>
    <t>5.6</t>
  </si>
  <si>
    <t>메인화면 4 : 헤어추천</t>
  </si>
  <si>
    <t>5.6.1</t>
  </si>
  <si>
    <t>5.6.2</t>
  </si>
  <si>
    <t>5.6.3</t>
  </si>
  <si>
    <t>딥러닝과 앱 연동</t>
  </si>
  <si>
    <t>강민수</t>
  </si>
  <si>
    <t>5.6.4</t>
  </si>
  <si>
    <t>Azure Face API 분석</t>
  </si>
  <si>
    <t>5.6.5</t>
  </si>
  <si>
    <t>딥러닝 개발</t>
  </si>
  <si>
    <t>6</t>
  </si>
  <si>
    <t>딥러닝</t>
  </si>
  <si>
    <t>6.1</t>
  </si>
  <si>
    <t>로그인 설계</t>
  </si>
  <si>
    <t>6.2</t>
  </si>
  <si>
    <t>개발</t>
  </si>
  <si>
    <t>6.2.1</t>
  </si>
  <si>
    <t>딥러닝 분석 facerecognition</t>
  </si>
  <si>
    <t>6.2.2</t>
  </si>
  <si>
    <t>6.2.3</t>
  </si>
  <si>
    <t>딥러닝/앱 연동</t>
  </si>
  <si>
    <t>6.2.4</t>
  </si>
  <si>
    <t>앱 로그인 인터페이스 구현</t>
  </si>
  <si>
    <t>6.2.5</t>
  </si>
  <si>
    <t>데이터베이스/딥러닝 연동</t>
  </si>
  <si>
    <t>7</t>
  </si>
  <si>
    <t>영상처리</t>
  </si>
  <si>
    <t>김우중</t>
  </si>
  <si>
    <t>7.1</t>
  </si>
  <si>
    <t>영상처리 분석</t>
  </si>
  <si>
    <t>7.2</t>
  </si>
  <si>
    <t>설계</t>
  </si>
  <si>
    <t>7.3</t>
  </si>
  <si>
    <t>7.3.1</t>
  </si>
  <si>
    <t>앱 인터페이스 구현</t>
  </si>
  <si>
    <t>7.3.2</t>
  </si>
  <si>
    <t>7.3.3</t>
  </si>
  <si>
    <t>영상처리 개발</t>
  </si>
  <si>
    <t>7.3.4</t>
  </si>
  <si>
    <t>7.3.5</t>
  </si>
  <si>
    <t>영상처리/앱연결</t>
  </si>
  <si>
    <t>Beauty Mirror</t>
    <phoneticPr fontId="1" type="noConversion"/>
  </si>
  <si>
    <t>1.1</t>
    <phoneticPr fontId="1" type="noConversion"/>
  </si>
  <si>
    <t>외관틀 설계도</t>
    <phoneticPr fontId="1" type="noConversion"/>
  </si>
  <si>
    <t>이성우, 오성록, 강민수</t>
    <phoneticPr fontId="1" type="noConversion"/>
  </si>
  <si>
    <t>8</t>
    <phoneticPr fontId="1" type="noConversion"/>
  </si>
  <si>
    <t>8.1</t>
    <phoneticPr fontId="1" type="noConversion"/>
  </si>
  <si>
    <t>서버구축</t>
    <phoneticPr fontId="1" type="noConversion"/>
  </si>
  <si>
    <t>김찬영</t>
    <phoneticPr fontId="1" type="noConversion"/>
  </si>
  <si>
    <t>AWS조사</t>
    <phoneticPr fontId="1" type="noConversion"/>
  </si>
  <si>
    <t>8.2</t>
    <phoneticPr fontId="1" type="noConversion"/>
  </si>
  <si>
    <t>AWS구축</t>
    <phoneticPr fontId="1" type="noConversion"/>
  </si>
  <si>
    <t>8.3</t>
    <phoneticPr fontId="1" type="noConversion"/>
  </si>
  <si>
    <t>데이터베이스 구축</t>
    <phoneticPr fontId="1" type="noConversion"/>
  </si>
  <si>
    <t>9</t>
    <phoneticPr fontId="1" type="noConversion"/>
  </si>
  <si>
    <t>테스트 및 오류수정</t>
    <phoneticPr fontId="1" type="noConversion"/>
  </si>
  <si>
    <t>김찬영, 이성우, 김우중, 강민수, 오성록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</si>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</sst>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;@"/>
    <numFmt numFmtId="177" formatCode="dd/mm/yy;@"/>
    <numFmt numFmtId="178" formatCode="yy&quot;-&quot;mm&quot;-&quot;dd;@"/>
    <numFmt numFmtId="179" formatCode="yy/mm/dd"/>
  </numFmts>
  <fonts count="21" x14ac:knownFonts="1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11"/>
      <name val="돋움"/>
      <family val="3"/>
      <charset val="129"/>
    </font>
    <font>
      <sz val="9"/>
      <color indexed="64"/>
      <name val="맑은 고딕"/>
      <family val="3"/>
      <charset val="129"/>
    </font>
    <font>
      <b/>
      <sz val="9"/>
      <color indexed="64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u/>
      <sz val="9"/>
      <color indexed="8"/>
      <name val="맑은 고딕"/>
      <family val="3"/>
      <charset val="129"/>
    </font>
    <font>
      <sz val="8"/>
      <name val="돋움"/>
      <family val="3"/>
      <charset val="129"/>
    </font>
    <font>
      <b/>
      <sz val="9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9EEEE"/>
        <bgColor indexed="9"/>
      </patternFill>
    </fill>
    <fill>
      <patternFill patternType="solid">
        <fgColor rgb="FFC9EEEE"/>
        <bgColor indexed="64"/>
      </patternFill>
    </fill>
    <fill>
      <patternFill patternType="solid">
        <fgColor rgb="FFC5C5C5"/>
        <bgColor indexed="9"/>
      </patternFill>
    </fill>
    <fill>
      <patternFill patternType="solid">
        <fgColor rgb="FFC5C5C5"/>
        <bgColor indexed="64"/>
      </patternFill>
    </fill>
    <fill>
      <patternFill patternType="solid">
        <fgColor rgb="FFB9B9B9"/>
        <bgColor indexed="9"/>
      </patternFill>
    </fill>
    <fill>
      <patternFill patternType="solid">
        <fgColor indexed="9"/>
        <bgColor indexed="9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4" fillId="0" borderId="0">
      <alignment vertical="center"/>
    </xf>
    <xf numFmtId="0" fontId="14" fillId="0" borderId="0">
      <alignment vertical="center"/>
    </xf>
  </cellStyleXfs>
  <cellXfs count="13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center" textRotation="90"/>
    </xf>
    <xf numFmtId="176" fontId="3" fillId="0" borderId="0" xfId="0" applyNumberFormat="1" applyFont="1" applyAlignment="1">
      <alignment horizontal="center" vertical="top" textRotation="90"/>
    </xf>
    <xf numFmtId="14" fontId="4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176" fontId="3" fillId="0" borderId="0" xfId="0" applyNumberFormat="1" applyFont="1" applyAlignment="1">
      <alignment horizontal="center" vertical="top" textRotation="90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vertical="center"/>
    </xf>
    <xf numFmtId="0" fontId="15" fillId="0" borderId="5" xfId="1" applyFont="1" applyBorder="1">
      <alignment vertical="center"/>
    </xf>
    <xf numFmtId="0" fontId="15" fillId="0" borderId="5" xfId="1" applyFont="1" applyBorder="1" applyAlignment="1">
      <alignment horizontal="left" vertical="center"/>
    </xf>
    <xf numFmtId="0" fontId="10" fillId="0" borderId="5" xfId="1" applyFont="1" applyBorder="1" applyAlignment="1">
      <alignment horizontal="left" vertical="center"/>
    </xf>
    <xf numFmtId="0" fontId="15" fillId="0" borderId="5" xfId="1" applyFont="1" applyBorder="1" applyAlignment="1">
      <alignment horizontal="left" vertical="center" wrapText="1"/>
    </xf>
    <xf numFmtId="0" fontId="18" fillId="0" borderId="0" xfId="0" applyFont="1"/>
    <xf numFmtId="0" fontId="8" fillId="0" borderId="0" xfId="0" applyFont="1" applyAlignment="1">
      <alignment horizontal="left" vertical="center"/>
    </xf>
    <xf numFmtId="0" fontId="15" fillId="0" borderId="6" xfId="1" applyFont="1" applyBorder="1">
      <alignment vertical="center"/>
    </xf>
    <xf numFmtId="0" fontId="15" fillId="0" borderId="6" xfId="1" applyFont="1" applyBorder="1" applyAlignment="1">
      <alignment horizontal="left" vertical="center"/>
    </xf>
    <xf numFmtId="0" fontId="10" fillId="0" borderId="6" xfId="1" applyFont="1" applyBorder="1" applyAlignment="1">
      <alignment horizontal="left" vertical="center"/>
    </xf>
    <xf numFmtId="0" fontId="2" fillId="2" borderId="7" xfId="1" applyFont="1" applyFill="1" applyBorder="1">
      <alignment vertical="center"/>
    </xf>
    <xf numFmtId="0" fontId="3" fillId="2" borderId="7" xfId="1" applyFont="1" applyFill="1" applyBorder="1" applyAlignment="1">
      <alignment horizontal="left" vertical="center"/>
    </xf>
    <xf numFmtId="14" fontId="2" fillId="2" borderId="7" xfId="1" applyNumberFormat="1" applyFont="1" applyFill="1" applyBorder="1" applyAlignment="1">
      <alignment horizontal="right" vertical="center"/>
    </xf>
    <xf numFmtId="0" fontId="2" fillId="2" borderId="7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right" vertical="center"/>
    </xf>
    <xf numFmtId="14" fontId="6" fillId="3" borderId="7" xfId="1" applyNumberFormat="1" applyFont="1" applyFill="1" applyBorder="1" applyAlignment="1">
      <alignment horizontal="right" vertical="center"/>
    </xf>
    <xf numFmtId="0" fontId="2" fillId="2" borderId="9" xfId="1" applyFont="1" applyFill="1" applyBorder="1">
      <alignment vertical="center"/>
    </xf>
    <xf numFmtId="0" fontId="3" fillId="2" borderId="9" xfId="1" applyFont="1" applyFill="1" applyBorder="1" applyAlignment="1">
      <alignment horizontal="left" vertical="center"/>
    </xf>
    <xf numFmtId="14" fontId="2" fillId="2" borderId="9" xfId="1" applyNumberFormat="1" applyFont="1" applyFill="1" applyBorder="1" applyAlignment="1">
      <alignment horizontal="right" vertical="center"/>
    </xf>
    <xf numFmtId="0" fontId="15" fillId="5" borderId="8" xfId="1" applyFont="1" applyFill="1" applyBorder="1">
      <alignment vertical="center"/>
    </xf>
    <xf numFmtId="0" fontId="15" fillId="0" borderId="8" xfId="1" applyFont="1" applyBorder="1">
      <alignment vertical="center"/>
    </xf>
    <xf numFmtId="0" fontId="15" fillId="0" borderId="8" xfId="1" applyFont="1" applyBorder="1" applyAlignment="1">
      <alignment horizontal="left" vertical="center"/>
    </xf>
    <xf numFmtId="0" fontId="14" fillId="0" borderId="3" xfId="1" applyBorder="1">
      <alignment vertical="center"/>
    </xf>
    <xf numFmtId="0" fontId="2" fillId="0" borderId="10" xfId="1" applyFont="1" applyBorder="1">
      <alignment vertical="center"/>
    </xf>
    <xf numFmtId="0" fontId="3" fillId="0" borderId="10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5" fillId="0" borderId="6" xfId="1" applyFont="1" applyBorder="1" applyAlignment="1">
      <alignment horizontal="left" vertical="center" wrapText="1"/>
    </xf>
    <xf numFmtId="14" fontId="2" fillId="7" borderId="7" xfId="1" applyNumberFormat="1" applyFont="1" applyFill="1" applyBorder="1" applyAlignment="1">
      <alignment horizontal="right" vertical="center"/>
    </xf>
    <xf numFmtId="0" fontId="15" fillId="0" borderId="11" xfId="1" applyFont="1" applyBorder="1">
      <alignment vertical="center"/>
    </xf>
    <xf numFmtId="0" fontId="15" fillId="0" borderId="11" xfId="1" applyFont="1" applyBorder="1" applyAlignment="1">
      <alignment horizontal="left" vertical="center"/>
    </xf>
    <xf numFmtId="0" fontId="16" fillId="9" borderId="7" xfId="1" applyFont="1" applyFill="1" applyBorder="1">
      <alignment vertical="center"/>
    </xf>
    <xf numFmtId="0" fontId="16" fillId="9" borderId="7" xfId="1" applyFont="1" applyFill="1" applyBorder="1" applyAlignment="1">
      <alignment horizontal="left" vertical="center"/>
    </xf>
    <xf numFmtId="14" fontId="16" fillId="9" borderId="7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177" fontId="11" fillId="3" borderId="5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4" fontId="2" fillId="2" borderId="7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right" vertical="center"/>
    </xf>
    <xf numFmtId="14" fontId="6" fillId="3" borderId="7" xfId="0" applyNumberFormat="1" applyFont="1" applyFill="1" applyBorder="1" applyAlignment="1">
      <alignment horizontal="right" vertical="center"/>
    </xf>
    <xf numFmtId="0" fontId="2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14" fontId="2" fillId="2" borderId="9" xfId="0" applyNumberFormat="1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right" vertical="center"/>
    </xf>
    <xf numFmtId="14" fontId="6" fillId="3" borderId="9" xfId="0" applyNumberFormat="1" applyFont="1" applyFill="1" applyBorder="1" applyAlignment="1">
      <alignment horizontal="right" vertical="center"/>
    </xf>
    <xf numFmtId="0" fontId="9" fillId="6" borderId="5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178" fontId="9" fillId="3" borderId="5" xfId="0" applyNumberFormat="1" applyFont="1" applyFill="1" applyBorder="1" applyAlignment="1">
      <alignment horizontal="right" vertical="center"/>
    </xf>
    <xf numFmtId="178" fontId="15" fillId="3" borderId="5" xfId="1" applyNumberFormat="1" applyFont="1" applyFill="1" applyBorder="1" applyAlignment="1">
      <alignment horizontal="right" vertical="center"/>
    </xf>
    <xf numFmtId="178" fontId="15" fillId="6" borderId="8" xfId="1" applyNumberFormat="1" applyFont="1" applyFill="1" applyBorder="1" applyAlignment="1">
      <alignment horizontal="right" vertical="center"/>
    </xf>
    <xf numFmtId="178" fontId="15" fillId="3" borderId="6" xfId="1" applyNumberFormat="1" applyFont="1" applyFill="1" applyBorder="1" applyAlignment="1">
      <alignment horizontal="right" vertical="center"/>
    </xf>
    <xf numFmtId="179" fontId="3" fillId="0" borderId="10" xfId="1" applyNumberFormat="1" applyFont="1" applyBorder="1" applyAlignment="1">
      <alignment horizontal="right" vertical="center"/>
    </xf>
    <xf numFmtId="178" fontId="15" fillId="0" borderId="5" xfId="1" applyNumberFormat="1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right" vertical="center"/>
    </xf>
    <xf numFmtId="177" fontId="11" fillId="3" borderId="11" xfId="0" applyNumberFormat="1" applyFont="1" applyFill="1" applyBorder="1" applyAlignment="1">
      <alignment horizontal="right" vertical="center"/>
    </xf>
    <xf numFmtId="0" fontId="16" fillId="5" borderId="7" xfId="1" applyFont="1" applyFill="1" applyBorder="1">
      <alignment vertical="center"/>
    </xf>
    <xf numFmtId="0" fontId="7" fillId="6" borderId="7" xfId="0" applyFont="1" applyFill="1" applyBorder="1" applyAlignment="1">
      <alignment horizontal="center" vertical="center"/>
    </xf>
    <xf numFmtId="178" fontId="15" fillId="3" borderId="5" xfId="2" applyNumberFormat="1" applyFont="1" applyFill="1" applyBorder="1" applyAlignment="1">
      <alignment horizontal="right" vertical="center"/>
    </xf>
    <xf numFmtId="178" fontId="15" fillId="10" borderId="5" xfId="2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left" vertical="center"/>
    </xf>
    <xf numFmtId="0" fontId="2" fillId="8" borderId="7" xfId="1" applyFont="1" applyFill="1" applyBorder="1" applyAlignment="1">
      <alignment horizontal="left" vertical="center"/>
    </xf>
    <xf numFmtId="0" fontId="20" fillId="9" borderId="7" xfId="1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left" vertical="center"/>
    </xf>
    <xf numFmtId="0" fontId="15" fillId="0" borderId="14" xfId="1" applyFont="1" applyBorder="1" applyAlignment="1">
      <alignment horizontal="left" vertical="center"/>
    </xf>
    <xf numFmtId="178" fontId="15" fillId="0" borderId="11" xfId="1" applyNumberFormat="1" applyFont="1" applyBorder="1" applyAlignment="1">
      <alignment horizontal="right" vertical="center"/>
    </xf>
    <xf numFmtId="0" fontId="17" fillId="6" borderId="7" xfId="0" applyFont="1" applyFill="1" applyBorder="1" applyAlignment="1">
      <alignment horizontal="left" vertical="center"/>
    </xf>
    <xf numFmtId="178" fontId="16" fillId="6" borderId="7" xfId="1" applyNumberFormat="1" applyFont="1" applyFill="1" applyBorder="1" applyAlignment="1">
      <alignment horizontal="right" vertical="center"/>
    </xf>
    <xf numFmtId="177" fontId="6" fillId="3" borderId="7" xfId="0" applyNumberFormat="1" applyFont="1" applyFill="1" applyBorder="1" applyAlignment="1">
      <alignment horizontal="right" vertical="center"/>
    </xf>
    <xf numFmtId="0" fontId="16" fillId="9" borderId="5" xfId="1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right" vertical="center"/>
    </xf>
    <xf numFmtId="9" fontId="7" fillId="2" borderId="17" xfId="0" applyNumberFormat="1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left" vertical="center"/>
    </xf>
    <xf numFmtId="9" fontId="7" fillId="2" borderId="19" xfId="0" applyNumberFormat="1" applyFont="1" applyFill="1" applyBorder="1" applyAlignment="1">
      <alignment horizontal="right" vertical="center"/>
    </xf>
    <xf numFmtId="20" fontId="3" fillId="0" borderId="20" xfId="0" quotePrefix="1" applyNumberFormat="1" applyFont="1" applyBorder="1" applyAlignment="1">
      <alignment horizontal="left" vertical="center"/>
    </xf>
    <xf numFmtId="9" fontId="10" fillId="0" borderId="21" xfId="0" applyNumberFormat="1" applyFont="1" applyBorder="1" applyAlignment="1">
      <alignment horizontal="right" vertical="center"/>
    </xf>
    <xf numFmtId="20" fontId="3" fillId="0" borderId="20" xfId="1" quotePrefix="1" applyNumberFormat="1" applyFont="1" applyBorder="1" applyAlignment="1">
      <alignment horizontal="left" vertical="center"/>
    </xf>
    <xf numFmtId="20" fontId="3" fillId="5" borderId="15" xfId="1" quotePrefix="1" applyNumberFormat="1" applyFont="1" applyFill="1" applyBorder="1" applyAlignment="1">
      <alignment horizontal="left" vertical="center"/>
    </xf>
    <xf numFmtId="9" fontId="10" fillId="6" borderId="21" xfId="0" applyNumberFormat="1" applyFont="1" applyFill="1" applyBorder="1" applyAlignment="1">
      <alignment horizontal="right" vertical="center"/>
    </xf>
    <xf numFmtId="0" fontId="2" fillId="2" borderId="18" xfId="1" quotePrefix="1" applyFont="1" applyFill="1" applyBorder="1" applyAlignment="1">
      <alignment horizontal="left" vertical="center"/>
    </xf>
    <xf numFmtId="20" fontId="3" fillId="0" borderId="22" xfId="1" quotePrefix="1" applyNumberFormat="1" applyFont="1" applyBorder="1" applyAlignment="1">
      <alignment horizontal="left" vertical="center"/>
    </xf>
    <xf numFmtId="20" fontId="3" fillId="0" borderId="20" xfId="1" applyNumberFormat="1" applyFont="1" applyBorder="1" applyAlignment="1">
      <alignment horizontal="left" vertical="center"/>
    </xf>
    <xf numFmtId="20" fontId="3" fillId="0" borderId="15" xfId="1" applyNumberFormat="1" applyFont="1" applyBorder="1" applyAlignment="1">
      <alignment horizontal="left" vertical="center"/>
    </xf>
    <xf numFmtId="0" fontId="2" fillId="2" borderId="16" xfId="1" quotePrefix="1" applyFont="1" applyFill="1" applyBorder="1" applyAlignment="1">
      <alignment horizontal="left" vertical="center"/>
    </xf>
    <xf numFmtId="0" fontId="3" fillId="2" borderId="17" xfId="1" applyFont="1" applyFill="1" applyBorder="1" applyAlignment="1">
      <alignment horizontal="left" vertical="center"/>
    </xf>
    <xf numFmtId="0" fontId="3" fillId="0" borderId="23" xfId="1" quotePrefix="1" applyFont="1" applyBorder="1" applyAlignment="1">
      <alignment horizontal="left" vertical="center"/>
    </xf>
    <xf numFmtId="0" fontId="2" fillId="2" borderId="16" xfId="1" applyFont="1" applyFill="1" applyBorder="1" applyAlignment="1">
      <alignment horizontal="left" vertical="center"/>
    </xf>
    <xf numFmtId="0" fontId="3" fillId="0" borderId="23" xfId="1" applyFont="1" applyBorder="1" applyAlignment="1">
      <alignment horizontal="left" vertical="center"/>
    </xf>
    <xf numFmtId="9" fontId="16" fillId="2" borderId="17" xfId="1" applyNumberFormat="1" applyFont="1" applyFill="1" applyBorder="1" applyAlignment="1">
      <alignment horizontal="right" vertical="center"/>
    </xf>
    <xf numFmtId="20" fontId="3" fillId="0" borderId="24" xfId="1" quotePrefix="1" applyNumberFormat="1" applyFont="1" applyBorder="1" applyAlignment="1">
      <alignment horizontal="left" vertical="center"/>
    </xf>
    <xf numFmtId="20" fontId="2" fillId="9" borderId="16" xfId="1" quotePrefix="1" applyNumberFormat="1" applyFont="1" applyFill="1" applyBorder="1" applyAlignment="1">
      <alignment horizontal="left" vertical="center"/>
    </xf>
    <xf numFmtId="9" fontId="10" fillId="0" borderId="25" xfId="0" applyNumberFormat="1" applyFont="1" applyBorder="1" applyAlignment="1">
      <alignment horizontal="right" vertical="center"/>
    </xf>
    <xf numFmtId="20" fontId="2" fillId="5" borderId="16" xfId="1" quotePrefix="1" applyNumberFormat="1" applyFont="1" applyFill="1" applyBorder="1" applyAlignment="1">
      <alignment horizontal="left" vertical="center"/>
    </xf>
    <xf numFmtId="9" fontId="17" fillId="6" borderId="17" xfId="0" applyNumberFormat="1" applyFont="1" applyFill="1" applyBorder="1" applyAlignment="1">
      <alignment horizontal="right" vertical="center"/>
    </xf>
  </cellXfs>
  <cellStyles count="3">
    <cellStyle name="표준" xfId="0" builtinId="0"/>
    <cellStyle name="표준_Sheet1" xfId="1" xr:uid="{00000000-0005-0000-0000-000001000000}"/>
    <cellStyle name="표준_WBS" xfId="2" xr:uid="{00000000-0005-0000-0000-000002000000}"/>
  </cellStyles>
  <dxfs count="17"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</dxfs>
  <tableStyles count="0" defaultTableStyle="TableStyleMedium9" defaultPivotStyle="PivotStyleLight16"/>
  <colors>
    <mruColors>
      <color rgb="FFC9EEE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V87"/>
  <sheetViews>
    <sheetView showGridLines="0" tabSelected="1" topLeftCell="E1" zoomScale="110" workbookViewId="0">
      <pane ySplit="4" topLeftCell="A5" activePane="bottomLeft" state="frozen"/>
      <selection pane="bottomLeft" activeCell="J83" sqref="J83"/>
    </sheetView>
    <sheetView tabSelected="1" workbookViewId="1"/>
    <sheetView showGridLines="0" tabSelected="1" workbookViewId="2"/>
  </sheetViews>
  <sheetFormatPr defaultColWidth="8.69921875" defaultRowHeight="13.2" x14ac:dyDescent="0.25"/>
  <cols>
    <col min="1" max="1" width="6.3984375" style="1" customWidth="1"/>
    <col min="2" max="2" width="26.09765625" style="2" bestFit="1" customWidth="1"/>
    <col min="3" max="3" width="29" style="3" bestFit="1" customWidth="1"/>
    <col min="4" max="4" width="9.3984375" style="3" customWidth="1"/>
    <col min="5" max="6" width="9.796875" style="1" bestFit="1" customWidth="1"/>
    <col min="7" max="7" width="5.5" style="1" customWidth="1"/>
    <col min="8" max="8" width="2.3984375" style="1" hidden="1" customWidth="1"/>
    <col min="9" max="9" width="7.59765625" style="1" hidden="1" customWidth="1"/>
    <col min="10" max="10" width="6.19921875" style="4" customWidth="1"/>
    <col min="11" max="11" width="0.3984375" style="3" hidden="1" customWidth="1"/>
    <col min="12" max="251" width="1.59765625" style="2" customWidth="1"/>
    <col min="252" max="16384" width="8.69921875" style="2"/>
  </cols>
  <sheetData>
    <row r="1" spans="1:256" ht="15" customHeight="1" x14ac:dyDescent="0.25">
      <c r="K1" s="5"/>
    </row>
    <row r="2" spans="1:256" s="8" customFormat="1" ht="19.2" x14ac:dyDescent="0.45">
      <c r="A2" s="6"/>
      <c r="B2" s="15" t="s">
        <v>147</v>
      </c>
      <c r="C2" s="7"/>
      <c r="D2" s="7"/>
      <c r="F2" s="6"/>
      <c r="G2" s="6"/>
      <c r="H2" s="6"/>
      <c r="I2" s="6"/>
      <c r="J2" s="9"/>
      <c r="L2" s="31" t="s">
        <v>2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</row>
    <row r="3" spans="1:256" s="12" customFormat="1" ht="29.4" customHeight="1" x14ac:dyDescent="0.25">
      <c r="A3" s="1"/>
      <c r="B3" s="1"/>
      <c r="C3" s="1"/>
      <c r="D3" s="3"/>
      <c r="E3" s="1"/>
      <c r="F3" s="1"/>
      <c r="G3" s="1"/>
      <c r="H3" s="1"/>
      <c r="I3" s="1"/>
      <c r="J3" s="4"/>
      <c r="K3" s="1"/>
      <c r="L3" s="11">
        <f>VLOOKUP(3,A:E,5)</f>
        <v>43464</v>
      </c>
      <c r="M3" s="11">
        <f>L3+1</f>
        <v>43465</v>
      </c>
      <c r="N3" s="11">
        <f t="shared" ref="N3:BY3" si="0">M3+1</f>
        <v>43466</v>
      </c>
      <c r="O3" s="11">
        <f t="shared" si="0"/>
        <v>43467</v>
      </c>
      <c r="P3" s="11">
        <f t="shared" si="0"/>
        <v>43468</v>
      </c>
      <c r="Q3" s="11">
        <f t="shared" si="0"/>
        <v>43469</v>
      </c>
      <c r="R3" s="16">
        <f t="shared" si="0"/>
        <v>43470</v>
      </c>
      <c r="S3" s="16">
        <f t="shared" si="0"/>
        <v>43471</v>
      </c>
      <c r="T3" s="16">
        <f t="shared" si="0"/>
        <v>43472</v>
      </c>
      <c r="U3" s="16">
        <f t="shared" si="0"/>
        <v>43473</v>
      </c>
      <c r="V3" s="16">
        <f t="shared" si="0"/>
        <v>43474</v>
      </c>
      <c r="W3" s="16">
        <f t="shared" si="0"/>
        <v>43475</v>
      </c>
      <c r="X3" s="16">
        <f t="shared" si="0"/>
        <v>43476</v>
      </c>
      <c r="Y3" s="16">
        <f t="shared" si="0"/>
        <v>43477</v>
      </c>
      <c r="Z3" s="11">
        <f t="shared" si="0"/>
        <v>43478</v>
      </c>
      <c r="AA3" s="11">
        <f t="shared" si="0"/>
        <v>43479</v>
      </c>
      <c r="AB3" s="11">
        <f t="shared" si="0"/>
        <v>43480</v>
      </c>
      <c r="AC3" s="11">
        <f t="shared" si="0"/>
        <v>43481</v>
      </c>
      <c r="AD3" s="11">
        <f t="shared" si="0"/>
        <v>43482</v>
      </c>
      <c r="AE3" s="11">
        <f t="shared" si="0"/>
        <v>43483</v>
      </c>
      <c r="AF3" s="11">
        <f t="shared" si="0"/>
        <v>43484</v>
      </c>
      <c r="AG3" s="11">
        <f t="shared" si="0"/>
        <v>43485</v>
      </c>
      <c r="AH3" s="11">
        <f t="shared" si="0"/>
        <v>43486</v>
      </c>
      <c r="AI3" s="11">
        <f t="shared" si="0"/>
        <v>43487</v>
      </c>
      <c r="AJ3" s="11">
        <f t="shared" si="0"/>
        <v>43488</v>
      </c>
      <c r="AK3" s="11">
        <f t="shared" si="0"/>
        <v>43489</v>
      </c>
      <c r="AL3" s="11">
        <f t="shared" si="0"/>
        <v>43490</v>
      </c>
      <c r="AM3" s="11">
        <f t="shared" si="0"/>
        <v>43491</v>
      </c>
      <c r="AN3" s="11">
        <f t="shared" si="0"/>
        <v>43492</v>
      </c>
      <c r="AO3" s="11">
        <f t="shared" si="0"/>
        <v>43493</v>
      </c>
      <c r="AP3" s="11">
        <f t="shared" si="0"/>
        <v>43494</v>
      </c>
      <c r="AQ3" s="11">
        <f t="shared" si="0"/>
        <v>43495</v>
      </c>
      <c r="AR3" s="11">
        <f t="shared" si="0"/>
        <v>43496</v>
      </c>
      <c r="AS3" s="11">
        <f t="shared" si="0"/>
        <v>43497</v>
      </c>
      <c r="AT3" s="11">
        <f t="shared" si="0"/>
        <v>43498</v>
      </c>
      <c r="AU3" s="11">
        <f t="shared" si="0"/>
        <v>43499</v>
      </c>
      <c r="AV3" s="11">
        <f t="shared" si="0"/>
        <v>43500</v>
      </c>
      <c r="AW3" s="11">
        <f t="shared" si="0"/>
        <v>43501</v>
      </c>
      <c r="AX3" s="11">
        <f t="shared" si="0"/>
        <v>43502</v>
      </c>
      <c r="AY3" s="11">
        <f t="shared" si="0"/>
        <v>43503</v>
      </c>
      <c r="AZ3" s="11">
        <f t="shared" si="0"/>
        <v>43504</v>
      </c>
      <c r="BA3" s="11">
        <f t="shared" si="0"/>
        <v>43505</v>
      </c>
      <c r="BB3" s="11">
        <f t="shared" si="0"/>
        <v>43506</v>
      </c>
      <c r="BC3" s="11">
        <f t="shared" si="0"/>
        <v>43507</v>
      </c>
      <c r="BD3" s="11">
        <f t="shared" si="0"/>
        <v>43508</v>
      </c>
      <c r="BE3" s="11">
        <f t="shared" si="0"/>
        <v>43509</v>
      </c>
      <c r="BF3" s="11">
        <f t="shared" si="0"/>
        <v>43510</v>
      </c>
      <c r="BG3" s="11">
        <f t="shared" si="0"/>
        <v>43511</v>
      </c>
      <c r="BH3" s="11">
        <f t="shared" si="0"/>
        <v>43512</v>
      </c>
      <c r="BI3" s="11">
        <f t="shared" si="0"/>
        <v>43513</v>
      </c>
      <c r="BJ3" s="11">
        <f t="shared" si="0"/>
        <v>43514</v>
      </c>
      <c r="BK3" s="11">
        <f t="shared" si="0"/>
        <v>43515</v>
      </c>
      <c r="BL3" s="11">
        <f t="shared" si="0"/>
        <v>43516</v>
      </c>
      <c r="BM3" s="11">
        <f t="shared" si="0"/>
        <v>43517</v>
      </c>
      <c r="BN3" s="11">
        <f t="shared" si="0"/>
        <v>43518</v>
      </c>
      <c r="BO3" s="11">
        <f t="shared" si="0"/>
        <v>43519</v>
      </c>
      <c r="BP3" s="11">
        <f t="shared" si="0"/>
        <v>43520</v>
      </c>
      <c r="BQ3" s="11">
        <f t="shared" si="0"/>
        <v>43521</v>
      </c>
      <c r="BR3" s="11">
        <f t="shared" si="0"/>
        <v>43522</v>
      </c>
      <c r="BS3" s="11">
        <f t="shared" si="0"/>
        <v>43523</v>
      </c>
      <c r="BT3" s="11">
        <f t="shared" si="0"/>
        <v>43524</v>
      </c>
      <c r="BU3" s="11">
        <f t="shared" si="0"/>
        <v>43525</v>
      </c>
      <c r="BV3" s="11">
        <f t="shared" si="0"/>
        <v>43526</v>
      </c>
      <c r="BW3" s="11">
        <f t="shared" si="0"/>
        <v>43527</v>
      </c>
      <c r="BX3" s="11">
        <f t="shared" si="0"/>
        <v>43528</v>
      </c>
      <c r="BY3" s="11">
        <f t="shared" si="0"/>
        <v>43529</v>
      </c>
      <c r="BZ3" s="11">
        <f t="shared" ref="BZ3:EK3" si="1">BY3+1</f>
        <v>43530</v>
      </c>
      <c r="CA3" s="11">
        <f t="shared" si="1"/>
        <v>43531</v>
      </c>
      <c r="CB3" s="11">
        <f t="shared" si="1"/>
        <v>43532</v>
      </c>
      <c r="CC3" s="11">
        <f t="shared" si="1"/>
        <v>43533</v>
      </c>
      <c r="CD3" s="11">
        <f t="shared" si="1"/>
        <v>43534</v>
      </c>
      <c r="CE3" s="11">
        <f t="shared" si="1"/>
        <v>43535</v>
      </c>
      <c r="CF3" s="11">
        <f t="shared" si="1"/>
        <v>43536</v>
      </c>
      <c r="CG3" s="11">
        <f t="shared" si="1"/>
        <v>43537</v>
      </c>
      <c r="CH3" s="11">
        <f t="shared" si="1"/>
        <v>43538</v>
      </c>
      <c r="CI3" s="11">
        <f t="shared" si="1"/>
        <v>43539</v>
      </c>
      <c r="CJ3" s="11">
        <f t="shared" si="1"/>
        <v>43540</v>
      </c>
      <c r="CK3" s="11">
        <f t="shared" si="1"/>
        <v>43541</v>
      </c>
      <c r="CL3" s="11">
        <f t="shared" si="1"/>
        <v>43542</v>
      </c>
      <c r="CM3" s="11">
        <f t="shared" si="1"/>
        <v>43543</v>
      </c>
      <c r="CN3" s="11">
        <f t="shared" si="1"/>
        <v>43544</v>
      </c>
      <c r="CO3" s="11">
        <f t="shared" si="1"/>
        <v>43545</v>
      </c>
      <c r="CP3" s="11">
        <f t="shared" si="1"/>
        <v>43546</v>
      </c>
      <c r="CQ3" s="11">
        <f t="shared" si="1"/>
        <v>43547</v>
      </c>
      <c r="CR3" s="11">
        <f t="shared" si="1"/>
        <v>43548</v>
      </c>
      <c r="CS3" s="11">
        <f t="shared" si="1"/>
        <v>43549</v>
      </c>
      <c r="CT3" s="11">
        <f t="shared" si="1"/>
        <v>43550</v>
      </c>
      <c r="CU3" s="11">
        <f t="shared" si="1"/>
        <v>43551</v>
      </c>
      <c r="CV3" s="11">
        <f t="shared" si="1"/>
        <v>43552</v>
      </c>
      <c r="CW3" s="11">
        <f t="shared" si="1"/>
        <v>43553</v>
      </c>
      <c r="CX3" s="11">
        <f t="shared" si="1"/>
        <v>43554</v>
      </c>
      <c r="CY3" s="11">
        <f t="shared" si="1"/>
        <v>43555</v>
      </c>
      <c r="CZ3" s="11">
        <f t="shared" si="1"/>
        <v>43556</v>
      </c>
      <c r="DA3" s="11">
        <f t="shared" si="1"/>
        <v>43557</v>
      </c>
      <c r="DB3" s="11">
        <f t="shared" si="1"/>
        <v>43558</v>
      </c>
      <c r="DC3" s="11">
        <f t="shared" si="1"/>
        <v>43559</v>
      </c>
      <c r="DD3" s="11">
        <f t="shared" si="1"/>
        <v>43560</v>
      </c>
      <c r="DE3" s="11">
        <f t="shared" si="1"/>
        <v>43561</v>
      </c>
      <c r="DF3" s="11">
        <f t="shared" si="1"/>
        <v>43562</v>
      </c>
      <c r="DG3" s="11">
        <f t="shared" si="1"/>
        <v>43563</v>
      </c>
      <c r="DH3" s="11">
        <f t="shared" si="1"/>
        <v>43564</v>
      </c>
      <c r="DI3" s="11">
        <f t="shared" si="1"/>
        <v>43565</v>
      </c>
      <c r="DJ3" s="11">
        <f t="shared" si="1"/>
        <v>43566</v>
      </c>
      <c r="DK3" s="11">
        <f t="shared" si="1"/>
        <v>43567</v>
      </c>
      <c r="DL3" s="11">
        <f t="shared" si="1"/>
        <v>43568</v>
      </c>
      <c r="DM3" s="11">
        <f t="shared" si="1"/>
        <v>43569</v>
      </c>
      <c r="DN3" s="11">
        <f t="shared" si="1"/>
        <v>43570</v>
      </c>
      <c r="DO3" s="11">
        <f t="shared" si="1"/>
        <v>43571</v>
      </c>
      <c r="DP3" s="11">
        <f t="shared" si="1"/>
        <v>43572</v>
      </c>
      <c r="DQ3" s="11">
        <f t="shared" si="1"/>
        <v>43573</v>
      </c>
      <c r="DR3" s="11">
        <f t="shared" si="1"/>
        <v>43574</v>
      </c>
      <c r="DS3" s="11">
        <f t="shared" si="1"/>
        <v>43575</v>
      </c>
      <c r="DT3" s="11">
        <f t="shared" si="1"/>
        <v>43576</v>
      </c>
      <c r="DU3" s="11">
        <f t="shared" si="1"/>
        <v>43577</v>
      </c>
      <c r="DV3" s="11">
        <f t="shared" si="1"/>
        <v>43578</v>
      </c>
      <c r="DW3" s="11">
        <f t="shared" si="1"/>
        <v>43579</v>
      </c>
      <c r="DX3" s="11">
        <f t="shared" si="1"/>
        <v>43580</v>
      </c>
      <c r="DY3" s="11">
        <f t="shared" si="1"/>
        <v>43581</v>
      </c>
      <c r="DZ3" s="11">
        <f t="shared" si="1"/>
        <v>43582</v>
      </c>
      <c r="EA3" s="11">
        <f t="shared" si="1"/>
        <v>43583</v>
      </c>
      <c r="EB3" s="11">
        <f t="shared" si="1"/>
        <v>43584</v>
      </c>
      <c r="EC3" s="11">
        <f t="shared" si="1"/>
        <v>43585</v>
      </c>
      <c r="ED3" s="11">
        <f t="shared" si="1"/>
        <v>43586</v>
      </c>
      <c r="EE3" s="11">
        <f t="shared" si="1"/>
        <v>43587</v>
      </c>
      <c r="EF3" s="11">
        <f t="shared" si="1"/>
        <v>43588</v>
      </c>
      <c r="EG3" s="11">
        <f t="shared" si="1"/>
        <v>43589</v>
      </c>
      <c r="EH3" s="11">
        <f t="shared" si="1"/>
        <v>43590</v>
      </c>
      <c r="EI3" s="11">
        <f t="shared" si="1"/>
        <v>43591</v>
      </c>
      <c r="EJ3" s="11">
        <f t="shared" si="1"/>
        <v>43592</v>
      </c>
      <c r="EK3" s="11">
        <f t="shared" si="1"/>
        <v>43593</v>
      </c>
      <c r="EL3" s="11">
        <f t="shared" ref="EL3:GW3" si="2">EK3+1</f>
        <v>43594</v>
      </c>
      <c r="EM3" s="11">
        <f t="shared" si="2"/>
        <v>43595</v>
      </c>
      <c r="EN3" s="11">
        <f t="shared" si="2"/>
        <v>43596</v>
      </c>
      <c r="EO3" s="11">
        <f t="shared" si="2"/>
        <v>43597</v>
      </c>
      <c r="EP3" s="11">
        <f t="shared" si="2"/>
        <v>43598</v>
      </c>
      <c r="EQ3" s="11">
        <f t="shared" si="2"/>
        <v>43599</v>
      </c>
      <c r="ER3" s="11">
        <f t="shared" si="2"/>
        <v>43600</v>
      </c>
      <c r="ES3" s="11">
        <f t="shared" si="2"/>
        <v>43601</v>
      </c>
      <c r="ET3" s="11">
        <f t="shared" si="2"/>
        <v>43602</v>
      </c>
      <c r="EU3" s="11">
        <f t="shared" si="2"/>
        <v>43603</v>
      </c>
      <c r="EV3" s="11">
        <f t="shared" si="2"/>
        <v>43604</v>
      </c>
      <c r="EW3" s="11">
        <f t="shared" si="2"/>
        <v>43605</v>
      </c>
      <c r="EX3" s="11">
        <f t="shared" si="2"/>
        <v>43606</v>
      </c>
      <c r="EY3" s="11">
        <f t="shared" si="2"/>
        <v>43607</v>
      </c>
      <c r="EZ3" s="11">
        <f t="shared" si="2"/>
        <v>43608</v>
      </c>
      <c r="FA3" s="11">
        <f t="shared" si="2"/>
        <v>43609</v>
      </c>
      <c r="FB3" s="11">
        <f t="shared" si="2"/>
        <v>43610</v>
      </c>
      <c r="FC3" s="11">
        <f t="shared" si="2"/>
        <v>43611</v>
      </c>
      <c r="FD3" s="11">
        <f t="shared" si="2"/>
        <v>43612</v>
      </c>
      <c r="FE3" s="11">
        <f t="shared" si="2"/>
        <v>43613</v>
      </c>
      <c r="FF3" s="11">
        <f t="shared" si="2"/>
        <v>43614</v>
      </c>
      <c r="FG3" s="11">
        <f t="shared" si="2"/>
        <v>43615</v>
      </c>
      <c r="FH3" s="11">
        <f t="shared" si="2"/>
        <v>43616</v>
      </c>
      <c r="FI3" s="11">
        <f t="shared" si="2"/>
        <v>43617</v>
      </c>
      <c r="FJ3" s="11">
        <f t="shared" si="2"/>
        <v>43618</v>
      </c>
      <c r="FK3" s="11">
        <f t="shared" si="2"/>
        <v>43619</v>
      </c>
      <c r="FL3" s="11">
        <f t="shared" si="2"/>
        <v>43620</v>
      </c>
      <c r="FM3" s="11">
        <f t="shared" si="2"/>
        <v>43621</v>
      </c>
      <c r="FN3" s="11">
        <f t="shared" si="2"/>
        <v>43622</v>
      </c>
      <c r="FO3" s="11">
        <f t="shared" si="2"/>
        <v>43623</v>
      </c>
      <c r="FP3" s="11">
        <f t="shared" si="2"/>
        <v>43624</v>
      </c>
      <c r="FQ3" s="11">
        <f t="shared" si="2"/>
        <v>43625</v>
      </c>
      <c r="FR3" s="11">
        <f t="shared" si="2"/>
        <v>43626</v>
      </c>
      <c r="FS3" s="11">
        <f t="shared" si="2"/>
        <v>43627</v>
      </c>
      <c r="FT3" s="11">
        <f t="shared" si="2"/>
        <v>43628</v>
      </c>
      <c r="FU3" s="11">
        <f t="shared" si="2"/>
        <v>43629</v>
      </c>
      <c r="FV3" s="11">
        <f t="shared" si="2"/>
        <v>43630</v>
      </c>
      <c r="FW3" s="11">
        <f t="shared" si="2"/>
        <v>43631</v>
      </c>
      <c r="FX3" s="11">
        <f t="shared" si="2"/>
        <v>43632</v>
      </c>
      <c r="FY3" s="11">
        <f t="shared" si="2"/>
        <v>43633</v>
      </c>
      <c r="FZ3" s="11">
        <f t="shared" si="2"/>
        <v>43634</v>
      </c>
      <c r="GA3" s="11">
        <f t="shared" si="2"/>
        <v>43635</v>
      </c>
      <c r="GB3" s="11">
        <f t="shared" si="2"/>
        <v>43636</v>
      </c>
      <c r="GC3" s="11">
        <f t="shared" si="2"/>
        <v>43637</v>
      </c>
      <c r="GD3" s="11">
        <f t="shared" si="2"/>
        <v>43638</v>
      </c>
      <c r="GE3" s="11">
        <f t="shared" si="2"/>
        <v>43639</v>
      </c>
      <c r="GF3" s="11">
        <f t="shared" si="2"/>
        <v>43640</v>
      </c>
      <c r="GG3" s="11">
        <f t="shared" si="2"/>
        <v>43641</v>
      </c>
      <c r="GH3" s="11">
        <f t="shared" si="2"/>
        <v>43642</v>
      </c>
      <c r="GI3" s="11">
        <f t="shared" si="2"/>
        <v>43643</v>
      </c>
      <c r="GJ3" s="11">
        <f t="shared" si="2"/>
        <v>43644</v>
      </c>
      <c r="GK3" s="11">
        <f t="shared" si="2"/>
        <v>43645</v>
      </c>
      <c r="GL3" s="11">
        <f t="shared" si="2"/>
        <v>43646</v>
      </c>
      <c r="GM3" s="11">
        <f t="shared" si="2"/>
        <v>43647</v>
      </c>
      <c r="GN3" s="11">
        <f t="shared" si="2"/>
        <v>43648</v>
      </c>
      <c r="GO3" s="11">
        <f t="shared" si="2"/>
        <v>43649</v>
      </c>
      <c r="GP3" s="11">
        <f t="shared" si="2"/>
        <v>43650</v>
      </c>
      <c r="GQ3" s="11">
        <f t="shared" si="2"/>
        <v>43651</v>
      </c>
      <c r="GR3" s="11">
        <f t="shared" si="2"/>
        <v>43652</v>
      </c>
      <c r="GS3" s="11">
        <f t="shared" si="2"/>
        <v>43653</v>
      </c>
      <c r="GT3" s="11">
        <f t="shared" si="2"/>
        <v>43654</v>
      </c>
      <c r="GU3" s="11">
        <f t="shared" si="2"/>
        <v>43655</v>
      </c>
      <c r="GV3" s="11">
        <f t="shared" si="2"/>
        <v>43656</v>
      </c>
      <c r="GW3" s="11">
        <f t="shared" si="2"/>
        <v>43657</v>
      </c>
      <c r="GX3" s="11">
        <f t="shared" ref="GX3:IQ3" si="3">GW3+1</f>
        <v>43658</v>
      </c>
      <c r="GY3" s="11">
        <f t="shared" si="3"/>
        <v>43659</v>
      </c>
      <c r="GZ3" s="11">
        <f t="shared" si="3"/>
        <v>43660</v>
      </c>
      <c r="HA3" s="11">
        <f t="shared" si="3"/>
        <v>43661</v>
      </c>
      <c r="HB3" s="11">
        <f t="shared" si="3"/>
        <v>43662</v>
      </c>
      <c r="HC3" s="11">
        <f t="shared" si="3"/>
        <v>43663</v>
      </c>
      <c r="HD3" s="11">
        <f t="shared" si="3"/>
        <v>43664</v>
      </c>
      <c r="HE3" s="11">
        <f t="shared" si="3"/>
        <v>43665</v>
      </c>
      <c r="HF3" s="11">
        <f t="shared" si="3"/>
        <v>43666</v>
      </c>
      <c r="HG3" s="11">
        <f t="shared" si="3"/>
        <v>43667</v>
      </c>
      <c r="HH3" s="11">
        <f t="shared" si="3"/>
        <v>43668</v>
      </c>
      <c r="HI3" s="11">
        <f t="shared" si="3"/>
        <v>43669</v>
      </c>
      <c r="HJ3" s="11">
        <f t="shared" si="3"/>
        <v>43670</v>
      </c>
      <c r="HK3" s="11">
        <f t="shared" si="3"/>
        <v>43671</v>
      </c>
      <c r="HL3" s="11">
        <f t="shared" si="3"/>
        <v>43672</v>
      </c>
      <c r="HM3" s="11">
        <f t="shared" si="3"/>
        <v>43673</v>
      </c>
      <c r="HN3" s="11">
        <f t="shared" si="3"/>
        <v>43674</v>
      </c>
      <c r="HO3" s="11">
        <f t="shared" si="3"/>
        <v>43675</v>
      </c>
      <c r="HP3" s="11">
        <f t="shared" si="3"/>
        <v>43676</v>
      </c>
      <c r="HQ3" s="11">
        <f t="shared" si="3"/>
        <v>43677</v>
      </c>
      <c r="HR3" s="11">
        <f>HQ3+1</f>
        <v>43678</v>
      </c>
      <c r="HS3" s="11">
        <f t="shared" si="3"/>
        <v>43679</v>
      </c>
      <c r="HT3" s="11">
        <f t="shared" si="3"/>
        <v>43680</v>
      </c>
      <c r="HU3" s="11">
        <f t="shared" si="3"/>
        <v>43681</v>
      </c>
      <c r="HV3" s="11">
        <f t="shared" si="3"/>
        <v>43682</v>
      </c>
      <c r="HW3" s="11">
        <f t="shared" si="3"/>
        <v>43683</v>
      </c>
      <c r="HX3" s="11">
        <f t="shared" si="3"/>
        <v>43684</v>
      </c>
      <c r="HY3" s="11">
        <f t="shared" si="3"/>
        <v>43685</v>
      </c>
      <c r="HZ3" s="11">
        <f t="shared" si="3"/>
        <v>43686</v>
      </c>
      <c r="IA3" s="11">
        <f t="shared" si="3"/>
        <v>43687</v>
      </c>
      <c r="IB3" s="11">
        <f t="shared" si="3"/>
        <v>43688</v>
      </c>
      <c r="IC3" s="11">
        <f t="shared" si="3"/>
        <v>43689</v>
      </c>
      <c r="ID3" s="11">
        <f t="shared" si="3"/>
        <v>43690</v>
      </c>
      <c r="IE3" s="11">
        <f t="shared" si="3"/>
        <v>43691</v>
      </c>
      <c r="IF3" s="11">
        <f t="shared" si="3"/>
        <v>43692</v>
      </c>
      <c r="IG3" s="11">
        <f t="shared" si="3"/>
        <v>43693</v>
      </c>
      <c r="IH3" s="11">
        <f t="shared" si="3"/>
        <v>43694</v>
      </c>
      <c r="II3" s="11">
        <f t="shared" si="3"/>
        <v>43695</v>
      </c>
      <c r="IJ3" s="11">
        <f t="shared" si="3"/>
        <v>43696</v>
      </c>
      <c r="IK3" s="11">
        <f t="shared" si="3"/>
        <v>43697</v>
      </c>
      <c r="IL3" s="11">
        <f t="shared" si="3"/>
        <v>43698</v>
      </c>
      <c r="IM3" s="11">
        <f t="shared" si="3"/>
        <v>43699</v>
      </c>
      <c r="IN3" s="11">
        <f t="shared" si="3"/>
        <v>43700</v>
      </c>
      <c r="IO3" s="11">
        <f t="shared" si="3"/>
        <v>43701</v>
      </c>
      <c r="IP3" s="11">
        <f t="shared" si="3"/>
        <v>43702</v>
      </c>
      <c r="IQ3" s="11">
        <f t="shared" si="3"/>
        <v>43703</v>
      </c>
    </row>
    <row r="4" spans="1:256" s="17" customFormat="1" ht="12.75" customHeight="1" x14ac:dyDescent="0.25">
      <c r="A4" s="19" t="s">
        <v>0</v>
      </c>
      <c r="B4" s="20" t="s">
        <v>4</v>
      </c>
      <c r="C4" s="21" t="s">
        <v>5</v>
      </c>
      <c r="D4" s="21" t="s">
        <v>6</v>
      </c>
      <c r="E4" s="22" t="s">
        <v>7</v>
      </c>
      <c r="F4" s="22" t="s">
        <v>8</v>
      </c>
      <c r="G4" s="23" t="s">
        <v>9</v>
      </c>
      <c r="H4" s="24"/>
      <c r="I4" s="24"/>
      <c r="J4" s="25" t="s">
        <v>10</v>
      </c>
      <c r="K4" s="18"/>
    </row>
    <row r="5" spans="1:256" s="59" customFormat="1" x14ac:dyDescent="0.25">
      <c r="A5" s="111"/>
      <c r="B5" s="102" t="s">
        <v>11</v>
      </c>
      <c r="C5" s="103"/>
      <c r="D5" s="99" t="str">
        <f>IF(J5=0,"Not Started",IF(J5=1, "Completed","In progress"))</f>
        <v>In progress</v>
      </c>
      <c r="E5" s="72">
        <f>MIN(E8:E13,E15:E22,E25,E27,E30:E65,E67:E73,E75:E86)</f>
        <v>43464</v>
      </c>
      <c r="F5" s="72">
        <f>MAX(F8:F13,F15:F22,F25,F27,F30:F65,F67:F73,F75:F86)</f>
        <v>43769</v>
      </c>
      <c r="G5" s="73">
        <f t="shared" ref="G5" si="4">NETWORKDAYS(E5,F5)</f>
        <v>219</v>
      </c>
      <c r="H5" s="74">
        <f t="shared" ref="H5" si="5">F5-E5</f>
        <v>305</v>
      </c>
      <c r="I5" s="75">
        <f>E5+(INT(H5*J5))</f>
        <v>43492</v>
      </c>
      <c r="J5" s="112">
        <f>AVERAGE(J8:J13,J15:J22,J25,J27,J30:J65,J67:J73,J75:J82,J84:J87)</f>
        <v>9.2676056338028182E-2</v>
      </c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</row>
    <row r="6" spans="1:256" s="59" customFormat="1" x14ac:dyDescent="0.25">
      <c r="A6" s="111"/>
      <c r="B6" s="70" t="s">
        <v>12</v>
      </c>
      <c r="C6" s="71"/>
      <c r="D6" s="99" t="str">
        <f>IF(J6=0,"Not Started",IF(J6=1, "Completed","In progress"))</f>
        <v>In progress</v>
      </c>
      <c r="E6" s="72">
        <f>MIN(E8:E13,E15:E22)</f>
        <v>43464</v>
      </c>
      <c r="F6" s="72">
        <f>MAX(F8:F13,F15:F22)</f>
        <v>43769</v>
      </c>
      <c r="G6" s="73">
        <f t="shared" ref="G6" si="6">NETWORKDAYS(E6,F6)</f>
        <v>219</v>
      </c>
      <c r="H6" s="74">
        <f t="shared" ref="H6" si="7">F6-E6</f>
        <v>305</v>
      </c>
      <c r="I6" s="75">
        <f>E6+(INT(H6*J6))</f>
        <v>43546</v>
      </c>
      <c r="J6" s="112">
        <f>AVERAGE(J8:J13,J15:J22)</f>
        <v>0.26928571428571429</v>
      </c>
      <c r="K6" s="60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61"/>
      <c r="FI6" s="61"/>
      <c r="FJ6" s="61"/>
      <c r="FK6" s="61"/>
      <c r="FL6" s="61"/>
      <c r="FM6" s="61"/>
      <c r="FN6" s="61"/>
      <c r="FO6" s="61"/>
      <c r="FP6" s="61"/>
      <c r="FQ6" s="61"/>
      <c r="FR6" s="61"/>
      <c r="FS6" s="61"/>
      <c r="FT6" s="61"/>
      <c r="FU6" s="61"/>
      <c r="FV6" s="61"/>
      <c r="FW6" s="61"/>
      <c r="FX6" s="61"/>
      <c r="FY6" s="61"/>
      <c r="FZ6" s="61"/>
      <c r="GA6" s="61"/>
      <c r="GB6" s="61"/>
      <c r="GC6" s="61"/>
      <c r="GD6" s="61"/>
      <c r="GE6" s="61"/>
      <c r="GF6" s="61"/>
      <c r="GG6" s="61"/>
      <c r="GH6" s="61"/>
      <c r="GI6" s="61"/>
      <c r="GJ6" s="61"/>
      <c r="GK6" s="61"/>
      <c r="GL6" s="61"/>
      <c r="GM6" s="61"/>
      <c r="GN6" s="61"/>
      <c r="GO6" s="61"/>
      <c r="GP6" s="61"/>
      <c r="GQ6" s="61"/>
      <c r="GR6" s="61"/>
      <c r="GS6" s="61"/>
      <c r="GT6" s="61"/>
      <c r="GU6" s="61"/>
      <c r="GV6" s="61"/>
      <c r="GW6" s="61"/>
      <c r="GX6" s="61"/>
      <c r="GY6" s="61"/>
      <c r="GZ6" s="61"/>
      <c r="HA6" s="61"/>
      <c r="HB6" s="61"/>
      <c r="HC6" s="61"/>
      <c r="HD6" s="61"/>
      <c r="HE6" s="61"/>
      <c r="HF6" s="61"/>
      <c r="HG6" s="61"/>
      <c r="HH6" s="61"/>
      <c r="HI6" s="61"/>
      <c r="HJ6" s="61"/>
      <c r="HK6" s="61"/>
      <c r="HL6" s="61"/>
      <c r="HM6" s="61"/>
      <c r="HN6" s="61"/>
      <c r="HO6" s="61"/>
      <c r="HP6" s="61"/>
      <c r="HQ6" s="61"/>
      <c r="HR6" s="61"/>
      <c r="HS6" s="61"/>
      <c r="HT6" s="61"/>
      <c r="HU6" s="61"/>
      <c r="HV6" s="61"/>
      <c r="HW6" s="61"/>
      <c r="HX6" s="61"/>
      <c r="HY6" s="61"/>
      <c r="HZ6" s="61"/>
      <c r="IA6" s="61"/>
      <c r="IB6" s="61"/>
      <c r="IC6" s="61"/>
      <c r="ID6" s="61"/>
      <c r="IE6" s="61"/>
      <c r="IF6" s="61"/>
      <c r="IG6" s="61"/>
      <c r="IH6" s="61"/>
      <c r="II6" s="61"/>
      <c r="IJ6" s="61"/>
      <c r="IK6" s="61"/>
      <c r="IL6" s="61"/>
      <c r="IM6" s="61"/>
      <c r="IN6" s="61"/>
      <c r="IO6" s="61"/>
      <c r="IP6" s="61"/>
      <c r="IQ6" s="61"/>
      <c r="IR6" s="61"/>
      <c r="IS6" s="61"/>
      <c r="IT6" s="61"/>
      <c r="IU6" s="61"/>
      <c r="IV6" s="61"/>
    </row>
    <row r="7" spans="1:256" s="59" customFormat="1" x14ac:dyDescent="0.25">
      <c r="A7" s="113">
        <v>1</v>
      </c>
      <c r="B7" s="76" t="s">
        <v>3</v>
      </c>
      <c r="C7" s="77"/>
      <c r="D7" s="99" t="str">
        <f>IF(J7=0,"Not Started",IF(J7=1, "Completed","In progress"))</f>
        <v>In progress</v>
      </c>
      <c r="E7" s="78">
        <f>MIN(E8:E13)</f>
        <v>43519</v>
      </c>
      <c r="F7" s="78">
        <f>MAX(F8:F13)</f>
        <v>43560</v>
      </c>
      <c r="G7" s="79">
        <f t="shared" ref="G7:G8" si="8">NETWORKDAYS(E7,F7)</f>
        <v>30</v>
      </c>
      <c r="H7" s="80">
        <f t="shared" ref="H7:H8" si="9">F7-E7</f>
        <v>41</v>
      </c>
      <c r="I7" s="81">
        <f>E7+(INT(H7*J7))</f>
        <v>43544</v>
      </c>
      <c r="J7" s="114">
        <f>AVERAGE(J8:J13)</f>
        <v>0.6283333333333333</v>
      </c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  <c r="GH7" s="61"/>
      <c r="GI7" s="61"/>
      <c r="GJ7" s="61"/>
      <c r="GK7" s="61"/>
      <c r="GL7" s="61"/>
      <c r="GM7" s="61"/>
      <c r="GN7" s="61"/>
      <c r="GO7" s="61"/>
      <c r="GP7" s="61"/>
      <c r="GQ7" s="61"/>
      <c r="GR7" s="61"/>
      <c r="GS7" s="61"/>
      <c r="GT7" s="61"/>
      <c r="GU7" s="61"/>
      <c r="GV7" s="61"/>
      <c r="GW7" s="61"/>
      <c r="GX7" s="61"/>
      <c r="GY7" s="61"/>
      <c r="GZ7" s="61"/>
      <c r="HA7" s="61"/>
      <c r="HB7" s="61"/>
      <c r="HC7" s="61"/>
      <c r="HD7" s="61"/>
      <c r="HE7" s="61"/>
      <c r="HF7" s="61"/>
      <c r="HG7" s="61"/>
      <c r="HH7" s="61"/>
      <c r="HI7" s="61"/>
      <c r="HJ7" s="61"/>
      <c r="HK7" s="61"/>
      <c r="HL7" s="61"/>
      <c r="HM7" s="61"/>
      <c r="HN7" s="61"/>
      <c r="HO7" s="61"/>
      <c r="HP7" s="61"/>
      <c r="HQ7" s="61"/>
      <c r="HR7" s="61"/>
      <c r="HS7" s="61"/>
      <c r="HT7" s="61"/>
      <c r="HU7" s="61"/>
      <c r="HV7" s="61"/>
      <c r="HW7" s="61"/>
      <c r="HX7" s="61"/>
      <c r="HY7" s="61"/>
      <c r="HZ7" s="61"/>
      <c r="IA7" s="61"/>
      <c r="IB7" s="61"/>
      <c r="IC7" s="61"/>
      <c r="ID7" s="61"/>
      <c r="IE7" s="61"/>
      <c r="IF7" s="61"/>
      <c r="IG7" s="61"/>
      <c r="IH7" s="61"/>
      <c r="II7" s="61"/>
      <c r="IJ7" s="61"/>
      <c r="IK7" s="61"/>
      <c r="IL7" s="61"/>
      <c r="IM7" s="61"/>
      <c r="IN7" s="61"/>
      <c r="IO7" s="61"/>
      <c r="IP7" s="61"/>
      <c r="IQ7" s="61"/>
      <c r="IR7" s="61"/>
      <c r="IS7" s="61"/>
      <c r="IT7" s="61"/>
      <c r="IU7" s="61"/>
      <c r="IV7" s="61"/>
    </row>
    <row r="8" spans="1:256" s="13" customFormat="1" x14ac:dyDescent="0.25">
      <c r="A8" s="115" t="s">
        <v>148</v>
      </c>
      <c r="B8" s="64" t="s">
        <v>149</v>
      </c>
      <c r="C8" s="65" t="s">
        <v>150</v>
      </c>
      <c r="D8" s="66" t="str">
        <f>IF(J8=0,"Not Started",IF(J8=1, "Completed","In progress"))</f>
        <v>In progress</v>
      </c>
      <c r="E8" s="86">
        <v>43524</v>
      </c>
      <c r="F8" s="86">
        <v>43532</v>
      </c>
      <c r="G8" s="67">
        <f t="shared" si="8"/>
        <v>7</v>
      </c>
      <c r="H8" s="68">
        <f t="shared" si="9"/>
        <v>8</v>
      </c>
      <c r="I8" s="69">
        <f t="shared" ref="I8" si="10">IF(J8=0,E8-1,E8+(INT(H8*J8)))</f>
        <v>43530</v>
      </c>
      <c r="J8" s="116">
        <v>0.77</v>
      </c>
      <c r="K8" s="62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63"/>
      <c r="HT8" s="63"/>
      <c r="HU8" s="63"/>
      <c r="HV8" s="63"/>
      <c r="HW8" s="63"/>
      <c r="HX8" s="63"/>
      <c r="HY8" s="63"/>
      <c r="HZ8" s="63"/>
      <c r="IA8" s="63"/>
      <c r="IB8" s="63"/>
      <c r="IC8" s="63"/>
      <c r="ID8" s="63"/>
      <c r="IE8" s="63"/>
      <c r="IF8" s="63"/>
      <c r="IG8" s="63"/>
      <c r="IH8" s="63"/>
      <c r="II8" s="63"/>
      <c r="IJ8" s="63"/>
      <c r="IK8" s="63"/>
      <c r="IL8" s="63"/>
      <c r="IM8" s="63"/>
      <c r="IN8" s="63"/>
      <c r="IO8" s="63"/>
      <c r="IP8" s="63"/>
      <c r="IQ8" s="63"/>
      <c r="IR8" s="63"/>
      <c r="IS8" s="63"/>
      <c r="IT8" s="63"/>
      <c r="IU8" s="63"/>
      <c r="IV8" s="63"/>
    </row>
    <row r="9" spans="1:256" s="13" customFormat="1" x14ac:dyDescent="0.25">
      <c r="A9" s="117" t="s">
        <v>15</v>
      </c>
      <c r="B9" s="27" t="s">
        <v>16</v>
      </c>
      <c r="C9" s="27" t="s">
        <v>17</v>
      </c>
      <c r="D9" s="66" t="str">
        <f t="shared" ref="D9:D13" si="11">IF(J9=0,"Not Started",IF(J9=1, "Completed","In progress"))</f>
        <v>Not Started</v>
      </c>
      <c r="E9" s="87">
        <v>43519</v>
      </c>
      <c r="F9" s="87">
        <v>43560</v>
      </c>
      <c r="G9" s="67">
        <f t="shared" ref="G9:G14" si="12">NETWORKDAYS(E9,F9)</f>
        <v>30</v>
      </c>
      <c r="H9" s="68">
        <f t="shared" ref="H9:H14" si="13">F9-E9</f>
        <v>41</v>
      </c>
      <c r="I9" s="69">
        <f t="shared" ref="I9:I13" si="14">IF(J9=0,E9-1,E9+(INT(H9*J9)))</f>
        <v>43518</v>
      </c>
      <c r="J9" s="116">
        <v>0</v>
      </c>
      <c r="K9" s="62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</row>
    <row r="10" spans="1:256" s="13" customFormat="1" x14ac:dyDescent="0.25">
      <c r="A10" s="117" t="s">
        <v>18</v>
      </c>
      <c r="B10" s="27" t="s">
        <v>19</v>
      </c>
      <c r="C10" s="28" t="s">
        <v>20</v>
      </c>
      <c r="D10" s="66" t="str">
        <f t="shared" si="11"/>
        <v>Completed</v>
      </c>
      <c r="E10" s="87">
        <v>43519</v>
      </c>
      <c r="F10" s="87">
        <v>43532</v>
      </c>
      <c r="G10" s="67">
        <f t="shared" si="12"/>
        <v>10</v>
      </c>
      <c r="H10" s="68">
        <f t="shared" si="13"/>
        <v>13</v>
      </c>
      <c r="I10" s="69">
        <f t="shared" si="14"/>
        <v>43532</v>
      </c>
      <c r="J10" s="116">
        <v>1</v>
      </c>
      <c r="K10" s="62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</row>
    <row r="11" spans="1:256" s="13" customFormat="1" x14ac:dyDescent="0.25">
      <c r="A11" s="117" t="s">
        <v>21</v>
      </c>
      <c r="B11" s="27" t="s">
        <v>22</v>
      </c>
      <c r="C11" s="27" t="s">
        <v>20</v>
      </c>
      <c r="D11" s="66" t="str">
        <f t="shared" si="11"/>
        <v>Completed</v>
      </c>
      <c r="E11" s="87">
        <v>43519</v>
      </c>
      <c r="F11" s="87">
        <v>43532</v>
      </c>
      <c r="G11" s="67">
        <f t="shared" si="12"/>
        <v>10</v>
      </c>
      <c r="H11" s="68">
        <f t="shared" si="13"/>
        <v>13</v>
      </c>
      <c r="I11" s="69">
        <f t="shared" si="14"/>
        <v>43532</v>
      </c>
      <c r="J11" s="116">
        <v>1</v>
      </c>
      <c r="K11" s="62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</row>
    <row r="12" spans="1:256" s="13" customFormat="1" x14ac:dyDescent="0.25">
      <c r="A12" s="117" t="s">
        <v>23</v>
      </c>
      <c r="B12" s="27" t="s">
        <v>24</v>
      </c>
      <c r="C12" s="27" t="s">
        <v>17</v>
      </c>
      <c r="D12" s="66" t="str">
        <f t="shared" si="11"/>
        <v>Completed</v>
      </c>
      <c r="E12" s="87">
        <v>43519</v>
      </c>
      <c r="F12" s="87">
        <v>43532</v>
      </c>
      <c r="G12" s="67">
        <f t="shared" si="12"/>
        <v>10</v>
      </c>
      <c r="H12" s="68">
        <f t="shared" si="13"/>
        <v>13</v>
      </c>
      <c r="I12" s="69">
        <f t="shared" si="14"/>
        <v>43532</v>
      </c>
      <c r="J12" s="116">
        <v>1</v>
      </c>
      <c r="K12" s="62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  <c r="IH12" s="63"/>
      <c r="II12" s="63"/>
      <c r="IJ12" s="63"/>
      <c r="IK12" s="63"/>
      <c r="IL12" s="63"/>
      <c r="IM12" s="63"/>
      <c r="IN12" s="63"/>
      <c r="IO12" s="63"/>
      <c r="IP12" s="63"/>
      <c r="IQ12" s="63"/>
      <c r="IR12" s="63"/>
      <c r="IS12" s="63"/>
      <c r="IT12" s="63"/>
      <c r="IU12" s="63"/>
      <c r="IV12" s="63"/>
    </row>
    <row r="13" spans="1:256" s="85" customFormat="1" x14ac:dyDescent="0.25">
      <c r="A13" s="118" t="s">
        <v>25</v>
      </c>
      <c r="B13" s="45" t="s">
        <v>26</v>
      </c>
      <c r="C13" s="45" t="s">
        <v>14</v>
      </c>
      <c r="D13" s="104" t="str">
        <f t="shared" si="11"/>
        <v>Not Started</v>
      </c>
      <c r="E13" s="88"/>
      <c r="F13" s="88"/>
      <c r="G13" s="82"/>
      <c r="H13" s="68">
        <f t="shared" si="13"/>
        <v>0</v>
      </c>
      <c r="I13" s="69">
        <f t="shared" si="14"/>
        <v>-1</v>
      </c>
      <c r="J13" s="119">
        <v>0</v>
      </c>
      <c r="K13" s="83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  <c r="FP13" s="84"/>
      <c r="FQ13" s="84"/>
      <c r="FR13" s="84"/>
      <c r="FS13" s="84"/>
      <c r="FT13" s="84"/>
      <c r="FU13" s="84"/>
      <c r="FV13" s="84"/>
      <c r="FW13" s="84"/>
      <c r="FX13" s="84"/>
      <c r="FY13" s="84"/>
      <c r="FZ13" s="84"/>
      <c r="GA13" s="84"/>
      <c r="GB13" s="84"/>
      <c r="GC13" s="84"/>
      <c r="GD13" s="84"/>
      <c r="GE13" s="84"/>
      <c r="GF13" s="84"/>
      <c r="GG13" s="84"/>
      <c r="GH13" s="84"/>
      <c r="GI13" s="84"/>
      <c r="GJ13" s="84"/>
      <c r="GK13" s="84"/>
      <c r="GL13" s="84"/>
      <c r="GM13" s="84"/>
      <c r="GN13" s="84"/>
      <c r="GO13" s="84"/>
      <c r="GP13" s="84"/>
      <c r="GQ13" s="84"/>
      <c r="GR13" s="84"/>
      <c r="GS13" s="84"/>
      <c r="GT13" s="84"/>
      <c r="GU13" s="84"/>
      <c r="GV13" s="84"/>
      <c r="GW13" s="84"/>
      <c r="GX13" s="84"/>
      <c r="GY13" s="84"/>
      <c r="GZ13" s="84"/>
      <c r="HA13" s="84"/>
      <c r="HB13" s="84"/>
      <c r="HC13" s="84"/>
      <c r="HD13" s="84"/>
      <c r="HE13" s="84"/>
      <c r="HF13" s="84"/>
      <c r="HG13" s="84"/>
      <c r="HH13" s="84"/>
      <c r="HI13" s="84"/>
      <c r="HJ13" s="84"/>
      <c r="HK13" s="84"/>
      <c r="HL13" s="84"/>
      <c r="HM13" s="84"/>
      <c r="HN13" s="84"/>
      <c r="HO13" s="84"/>
      <c r="HP13" s="84"/>
      <c r="HQ13" s="84"/>
      <c r="HR13" s="84"/>
      <c r="HS13" s="84"/>
      <c r="HT13" s="84"/>
      <c r="HU13" s="84"/>
      <c r="HV13" s="84"/>
      <c r="HW13" s="84"/>
      <c r="HX13" s="84"/>
      <c r="HY13" s="84"/>
      <c r="HZ13" s="84"/>
      <c r="IA13" s="84"/>
      <c r="IB13" s="84"/>
      <c r="IC13" s="84"/>
      <c r="ID13" s="84"/>
      <c r="IE13" s="84"/>
      <c r="IF13" s="84"/>
      <c r="IG13" s="84"/>
      <c r="IH13" s="84"/>
      <c r="II13" s="84"/>
      <c r="IJ13" s="84"/>
      <c r="IK13" s="84"/>
      <c r="IL13" s="84"/>
      <c r="IM13" s="84"/>
      <c r="IN13" s="84"/>
      <c r="IO13" s="84"/>
      <c r="IP13" s="84"/>
      <c r="IQ13" s="84"/>
      <c r="IR13" s="84"/>
      <c r="IS13" s="84"/>
      <c r="IT13" s="84"/>
      <c r="IU13" s="84"/>
      <c r="IV13" s="84"/>
    </row>
    <row r="14" spans="1:256" s="14" customFormat="1" x14ac:dyDescent="0.25">
      <c r="A14" s="120" t="s">
        <v>1</v>
      </c>
      <c r="B14" s="42" t="s">
        <v>27</v>
      </c>
      <c r="C14" s="43"/>
      <c r="D14" s="43"/>
      <c r="E14" s="44">
        <f>MIN(E15:E22)</f>
        <v>43464</v>
      </c>
      <c r="F14" s="44">
        <f>MAX(F15:F22)</f>
        <v>43769</v>
      </c>
      <c r="G14" s="73">
        <f t="shared" si="12"/>
        <v>219</v>
      </c>
      <c r="H14" s="74">
        <f t="shared" si="13"/>
        <v>305</v>
      </c>
      <c r="I14" s="75">
        <f>E14+(INT(H14*J14))</f>
        <v>43464</v>
      </c>
      <c r="J14" s="112">
        <f>AVERAGE(J15:J22)</f>
        <v>0</v>
      </c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1"/>
      <c r="DX14" s="61"/>
      <c r="DY14" s="61"/>
      <c r="DZ14" s="61"/>
      <c r="EA14" s="61"/>
      <c r="EB14" s="61"/>
      <c r="EC14" s="61"/>
      <c r="ED14" s="61"/>
      <c r="EE14" s="61"/>
      <c r="EF14" s="61"/>
      <c r="EG14" s="61"/>
      <c r="EH14" s="61"/>
      <c r="EI14" s="61"/>
      <c r="EJ14" s="61"/>
      <c r="EK14" s="61"/>
      <c r="EL14" s="61"/>
      <c r="EM14" s="61"/>
      <c r="EN14" s="61"/>
      <c r="EO14" s="61"/>
      <c r="EP14" s="61"/>
      <c r="EQ14" s="61"/>
      <c r="ER14" s="61"/>
      <c r="ES14" s="61"/>
      <c r="ET14" s="61"/>
      <c r="EU14" s="61"/>
      <c r="EV14" s="61"/>
      <c r="EW14" s="61"/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61"/>
      <c r="FI14" s="61"/>
      <c r="FJ14" s="61"/>
      <c r="FK14" s="61"/>
      <c r="FL14" s="61"/>
      <c r="FM14" s="61"/>
      <c r="FN14" s="61"/>
      <c r="FO14" s="61"/>
      <c r="FP14" s="61"/>
      <c r="FQ14" s="61"/>
      <c r="FR14" s="61"/>
      <c r="FS14" s="61"/>
      <c r="FT14" s="61"/>
      <c r="FU14" s="61"/>
      <c r="FV14" s="61"/>
      <c r="FW14" s="61"/>
      <c r="FX14" s="61"/>
      <c r="FY14" s="61"/>
      <c r="FZ14" s="61"/>
      <c r="GA14" s="61"/>
      <c r="GB14" s="61"/>
      <c r="GC14" s="61"/>
      <c r="GD14" s="61"/>
      <c r="GE14" s="61"/>
      <c r="GF14" s="61"/>
      <c r="GG14" s="61"/>
      <c r="GH14" s="61"/>
      <c r="GI14" s="61"/>
      <c r="GJ14" s="61"/>
      <c r="GK14" s="61"/>
      <c r="GL14" s="61"/>
      <c r="GM14" s="61"/>
      <c r="GN14" s="61"/>
      <c r="GO14" s="61"/>
      <c r="GP14" s="61"/>
      <c r="GQ14" s="61"/>
      <c r="GR14" s="61"/>
      <c r="GS14" s="61"/>
      <c r="GT14" s="61"/>
      <c r="GU14" s="61"/>
      <c r="GV14" s="61"/>
      <c r="GW14" s="61"/>
      <c r="GX14" s="61"/>
      <c r="GY14" s="61"/>
      <c r="GZ14" s="61"/>
      <c r="HA14" s="61"/>
      <c r="HB14" s="61"/>
      <c r="HC14" s="61"/>
      <c r="HD14" s="61"/>
      <c r="HE14" s="61"/>
      <c r="HF14" s="61"/>
      <c r="HG14" s="61"/>
      <c r="HH14" s="61"/>
      <c r="HI14" s="61"/>
      <c r="HJ14" s="61"/>
      <c r="HK14" s="61"/>
      <c r="HL14" s="61"/>
      <c r="HM14" s="61"/>
      <c r="HN14" s="61"/>
      <c r="HO14" s="61"/>
      <c r="HP14" s="61"/>
      <c r="HQ14" s="61"/>
      <c r="HR14" s="61"/>
      <c r="HS14" s="61"/>
      <c r="HT14" s="61"/>
      <c r="HU14" s="61"/>
      <c r="HV14" s="61"/>
      <c r="HW14" s="61"/>
      <c r="HX14" s="61"/>
      <c r="HY14" s="61"/>
      <c r="HZ14" s="61"/>
      <c r="IA14" s="61"/>
      <c r="IB14" s="61"/>
      <c r="IC14" s="61"/>
      <c r="ID14" s="61"/>
      <c r="IE14" s="61"/>
      <c r="IF14" s="61"/>
      <c r="IG14" s="61"/>
      <c r="IH14" s="61"/>
      <c r="II14" s="61"/>
      <c r="IJ14" s="61"/>
      <c r="IK14" s="61"/>
      <c r="IL14" s="61"/>
      <c r="IM14" s="61"/>
      <c r="IN14" s="61"/>
      <c r="IO14" s="61"/>
      <c r="IP14" s="61"/>
      <c r="IQ14" s="61"/>
      <c r="IR14" s="61"/>
      <c r="IS14" s="61"/>
      <c r="IT14" s="61"/>
      <c r="IU14" s="61"/>
      <c r="IV14" s="61"/>
    </row>
    <row r="15" spans="1:256" s="13" customFormat="1" x14ac:dyDescent="0.25">
      <c r="A15" s="121" t="s">
        <v>28</v>
      </c>
      <c r="B15" s="33" t="s">
        <v>29</v>
      </c>
      <c r="C15" s="34" t="s">
        <v>30</v>
      </c>
      <c r="D15" s="35" t="str">
        <f>IF(J15=0,"Not Started",IF(J15=1, "Completed","In progress"))</f>
        <v>Not Started</v>
      </c>
      <c r="E15" s="89"/>
      <c r="F15" s="89"/>
      <c r="G15" s="67">
        <f t="shared" ref="G15:G23" si="15">NETWORKDAYS(E15,F15)</f>
        <v>0</v>
      </c>
      <c r="H15" s="68">
        <f t="shared" ref="H15:H23" si="16">F15-E15</f>
        <v>0</v>
      </c>
      <c r="I15" s="69">
        <f t="shared" ref="I15:I22" si="17">IF(J15=0,E15-1,E15+(INT(H15*J15)))</f>
        <v>-1</v>
      </c>
      <c r="J15" s="116">
        <v>0</v>
      </c>
      <c r="K15" s="62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  <c r="IS15" s="63"/>
      <c r="IT15" s="63"/>
      <c r="IU15" s="63"/>
      <c r="IV15" s="63"/>
    </row>
    <row r="16" spans="1:256" s="13" customFormat="1" x14ac:dyDescent="0.25">
      <c r="A16" s="122" t="s">
        <v>31</v>
      </c>
      <c r="B16" s="27" t="s">
        <v>32</v>
      </c>
      <c r="C16" s="28" t="s">
        <v>30</v>
      </c>
      <c r="D16" s="35" t="str">
        <f t="shared" ref="D16:D22" si="18">IF(J16=0,"Not Started",IF(J16=1, "Completed","In progress"))</f>
        <v>Not Started</v>
      </c>
      <c r="E16" s="89">
        <v>43464</v>
      </c>
      <c r="F16" s="89">
        <v>43769</v>
      </c>
      <c r="G16" s="67">
        <f t="shared" si="15"/>
        <v>219</v>
      </c>
      <c r="H16" s="68">
        <f t="shared" si="16"/>
        <v>305</v>
      </c>
      <c r="I16" s="69">
        <f t="shared" si="17"/>
        <v>43463</v>
      </c>
      <c r="J16" s="116">
        <v>0</v>
      </c>
      <c r="K16" s="62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63"/>
      <c r="HT16" s="63"/>
      <c r="HU16" s="63"/>
      <c r="HV16" s="63"/>
      <c r="HW16" s="63"/>
      <c r="HX16" s="63"/>
      <c r="HY16" s="63"/>
      <c r="HZ16" s="63"/>
      <c r="IA16" s="63"/>
      <c r="IB16" s="63"/>
      <c r="IC16" s="63"/>
      <c r="ID16" s="63"/>
      <c r="IE16" s="63"/>
      <c r="IF16" s="63"/>
      <c r="IG16" s="63"/>
      <c r="IH16" s="63"/>
      <c r="II16" s="63"/>
      <c r="IJ16" s="63"/>
      <c r="IK16" s="63"/>
      <c r="IL16" s="63"/>
      <c r="IM16" s="63"/>
      <c r="IN16" s="63"/>
      <c r="IO16" s="63"/>
      <c r="IP16" s="63"/>
      <c r="IQ16" s="63"/>
      <c r="IR16" s="63"/>
      <c r="IS16" s="63"/>
      <c r="IT16" s="63"/>
      <c r="IU16" s="63"/>
      <c r="IV16" s="63"/>
    </row>
    <row r="17" spans="1:256" s="13" customFormat="1" x14ac:dyDescent="0.25">
      <c r="A17" s="122" t="s">
        <v>33</v>
      </c>
      <c r="B17" s="27" t="s">
        <v>34</v>
      </c>
      <c r="C17" s="28" t="s">
        <v>30</v>
      </c>
      <c r="D17" s="35" t="str">
        <f t="shared" si="18"/>
        <v>Not Started</v>
      </c>
      <c r="E17" s="89"/>
      <c r="F17" s="89"/>
      <c r="G17" s="67">
        <f t="shared" si="15"/>
        <v>0</v>
      </c>
      <c r="H17" s="68">
        <f t="shared" si="16"/>
        <v>0</v>
      </c>
      <c r="I17" s="69">
        <f t="shared" si="17"/>
        <v>-1</v>
      </c>
      <c r="J17" s="116">
        <v>0</v>
      </c>
      <c r="K17" s="62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63"/>
      <c r="HT17" s="63"/>
      <c r="HU17" s="63"/>
      <c r="HV17" s="63"/>
      <c r="HW17" s="63"/>
      <c r="HX17" s="63"/>
      <c r="HY17" s="63"/>
      <c r="HZ17" s="63"/>
      <c r="IA17" s="63"/>
      <c r="IB17" s="63"/>
      <c r="IC17" s="63"/>
      <c r="ID17" s="63"/>
      <c r="IE17" s="63"/>
      <c r="IF17" s="63"/>
      <c r="IG17" s="63"/>
      <c r="IH17" s="63"/>
      <c r="II17" s="63"/>
      <c r="IJ17" s="63"/>
      <c r="IK17" s="63"/>
      <c r="IL17" s="63"/>
      <c r="IM17" s="63"/>
      <c r="IN17" s="63"/>
      <c r="IO17" s="63"/>
      <c r="IP17" s="63"/>
      <c r="IQ17" s="63"/>
      <c r="IR17" s="63"/>
      <c r="IS17" s="63"/>
      <c r="IT17" s="63"/>
      <c r="IU17" s="63"/>
      <c r="IV17" s="63"/>
    </row>
    <row r="18" spans="1:256" s="26" customFormat="1" x14ac:dyDescent="0.25">
      <c r="A18" s="122" t="s">
        <v>35</v>
      </c>
      <c r="B18" s="27" t="s">
        <v>36</v>
      </c>
      <c r="C18" s="28" t="s">
        <v>30</v>
      </c>
      <c r="D18" s="35" t="str">
        <f t="shared" si="18"/>
        <v>Not Started</v>
      </c>
      <c r="E18" s="89"/>
      <c r="F18" s="89"/>
      <c r="G18" s="67">
        <f t="shared" si="15"/>
        <v>0</v>
      </c>
      <c r="H18" s="68">
        <f t="shared" si="16"/>
        <v>0</v>
      </c>
      <c r="I18" s="69">
        <f t="shared" si="17"/>
        <v>-1</v>
      </c>
      <c r="J18" s="116">
        <v>0</v>
      </c>
      <c r="K18" s="62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  <c r="IT18" s="63"/>
      <c r="IU18" s="63"/>
      <c r="IV18" s="63"/>
    </row>
    <row r="19" spans="1:256" s="14" customFormat="1" x14ac:dyDescent="0.25">
      <c r="A19" s="117" t="s">
        <v>37</v>
      </c>
      <c r="B19" s="27" t="s">
        <v>38</v>
      </c>
      <c r="C19" s="28" t="s">
        <v>39</v>
      </c>
      <c r="D19" s="35" t="str">
        <f t="shared" si="18"/>
        <v>Not Started</v>
      </c>
      <c r="E19" s="89"/>
      <c r="F19" s="89"/>
      <c r="G19" s="67">
        <f t="shared" si="15"/>
        <v>0</v>
      </c>
      <c r="H19" s="68">
        <f t="shared" si="16"/>
        <v>0</v>
      </c>
      <c r="I19" s="69">
        <f t="shared" si="17"/>
        <v>-1</v>
      </c>
      <c r="J19" s="116">
        <v>0</v>
      </c>
      <c r="K19" s="62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  <c r="IB19" s="63"/>
      <c r="IC19" s="63"/>
      <c r="ID19" s="63"/>
      <c r="IE19" s="63"/>
      <c r="IF19" s="63"/>
      <c r="IG19" s="63"/>
      <c r="IH19" s="63"/>
      <c r="II19" s="63"/>
      <c r="IJ19" s="63"/>
      <c r="IK19" s="63"/>
      <c r="IL19" s="63"/>
      <c r="IM19" s="63"/>
      <c r="IN19" s="63"/>
      <c r="IO19" s="63"/>
      <c r="IP19" s="63"/>
      <c r="IQ19" s="63"/>
      <c r="IR19" s="63"/>
      <c r="IS19" s="63"/>
      <c r="IT19" s="63"/>
      <c r="IU19" s="63"/>
      <c r="IV19" s="63"/>
    </row>
    <row r="20" spans="1:256" s="13" customFormat="1" x14ac:dyDescent="0.25">
      <c r="A20" s="122" t="s">
        <v>40</v>
      </c>
      <c r="B20" s="27" t="s">
        <v>41</v>
      </c>
      <c r="C20" s="28" t="s">
        <v>39</v>
      </c>
      <c r="D20" s="35" t="str">
        <f t="shared" si="18"/>
        <v>Not Started</v>
      </c>
      <c r="E20" s="89"/>
      <c r="F20" s="89"/>
      <c r="G20" s="67">
        <f t="shared" si="15"/>
        <v>0</v>
      </c>
      <c r="H20" s="68">
        <f t="shared" si="16"/>
        <v>0</v>
      </c>
      <c r="I20" s="69">
        <f t="shared" si="17"/>
        <v>-1</v>
      </c>
      <c r="J20" s="116">
        <v>0</v>
      </c>
      <c r="K20" s="62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  <c r="IT20" s="63"/>
      <c r="IU20" s="63"/>
      <c r="IV20" s="63"/>
    </row>
    <row r="21" spans="1:256" s="13" customFormat="1" x14ac:dyDescent="0.25">
      <c r="A21" s="122" t="s">
        <v>42</v>
      </c>
      <c r="B21" s="27" t="s">
        <v>43</v>
      </c>
      <c r="C21" s="28" t="s">
        <v>39</v>
      </c>
      <c r="D21" s="35" t="str">
        <f t="shared" si="18"/>
        <v>Not Started</v>
      </c>
      <c r="E21" s="89"/>
      <c r="F21" s="89"/>
      <c r="G21" s="67">
        <f t="shared" si="15"/>
        <v>0</v>
      </c>
      <c r="H21" s="68">
        <f t="shared" si="16"/>
        <v>0</v>
      </c>
      <c r="I21" s="69">
        <f t="shared" si="17"/>
        <v>-1</v>
      </c>
      <c r="J21" s="116">
        <v>0</v>
      </c>
      <c r="K21" s="62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</row>
    <row r="22" spans="1:256" s="13" customFormat="1" x14ac:dyDescent="0.25">
      <c r="A22" s="123" t="s">
        <v>44</v>
      </c>
      <c r="B22" s="46" t="s">
        <v>45</v>
      </c>
      <c r="C22" s="47" t="s">
        <v>39</v>
      </c>
      <c r="D22" s="35" t="str">
        <f t="shared" si="18"/>
        <v>Not Started</v>
      </c>
      <c r="E22" s="89"/>
      <c r="F22" s="89"/>
      <c r="G22" s="67">
        <f t="shared" si="15"/>
        <v>0</v>
      </c>
      <c r="H22" s="68">
        <f t="shared" si="16"/>
        <v>0</v>
      </c>
      <c r="I22" s="69">
        <f t="shared" si="17"/>
        <v>-1</v>
      </c>
      <c r="J22" s="116">
        <v>0</v>
      </c>
      <c r="K22" s="62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</row>
    <row r="23" spans="1:256" s="13" customFormat="1" x14ac:dyDescent="0.25">
      <c r="A23" s="124"/>
      <c r="B23" s="36" t="s">
        <v>46</v>
      </c>
      <c r="C23" s="37"/>
      <c r="D23" s="37"/>
      <c r="E23" s="38">
        <f>MIN(E25,E27)</f>
        <v>43464</v>
      </c>
      <c r="F23" s="38">
        <f>MAX(F25,F27)</f>
        <v>43769</v>
      </c>
      <c r="G23" s="73">
        <f t="shared" si="15"/>
        <v>219</v>
      </c>
      <c r="H23" s="74">
        <f t="shared" si="16"/>
        <v>305</v>
      </c>
      <c r="I23" s="75">
        <f>E23+(INT(H23*J23))</f>
        <v>43575</v>
      </c>
      <c r="J23" s="112">
        <f>AVERAGE(J25,J27)</f>
        <v>0.36499999999999999</v>
      </c>
      <c r="K23" s="60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  <c r="GA23" s="61"/>
      <c r="GB23" s="61"/>
      <c r="GC23" s="61"/>
      <c r="GD23" s="61"/>
      <c r="GE23" s="61"/>
      <c r="GF23" s="61"/>
      <c r="GG23" s="61"/>
      <c r="GH23" s="61"/>
      <c r="GI23" s="61"/>
      <c r="GJ23" s="61"/>
      <c r="GK23" s="61"/>
      <c r="GL23" s="61"/>
      <c r="GM23" s="61"/>
      <c r="GN23" s="61"/>
      <c r="GO23" s="61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/>
      <c r="HL23" s="61"/>
      <c r="HM23" s="61"/>
      <c r="HN23" s="61"/>
      <c r="HO23" s="61"/>
      <c r="HP23" s="61"/>
      <c r="HQ23" s="61"/>
      <c r="HR23" s="61"/>
      <c r="HS23" s="61"/>
      <c r="HT23" s="61"/>
      <c r="HU23" s="61"/>
      <c r="HV23" s="61"/>
      <c r="HW23" s="61"/>
      <c r="HX23" s="61"/>
      <c r="HY23" s="61"/>
      <c r="HZ23" s="61"/>
      <c r="IA23" s="61"/>
      <c r="IB23" s="61"/>
      <c r="IC23" s="61"/>
      <c r="ID23" s="61"/>
      <c r="IE23" s="61"/>
      <c r="IF23" s="61"/>
      <c r="IG23" s="61"/>
      <c r="IH23" s="61"/>
      <c r="II23" s="61"/>
      <c r="IJ23" s="61"/>
      <c r="IK23" s="61"/>
      <c r="IL23" s="61"/>
      <c r="IM23" s="61"/>
      <c r="IN23" s="61"/>
      <c r="IO23" s="61"/>
      <c r="IP23" s="61"/>
      <c r="IQ23" s="61"/>
      <c r="IR23" s="61"/>
      <c r="IS23" s="61"/>
      <c r="IT23" s="61"/>
      <c r="IU23" s="61"/>
      <c r="IV23" s="61"/>
    </row>
    <row r="24" spans="1:256" s="13" customFormat="1" ht="14.4" x14ac:dyDescent="0.25">
      <c r="A24" s="124" t="s">
        <v>47</v>
      </c>
      <c r="B24" s="36" t="s">
        <v>48</v>
      </c>
      <c r="C24" s="37"/>
      <c r="D24" s="37"/>
      <c r="E24" s="37"/>
      <c r="F24" s="37"/>
      <c r="G24" s="37"/>
      <c r="H24" s="37"/>
      <c r="I24" s="48"/>
      <c r="J24" s="125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</row>
    <row r="25" spans="1:256" s="13" customFormat="1" x14ac:dyDescent="0.25">
      <c r="A25" s="126">
        <v>3</v>
      </c>
      <c r="B25" s="49" t="s">
        <v>48</v>
      </c>
      <c r="C25" s="50" t="s">
        <v>13</v>
      </c>
      <c r="D25" s="51" t="str">
        <f>IF(J25=0,"Not Started",IF(J25=1, "Completed","In progress"))</f>
        <v>In progress</v>
      </c>
      <c r="E25" s="90">
        <v>43464</v>
      </c>
      <c r="F25" s="90">
        <v>43769</v>
      </c>
      <c r="G25" s="67">
        <f t="shared" ref="G25" si="19">NETWORKDAYS(E25,F25)</f>
        <v>219</v>
      </c>
      <c r="H25" s="68">
        <f t="shared" ref="H25" si="20">F25-E25</f>
        <v>305</v>
      </c>
      <c r="I25" s="69">
        <f t="shared" ref="I25" si="21">IF(J25=0,E25-1,E25+(INT(H25*J25)))</f>
        <v>43686</v>
      </c>
      <c r="J25" s="116">
        <v>0.73</v>
      </c>
      <c r="K25" s="62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63"/>
    </row>
    <row r="26" spans="1:256" s="13" customFormat="1" ht="14.4" x14ac:dyDescent="0.25">
      <c r="A26" s="127">
        <v>4</v>
      </c>
      <c r="B26" s="36" t="s">
        <v>49</v>
      </c>
      <c r="C26" s="37"/>
      <c r="D26" s="37"/>
      <c r="E26" s="37"/>
      <c r="F26" s="37"/>
      <c r="G26" s="37"/>
      <c r="H26" s="48"/>
      <c r="I26" s="48"/>
      <c r="J26" s="125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</row>
    <row r="27" spans="1:256" s="14" customFormat="1" x14ac:dyDescent="0.25">
      <c r="A27" s="128">
        <v>3</v>
      </c>
      <c r="B27" s="49" t="s">
        <v>49</v>
      </c>
      <c r="C27" s="50" t="s">
        <v>13</v>
      </c>
      <c r="D27" s="51" t="str">
        <f>IF(J27=0,"Not Started",IF(J27=1, "Completed","In progress"))</f>
        <v>Not Started</v>
      </c>
      <c r="E27" s="90">
        <v>43464</v>
      </c>
      <c r="F27" s="90">
        <v>43769</v>
      </c>
      <c r="G27" s="67">
        <f t="shared" ref="G27" si="22">NETWORKDAYS(E27,F27)</f>
        <v>219</v>
      </c>
      <c r="H27" s="68">
        <f t="shared" ref="H27" si="23">F27-E27</f>
        <v>305</v>
      </c>
      <c r="I27" s="69">
        <f t="shared" ref="I27" si="24">IF(J27=0,E27-1,E27+(INT(H27*J27)))</f>
        <v>43463</v>
      </c>
      <c r="J27" s="116">
        <v>0</v>
      </c>
      <c r="K27" s="62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  <c r="IT27" s="63"/>
      <c r="IU27" s="63"/>
      <c r="IV27" s="63"/>
    </row>
    <row r="28" spans="1:256" s="13" customFormat="1" x14ac:dyDescent="0.25">
      <c r="A28" s="127"/>
      <c r="B28" s="36" t="s">
        <v>50</v>
      </c>
      <c r="C28" s="37"/>
      <c r="D28" s="37"/>
      <c r="E28" s="38"/>
      <c r="F28" s="38"/>
      <c r="G28" s="39"/>
      <c r="H28" s="40"/>
      <c r="I28" s="41"/>
      <c r="J28" s="129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</row>
    <row r="29" spans="1:256" s="13" customFormat="1" x14ac:dyDescent="0.25">
      <c r="A29" s="127">
        <v>5</v>
      </c>
      <c r="B29" s="36" t="s">
        <v>51</v>
      </c>
      <c r="C29" s="37"/>
      <c r="D29" s="100" t="str">
        <f>IF(J29=0,"Not Started",IF(J29=1, "Completed","In progress"))</f>
        <v>In progress</v>
      </c>
      <c r="E29" s="53">
        <f>MIN(E30:E65)</f>
        <v>43464</v>
      </c>
      <c r="F29" s="53">
        <f>MAX(F30:F65)</f>
        <v>43555</v>
      </c>
      <c r="G29" s="73">
        <f t="shared" ref="G29" si="25">NETWORKDAYS(E29,F29)</f>
        <v>65</v>
      </c>
      <c r="H29" s="74">
        <f t="shared" ref="H29" si="26">F29-E29</f>
        <v>91</v>
      </c>
      <c r="I29" s="75">
        <f>E29+(INT(H29*J29))</f>
        <v>43469</v>
      </c>
      <c r="J29" s="112">
        <f>AVERAGE(J30:J65)</f>
        <v>5.7777777777777782E-2</v>
      </c>
      <c r="K29" s="60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  <c r="GA29" s="61"/>
      <c r="GB29" s="61"/>
      <c r="GC29" s="61"/>
      <c r="GD29" s="61"/>
      <c r="GE29" s="61"/>
      <c r="GF29" s="61"/>
      <c r="GG29" s="61"/>
      <c r="GH29" s="61"/>
      <c r="GI29" s="61"/>
      <c r="GJ29" s="61"/>
      <c r="GK29" s="61"/>
      <c r="GL29" s="61"/>
      <c r="GM29" s="61"/>
      <c r="GN29" s="61"/>
      <c r="GO29" s="61"/>
      <c r="GP29" s="61"/>
      <c r="GQ29" s="61"/>
      <c r="GR29" s="61"/>
      <c r="GS29" s="61"/>
      <c r="GT29" s="61"/>
      <c r="GU29" s="61"/>
      <c r="GV29" s="61"/>
      <c r="GW29" s="61"/>
      <c r="GX29" s="61"/>
      <c r="GY29" s="61"/>
      <c r="GZ29" s="61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61"/>
      <c r="HL29" s="61"/>
      <c r="HM29" s="61"/>
      <c r="HN29" s="61"/>
      <c r="HO29" s="61"/>
      <c r="HP29" s="61"/>
      <c r="HQ29" s="61"/>
      <c r="HR29" s="61"/>
      <c r="HS29" s="61"/>
      <c r="HT29" s="61"/>
      <c r="HU29" s="61"/>
      <c r="HV29" s="61"/>
      <c r="HW29" s="61"/>
      <c r="HX29" s="61"/>
      <c r="HY29" s="61"/>
      <c r="HZ29" s="61"/>
      <c r="IA29" s="61"/>
      <c r="IB29" s="61"/>
      <c r="IC29" s="61"/>
      <c r="ID29" s="61"/>
      <c r="IE29" s="61"/>
      <c r="IF29" s="61"/>
      <c r="IG29" s="61"/>
      <c r="IH29" s="61"/>
      <c r="II29" s="61"/>
      <c r="IJ29" s="61"/>
      <c r="IK29" s="61"/>
      <c r="IL29" s="61"/>
      <c r="IM29" s="61"/>
      <c r="IN29" s="61"/>
      <c r="IO29" s="61"/>
      <c r="IP29" s="61"/>
      <c r="IQ29" s="61"/>
      <c r="IR29" s="61"/>
      <c r="IS29" s="61"/>
      <c r="IT29" s="61"/>
      <c r="IU29" s="61"/>
      <c r="IV29" s="61"/>
    </row>
    <row r="30" spans="1:256" s="13" customFormat="1" x14ac:dyDescent="0.25">
      <c r="A30" s="121" t="s">
        <v>52</v>
      </c>
      <c r="B30" s="33" t="s">
        <v>53</v>
      </c>
      <c r="C30" s="52" t="s">
        <v>13</v>
      </c>
      <c r="D30" s="35" t="str">
        <f>IF(J30=0,"Not Started",IF(J30=1, "Completed","In progress"))</f>
        <v>Not Started</v>
      </c>
      <c r="E30" s="97">
        <v>43464</v>
      </c>
      <c r="F30" s="89"/>
      <c r="G30" s="67">
        <f t="shared" ref="G30:G66" si="27">NETWORKDAYS(E30,F30)</f>
        <v>-31045</v>
      </c>
      <c r="H30" s="68">
        <f t="shared" ref="H30:H66" si="28">F30-E30</f>
        <v>-43464</v>
      </c>
      <c r="I30" s="69">
        <f t="shared" ref="I30:I65" si="29">IF(J30=0,E30-1,E30+(INT(H30*J30)))</f>
        <v>43463</v>
      </c>
      <c r="J30" s="116">
        <v>0</v>
      </c>
      <c r="K30" s="62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63"/>
      <c r="HT30" s="63"/>
      <c r="HU30" s="63"/>
      <c r="HV30" s="63"/>
      <c r="HW30" s="63"/>
      <c r="HX30" s="63"/>
      <c r="HY30" s="63"/>
      <c r="HZ30" s="63"/>
      <c r="IA30" s="63"/>
      <c r="IB30" s="63"/>
      <c r="IC30" s="63"/>
      <c r="ID30" s="63"/>
      <c r="IE30" s="63"/>
      <c r="IF30" s="63"/>
      <c r="IG30" s="63"/>
      <c r="IH30" s="63"/>
      <c r="II30" s="63"/>
      <c r="IJ30" s="63"/>
      <c r="IK30" s="63"/>
      <c r="IL30" s="63"/>
      <c r="IM30" s="63"/>
      <c r="IN30" s="63"/>
      <c r="IO30" s="63"/>
      <c r="IP30" s="63"/>
      <c r="IQ30" s="63"/>
      <c r="IR30" s="63"/>
      <c r="IS30" s="63"/>
      <c r="IT30" s="63"/>
      <c r="IU30" s="63"/>
      <c r="IV30" s="63"/>
    </row>
    <row r="31" spans="1:256" s="13" customFormat="1" x14ac:dyDescent="0.25">
      <c r="A31" s="117" t="s">
        <v>54</v>
      </c>
      <c r="B31" s="27" t="s">
        <v>55</v>
      </c>
      <c r="C31" s="28" t="s">
        <v>39</v>
      </c>
      <c r="D31" s="35" t="str">
        <f t="shared" ref="D31:D65" si="30">IF(J31=0,"Not Started",IF(J31=1, "Completed","In progress"))</f>
        <v>In progress</v>
      </c>
      <c r="E31" s="97">
        <v>43464</v>
      </c>
      <c r="F31" s="87">
        <v>43555</v>
      </c>
      <c r="G31" s="67">
        <f t="shared" si="27"/>
        <v>65</v>
      </c>
      <c r="H31" s="68">
        <f t="shared" si="28"/>
        <v>91</v>
      </c>
      <c r="I31" s="69">
        <f t="shared" si="29"/>
        <v>43534</v>
      </c>
      <c r="J31" s="116">
        <v>0.78</v>
      </c>
      <c r="K31" s="62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</row>
    <row r="32" spans="1:256" s="26" customFormat="1" x14ac:dyDescent="0.25">
      <c r="A32" s="122" t="s">
        <v>56</v>
      </c>
      <c r="B32" s="27" t="s">
        <v>57</v>
      </c>
      <c r="C32" s="30" t="s">
        <v>13</v>
      </c>
      <c r="D32" s="35" t="str">
        <f t="shared" si="30"/>
        <v>In progress</v>
      </c>
      <c r="E32" s="97">
        <v>43464</v>
      </c>
      <c r="F32" s="87">
        <v>43555</v>
      </c>
      <c r="G32" s="67">
        <f t="shared" si="27"/>
        <v>65</v>
      </c>
      <c r="H32" s="68">
        <f t="shared" si="28"/>
        <v>91</v>
      </c>
      <c r="I32" s="69">
        <f t="shared" si="29"/>
        <v>43500</v>
      </c>
      <c r="J32" s="116">
        <v>0.4</v>
      </c>
      <c r="K32" s="62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63"/>
      <c r="HT32" s="63"/>
      <c r="HU32" s="63"/>
      <c r="HV32" s="63"/>
      <c r="HW32" s="63"/>
      <c r="HX32" s="63"/>
      <c r="HY32" s="63"/>
      <c r="HZ32" s="63"/>
      <c r="IA32" s="63"/>
      <c r="IB32" s="63"/>
      <c r="IC32" s="63"/>
      <c r="ID32" s="63"/>
      <c r="IE32" s="63"/>
      <c r="IF32" s="63"/>
      <c r="IG32" s="63"/>
      <c r="IH32" s="63"/>
      <c r="II32" s="63"/>
      <c r="IJ32" s="63"/>
      <c r="IK32" s="63"/>
      <c r="IL32" s="63"/>
      <c r="IM32" s="63"/>
      <c r="IN32" s="63"/>
      <c r="IO32" s="63"/>
      <c r="IP32" s="63"/>
      <c r="IQ32" s="63"/>
      <c r="IR32" s="63"/>
      <c r="IS32" s="63"/>
      <c r="IT32" s="63"/>
      <c r="IU32" s="63"/>
      <c r="IV32" s="63"/>
    </row>
    <row r="33" spans="1:256" s="14" customFormat="1" x14ac:dyDescent="0.25">
      <c r="A33" s="117" t="s">
        <v>58</v>
      </c>
      <c r="B33" s="27" t="s">
        <v>59</v>
      </c>
      <c r="C33" s="28" t="s">
        <v>60</v>
      </c>
      <c r="D33" s="35" t="str">
        <f t="shared" si="30"/>
        <v>In progress</v>
      </c>
      <c r="E33" s="97">
        <v>43485</v>
      </c>
      <c r="F33" s="87"/>
      <c r="G33" s="67">
        <f t="shared" si="27"/>
        <v>-31060</v>
      </c>
      <c r="H33" s="68">
        <f t="shared" si="28"/>
        <v>-43485</v>
      </c>
      <c r="I33" s="69">
        <f t="shared" si="29"/>
        <v>21742</v>
      </c>
      <c r="J33" s="116">
        <v>0.5</v>
      </c>
      <c r="K33" s="62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63"/>
      <c r="HT33" s="63"/>
      <c r="HU33" s="63"/>
      <c r="HV33" s="63"/>
      <c r="HW33" s="63"/>
      <c r="HX33" s="63"/>
      <c r="HY33" s="63"/>
      <c r="HZ33" s="63"/>
      <c r="IA33" s="63"/>
      <c r="IB33" s="63"/>
      <c r="IC33" s="63"/>
      <c r="ID33" s="63"/>
      <c r="IE33" s="63"/>
      <c r="IF33" s="63"/>
      <c r="IG33" s="63"/>
      <c r="IH33" s="63"/>
      <c r="II33" s="63"/>
      <c r="IJ33" s="63"/>
      <c r="IK33" s="63"/>
      <c r="IL33" s="63"/>
      <c r="IM33" s="63"/>
      <c r="IN33" s="63"/>
      <c r="IO33" s="63"/>
      <c r="IP33" s="63"/>
      <c r="IQ33" s="63"/>
      <c r="IR33" s="63"/>
      <c r="IS33" s="63"/>
      <c r="IT33" s="63"/>
      <c r="IU33" s="63"/>
      <c r="IV33" s="63"/>
    </row>
    <row r="34" spans="1:256" s="13" customFormat="1" x14ac:dyDescent="0.25">
      <c r="A34" s="117" t="s">
        <v>61</v>
      </c>
      <c r="B34" s="27" t="s">
        <v>62</v>
      </c>
      <c r="C34" s="28" t="s">
        <v>60</v>
      </c>
      <c r="D34" s="35" t="str">
        <f t="shared" si="30"/>
        <v>Not Started</v>
      </c>
      <c r="E34" s="97">
        <v>43501</v>
      </c>
      <c r="F34" s="87">
        <v>43555</v>
      </c>
      <c r="G34" s="67">
        <f t="shared" si="27"/>
        <v>39</v>
      </c>
      <c r="H34" s="68">
        <f t="shared" si="28"/>
        <v>54</v>
      </c>
      <c r="I34" s="69">
        <f t="shared" si="29"/>
        <v>43500</v>
      </c>
      <c r="J34" s="116">
        <v>0</v>
      </c>
      <c r="K34" s="62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63"/>
      <c r="HT34" s="63"/>
      <c r="HU34" s="63"/>
      <c r="HV34" s="63"/>
      <c r="HW34" s="63"/>
      <c r="HX34" s="63"/>
      <c r="HY34" s="63"/>
      <c r="HZ34" s="63"/>
      <c r="IA34" s="63"/>
      <c r="IB34" s="63"/>
      <c r="IC34" s="63"/>
      <c r="ID34" s="63"/>
      <c r="IE34" s="63"/>
      <c r="IF34" s="63"/>
      <c r="IG34" s="63"/>
      <c r="IH34" s="63"/>
      <c r="II34" s="63"/>
      <c r="IJ34" s="63"/>
      <c r="IK34" s="63"/>
      <c r="IL34" s="63"/>
      <c r="IM34" s="63"/>
      <c r="IN34" s="63"/>
      <c r="IO34" s="63"/>
      <c r="IP34" s="63"/>
      <c r="IQ34" s="63"/>
      <c r="IR34" s="63"/>
      <c r="IS34" s="63"/>
      <c r="IT34" s="63"/>
      <c r="IU34" s="63"/>
      <c r="IV34" s="63"/>
    </row>
    <row r="35" spans="1:256" s="13" customFormat="1" x14ac:dyDescent="0.25">
      <c r="A35" s="117" t="s">
        <v>63</v>
      </c>
      <c r="B35" s="27" t="s">
        <v>64</v>
      </c>
      <c r="C35" s="28" t="s">
        <v>65</v>
      </c>
      <c r="D35" s="35" t="str">
        <f t="shared" si="30"/>
        <v>In progress</v>
      </c>
      <c r="E35" s="97">
        <v>43501</v>
      </c>
      <c r="F35" s="87"/>
      <c r="G35" s="67">
        <f t="shared" si="27"/>
        <v>-31072</v>
      </c>
      <c r="H35" s="68">
        <f t="shared" si="28"/>
        <v>-43501</v>
      </c>
      <c r="I35" s="69">
        <f t="shared" si="29"/>
        <v>26100</v>
      </c>
      <c r="J35" s="116">
        <v>0.4</v>
      </c>
      <c r="K35" s="62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  <c r="GY35" s="63"/>
      <c r="GZ35" s="63"/>
      <c r="HA35" s="63"/>
      <c r="HB35" s="63"/>
      <c r="HC35" s="63"/>
      <c r="HD35" s="63"/>
      <c r="HE35" s="63"/>
      <c r="HF35" s="63"/>
      <c r="HG35" s="63"/>
      <c r="HH35" s="63"/>
      <c r="HI35" s="63"/>
      <c r="HJ35" s="63"/>
      <c r="HK35" s="63"/>
      <c r="HL35" s="63"/>
      <c r="HM35" s="63"/>
      <c r="HN35" s="63"/>
      <c r="HO35" s="63"/>
      <c r="HP35" s="63"/>
      <c r="HQ35" s="63"/>
      <c r="HR35" s="63"/>
      <c r="HS35" s="63"/>
      <c r="HT35" s="63"/>
      <c r="HU35" s="63"/>
      <c r="HV35" s="63"/>
      <c r="HW35" s="63"/>
      <c r="HX35" s="63"/>
      <c r="HY35" s="63"/>
      <c r="HZ35" s="63"/>
      <c r="IA35" s="63"/>
      <c r="IB35" s="63"/>
      <c r="IC35" s="63"/>
      <c r="ID35" s="63"/>
      <c r="IE35" s="63"/>
      <c r="IF35" s="63"/>
      <c r="IG35" s="63"/>
      <c r="IH35" s="63"/>
      <c r="II35" s="63"/>
      <c r="IJ35" s="63"/>
      <c r="IK35" s="63"/>
      <c r="IL35" s="63"/>
      <c r="IM35" s="63"/>
      <c r="IN35" s="63"/>
      <c r="IO35" s="63"/>
      <c r="IP35" s="63"/>
      <c r="IQ35" s="63"/>
      <c r="IR35" s="63"/>
      <c r="IS35" s="63"/>
      <c r="IT35" s="63"/>
      <c r="IU35" s="63"/>
      <c r="IV35" s="63"/>
    </row>
    <row r="36" spans="1:256" s="13" customFormat="1" x14ac:dyDescent="0.25">
      <c r="A36" s="117" t="s">
        <v>66</v>
      </c>
      <c r="B36" s="27" t="s">
        <v>67</v>
      </c>
      <c r="C36" s="28" t="s">
        <v>39</v>
      </c>
      <c r="D36" s="35" t="str">
        <f t="shared" si="30"/>
        <v>Not Started</v>
      </c>
      <c r="E36" s="98">
        <v>43464</v>
      </c>
      <c r="F36" s="91"/>
      <c r="G36" s="67">
        <f t="shared" si="27"/>
        <v>-31045</v>
      </c>
      <c r="H36" s="68">
        <f t="shared" si="28"/>
        <v>-43464</v>
      </c>
      <c r="I36" s="69">
        <f t="shared" si="29"/>
        <v>43463</v>
      </c>
      <c r="J36" s="116">
        <v>0</v>
      </c>
      <c r="K36" s="62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63"/>
      <c r="HT36" s="63"/>
      <c r="HU36" s="63"/>
      <c r="HV36" s="63"/>
      <c r="HW36" s="63"/>
      <c r="HX36" s="63"/>
      <c r="HY36" s="63"/>
      <c r="HZ36" s="63"/>
      <c r="IA36" s="63"/>
      <c r="IB36" s="63"/>
      <c r="IC36" s="63"/>
      <c r="ID36" s="63"/>
      <c r="IE36" s="63"/>
      <c r="IF36" s="63"/>
      <c r="IG36" s="63"/>
      <c r="IH36" s="63"/>
      <c r="II36" s="63"/>
      <c r="IJ36" s="63"/>
      <c r="IK36" s="63"/>
      <c r="IL36" s="63"/>
      <c r="IM36" s="63"/>
      <c r="IN36" s="63"/>
      <c r="IO36" s="63"/>
      <c r="IP36" s="63"/>
      <c r="IQ36" s="63"/>
      <c r="IR36" s="63"/>
      <c r="IS36" s="63"/>
      <c r="IT36" s="63"/>
      <c r="IU36" s="63"/>
      <c r="IV36" s="63"/>
    </row>
    <row r="37" spans="1:256" s="13" customFormat="1" x14ac:dyDescent="0.25">
      <c r="A37" s="117" t="s">
        <v>68</v>
      </c>
      <c r="B37" s="27" t="s">
        <v>69</v>
      </c>
      <c r="C37" s="28" t="s">
        <v>65</v>
      </c>
      <c r="D37" s="35" t="str">
        <f t="shared" si="30"/>
        <v>Not Started</v>
      </c>
      <c r="E37" s="91"/>
      <c r="F37" s="91"/>
      <c r="G37" s="67">
        <f t="shared" si="27"/>
        <v>0</v>
      </c>
      <c r="H37" s="68">
        <f t="shared" si="28"/>
        <v>0</v>
      </c>
      <c r="I37" s="69">
        <f t="shared" si="29"/>
        <v>-1</v>
      </c>
      <c r="J37" s="116">
        <v>0</v>
      </c>
      <c r="K37" s="62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  <c r="GY37" s="63"/>
      <c r="GZ37" s="63"/>
      <c r="HA37" s="63"/>
      <c r="HB37" s="63"/>
      <c r="HC37" s="63"/>
      <c r="HD37" s="63"/>
      <c r="HE37" s="63"/>
      <c r="HF37" s="63"/>
      <c r="HG37" s="63"/>
      <c r="HH37" s="63"/>
      <c r="HI37" s="63"/>
      <c r="HJ37" s="63"/>
      <c r="HK37" s="63"/>
      <c r="HL37" s="63"/>
      <c r="HM37" s="63"/>
      <c r="HN37" s="63"/>
      <c r="HO37" s="63"/>
      <c r="HP37" s="63"/>
      <c r="HQ37" s="63"/>
      <c r="HR37" s="63"/>
      <c r="HS37" s="63"/>
      <c r="HT37" s="63"/>
      <c r="HU37" s="63"/>
      <c r="HV37" s="63"/>
      <c r="HW37" s="63"/>
      <c r="HX37" s="63"/>
      <c r="HY37" s="63"/>
      <c r="HZ37" s="63"/>
      <c r="IA37" s="63"/>
      <c r="IB37" s="63"/>
      <c r="IC37" s="63"/>
      <c r="ID37" s="63"/>
      <c r="IE37" s="63"/>
      <c r="IF37" s="63"/>
      <c r="IG37" s="63"/>
      <c r="IH37" s="63"/>
      <c r="II37" s="63"/>
      <c r="IJ37" s="63"/>
      <c r="IK37" s="63"/>
      <c r="IL37" s="63"/>
      <c r="IM37" s="63"/>
      <c r="IN37" s="63"/>
      <c r="IO37" s="63"/>
      <c r="IP37" s="63"/>
      <c r="IQ37" s="63"/>
      <c r="IR37" s="63"/>
      <c r="IS37" s="63"/>
      <c r="IT37" s="63"/>
      <c r="IU37" s="63"/>
      <c r="IV37" s="63"/>
    </row>
    <row r="38" spans="1:256" x14ac:dyDescent="0.25">
      <c r="A38" s="117" t="s">
        <v>70</v>
      </c>
      <c r="B38" s="27" t="s">
        <v>71</v>
      </c>
      <c r="C38" s="28" t="s">
        <v>72</v>
      </c>
      <c r="D38" s="35" t="str">
        <f t="shared" si="30"/>
        <v>Not Started</v>
      </c>
      <c r="E38" s="91"/>
      <c r="F38" s="91"/>
      <c r="G38" s="67">
        <f t="shared" si="27"/>
        <v>0</v>
      </c>
      <c r="H38" s="68">
        <f t="shared" si="28"/>
        <v>0</v>
      </c>
      <c r="I38" s="69">
        <f t="shared" si="29"/>
        <v>-1</v>
      </c>
      <c r="J38" s="116">
        <v>0</v>
      </c>
      <c r="K38" s="62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63"/>
      <c r="HT38" s="63"/>
      <c r="HU38" s="63"/>
      <c r="HV38" s="63"/>
      <c r="HW38" s="63"/>
      <c r="HX38" s="63"/>
      <c r="HY38" s="63"/>
      <c r="HZ38" s="63"/>
      <c r="IA38" s="63"/>
      <c r="IB38" s="63"/>
      <c r="IC38" s="63"/>
      <c r="ID38" s="63"/>
      <c r="IE38" s="63"/>
      <c r="IF38" s="63"/>
      <c r="IG38" s="63"/>
      <c r="IH38" s="63"/>
      <c r="II38" s="63"/>
      <c r="IJ38" s="63"/>
      <c r="IK38" s="63"/>
      <c r="IL38" s="63"/>
      <c r="IM38" s="63"/>
      <c r="IN38" s="63"/>
      <c r="IO38" s="63"/>
      <c r="IP38" s="63"/>
      <c r="IQ38" s="63"/>
      <c r="IR38" s="63"/>
      <c r="IS38" s="63"/>
      <c r="IT38" s="63"/>
      <c r="IU38" s="63"/>
      <c r="IV38" s="63"/>
    </row>
    <row r="39" spans="1:256" x14ac:dyDescent="0.25">
      <c r="A39" s="117" t="s">
        <v>73</v>
      </c>
      <c r="B39" s="27" t="s">
        <v>74</v>
      </c>
      <c r="C39" s="28" t="s">
        <v>72</v>
      </c>
      <c r="D39" s="35" t="str">
        <f t="shared" si="30"/>
        <v>Not Started</v>
      </c>
      <c r="E39" s="91"/>
      <c r="F39" s="91"/>
      <c r="G39" s="67">
        <f t="shared" si="27"/>
        <v>0</v>
      </c>
      <c r="H39" s="68">
        <f t="shared" si="28"/>
        <v>0</v>
      </c>
      <c r="I39" s="69">
        <f t="shared" si="29"/>
        <v>-1</v>
      </c>
      <c r="J39" s="116">
        <v>0</v>
      </c>
      <c r="K39" s="62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63"/>
      <c r="HT39" s="63"/>
      <c r="HU39" s="63"/>
      <c r="HV39" s="63"/>
      <c r="HW39" s="63"/>
      <c r="HX39" s="63"/>
      <c r="HY39" s="63"/>
      <c r="HZ39" s="63"/>
      <c r="IA39" s="63"/>
      <c r="IB39" s="63"/>
      <c r="IC39" s="63"/>
      <c r="ID39" s="63"/>
      <c r="IE39" s="63"/>
      <c r="IF39" s="63"/>
      <c r="IG39" s="63"/>
      <c r="IH39" s="63"/>
      <c r="II39" s="63"/>
      <c r="IJ39" s="63"/>
      <c r="IK39" s="63"/>
      <c r="IL39" s="63"/>
      <c r="IM39" s="63"/>
      <c r="IN39" s="63"/>
      <c r="IO39" s="63"/>
      <c r="IP39" s="63"/>
      <c r="IQ39" s="63"/>
      <c r="IR39" s="63"/>
      <c r="IS39" s="63"/>
      <c r="IT39" s="63"/>
      <c r="IU39" s="63"/>
      <c r="IV39" s="63"/>
    </row>
    <row r="40" spans="1:256" x14ac:dyDescent="0.25">
      <c r="A40" s="117" t="s">
        <v>75</v>
      </c>
      <c r="B40" s="27" t="s">
        <v>62</v>
      </c>
      <c r="C40" s="28" t="s">
        <v>72</v>
      </c>
      <c r="D40" s="35" t="str">
        <f t="shared" si="30"/>
        <v>Not Started</v>
      </c>
      <c r="E40" s="91"/>
      <c r="F40" s="91"/>
      <c r="G40" s="67">
        <f t="shared" si="27"/>
        <v>0</v>
      </c>
      <c r="H40" s="68">
        <f t="shared" si="28"/>
        <v>0</v>
      </c>
      <c r="I40" s="69">
        <f t="shared" si="29"/>
        <v>-1</v>
      </c>
      <c r="J40" s="116">
        <v>0</v>
      </c>
      <c r="K40" s="62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63"/>
      <c r="HT40" s="63"/>
      <c r="HU40" s="63"/>
      <c r="HV40" s="63"/>
      <c r="HW40" s="63"/>
      <c r="HX40" s="63"/>
      <c r="HY40" s="63"/>
      <c r="HZ40" s="63"/>
      <c r="IA40" s="63"/>
      <c r="IB40" s="63"/>
      <c r="IC40" s="63"/>
      <c r="ID40" s="63"/>
      <c r="IE40" s="63"/>
      <c r="IF40" s="63"/>
      <c r="IG40" s="63"/>
      <c r="IH40" s="63"/>
      <c r="II40" s="63"/>
      <c r="IJ40" s="63"/>
      <c r="IK40" s="63"/>
      <c r="IL40" s="63"/>
      <c r="IM40" s="63"/>
      <c r="IN40" s="63"/>
      <c r="IO40" s="63"/>
      <c r="IP40" s="63"/>
      <c r="IQ40" s="63"/>
      <c r="IR40" s="63"/>
      <c r="IS40" s="63"/>
      <c r="IT40" s="63"/>
      <c r="IU40" s="63"/>
      <c r="IV40" s="63"/>
    </row>
    <row r="41" spans="1:256" x14ac:dyDescent="0.25">
      <c r="A41" s="117" t="s">
        <v>76</v>
      </c>
      <c r="B41" s="27" t="s">
        <v>77</v>
      </c>
      <c r="C41" s="28" t="s">
        <v>72</v>
      </c>
      <c r="D41" s="35" t="str">
        <f t="shared" si="30"/>
        <v>Not Started</v>
      </c>
      <c r="E41" s="91"/>
      <c r="F41" s="91"/>
      <c r="G41" s="67">
        <f t="shared" si="27"/>
        <v>0</v>
      </c>
      <c r="H41" s="68">
        <f t="shared" si="28"/>
        <v>0</v>
      </c>
      <c r="I41" s="69">
        <f t="shared" si="29"/>
        <v>-1</v>
      </c>
      <c r="J41" s="116">
        <v>0</v>
      </c>
      <c r="K41" s="62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</row>
    <row r="42" spans="1:256" x14ac:dyDescent="0.25">
      <c r="A42" s="117" t="s">
        <v>78</v>
      </c>
      <c r="B42" s="27" t="s">
        <v>79</v>
      </c>
      <c r="C42" s="28" t="s">
        <v>72</v>
      </c>
      <c r="D42" s="35" t="str">
        <f t="shared" si="30"/>
        <v>Not Started</v>
      </c>
      <c r="E42" s="91"/>
      <c r="F42" s="91"/>
      <c r="G42" s="67">
        <f t="shared" si="27"/>
        <v>0</v>
      </c>
      <c r="H42" s="68">
        <f t="shared" si="28"/>
        <v>0</v>
      </c>
      <c r="I42" s="69">
        <f t="shared" si="29"/>
        <v>-1</v>
      </c>
      <c r="J42" s="116">
        <v>0</v>
      </c>
      <c r="K42" s="62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</row>
    <row r="43" spans="1:256" x14ac:dyDescent="0.25">
      <c r="A43" s="117" t="s">
        <v>80</v>
      </c>
      <c r="B43" s="27" t="s">
        <v>81</v>
      </c>
      <c r="C43" s="28" t="s">
        <v>72</v>
      </c>
      <c r="D43" s="35" t="str">
        <f t="shared" si="30"/>
        <v>Not Started</v>
      </c>
      <c r="E43" s="91"/>
      <c r="F43" s="91"/>
      <c r="G43" s="67">
        <f t="shared" si="27"/>
        <v>0</v>
      </c>
      <c r="H43" s="68">
        <f t="shared" si="28"/>
        <v>0</v>
      </c>
      <c r="I43" s="69">
        <f t="shared" si="29"/>
        <v>-1</v>
      </c>
      <c r="J43" s="116">
        <v>0</v>
      </c>
      <c r="K43" s="62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  <c r="IS43" s="63"/>
      <c r="IT43" s="63"/>
      <c r="IU43" s="63"/>
      <c r="IV43" s="63"/>
    </row>
    <row r="44" spans="1:256" x14ac:dyDescent="0.25">
      <c r="A44" s="117" t="s">
        <v>82</v>
      </c>
      <c r="B44" s="27" t="s">
        <v>62</v>
      </c>
      <c r="C44" s="28" t="s">
        <v>72</v>
      </c>
      <c r="D44" s="35" t="str">
        <f t="shared" si="30"/>
        <v>Not Started</v>
      </c>
      <c r="E44" s="91"/>
      <c r="F44" s="91"/>
      <c r="G44" s="67">
        <f t="shared" si="27"/>
        <v>0</v>
      </c>
      <c r="H44" s="68">
        <f t="shared" si="28"/>
        <v>0</v>
      </c>
      <c r="I44" s="69">
        <f t="shared" si="29"/>
        <v>-1</v>
      </c>
      <c r="J44" s="116">
        <v>0</v>
      </c>
      <c r="K44" s="62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  <c r="GY44" s="63"/>
      <c r="GZ44" s="63"/>
      <c r="HA44" s="63"/>
      <c r="HB44" s="63"/>
      <c r="HC44" s="63"/>
      <c r="HD44" s="63"/>
      <c r="HE44" s="63"/>
      <c r="HF44" s="63"/>
      <c r="HG44" s="63"/>
      <c r="HH44" s="63"/>
      <c r="HI44" s="63"/>
      <c r="HJ44" s="63"/>
      <c r="HK44" s="63"/>
      <c r="HL44" s="63"/>
      <c r="HM44" s="63"/>
      <c r="HN44" s="63"/>
      <c r="HO44" s="63"/>
      <c r="HP44" s="63"/>
      <c r="HQ44" s="63"/>
      <c r="HR44" s="63"/>
      <c r="HS44" s="63"/>
      <c r="HT44" s="63"/>
      <c r="HU44" s="63"/>
      <c r="HV44" s="63"/>
      <c r="HW44" s="63"/>
      <c r="HX44" s="63"/>
      <c r="HY44" s="63"/>
      <c r="HZ44" s="63"/>
      <c r="IA44" s="63"/>
      <c r="IB44" s="63"/>
      <c r="IC44" s="63"/>
      <c r="ID44" s="63"/>
      <c r="IE44" s="63"/>
      <c r="IF44" s="63"/>
      <c r="IG44" s="63"/>
      <c r="IH44" s="63"/>
      <c r="II44" s="63"/>
      <c r="IJ44" s="63"/>
      <c r="IK44" s="63"/>
      <c r="IL44" s="63"/>
      <c r="IM44" s="63"/>
      <c r="IN44" s="63"/>
      <c r="IO44" s="63"/>
      <c r="IP44" s="63"/>
      <c r="IQ44" s="63"/>
      <c r="IR44" s="63"/>
      <c r="IS44" s="63"/>
      <c r="IT44" s="63"/>
      <c r="IU44" s="63"/>
      <c r="IV44" s="63"/>
    </row>
    <row r="45" spans="1:256" x14ac:dyDescent="0.25">
      <c r="A45" s="117" t="s">
        <v>83</v>
      </c>
      <c r="B45" s="27" t="s">
        <v>84</v>
      </c>
      <c r="C45" s="28" t="s">
        <v>72</v>
      </c>
      <c r="D45" s="35" t="str">
        <f t="shared" si="30"/>
        <v>Not Started</v>
      </c>
      <c r="E45" s="91"/>
      <c r="F45" s="91"/>
      <c r="G45" s="67">
        <f t="shared" si="27"/>
        <v>0</v>
      </c>
      <c r="H45" s="68">
        <f t="shared" si="28"/>
        <v>0</v>
      </c>
      <c r="I45" s="69">
        <f t="shared" si="29"/>
        <v>-1</v>
      </c>
      <c r="J45" s="116">
        <v>0</v>
      </c>
      <c r="K45" s="62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  <c r="GY45" s="63"/>
      <c r="GZ45" s="63"/>
      <c r="HA45" s="63"/>
      <c r="HB45" s="63"/>
      <c r="HC45" s="63"/>
      <c r="HD45" s="63"/>
      <c r="HE45" s="63"/>
      <c r="HF45" s="63"/>
      <c r="HG45" s="63"/>
      <c r="HH45" s="63"/>
      <c r="HI45" s="63"/>
      <c r="HJ45" s="63"/>
      <c r="HK45" s="63"/>
      <c r="HL45" s="63"/>
      <c r="HM45" s="63"/>
      <c r="HN45" s="63"/>
      <c r="HO45" s="63"/>
      <c r="HP45" s="63"/>
      <c r="HQ45" s="63"/>
      <c r="HR45" s="63"/>
      <c r="HS45" s="63"/>
      <c r="HT45" s="63"/>
      <c r="HU45" s="63"/>
      <c r="HV45" s="63"/>
      <c r="HW45" s="63"/>
      <c r="HX45" s="63"/>
      <c r="HY45" s="63"/>
      <c r="HZ45" s="63"/>
      <c r="IA45" s="63"/>
      <c r="IB45" s="63"/>
      <c r="IC45" s="63"/>
      <c r="ID45" s="63"/>
      <c r="IE45" s="63"/>
      <c r="IF45" s="63"/>
      <c r="IG45" s="63"/>
      <c r="IH45" s="63"/>
      <c r="II45" s="63"/>
      <c r="IJ45" s="63"/>
      <c r="IK45" s="63"/>
      <c r="IL45" s="63"/>
      <c r="IM45" s="63"/>
      <c r="IN45" s="63"/>
      <c r="IO45" s="63"/>
      <c r="IP45" s="63"/>
      <c r="IQ45" s="63"/>
      <c r="IR45" s="63"/>
      <c r="IS45" s="63"/>
      <c r="IT45" s="63"/>
      <c r="IU45" s="63"/>
      <c r="IV45" s="63"/>
    </row>
    <row r="46" spans="1:256" x14ac:dyDescent="0.25">
      <c r="A46" s="117" t="s">
        <v>85</v>
      </c>
      <c r="B46" s="27" t="s">
        <v>74</v>
      </c>
      <c r="C46" s="28" t="s">
        <v>72</v>
      </c>
      <c r="D46" s="35" t="str">
        <f t="shared" si="30"/>
        <v>Not Started</v>
      </c>
      <c r="E46" s="91"/>
      <c r="F46" s="91"/>
      <c r="G46" s="67">
        <f t="shared" si="27"/>
        <v>0</v>
      </c>
      <c r="H46" s="68">
        <f t="shared" si="28"/>
        <v>0</v>
      </c>
      <c r="I46" s="69">
        <f t="shared" si="29"/>
        <v>-1</v>
      </c>
      <c r="J46" s="116">
        <v>0</v>
      </c>
      <c r="K46" s="62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  <c r="GY46" s="63"/>
      <c r="GZ46" s="63"/>
      <c r="HA46" s="63"/>
      <c r="HB46" s="63"/>
      <c r="HC46" s="63"/>
      <c r="HD46" s="63"/>
      <c r="HE46" s="63"/>
      <c r="HF46" s="63"/>
      <c r="HG46" s="63"/>
      <c r="HH46" s="63"/>
      <c r="HI46" s="63"/>
      <c r="HJ46" s="63"/>
      <c r="HK46" s="63"/>
      <c r="HL46" s="63"/>
      <c r="HM46" s="63"/>
      <c r="HN46" s="63"/>
      <c r="HO46" s="63"/>
      <c r="HP46" s="63"/>
      <c r="HQ46" s="63"/>
      <c r="HR46" s="63"/>
      <c r="HS46" s="63"/>
      <c r="HT46" s="63"/>
      <c r="HU46" s="63"/>
      <c r="HV46" s="63"/>
      <c r="HW46" s="63"/>
      <c r="HX46" s="63"/>
      <c r="HY46" s="63"/>
      <c r="HZ46" s="63"/>
      <c r="IA46" s="63"/>
      <c r="IB46" s="63"/>
      <c r="IC46" s="63"/>
      <c r="ID46" s="63"/>
      <c r="IE46" s="63"/>
      <c r="IF46" s="63"/>
      <c r="IG46" s="63"/>
      <c r="IH46" s="63"/>
      <c r="II46" s="63"/>
      <c r="IJ46" s="63"/>
      <c r="IK46" s="63"/>
      <c r="IL46" s="63"/>
      <c r="IM46" s="63"/>
      <c r="IN46" s="63"/>
      <c r="IO46" s="63"/>
      <c r="IP46" s="63"/>
      <c r="IQ46" s="63"/>
      <c r="IR46" s="63"/>
      <c r="IS46" s="63"/>
      <c r="IT46" s="63"/>
      <c r="IU46" s="63"/>
      <c r="IV46" s="63"/>
    </row>
    <row r="47" spans="1:256" x14ac:dyDescent="0.25">
      <c r="A47" s="117" t="s">
        <v>86</v>
      </c>
      <c r="B47" s="27" t="s">
        <v>69</v>
      </c>
      <c r="C47" s="28" t="s">
        <v>72</v>
      </c>
      <c r="D47" s="35" t="str">
        <f t="shared" si="30"/>
        <v>Not Started</v>
      </c>
      <c r="E47" s="91"/>
      <c r="F47" s="91"/>
      <c r="G47" s="67">
        <f t="shared" si="27"/>
        <v>0</v>
      </c>
      <c r="H47" s="68">
        <f t="shared" si="28"/>
        <v>0</v>
      </c>
      <c r="I47" s="69">
        <f t="shared" si="29"/>
        <v>-1</v>
      </c>
      <c r="J47" s="116">
        <v>0</v>
      </c>
      <c r="K47" s="62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  <c r="GY47" s="63"/>
      <c r="GZ47" s="63"/>
      <c r="HA47" s="63"/>
      <c r="HB47" s="63"/>
      <c r="HC47" s="63"/>
      <c r="HD47" s="63"/>
      <c r="HE47" s="63"/>
      <c r="HF47" s="63"/>
      <c r="HG47" s="63"/>
      <c r="HH47" s="63"/>
      <c r="HI47" s="63"/>
      <c r="HJ47" s="63"/>
      <c r="HK47" s="63"/>
      <c r="HL47" s="63"/>
      <c r="HM47" s="63"/>
      <c r="HN47" s="63"/>
      <c r="HO47" s="63"/>
      <c r="HP47" s="63"/>
      <c r="HQ47" s="63"/>
      <c r="HR47" s="63"/>
      <c r="HS47" s="63"/>
      <c r="HT47" s="63"/>
      <c r="HU47" s="63"/>
      <c r="HV47" s="63"/>
      <c r="HW47" s="63"/>
      <c r="HX47" s="63"/>
      <c r="HY47" s="63"/>
      <c r="HZ47" s="63"/>
      <c r="IA47" s="63"/>
      <c r="IB47" s="63"/>
      <c r="IC47" s="63"/>
      <c r="ID47" s="63"/>
      <c r="IE47" s="63"/>
      <c r="IF47" s="63"/>
      <c r="IG47" s="63"/>
      <c r="IH47" s="63"/>
      <c r="II47" s="63"/>
      <c r="IJ47" s="63"/>
      <c r="IK47" s="63"/>
      <c r="IL47" s="63"/>
      <c r="IM47" s="63"/>
      <c r="IN47" s="63"/>
      <c r="IO47" s="63"/>
      <c r="IP47" s="63"/>
      <c r="IQ47" s="63"/>
      <c r="IR47" s="63"/>
      <c r="IS47" s="63"/>
      <c r="IT47" s="63"/>
      <c r="IU47" s="63"/>
      <c r="IV47" s="63"/>
    </row>
    <row r="48" spans="1:256" x14ac:dyDescent="0.25">
      <c r="A48" s="117" t="s">
        <v>87</v>
      </c>
      <c r="B48" s="27" t="s">
        <v>88</v>
      </c>
      <c r="C48" s="28" t="s">
        <v>72</v>
      </c>
      <c r="D48" s="35" t="str">
        <f t="shared" si="30"/>
        <v>Not Started</v>
      </c>
      <c r="E48" s="91"/>
      <c r="F48" s="91"/>
      <c r="G48" s="67">
        <f t="shared" si="27"/>
        <v>0</v>
      </c>
      <c r="H48" s="68">
        <f t="shared" si="28"/>
        <v>0</v>
      </c>
      <c r="I48" s="69">
        <f t="shared" si="29"/>
        <v>-1</v>
      </c>
      <c r="J48" s="116">
        <v>0</v>
      </c>
      <c r="K48" s="62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  <c r="GY48" s="63"/>
      <c r="GZ48" s="63"/>
      <c r="HA48" s="63"/>
      <c r="HB48" s="63"/>
      <c r="HC48" s="63"/>
      <c r="HD48" s="63"/>
      <c r="HE48" s="63"/>
      <c r="HF48" s="63"/>
      <c r="HG48" s="63"/>
      <c r="HH48" s="63"/>
      <c r="HI48" s="63"/>
      <c r="HJ48" s="63"/>
      <c r="HK48" s="63"/>
      <c r="HL48" s="63"/>
      <c r="HM48" s="63"/>
      <c r="HN48" s="63"/>
      <c r="HO48" s="63"/>
      <c r="HP48" s="63"/>
      <c r="HQ48" s="63"/>
      <c r="HR48" s="63"/>
      <c r="HS48" s="63"/>
      <c r="HT48" s="63"/>
      <c r="HU48" s="63"/>
      <c r="HV48" s="63"/>
      <c r="HW48" s="63"/>
      <c r="HX48" s="63"/>
      <c r="HY48" s="63"/>
      <c r="HZ48" s="63"/>
      <c r="IA48" s="63"/>
      <c r="IB48" s="63"/>
      <c r="IC48" s="63"/>
      <c r="ID48" s="63"/>
      <c r="IE48" s="63"/>
      <c r="IF48" s="63"/>
      <c r="IG48" s="63"/>
      <c r="IH48" s="63"/>
      <c r="II48" s="63"/>
      <c r="IJ48" s="63"/>
      <c r="IK48" s="63"/>
      <c r="IL48" s="63"/>
      <c r="IM48" s="63"/>
      <c r="IN48" s="63"/>
      <c r="IO48" s="63"/>
      <c r="IP48" s="63"/>
      <c r="IQ48" s="63"/>
      <c r="IR48" s="63"/>
      <c r="IS48" s="63"/>
      <c r="IT48" s="63"/>
      <c r="IU48" s="63"/>
      <c r="IV48" s="63"/>
    </row>
    <row r="49" spans="1:256" x14ac:dyDescent="0.25">
      <c r="A49" s="117" t="s">
        <v>89</v>
      </c>
      <c r="B49" s="27" t="s">
        <v>69</v>
      </c>
      <c r="C49" s="28" t="s">
        <v>72</v>
      </c>
      <c r="D49" s="35" t="str">
        <f t="shared" si="30"/>
        <v>Not Started</v>
      </c>
      <c r="E49" s="91"/>
      <c r="F49" s="91"/>
      <c r="G49" s="67">
        <f t="shared" si="27"/>
        <v>0</v>
      </c>
      <c r="H49" s="68">
        <f t="shared" si="28"/>
        <v>0</v>
      </c>
      <c r="I49" s="69">
        <f t="shared" si="29"/>
        <v>-1</v>
      </c>
      <c r="J49" s="116">
        <v>0</v>
      </c>
      <c r="K49" s="62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  <c r="GY49" s="63"/>
      <c r="GZ49" s="63"/>
      <c r="HA49" s="63"/>
      <c r="HB49" s="63"/>
      <c r="HC49" s="63"/>
      <c r="HD49" s="63"/>
      <c r="HE49" s="63"/>
      <c r="HF49" s="63"/>
      <c r="HG49" s="63"/>
      <c r="HH49" s="63"/>
      <c r="HI49" s="63"/>
      <c r="HJ49" s="63"/>
      <c r="HK49" s="63"/>
      <c r="HL49" s="63"/>
      <c r="HM49" s="63"/>
      <c r="HN49" s="63"/>
      <c r="HO49" s="63"/>
      <c r="HP49" s="63"/>
      <c r="HQ49" s="63"/>
      <c r="HR49" s="63"/>
      <c r="HS49" s="63"/>
      <c r="HT49" s="63"/>
      <c r="HU49" s="63"/>
      <c r="HV49" s="63"/>
      <c r="HW49" s="63"/>
      <c r="HX49" s="63"/>
      <c r="HY49" s="63"/>
      <c r="HZ49" s="63"/>
      <c r="IA49" s="63"/>
      <c r="IB49" s="63"/>
      <c r="IC49" s="63"/>
      <c r="ID49" s="63"/>
      <c r="IE49" s="63"/>
      <c r="IF49" s="63"/>
      <c r="IG49" s="63"/>
      <c r="IH49" s="63"/>
      <c r="II49" s="63"/>
      <c r="IJ49" s="63"/>
      <c r="IK49" s="63"/>
      <c r="IL49" s="63"/>
      <c r="IM49" s="63"/>
      <c r="IN49" s="63"/>
      <c r="IO49" s="63"/>
      <c r="IP49" s="63"/>
      <c r="IQ49" s="63"/>
      <c r="IR49" s="63"/>
      <c r="IS49" s="63"/>
      <c r="IT49" s="63"/>
      <c r="IU49" s="63"/>
      <c r="IV49" s="63"/>
    </row>
    <row r="50" spans="1:256" x14ac:dyDescent="0.25">
      <c r="A50" s="117" t="s">
        <v>90</v>
      </c>
      <c r="B50" s="27" t="s">
        <v>62</v>
      </c>
      <c r="C50" s="28" t="s">
        <v>72</v>
      </c>
      <c r="D50" s="35" t="str">
        <f t="shared" si="30"/>
        <v>Not Started</v>
      </c>
      <c r="E50" s="91"/>
      <c r="F50" s="91"/>
      <c r="G50" s="67">
        <f t="shared" si="27"/>
        <v>0</v>
      </c>
      <c r="H50" s="68">
        <f t="shared" si="28"/>
        <v>0</v>
      </c>
      <c r="I50" s="69">
        <f t="shared" si="29"/>
        <v>-1</v>
      </c>
      <c r="J50" s="116">
        <v>0</v>
      </c>
      <c r="K50" s="62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  <c r="GY50" s="63"/>
      <c r="GZ50" s="63"/>
      <c r="HA50" s="63"/>
      <c r="HB50" s="63"/>
      <c r="HC50" s="63"/>
      <c r="HD50" s="63"/>
      <c r="HE50" s="63"/>
      <c r="HF50" s="63"/>
      <c r="HG50" s="63"/>
      <c r="HH50" s="63"/>
      <c r="HI50" s="63"/>
      <c r="HJ50" s="63"/>
      <c r="HK50" s="63"/>
      <c r="HL50" s="63"/>
      <c r="HM50" s="63"/>
      <c r="HN50" s="63"/>
      <c r="HO50" s="63"/>
      <c r="HP50" s="63"/>
      <c r="HQ50" s="63"/>
      <c r="HR50" s="63"/>
      <c r="HS50" s="63"/>
      <c r="HT50" s="63"/>
      <c r="HU50" s="63"/>
      <c r="HV50" s="63"/>
      <c r="HW50" s="63"/>
      <c r="HX50" s="63"/>
      <c r="HY50" s="63"/>
      <c r="HZ50" s="63"/>
      <c r="IA50" s="63"/>
      <c r="IB50" s="63"/>
      <c r="IC50" s="63"/>
      <c r="ID50" s="63"/>
      <c r="IE50" s="63"/>
      <c r="IF50" s="63"/>
      <c r="IG50" s="63"/>
      <c r="IH50" s="63"/>
      <c r="II50" s="63"/>
      <c r="IJ50" s="63"/>
      <c r="IK50" s="63"/>
      <c r="IL50" s="63"/>
      <c r="IM50" s="63"/>
      <c r="IN50" s="63"/>
      <c r="IO50" s="63"/>
      <c r="IP50" s="63"/>
      <c r="IQ50" s="63"/>
      <c r="IR50" s="63"/>
      <c r="IS50" s="63"/>
      <c r="IT50" s="63"/>
      <c r="IU50" s="63"/>
      <c r="IV50" s="63"/>
    </row>
    <row r="51" spans="1:256" x14ac:dyDescent="0.25">
      <c r="A51" s="117" t="s">
        <v>91</v>
      </c>
      <c r="B51" s="27" t="s">
        <v>74</v>
      </c>
      <c r="C51" s="28" t="s">
        <v>72</v>
      </c>
      <c r="D51" s="35" t="str">
        <f t="shared" si="30"/>
        <v>Not Started</v>
      </c>
      <c r="E51" s="91"/>
      <c r="F51" s="91"/>
      <c r="G51" s="67">
        <f t="shared" si="27"/>
        <v>0</v>
      </c>
      <c r="H51" s="68">
        <f t="shared" si="28"/>
        <v>0</v>
      </c>
      <c r="I51" s="69">
        <f t="shared" si="29"/>
        <v>-1</v>
      </c>
      <c r="J51" s="116">
        <v>0</v>
      </c>
      <c r="K51" s="62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  <c r="GY51" s="63"/>
      <c r="GZ51" s="63"/>
      <c r="HA51" s="63"/>
      <c r="HB51" s="63"/>
      <c r="HC51" s="63"/>
      <c r="HD51" s="63"/>
      <c r="HE51" s="63"/>
      <c r="HF51" s="63"/>
      <c r="HG51" s="63"/>
      <c r="HH51" s="63"/>
      <c r="HI51" s="63"/>
      <c r="HJ51" s="63"/>
      <c r="HK51" s="63"/>
      <c r="HL51" s="63"/>
      <c r="HM51" s="63"/>
      <c r="HN51" s="63"/>
      <c r="HO51" s="63"/>
      <c r="HP51" s="63"/>
      <c r="HQ51" s="63"/>
      <c r="HR51" s="63"/>
      <c r="HS51" s="63"/>
      <c r="HT51" s="63"/>
      <c r="HU51" s="63"/>
      <c r="HV51" s="63"/>
      <c r="HW51" s="63"/>
      <c r="HX51" s="63"/>
      <c r="HY51" s="63"/>
      <c r="HZ51" s="63"/>
      <c r="IA51" s="63"/>
      <c r="IB51" s="63"/>
      <c r="IC51" s="63"/>
      <c r="ID51" s="63"/>
      <c r="IE51" s="63"/>
      <c r="IF51" s="63"/>
      <c r="IG51" s="63"/>
      <c r="IH51" s="63"/>
      <c r="II51" s="63"/>
      <c r="IJ51" s="63"/>
      <c r="IK51" s="63"/>
      <c r="IL51" s="63"/>
      <c r="IM51" s="63"/>
      <c r="IN51" s="63"/>
      <c r="IO51" s="63"/>
      <c r="IP51" s="63"/>
      <c r="IQ51" s="63"/>
      <c r="IR51" s="63"/>
      <c r="IS51" s="63"/>
      <c r="IT51" s="63"/>
      <c r="IU51" s="63"/>
      <c r="IV51" s="63"/>
    </row>
    <row r="52" spans="1:256" x14ac:dyDescent="0.25">
      <c r="A52" s="117" t="s">
        <v>92</v>
      </c>
      <c r="B52" s="27" t="s">
        <v>93</v>
      </c>
      <c r="C52" s="28" t="s">
        <v>65</v>
      </c>
      <c r="D52" s="35" t="str">
        <f t="shared" si="30"/>
        <v>Not Started</v>
      </c>
      <c r="E52" s="91"/>
      <c r="F52" s="91"/>
      <c r="G52" s="67">
        <f t="shared" si="27"/>
        <v>0</v>
      </c>
      <c r="H52" s="68">
        <f t="shared" si="28"/>
        <v>0</v>
      </c>
      <c r="I52" s="69">
        <f t="shared" si="29"/>
        <v>-1</v>
      </c>
      <c r="J52" s="116">
        <v>0</v>
      </c>
      <c r="K52" s="62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  <c r="GY52" s="63"/>
      <c r="GZ52" s="63"/>
      <c r="HA52" s="63"/>
      <c r="HB52" s="63"/>
      <c r="HC52" s="63"/>
      <c r="HD52" s="63"/>
      <c r="HE52" s="63"/>
      <c r="HF52" s="63"/>
      <c r="HG52" s="63"/>
      <c r="HH52" s="63"/>
      <c r="HI52" s="63"/>
      <c r="HJ52" s="63"/>
      <c r="HK52" s="63"/>
      <c r="HL52" s="63"/>
      <c r="HM52" s="63"/>
      <c r="HN52" s="63"/>
      <c r="HO52" s="63"/>
      <c r="HP52" s="63"/>
      <c r="HQ52" s="63"/>
      <c r="HR52" s="63"/>
      <c r="HS52" s="63"/>
      <c r="HT52" s="63"/>
      <c r="HU52" s="63"/>
      <c r="HV52" s="63"/>
      <c r="HW52" s="63"/>
      <c r="HX52" s="63"/>
      <c r="HY52" s="63"/>
      <c r="HZ52" s="63"/>
      <c r="IA52" s="63"/>
      <c r="IB52" s="63"/>
      <c r="IC52" s="63"/>
      <c r="ID52" s="63"/>
      <c r="IE52" s="63"/>
      <c r="IF52" s="63"/>
      <c r="IG52" s="63"/>
      <c r="IH52" s="63"/>
      <c r="II52" s="63"/>
      <c r="IJ52" s="63"/>
      <c r="IK52" s="63"/>
      <c r="IL52" s="63"/>
      <c r="IM52" s="63"/>
      <c r="IN52" s="63"/>
      <c r="IO52" s="63"/>
      <c r="IP52" s="63"/>
      <c r="IQ52" s="63"/>
      <c r="IR52" s="63"/>
      <c r="IS52" s="63"/>
      <c r="IT52" s="63"/>
      <c r="IU52" s="63"/>
      <c r="IV52" s="63"/>
    </row>
    <row r="53" spans="1:256" x14ac:dyDescent="0.25">
      <c r="A53" s="117" t="s">
        <v>94</v>
      </c>
      <c r="B53" s="27" t="s">
        <v>95</v>
      </c>
      <c r="C53" s="28" t="s">
        <v>65</v>
      </c>
      <c r="D53" s="35" t="str">
        <f t="shared" si="30"/>
        <v>Not Started</v>
      </c>
      <c r="E53" s="91">
        <v>43501</v>
      </c>
      <c r="F53" s="91"/>
      <c r="G53" s="67">
        <f t="shared" si="27"/>
        <v>-31072</v>
      </c>
      <c r="H53" s="68">
        <f t="shared" si="28"/>
        <v>-43501</v>
      </c>
      <c r="I53" s="69">
        <f t="shared" si="29"/>
        <v>43500</v>
      </c>
      <c r="J53" s="116">
        <v>0</v>
      </c>
      <c r="K53" s="62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  <c r="GY53" s="63"/>
      <c r="GZ53" s="63"/>
      <c r="HA53" s="63"/>
      <c r="HB53" s="63"/>
      <c r="HC53" s="63"/>
      <c r="HD53" s="63"/>
      <c r="HE53" s="63"/>
      <c r="HF53" s="63"/>
      <c r="HG53" s="63"/>
      <c r="HH53" s="63"/>
      <c r="HI53" s="63"/>
      <c r="HJ53" s="63"/>
      <c r="HK53" s="63"/>
      <c r="HL53" s="63"/>
      <c r="HM53" s="63"/>
      <c r="HN53" s="63"/>
      <c r="HO53" s="63"/>
      <c r="HP53" s="63"/>
      <c r="HQ53" s="63"/>
      <c r="HR53" s="63"/>
      <c r="HS53" s="63"/>
      <c r="HT53" s="63"/>
      <c r="HU53" s="63"/>
      <c r="HV53" s="63"/>
      <c r="HW53" s="63"/>
      <c r="HX53" s="63"/>
      <c r="HY53" s="63"/>
      <c r="HZ53" s="63"/>
      <c r="IA53" s="63"/>
      <c r="IB53" s="63"/>
      <c r="IC53" s="63"/>
      <c r="ID53" s="63"/>
      <c r="IE53" s="63"/>
      <c r="IF53" s="63"/>
      <c r="IG53" s="63"/>
      <c r="IH53" s="63"/>
      <c r="II53" s="63"/>
      <c r="IJ53" s="63"/>
      <c r="IK53" s="63"/>
      <c r="IL53" s="63"/>
      <c r="IM53" s="63"/>
      <c r="IN53" s="63"/>
      <c r="IO53" s="63"/>
      <c r="IP53" s="63"/>
      <c r="IQ53" s="63"/>
      <c r="IR53" s="63"/>
      <c r="IS53" s="63"/>
      <c r="IT53" s="63"/>
      <c r="IU53" s="63"/>
      <c r="IV53" s="63"/>
    </row>
    <row r="54" spans="1:256" x14ac:dyDescent="0.25">
      <c r="A54" s="117" t="s">
        <v>96</v>
      </c>
      <c r="B54" s="27" t="s">
        <v>97</v>
      </c>
      <c r="C54" s="28" t="s">
        <v>65</v>
      </c>
      <c r="D54" s="35" t="str">
        <f t="shared" si="30"/>
        <v>Not Started</v>
      </c>
      <c r="E54" s="91">
        <v>43501</v>
      </c>
      <c r="F54" s="91"/>
      <c r="G54" s="67">
        <f t="shared" si="27"/>
        <v>-31072</v>
      </c>
      <c r="H54" s="68">
        <f t="shared" si="28"/>
        <v>-43501</v>
      </c>
      <c r="I54" s="69">
        <f t="shared" si="29"/>
        <v>43500</v>
      </c>
      <c r="J54" s="116">
        <v>0</v>
      </c>
      <c r="K54" s="62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  <c r="GY54" s="63"/>
      <c r="GZ54" s="63"/>
      <c r="HA54" s="63"/>
      <c r="HB54" s="63"/>
      <c r="HC54" s="63"/>
      <c r="HD54" s="63"/>
      <c r="HE54" s="63"/>
      <c r="HF54" s="63"/>
      <c r="HG54" s="63"/>
      <c r="HH54" s="63"/>
      <c r="HI54" s="63"/>
      <c r="HJ54" s="63"/>
      <c r="HK54" s="63"/>
      <c r="HL54" s="63"/>
      <c r="HM54" s="63"/>
      <c r="HN54" s="63"/>
      <c r="HO54" s="63"/>
      <c r="HP54" s="63"/>
      <c r="HQ54" s="63"/>
      <c r="HR54" s="63"/>
      <c r="HS54" s="63"/>
      <c r="HT54" s="63"/>
      <c r="HU54" s="63"/>
      <c r="HV54" s="63"/>
      <c r="HW54" s="63"/>
      <c r="HX54" s="63"/>
      <c r="HY54" s="63"/>
      <c r="HZ54" s="63"/>
      <c r="IA54" s="63"/>
      <c r="IB54" s="63"/>
      <c r="IC54" s="63"/>
      <c r="ID54" s="63"/>
      <c r="IE54" s="63"/>
      <c r="IF54" s="63"/>
      <c r="IG54" s="63"/>
      <c r="IH54" s="63"/>
      <c r="II54" s="63"/>
      <c r="IJ54" s="63"/>
      <c r="IK54" s="63"/>
      <c r="IL54" s="63"/>
      <c r="IM54" s="63"/>
      <c r="IN54" s="63"/>
      <c r="IO54" s="63"/>
      <c r="IP54" s="63"/>
      <c r="IQ54" s="63"/>
      <c r="IR54" s="63"/>
      <c r="IS54" s="63"/>
      <c r="IT54" s="63"/>
      <c r="IU54" s="63"/>
      <c r="IV54" s="63"/>
    </row>
    <row r="55" spans="1:256" x14ac:dyDescent="0.25">
      <c r="A55" s="117" t="s">
        <v>98</v>
      </c>
      <c r="B55" s="27" t="s">
        <v>99</v>
      </c>
      <c r="C55" s="28" t="s">
        <v>65</v>
      </c>
      <c r="D55" s="35" t="str">
        <f t="shared" si="30"/>
        <v>Not Started</v>
      </c>
      <c r="E55" s="91">
        <v>43501</v>
      </c>
      <c r="F55" s="91"/>
      <c r="G55" s="67">
        <f>NETWORKDAYS(E55,F55)</f>
        <v>-31072</v>
      </c>
      <c r="H55" s="68">
        <f>F55-E55</f>
        <v>-43501</v>
      </c>
      <c r="I55" s="69">
        <f>IF(J55=0,E55-1,E55+(INT(H55*J55)))</f>
        <v>43500</v>
      </c>
      <c r="J55" s="116">
        <v>0</v>
      </c>
      <c r="K55" s="62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  <c r="GY55" s="63"/>
      <c r="GZ55" s="63"/>
      <c r="HA55" s="63"/>
      <c r="HB55" s="63"/>
      <c r="HC55" s="63"/>
      <c r="HD55" s="63"/>
      <c r="HE55" s="63"/>
      <c r="HF55" s="63"/>
      <c r="HG55" s="63"/>
      <c r="HH55" s="63"/>
      <c r="HI55" s="63"/>
      <c r="HJ55" s="63"/>
      <c r="HK55" s="63"/>
      <c r="HL55" s="63"/>
      <c r="HM55" s="63"/>
      <c r="HN55" s="63"/>
      <c r="HO55" s="63"/>
      <c r="HP55" s="63"/>
      <c r="HQ55" s="63"/>
      <c r="HR55" s="63"/>
      <c r="HS55" s="63"/>
      <c r="HT55" s="63"/>
      <c r="HU55" s="63"/>
      <c r="HV55" s="63"/>
      <c r="HW55" s="63"/>
      <c r="HX55" s="63"/>
      <c r="HY55" s="63"/>
      <c r="HZ55" s="63"/>
      <c r="IA55" s="63"/>
      <c r="IB55" s="63"/>
      <c r="IC55" s="63"/>
      <c r="ID55" s="63"/>
      <c r="IE55" s="63"/>
      <c r="IF55" s="63"/>
      <c r="IG55" s="63"/>
      <c r="IH55" s="63"/>
      <c r="II55" s="63"/>
      <c r="IJ55" s="63"/>
      <c r="IK55" s="63"/>
      <c r="IL55" s="63"/>
      <c r="IM55" s="63"/>
      <c r="IN55" s="63"/>
      <c r="IO55" s="63"/>
      <c r="IP55" s="63"/>
      <c r="IQ55" s="63"/>
      <c r="IR55" s="63"/>
      <c r="IS55" s="63"/>
      <c r="IT55" s="63"/>
      <c r="IU55" s="63"/>
      <c r="IV55" s="63"/>
    </row>
    <row r="56" spans="1:256" x14ac:dyDescent="0.25">
      <c r="A56" s="117" t="s">
        <v>100</v>
      </c>
      <c r="B56" s="27" t="s">
        <v>69</v>
      </c>
      <c r="C56" s="28" t="s">
        <v>65</v>
      </c>
      <c r="D56" s="35" t="str">
        <f t="shared" si="30"/>
        <v>Not Started</v>
      </c>
      <c r="E56" s="91">
        <v>43524</v>
      </c>
      <c r="F56" s="91"/>
      <c r="G56" s="67">
        <f>NETWORKDAYS(E56,F56)</f>
        <v>-31089</v>
      </c>
      <c r="H56" s="68">
        <f>F56-E56</f>
        <v>-43524</v>
      </c>
      <c r="I56" s="69">
        <f>IF(J56=0,E56-1,E56+(INT(H56*J56)))</f>
        <v>43523</v>
      </c>
      <c r="J56" s="116">
        <v>0</v>
      </c>
      <c r="K56" s="62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  <c r="GY56" s="63"/>
      <c r="GZ56" s="63"/>
      <c r="HA56" s="63"/>
      <c r="HB56" s="63"/>
      <c r="HC56" s="63"/>
      <c r="HD56" s="63"/>
      <c r="HE56" s="63"/>
      <c r="HF56" s="63"/>
      <c r="HG56" s="63"/>
      <c r="HH56" s="63"/>
      <c r="HI56" s="63"/>
      <c r="HJ56" s="63"/>
      <c r="HK56" s="63"/>
      <c r="HL56" s="63"/>
      <c r="HM56" s="63"/>
      <c r="HN56" s="63"/>
      <c r="HO56" s="63"/>
      <c r="HP56" s="63"/>
      <c r="HQ56" s="63"/>
      <c r="HR56" s="63"/>
      <c r="HS56" s="63"/>
      <c r="HT56" s="63"/>
      <c r="HU56" s="63"/>
      <c r="HV56" s="63"/>
      <c r="HW56" s="63"/>
      <c r="HX56" s="63"/>
      <c r="HY56" s="63"/>
      <c r="HZ56" s="63"/>
      <c r="IA56" s="63"/>
      <c r="IB56" s="63"/>
      <c r="IC56" s="63"/>
      <c r="ID56" s="63"/>
      <c r="IE56" s="63"/>
      <c r="IF56" s="63"/>
      <c r="IG56" s="63"/>
      <c r="IH56" s="63"/>
      <c r="II56" s="63"/>
      <c r="IJ56" s="63"/>
      <c r="IK56" s="63"/>
      <c r="IL56" s="63"/>
      <c r="IM56" s="63"/>
      <c r="IN56" s="63"/>
      <c r="IO56" s="63"/>
      <c r="IP56" s="63"/>
      <c r="IQ56" s="63"/>
      <c r="IR56" s="63"/>
      <c r="IS56" s="63"/>
      <c r="IT56" s="63"/>
      <c r="IU56" s="63"/>
      <c r="IV56" s="63"/>
    </row>
    <row r="57" spans="1:256" x14ac:dyDescent="0.25">
      <c r="A57" s="117" t="s">
        <v>101</v>
      </c>
      <c r="B57" s="27" t="s">
        <v>102</v>
      </c>
      <c r="C57" s="28" t="s">
        <v>20</v>
      </c>
      <c r="D57" s="35" t="str">
        <f t="shared" si="30"/>
        <v>Not Started</v>
      </c>
      <c r="E57" s="91">
        <v>43528</v>
      </c>
      <c r="F57" s="91"/>
      <c r="G57" s="67">
        <f>NETWORKDAYS(E57,F57)</f>
        <v>-31091</v>
      </c>
      <c r="H57" s="68">
        <f>F57-E57</f>
        <v>-43528</v>
      </c>
      <c r="I57" s="69">
        <f>IF(J57=0,E57-1,E57+(INT(H57*J57)))</f>
        <v>43527</v>
      </c>
      <c r="J57" s="116">
        <v>0</v>
      </c>
      <c r="K57" s="62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  <c r="GY57" s="63"/>
      <c r="GZ57" s="63"/>
      <c r="HA57" s="63"/>
      <c r="HB57" s="63"/>
      <c r="HC57" s="63"/>
      <c r="HD57" s="63"/>
      <c r="HE57" s="63"/>
      <c r="HF57" s="63"/>
      <c r="HG57" s="63"/>
      <c r="HH57" s="63"/>
      <c r="HI57" s="63"/>
      <c r="HJ57" s="63"/>
      <c r="HK57" s="63"/>
      <c r="HL57" s="63"/>
      <c r="HM57" s="63"/>
      <c r="HN57" s="63"/>
      <c r="HO57" s="63"/>
      <c r="HP57" s="63"/>
      <c r="HQ57" s="63"/>
      <c r="HR57" s="63"/>
      <c r="HS57" s="63"/>
      <c r="HT57" s="63"/>
      <c r="HU57" s="63"/>
      <c r="HV57" s="63"/>
      <c r="HW57" s="63"/>
      <c r="HX57" s="63"/>
      <c r="HY57" s="63"/>
      <c r="HZ57" s="63"/>
      <c r="IA57" s="63"/>
      <c r="IB57" s="63"/>
      <c r="IC57" s="63"/>
      <c r="ID57" s="63"/>
      <c r="IE57" s="63"/>
      <c r="IF57" s="63"/>
      <c r="IG57" s="63"/>
      <c r="IH57" s="63"/>
      <c r="II57" s="63"/>
      <c r="IJ57" s="63"/>
      <c r="IK57" s="63"/>
      <c r="IL57" s="63"/>
      <c r="IM57" s="63"/>
      <c r="IN57" s="63"/>
      <c r="IO57" s="63"/>
      <c r="IP57" s="63"/>
      <c r="IQ57" s="63"/>
      <c r="IR57" s="63"/>
      <c r="IS57" s="63"/>
      <c r="IT57" s="63"/>
      <c r="IU57" s="63"/>
      <c r="IV57" s="63"/>
    </row>
    <row r="58" spans="1:256" x14ac:dyDescent="0.25">
      <c r="A58" s="117" t="s">
        <v>103</v>
      </c>
      <c r="B58" s="27" t="s">
        <v>99</v>
      </c>
      <c r="C58" s="28" t="s">
        <v>20</v>
      </c>
      <c r="D58" s="35" t="str">
        <f t="shared" si="30"/>
        <v>Not Started</v>
      </c>
      <c r="E58" s="91">
        <v>43528</v>
      </c>
      <c r="F58" s="91"/>
      <c r="G58" s="67">
        <f>NETWORKDAYS(E58,F58)</f>
        <v>-31091</v>
      </c>
      <c r="H58" s="68">
        <f>F58-E58</f>
        <v>-43528</v>
      </c>
      <c r="I58" s="69">
        <f>IF(J58=0,E58-1,E58+(INT(H58*J58)))</f>
        <v>43527</v>
      </c>
      <c r="J58" s="116">
        <v>0</v>
      </c>
      <c r="K58" s="62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  <c r="GY58" s="63"/>
      <c r="GZ58" s="63"/>
      <c r="HA58" s="63"/>
      <c r="HB58" s="63"/>
      <c r="HC58" s="63"/>
      <c r="HD58" s="63"/>
      <c r="HE58" s="63"/>
      <c r="HF58" s="63"/>
      <c r="HG58" s="63"/>
      <c r="HH58" s="63"/>
      <c r="HI58" s="63"/>
      <c r="HJ58" s="63"/>
      <c r="HK58" s="63"/>
      <c r="HL58" s="63"/>
      <c r="HM58" s="63"/>
      <c r="HN58" s="63"/>
      <c r="HO58" s="63"/>
      <c r="HP58" s="63"/>
      <c r="HQ58" s="63"/>
      <c r="HR58" s="63"/>
      <c r="HS58" s="63"/>
      <c r="HT58" s="63"/>
      <c r="HU58" s="63"/>
      <c r="HV58" s="63"/>
      <c r="HW58" s="63"/>
      <c r="HX58" s="63"/>
      <c r="HY58" s="63"/>
      <c r="HZ58" s="63"/>
      <c r="IA58" s="63"/>
      <c r="IB58" s="63"/>
      <c r="IC58" s="63"/>
      <c r="ID58" s="63"/>
      <c r="IE58" s="63"/>
      <c r="IF58" s="63"/>
      <c r="IG58" s="63"/>
      <c r="IH58" s="63"/>
      <c r="II58" s="63"/>
      <c r="IJ58" s="63"/>
      <c r="IK58" s="63"/>
      <c r="IL58" s="63"/>
      <c r="IM58" s="63"/>
      <c r="IN58" s="63"/>
      <c r="IO58" s="63"/>
      <c r="IP58" s="63"/>
      <c r="IQ58" s="63"/>
      <c r="IR58" s="63"/>
      <c r="IS58" s="63"/>
      <c r="IT58" s="63"/>
      <c r="IU58" s="63"/>
      <c r="IV58" s="63"/>
    </row>
    <row r="59" spans="1:256" x14ac:dyDescent="0.25">
      <c r="A59" s="117" t="s">
        <v>104</v>
      </c>
      <c r="B59" s="27" t="s">
        <v>69</v>
      </c>
      <c r="C59" s="28" t="s">
        <v>20</v>
      </c>
      <c r="D59" s="35" t="str">
        <f t="shared" si="30"/>
        <v>Not Started</v>
      </c>
      <c r="E59" s="91">
        <v>43528</v>
      </c>
      <c r="F59" s="91"/>
      <c r="G59" s="67">
        <f>NETWORKDAYS(E59,F59)</f>
        <v>-31091</v>
      </c>
      <c r="H59" s="68">
        <f>F59-E59</f>
        <v>-43528</v>
      </c>
      <c r="I59" s="69">
        <f>IF(J59=0,E59-1,E59+(INT(H59*J59)))</f>
        <v>43527</v>
      </c>
      <c r="J59" s="116">
        <v>0</v>
      </c>
      <c r="K59" s="62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  <c r="GY59" s="63"/>
      <c r="GZ59" s="63"/>
      <c r="HA59" s="63"/>
      <c r="HB59" s="63"/>
      <c r="HC59" s="63"/>
      <c r="HD59" s="63"/>
      <c r="HE59" s="63"/>
      <c r="HF59" s="63"/>
      <c r="HG59" s="63"/>
      <c r="HH59" s="63"/>
      <c r="HI59" s="63"/>
      <c r="HJ59" s="63"/>
      <c r="HK59" s="63"/>
      <c r="HL59" s="63"/>
      <c r="HM59" s="63"/>
      <c r="HN59" s="63"/>
      <c r="HO59" s="63"/>
      <c r="HP59" s="63"/>
      <c r="HQ59" s="63"/>
      <c r="HR59" s="63"/>
      <c r="HS59" s="63"/>
      <c r="HT59" s="63"/>
      <c r="HU59" s="63"/>
      <c r="HV59" s="63"/>
      <c r="HW59" s="63"/>
      <c r="HX59" s="63"/>
      <c r="HY59" s="63"/>
      <c r="HZ59" s="63"/>
      <c r="IA59" s="63"/>
      <c r="IB59" s="63"/>
      <c r="IC59" s="63"/>
      <c r="ID59" s="63"/>
      <c r="IE59" s="63"/>
      <c r="IF59" s="63"/>
      <c r="IG59" s="63"/>
      <c r="IH59" s="63"/>
      <c r="II59" s="63"/>
      <c r="IJ59" s="63"/>
      <c r="IK59" s="63"/>
      <c r="IL59" s="63"/>
      <c r="IM59" s="63"/>
      <c r="IN59" s="63"/>
      <c r="IO59" s="63"/>
      <c r="IP59" s="63"/>
      <c r="IQ59" s="63"/>
      <c r="IR59" s="63"/>
      <c r="IS59" s="63"/>
      <c r="IT59" s="63"/>
      <c r="IU59" s="63"/>
      <c r="IV59" s="63"/>
    </row>
    <row r="60" spans="1:256" x14ac:dyDescent="0.25">
      <c r="A60" s="117" t="s">
        <v>105</v>
      </c>
      <c r="B60" s="27" t="s">
        <v>106</v>
      </c>
      <c r="C60" s="28" t="s">
        <v>65</v>
      </c>
      <c r="D60" s="35" t="str">
        <f t="shared" si="30"/>
        <v>Not Started</v>
      </c>
      <c r="E60" s="91"/>
      <c r="F60" s="91"/>
      <c r="G60" s="67">
        <f t="shared" si="27"/>
        <v>0</v>
      </c>
      <c r="H60" s="68">
        <f t="shared" si="28"/>
        <v>0</v>
      </c>
      <c r="I60" s="69">
        <f t="shared" si="29"/>
        <v>-1</v>
      </c>
      <c r="J60" s="116">
        <v>0</v>
      </c>
      <c r="K60" s="62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  <c r="GY60" s="63"/>
      <c r="GZ60" s="63"/>
      <c r="HA60" s="63"/>
      <c r="HB60" s="63"/>
      <c r="HC60" s="63"/>
      <c r="HD60" s="63"/>
      <c r="HE60" s="63"/>
      <c r="HF60" s="63"/>
      <c r="HG60" s="63"/>
      <c r="HH60" s="63"/>
      <c r="HI60" s="63"/>
      <c r="HJ60" s="63"/>
      <c r="HK60" s="63"/>
      <c r="HL60" s="63"/>
      <c r="HM60" s="63"/>
      <c r="HN60" s="63"/>
      <c r="HO60" s="63"/>
      <c r="HP60" s="63"/>
      <c r="HQ60" s="63"/>
      <c r="HR60" s="63"/>
      <c r="HS60" s="63"/>
      <c r="HT60" s="63"/>
      <c r="HU60" s="63"/>
      <c r="HV60" s="63"/>
      <c r="HW60" s="63"/>
      <c r="HX60" s="63"/>
      <c r="HY60" s="63"/>
      <c r="HZ60" s="63"/>
      <c r="IA60" s="63"/>
      <c r="IB60" s="63"/>
      <c r="IC60" s="63"/>
      <c r="ID60" s="63"/>
      <c r="IE60" s="63"/>
      <c r="IF60" s="63"/>
      <c r="IG60" s="63"/>
      <c r="IH60" s="63"/>
      <c r="II60" s="63"/>
      <c r="IJ60" s="63"/>
      <c r="IK60" s="63"/>
      <c r="IL60" s="63"/>
      <c r="IM60" s="63"/>
      <c r="IN60" s="63"/>
      <c r="IO60" s="63"/>
      <c r="IP60" s="63"/>
      <c r="IQ60" s="63"/>
      <c r="IR60" s="63"/>
      <c r="IS60" s="63"/>
      <c r="IT60" s="63"/>
      <c r="IU60" s="63"/>
      <c r="IV60" s="63"/>
    </row>
    <row r="61" spans="1:256" x14ac:dyDescent="0.25">
      <c r="A61" s="117" t="s">
        <v>107</v>
      </c>
      <c r="B61" s="27" t="s">
        <v>99</v>
      </c>
      <c r="C61" s="28" t="s">
        <v>65</v>
      </c>
      <c r="D61" s="35" t="str">
        <f t="shared" si="30"/>
        <v>Not Started</v>
      </c>
      <c r="E61" s="91"/>
      <c r="F61" s="91"/>
      <c r="G61" s="67">
        <f t="shared" si="27"/>
        <v>0</v>
      </c>
      <c r="H61" s="68">
        <f t="shared" si="28"/>
        <v>0</v>
      </c>
      <c r="I61" s="69">
        <f t="shared" si="29"/>
        <v>-1</v>
      </c>
      <c r="J61" s="116">
        <v>0</v>
      </c>
      <c r="K61" s="62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63"/>
      <c r="HT61" s="63"/>
      <c r="HU61" s="63"/>
      <c r="HV61" s="63"/>
      <c r="HW61" s="63"/>
      <c r="HX61" s="63"/>
      <c r="HY61" s="63"/>
      <c r="HZ61" s="63"/>
      <c r="IA61" s="63"/>
      <c r="IB61" s="63"/>
      <c r="IC61" s="63"/>
      <c r="ID61" s="63"/>
      <c r="IE61" s="63"/>
      <c r="IF61" s="63"/>
      <c r="IG61" s="63"/>
      <c r="IH61" s="63"/>
      <c r="II61" s="63"/>
      <c r="IJ61" s="63"/>
      <c r="IK61" s="63"/>
      <c r="IL61" s="63"/>
      <c r="IM61" s="63"/>
      <c r="IN61" s="63"/>
      <c r="IO61" s="63"/>
      <c r="IP61" s="63"/>
      <c r="IQ61" s="63"/>
      <c r="IR61" s="63"/>
      <c r="IS61" s="63"/>
      <c r="IT61" s="63"/>
      <c r="IU61" s="63"/>
      <c r="IV61" s="63"/>
    </row>
    <row r="62" spans="1:256" x14ac:dyDescent="0.25">
      <c r="A62" s="117" t="s">
        <v>108</v>
      </c>
      <c r="B62" s="27" t="s">
        <v>69</v>
      </c>
      <c r="C62" s="28" t="s">
        <v>65</v>
      </c>
      <c r="D62" s="35" t="str">
        <f t="shared" si="30"/>
        <v>Not Started</v>
      </c>
      <c r="E62" s="91"/>
      <c r="F62" s="91"/>
      <c r="G62" s="67">
        <f t="shared" si="27"/>
        <v>0</v>
      </c>
      <c r="H62" s="68">
        <f t="shared" si="28"/>
        <v>0</v>
      </c>
      <c r="I62" s="69">
        <f t="shared" si="29"/>
        <v>-1</v>
      </c>
      <c r="J62" s="116">
        <v>0</v>
      </c>
      <c r="K62" s="62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63"/>
      <c r="HT62" s="63"/>
      <c r="HU62" s="63"/>
      <c r="HV62" s="63"/>
      <c r="HW62" s="63"/>
      <c r="HX62" s="63"/>
      <c r="HY62" s="63"/>
      <c r="HZ62" s="63"/>
      <c r="IA62" s="63"/>
      <c r="IB62" s="63"/>
      <c r="IC62" s="63"/>
      <c r="ID62" s="63"/>
      <c r="IE62" s="63"/>
      <c r="IF62" s="63"/>
      <c r="IG62" s="63"/>
      <c r="IH62" s="63"/>
      <c r="II62" s="63"/>
      <c r="IJ62" s="63"/>
      <c r="IK62" s="63"/>
      <c r="IL62" s="63"/>
      <c r="IM62" s="63"/>
      <c r="IN62" s="63"/>
      <c r="IO62" s="63"/>
      <c r="IP62" s="63"/>
      <c r="IQ62" s="63"/>
      <c r="IR62" s="63"/>
      <c r="IS62" s="63"/>
      <c r="IT62" s="63"/>
      <c r="IU62" s="63"/>
      <c r="IV62" s="63"/>
    </row>
    <row r="63" spans="1:256" x14ac:dyDescent="0.25">
      <c r="A63" s="117" t="s">
        <v>109</v>
      </c>
      <c r="B63" s="27" t="s">
        <v>110</v>
      </c>
      <c r="C63" s="28" t="s">
        <v>111</v>
      </c>
      <c r="D63" s="35" t="str">
        <f t="shared" si="30"/>
        <v>Not Started</v>
      </c>
      <c r="E63" s="91"/>
      <c r="F63" s="91"/>
      <c r="G63" s="67">
        <f t="shared" si="27"/>
        <v>0</v>
      </c>
      <c r="H63" s="68">
        <f t="shared" si="28"/>
        <v>0</v>
      </c>
      <c r="I63" s="69">
        <f t="shared" si="29"/>
        <v>-1</v>
      </c>
      <c r="J63" s="116">
        <v>0</v>
      </c>
      <c r="K63" s="62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  <c r="GY63" s="63"/>
      <c r="GZ63" s="63"/>
      <c r="HA63" s="63"/>
      <c r="HB63" s="63"/>
      <c r="HC63" s="63"/>
      <c r="HD63" s="63"/>
      <c r="HE63" s="63"/>
      <c r="HF63" s="63"/>
      <c r="HG63" s="63"/>
      <c r="HH63" s="63"/>
      <c r="HI63" s="63"/>
      <c r="HJ63" s="63"/>
      <c r="HK63" s="63"/>
      <c r="HL63" s="63"/>
      <c r="HM63" s="63"/>
      <c r="HN63" s="63"/>
      <c r="HO63" s="63"/>
      <c r="HP63" s="63"/>
      <c r="HQ63" s="63"/>
      <c r="HR63" s="63"/>
      <c r="HS63" s="63"/>
      <c r="HT63" s="63"/>
      <c r="HU63" s="63"/>
      <c r="HV63" s="63"/>
      <c r="HW63" s="63"/>
      <c r="HX63" s="63"/>
      <c r="HY63" s="63"/>
      <c r="HZ63" s="63"/>
      <c r="IA63" s="63"/>
      <c r="IB63" s="63"/>
      <c r="IC63" s="63"/>
      <c r="ID63" s="63"/>
      <c r="IE63" s="63"/>
      <c r="IF63" s="63"/>
      <c r="IG63" s="63"/>
      <c r="IH63" s="63"/>
      <c r="II63" s="63"/>
      <c r="IJ63" s="63"/>
      <c r="IK63" s="63"/>
      <c r="IL63" s="63"/>
      <c r="IM63" s="63"/>
      <c r="IN63" s="63"/>
      <c r="IO63" s="63"/>
      <c r="IP63" s="63"/>
      <c r="IQ63" s="63"/>
      <c r="IR63" s="63"/>
      <c r="IS63" s="63"/>
      <c r="IT63" s="63"/>
      <c r="IU63" s="63"/>
      <c r="IV63" s="63"/>
    </row>
    <row r="64" spans="1:256" x14ac:dyDescent="0.25">
      <c r="A64" s="117" t="s">
        <v>112</v>
      </c>
      <c r="B64" s="27" t="s">
        <v>113</v>
      </c>
      <c r="C64" s="28" t="s">
        <v>111</v>
      </c>
      <c r="D64" s="35" t="str">
        <f t="shared" si="30"/>
        <v>Not Started</v>
      </c>
      <c r="E64" s="91"/>
      <c r="F64" s="91"/>
      <c r="G64" s="67">
        <f t="shared" si="27"/>
        <v>0</v>
      </c>
      <c r="H64" s="68">
        <f t="shared" si="28"/>
        <v>0</v>
      </c>
      <c r="I64" s="69">
        <f t="shared" si="29"/>
        <v>-1</v>
      </c>
      <c r="J64" s="116">
        <v>0</v>
      </c>
      <c r="K64" s="62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  <c r="GY64" s="63"/>
      <c r="GZ64" s="63"/>
      <c r="HA64" s="63"/>
      <c r="HB64" s="63"/>
      <c r="HC64" s="63"/>
      <c r="HD64" s="63"/>
      <c r="HE64" s="63"/>
      <c r="HF64" s="63"/>
      <c r="HG64" s="63"/>
      <c r="HH64" s="63"/>
      <c r="HI64" s="63"/>
      <c r="HJ64" s="63"/>
      <c r="HK64" s="63"/>
      <c r="HL64" s="63"/>
      <c r="HM64" s="63"/>
      <c r="HN64" s="63"/>
      <c r="HO64" s="63"/>
      <c r="HP64" s="63"/>
      <c r="HQ64" s="63"/>
      <c r="HR64" s="63"/>
      <c r="HS64" s="63"/>
      <c r="HT64" s="63"/>
      <c r="HU64" s="63"/>
      <c r="HV64" s="63"/>
      <c r="HW64" s="63"/>
      <c r="HX64" s="63"/>
      <c r="HY64" s="63"/>
      <c r="HZ64" s="63"/>
      <c r="IA64" s="63"/>
      <c r="IB64" s="63"/>
      <c r="IC64" s="63"/>
      <c r="ID64" s="63"/>
      <c r="IE64" s="63"/>
      <c r="IF64" s="63"/>
      <c r="IG64" s="63"/>
      <c r="IH64" s="63"/>
      <c r="II64" s="63"/>
      <c r="IJ64" s="63"/>
      <c r="IK64" s="63"/>
      <c r="IL64" s="63"/>
      <c r="IM64" s="63"/>
      <c r="IN64" s="63"/>
      <c r="IO64" s="63"/>
      <c r="IP64" s="63"/>
      <c r="IQ64" s="63"/>
      <c r="IR64" s="63"/>
      <c r="IS64" s="63"/>
      <c r="IT64" s="63"/>
      <c r="IU64" s="63"/>
      <c r="IV64" s="63"/>
    </row>
    <row r="65" spans="1:256" x14ac:dyDescent="0.25">
      <c r="A65" s="130" t="s">
        <v>114</v>
      </c>
      <c r="B65" s="54" t="s">
        <v>115</v>
      </c>
      <c r="C65" s="55" t="s">
        <v>111</v>
      </c>
      <c r="D65" s="35" t="str">
        <f t="shared" si="30"/>
        <v>Not Started</v>
      </c>
      <c r="E65" s="91">
        <v>43501</v>
      </c>
      <c r="F65" s="91"/>
      <c r="G65" s="67">
        <f t="shared" si="27"/>
        <v>-31072</v>
      </c>
      <c r="H65" s="68">
        <f t="shared" si="28"/>
        <v>-43501</v>
      </c>
      <c r="I65" s="69">
        <f t="shared" si="29"/>
        <v>43500</v>
      </c>
      <c r="J65" s="116">
        <v>0</v>
      </c>
      <c r="K65" s="62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  <c r="GY65" s="63"/>
      <c r="GZ65" s="63"/>
      <c r="HA65" s="63"/>
      <c r="HB65" s="63"/>
      <c r="HC65" s="63"/>
      <c r="HD65" s="63"/>
      <c r="HE65" s="63"/>
      <c r="HF65" s="63"/>
      <c r="HG65" s="63"/>
      <c r="HH65" s="63"/>
      <c r="HI65" s="63"/>
      <c r="HJ65" s="63"/>
      <c r="HK65" s="63"/>
      <c r="HL65" s="63"/>
      <c r="HM65" s="63"/>
      <c r="HN65" s="63"/>
      <c r="HO65" s="63"/>
      <c r="HP65" s="63"/>
      <c r="HQ65" s="63"/>
      <c r="HR65" s="63"/>
      <c r="HS65" s="63"/>
      <c r="HT65" s="63"/>
      <c r="HU65" s="63"/>
      <c r="HV65" s="63"/>
      <c r="HW65" s="63"/>
      <c r="HX65" s="63"/>
      <c r="HY65" s="63"/>
      <c r="HZ65" s="63"/>
      <c r="IA65" s="63"/>
      <c r="IB65" s="63"/>
      <c r="IC65" s="63"/>
      <c r="ID65" s="63"/>
      <c r="IE65" s="63"/>
      <c r="IF65" s="63"/>
      <c r="IG65" s="63"/>
      <c r="IH65" s="63"/>
      <c r="II65" s="63"/>
      <c r="IJ65" s="63"/>
      <c r="IK65" s="63"/>
      <c r="IL65" s="63"/>
      <c r="IM65" s="63"/>
      <c r="IN65" s="63"/>
      <c r="IO65" s="63"/>
      <c r="IP65" s="63"/>
      <c r="IQ65" s="63"/>
      <c r="IR65" s="63"/>
      <c r="IS65" s="63"/>
      <c r="IT65" s="63"/>
      <c r="IU65" s="63"/>
      <c r="IV65" s="63"/>
    </row>
    <row r="66" spans="1:256" x14ac:dyDescent="0.25">
      <c r="A66" s="131" t="s">
        <v>116</v>
      </c>
      <c r="B66" s="56" t="s">
        <v>117</v>
      </c>
      <c r="C66" s="110"/>
      <c r="D66" s="101" t="str">
        <f>IF(J66=0,"Not Started",IF(J66=1, "Completed","In progress"))</f>
        <v>Not Started</v>
      </c>
      <c r="E66" s="58">
        <f>MIN(E67:E73)</f>
        <v>43501</v>
      </c>
      <c r="F66" s="58">
        <f>MAX(F67:F73)</f>
        <v>43769</v>
      </c>
      <c r="G66" s="73">
        <f t="shared" si="27"/>
        <v>193</v>
      </c>
      <c r="H66" s="74">
        <f t="shared" si="28"/>
        <v>268</v>
      </c>
      <c r="I66" s="75">
        <f>E66+(INT(H66*J66))</f>
        <v>43501</v>
      </c>
      <c r="J66" s="112">
        <f>AVERAGE(J67:J73)</f>
        <v>0</v>
      </c>
      <c r="K66" s="60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  <c r="EC66" s="61"/>
      <c r="ED66" s="61"/>
      <c r="EE66" s="61"/>
      <c r="EF66" s="61"/>
      <c r="EG66" s="61"/>
      <c r="EH66" s="61"/>
      <c r="EI66" s="61"/>
      <c r="EJ66" s="61"/>
      <c r="EK66" s="61"/>
      <c r="EL66" s="61"/>
      <c r="EM66" s="61"/>
      <c r="EN66" s="61"/>
      <c r="EO66" s="61"/>
      <c r="EP66" s="61"/>
      <c r="EQ66" s="61"/>
      <c r="ER66" s="61"/>
      <c r="ES66" s="61"/>
      <c r="ET66" s="61"/>
      <c r="EU66" s="61"/>
      <c r="EV66" s="61"/>
      <c r="EW66" s="61"/>
      <c r="EX66" s="61"/>
      <c r="EY66" s="61"/>
      <c r="EZ66" s="61"/>
      <c r="FA66" s="61"/>
      <c r="FB66" s="61"/>
      <c r="FC66" s="61"/>
      <c r="FD66" s="61"/>
      <c r="FE66" s="61"/>
      <c r="FF66" s="61"/>
      <c r="FG66" s="61"/>
      <c r="FH66" s="61"/>
      <c r="FI66" s="61"/>
      <c r="FJ66" s="61"/>
      <c r="FK66" s="61"/>
      <c r="FL66" s="61"/>
      <c r="FM66" s="61"/>
      <c r="FN66" s="61"/>
      <c r="FO66" s="61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  <c r="IT66" s="61"/>
      <c r="IU66" s="61"/>
      <c r="IV66" s="61"/>
    </row>
    <row r="67" spans="1:256" x14ac:dyDescent="0.25">
      <c r="A67" s="121" t="s">
        <v>118</v>
      </c>
      <c r="B67" s="33" t="s">
        <v>119</v>
      </c>
      <c r="C67" s="34" t="s">
        <v>111</v>
      </c>
      <c r="D67" s="35" t="str">
        <f>IF(J67=0,"Not Started",IF(J67=1, "Completed","In progress"))</f>
        <v>Not Started</v>
      </c>
      <c r="E67" s="91"/>
      <c r="F67" s="91"/>
      <c r="G67" s="67">
        <f t="shared" ref="G67:G74" si="31">NETWORKDAYS(E67,F67)</f>
        <v>0</v>
      </c>
      <c r="H67" s="68">
        <f t="shared" ref="H67:H74" si="32">F67-E67</f>
        <v>0</v>
      </c>
      <c r="I67" s="69">
        <f t="shared" ref="I67:I73" si="33">IF(J67=0,E67-1,E67+(INT(H67*J67)))</f>
        <v>-1</v>
      </c>
      <c r="J67" s="116">
        <v>0</v>
      </c>
      <c r="K67" s="62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  <c r="GY67" s="63"/>
      <c r="GZ67" s="63"/>
      <c r="HA67" s="63"/>
      <c r="HB67" s="63"/>
      <c r="HC67" s="63"/>
      <c r="HD67" s="63"/>
      <c r="HE67" s="63"/>
      <c r="HF67" s="63"/>
      <c r="HG67" s="63"/>
      <c r="HH67" s="63"/>
      <c r="HI67" s="63"/>
      <c r="HJ67" s="63"/>
      <c r="HK67" s="63"/>
      <c r="HL67" s="63"/>
      <c r="HM67" s="63"/>
      <c r="HN67" s="63"/>
      <c r="HO67" s="63"/>
      <c r="HP67" s="63"/>
      <c r="HQ67" s="63"/>
      <c r="HR67" s="63"/>
      <c r="HS67" s="63"/>
      <c r="HT67" s="63"/>
      <c r="HU67" s="63"/>
      <c r="HV67" s="63"/>
      <c r="HW67" s="63"/>
      <c r="HX67" s="63"/>
      <c r="HY67" s="63"/>
      <c r="HZ67" s="63"/>
      <c r="IA67" s="63"/>
      <c r="IB67" s="63"/>
      <c r="IC67" s="63"/>
      <c r="ID67" s="63"/>
      <c r="IE67" s="63"/>
      <c r="IF67" s="63"/>
      <c r="IG67" s="63"/>
      <c r="IH67" s="63"/>
      <c r="II67" s="63"/>
      <c r="IJ67" s="63"/>
      <c r="IK67" s="63"/>
      <c r="IL67" s="63"/>
      <c r="IM67" s="63"/>
      <c r="IN67" s="63"/>
      <c r="IO67" s="63"/>
      <c r="IP67" s="63"/>
      <c r="IQ67" s="63"/>
      <c r="IR67" s="63"/>
      <c r="IS67" s="63"/>
      <c r="IT67" s="63"/>
      <c r="IU67" s="63"/>
      <c r="IV67" s="63"/>
    </row>
    <row r="68" spans="1:256" x14ac:dyDescent="0.25">
      <c r="A68" s="117" t="s">
        <v>120</v>
      </c>
      <c r="B68" s="27" t="s">
        <v>121</v>
      </c>
      <c r="C68" s="28" t="s">
        <v>111</v>
      </c>
      <c r="D68" s="35" t="str">
        <f t="shared" ref="D68:D73" si="34">IF(J68=0,"Not Started",IF(J68=1, "Completed","In progress"))</f>
        <v>Not Started</v>
      </c>
      <c r="E68" s="91">
        <v>43501</v>
      </c>
      <c r="F68" s="91">
        <v>43769</v>
      </c>
      <c r="G68" s="67">
        <f t="shared" si="31"/>
        <v>193</v>
      </c>
      <c r="H68" s="68">
        <f t="shared" si="32"/>
        <v>268</v>
      </c>
      <c r="I68" s="69">
        <f t="shared" si="33"/>
        <v>43500</v>
      </c>
      <c r="J68" s="116">
        <v>0</v>
      </c>
      <c r="K68" s="62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3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  <c r="GY68" s="63"/>
      <c r="GZ68" s="63"/>
      <c r="HA68" s="63"/>
      <c r="HB68" s="63"/>
      <c r="HC68" s="63"/>
      <c r="HD68" s="63"/>
      <c r="HE68" s="63"/>
      <c r="HF68" s="63"/>
      <c r="HG68" s="63"/>
      <c r="HH68" s="63"/>
      <c r="HI68" s="63"/>
      <c r="HJ68" s="63"/>
      <c r="HK68" s="63"/>
      <c r="HL68" s="63"/>
      <c r="HM68" s="63"/>
      <c r="HN68" s="63"/>
      <c r="HO68" s="63"/>
      <c r="HP68" s="63"/>
      <c r="HQ68" s="63"/>
      <c r="HR68" s="63"/>
      <c r="HS68" s="63"/>
      <c r="HT68" s="63"/>
      <c r="HU68" s="63"/>
      <c r="HV68" s="63"/>
      <c r="HW68" s="63"/>
      <c r="HX68" s="63"/>
      <c r="HY68" s="63"/>
      <c r="HZ68" s="63"/>
      <c r="IA68" s="63"/>
      <c r="IB68" s="63"/>
      <c r="IC68" s="63"/>
      <c r="ID68" s="63"/>
      <c r="IE68" s="63"/>
      <c r="IF68" s="63"/>
      <c r="IG68" s="63"/>
      <c r="IH68" s="63"/>
      <c r="II68" s="63"/>
      <c r="IJ68" s="63"/>
      <c r="IK68" s="63"/>
      <c r="IL68" s="63"/>
      <c r="IM68" s="63"/>
      <c r="IN68" s="63"/>
      <c r="IO68" s="63"/>
      <c r="IP68" s="63"/>
      <c r="IQ68" s="63"/>
      <c r="IR68" s="63"/>
      <c r="IS68" s="63"/>
      <c r="IT68" s="63"/>
      <c r="IU68" s="63"/>
      <c r="IV68" s="63"/>
    </row>
    <row r="69" spans="1:256" x14ac:dyDescent="0.25">
      <c r="A69" s="117" t="s">
        <v>122</v>
      </c>
      <c r="B69" s="27" t="s">
        <v>123</v>
      </c>
      <c r="C69" s="28" t="s">
        <v>111</v>
      </c>
      <c r="D69" s="35" t="str">
        <f t="shared" si="34"/>
        <v>Not Started</v>
      </c>
      <c r="E69" s="91">
        <v>43501</v>
      </c>
      <c r="F69" s="91"/>
      <c r="G69" s="67">
        <f t="shared" si="31"/>
        <v>-31072</v>
      </c>
      <c r="H69" s="68">
        <f t="shared" si="32"/>
        <v>-43501</v>
      </c>
      <c r="I69" s="69">
        <f t="shared" si="33"/>
        <v>43500</v>
      </c>
      <c r="J69" s="116">
        <v>0</v>
      </c>
      <c r="K69" s="62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  <c r="FN69" s="63"/>
      <c r="FO69" s="63"/>
      <c r="FP69" s="63"/>
      <c r="FQ69" s="63"/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  <c r="GY69" s="63"/>
      <c r="GZ69" s="63"/>
      <c r="HA69" s="63"/>
      <c r="HB69" s="63"/>
      <c r="HC69" s="63"/>
      <c r="HD69" s="63"/>
      <c r="HE69" s="63"/>
      <c r="HF69" s="63"/>
      <c r="HG69" s="63"/>
      <c r="HH69" s="63"/>
      <c r="HI69" s="63"/>
      <c r="HJ69" s="63"/>
      <c r="HK69" s="63"/>
      <c r="HL69" s="63"/>
      <c r="HM69" s="63"/>
      <c r="HN69" s="63"/>
      <c r="HO69" s="63"/>
      <c r="HP69" s="63"/>
      <c r="HQ69" s="63"/>
      <c r="HR69" s="63"/>
      <c r="HS69" s="63"/>
      <c r="HT69" s="63"/>
      <c r="HU69" s="63"/>
      <c r="HV69" s="63"/>
      <c r="HW69" s="63"/>
      <c r="HX69" s="63"/>
      <c r="HY69" s="63"/>
      <c r="HZ69" s="63"/>
      <c r="IA69" s="63"/>
      <c r="IB69" s="63"/>
      <c r="IC69" s="63"/>
      <c r="ID69" s="63"/>
      <c r="IE69" s="63"/>
      <c r="IF69" s="63"/>
      <c r="IG69" s="63"/>
      <c r="IH69" s="63"/>
      <c r="II69" s="63"/>
      <c r="IJ69" s="63"/>
      <c r="IK69" s="63"/>
      <c r="IL69" s="63"/>
      <c r="IM69" s="63"/>
      <c r="IN69" s="63"/>
      <c r="IO69" s="63"/>
      <c r="IP69" s="63"/>
      <c r="IQ69" s="63"/>
      <c r="IR69" s="63"/>
      <c r="IS69" s="63"/>
      <c r="IT69" s="63"/>
      <c r="IU69" s="63"/>
      <c r="IV69" s="63"/>
    </row>
    <row r="70" spans="1:256" x14ac:dyDescent="0.25">
      <c r="A70" s="117" t="s">
        <v>124</v>
      </c>
      <c r="B70" s="27" t="s">
        <v>115</v>
      </c>
      <c r="C70" s="28" t="s">
        <v>111</v>
      </c>
      <c r="D70" s="35" t="str">
        <f t="shared" si="34"/>
        <v>Not Started</v>
      </c>
      <c r="E70" s="91">
        <v>43501</v>
      </c>
      <c r="F70" s="91"/>
      <c r="G70" s="67">
        <f t="shared" si="31"/>
        <v>-31072</v>
      </c>
      <c r="H70" s="68">
        <f t="shared" si="32"/>
        <v>-43501</v>
      </c>
      <c r="I70" s="69">
        <f t="shared" si="33"/>
        <v>43500</v>
      </c>
      <c r="J70" s="116">
        <v>0</v>
      </c>
      <c r="K70" s="62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  <c r="GY70" s="63"/>
      <c r="GZ70" s="63"/>
      <c r="HA70" s="63"/>
      <c r="HB70" s="63"/>
      <c r="HC70" s="63"/>
      <c r="HD70" s="63"/>
      <c r="HE70" s="63"/>
      <c r="HF70" s="63"/>
      <c r="HG70" s="63"/>
      <c r="HH70" s="63"/>
      <c r="HI70" s="63"/>
      <c r="HJ70" s="63"/>
      <c r="HK70" s="63"/>
      <c r="HL70" s="63"/>
      <c r="HM70" s="63"/>
      <c r="HN70" s="63"/>
      <c r="HO70" s="63"/>
      <c r="HP70" s="63"/>
      <c r="HQ70" s="63"/>
      <c r="HR70" s="63"/>
      <c r="HS70" s="63"/>
      <c r="HT70" s="63"/>
      <c r="HU70" s="63"/>
      <c r="HV70" s="63"/>
      <c r="HW70" s="63"/>
      <c r="HX70" s="63"/>
      <c r="HY70" s="63"/>
      <c r="HZ70" s="63"/>
      <c r="IA70" s="63"/>
      <c r="IB70" s="63"/>
      <c r="IC70" s="63"/>
      <c r="ID70" s="63"/>
      <c r="IE70" s="63"/>
      <c r="IF70" s="63"/>
      <c r="IG70" s="63"/>
      <c r="IH70" s="63"/>
      <c r="II70" s="63"/>
      <c r="IJ70" s="63"/>
      <c r="IK70" s="63"/>
      <c r="IL70" s="63"/>
      <c r="IM70" s="63"/>
      <c r="IN70" s="63"/>
      <c r="IO70" s="63"/>
      <c r="IP70" s="63"/>
      <c r="IQ70" s="63"/>
      <c r="IR70" s="63"/>
      <c r="IS70" s="63"/>
      <c r="IT70" s="63"/>
      <c r="IU70" s="63"/>
      <c r="IV70" s="63"/>
    </row>
    <row r="71" spans="1:256" x14ac:dyDescent="0.25">
      <c r="A71" s="117" t="s">
        <v>125</v>
      </c>
      <c r="B71" s="27" t="s">
        <v>126</v>
      </c>
      <c r="C71" s="28" t="s">
        <v>111</v>
      </c>
      <c r="D71" s="35" t="str">
        <f t="shared" si="34"/>
        <v>Not Started</v>
      </c>
      <c r="E71" s="91"/>
      <c r="F71" s="91"/>
      <c r="G71" s="67">
        <f t="shared" si="31"/>
        <v>0</v>
      </c>
      <c r="H71" s="68">
        <f t="shared" si="32"/>
        <v>0</v>
      </c>
      <c r="I71" s="69">
        <f t="shared" si="33"/>
        <v>-1</v>
      </c>
      <c r="J71" s="116">
        <v>0</v>
      </c>
      <c r="K71" s="62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  <c r="GY71" s="63"/>
      <c r="GZ71" s="63"/>
      <c r="HA71" s="63"/>
      <c r="HB71" s="63"/>
      <c r="HC71" s="63"/>
      <c r="HD71" s="63"/>
      <c r="HE71" s="63"/>
      <c r="HF71" s="63"/>
      <c r="HG71" s="63"/>
      <c r="HH71" s="63"/>
      <c r="HI71" s="63"/>
      <c r="HJ71" s="63"/>
      <c r="HK71" s="63"/>
      <c r="HL71" s="63"/>
      <c r="HM71" s="63"/>
      <c r="HN71" s="63"/>
      <c r="HO71" s="63"/>
      <c r="HP71" s="63"/>
      <c r="HQ71" s="63"/>
      <c r="HR71" s="63"/>
      <c r="HS71" s="63"/>
      <c r="HT71" s="63"/>
      <c r="HU71" s="63"/>
      <c r="HV71" s="63"/>
      <c r="HW71" s="63"/>
      <c r="HX71" s="63"/>
      <c r="HY71" s="63"/>
      <c r="HZ71" s="63"/>
      <c r="IA71" s="63"/>
      <c r="IB71" s="63"/>
      <c r="IC71" s="63"/>
      <c r="ID71" s="63"/>
      <c r="IE71" s="63"/>
      <c r="IF71" s="63"/>
      <c r="IG71" s="63"/>
      <c r="IH71" s="63"/>
      <c r="II71" s="63"/>
      <c r="IJ71" s="63"/>
      <c r="IK71" s="63"/>
      <c r="IL71" s="63"/>
      <c r="IM71" s="63"/>
      <c r="IN71" s="63"/>
      <c r="IO71" s="63"/>
      <c r="IP71" s="63"/>
      <c r="IQ71" s="63"/>
      <c r="IR71" s="63"/>
      <c r="IS71" s="63"/>
      <c r="IT71" s="63"/>
      <c r="IU71" s="63"/>
      <c r="IV71" s="63"/>
    </row>
    <row r="72" spans="1:256" x14ac:dyDescent="0.25">
      <c r="A72" s="117" t="s">
        <v>127</v>
      </c>
      <c r="B72" s="27" t="s">
        <v>128</v>
      </c>
      <c r="C72" s="28" t="s">
        <v>111</v>
      </c>
      <c r="D72" s="35" t="str">
        <f t="shared" si="34"/>
        <v>Not Started</v>
      </c>
      <c r="E72" s="91"/>
      <c r="F72" s="91"/>
      <c r="G72" s="67">
        <f t="shared" si="31"/>
        <v>0</v>
      </c>
      <c r="H72" s="68">
        <f t="shared" si="32"/>
        <v>0</v>
      </c>
      <c r="I72" s="69">
        <f t="shared" si="33"/>
        <v>-1</v>
      </c>
      <c r="J72" s="116">
        <v>0</v>
      </c>
      <c r="K72" s="62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3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  <c r="GY72" s="63"/>
      <c r="GZ72" s="63"/>
      <c r="HA72" s="63"/>
      <c r="HB72" s="63"/>
      <c r="HC72" s="63"/>
      <c r="HD72" s="63"/>
      <c r="HE72" s="63"/>
      <c r="HF72" s="63"/>
      <c r="HG72" s="63"/>
      <c r="HH72" s="63"/>
      <c r="HI72" s="63"/>
      <c r="HJ72" s="63"/>
      <c r="HK72" s="63"/>
      <c r="HL72" s="63"/>
      <c r="HM72" s="63"/>
      <c r="HN72" s="63"/>
      <c r="HO72" s="63"/>
      <c r="HP72" s="63"/>
      <c r="HQ72" s="63"/>
      <c r="HR72" s="63"/>
      <c r="HS72" s="63"/>
      <c r="HT72" s="63"/>
      <c r="HU72" s="63"/>
      <c r="HV72" s="63"/>
      <c r="HW72" s="63"/>
      <c r="HX72" s="63"/>
      <c r="HY72" s="63"/>
      <c r="HZ72" s="63"/>
      <c r="IA72" s="63"/>
      <c r="IB72" s="63"/>
      <c r="IC72" s="63"/>
      <c r="ID72" s="63"/>
      <c r="IE72" s="63"/>
      <c r="IF72" s="63"/>
      <c r="IG72" s="63"/>
      <c r="IH72" s="63"/>
      <c r="II72" s="63"/>
      <c r="IJ72" s="63"/>
      <c r="IK72" s="63"/>
      <c r="IL72" s="63"/>
      <c r="IM72" s="63"/>
      <c r="IN72" s="63"/>
      <c r="IO72" s="63"/>
      <c r="IP72" s="63"/>
      <c r="IQ72" s="63"/>
      <c r="IR72" s="63"/>
      <c r="IS72" s="63"/>
      <c r="IT72" s="63"/>
      <c r="IU72" s="63"/>
      <c r="IV72" s="63"/>
    </row>
    <row r="73" spans="1:256" x14ac:dyDescent="0.25">
      <c r="A73" s="130" t="s">
        <v>129</v>
      </c>
      <c r="B73" s="54" t="s">
        <v>130</v>
      </c>
      <c r="C73" s="55" t="s">
        <v>111</v>
      </c>
      <c r="D73" s="35" t="str">
        <f t="shared" si="34"/>
        <v>Not Started</v>
      </c>
      <c r="E73" s="91"/>
      <c r="F73" s="91"/>
      <c r="G73" s="67">
        <f t="shared" si="31"/>
        <v>0</v>
      </c>
      <c r="H73" s="68">
        <f t="shared" si="32"/>
        <v>0</v>
      </c>
      <c r="I73" s="69">
        <f t="shared" si="33"/>
        <v>-1</v>
      </c>
      <c r="J73" s="116">
        <v>0</v>
      </c>
      <c r="K73" s="62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63"/>
      <c r="FM73" s="63"/>
      <c r="FN73" s="63"/>
      <c r="FO73" s="63"/>
      <c r="FP73" s="63"/>
      <c r="FQ73" s="63"/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  <c r="GY73" s="63"/>
      <c r="GZ73" s="63"/>
      <c r="HA73" s="63"/>
      <c r="HB73" s="63"/>
      <c r="HC73" s="63"/>
      <c r="HD73" s="63"/>
      <c r="HE73" s="63"/>
      <c r="HF73" s="63"/>
      <c r="HG73" s="63"/>
      <c r="HH73" s="63"/>
      <c r="HI73" s="63"/>
      <c r="HJ73" s="63"/>
      <c r="HK73" s="63"/>
      <c r="HL73" s="63"/>
      <c r="HM73" s="63"/>
      <c r="HN73" s="63"/>
      <c r="HO73" s="63"/>
      <c r="HP73" s="63"/>
      <c r="HQ73" s="63"/>
      <c r="HR73" s="63"/>
      <c r="HS73" s="63"/>
      <c r="HT73" s="63"/>
      <c r="HU73" s="63"/>
      <c r="HV73" s="63"/>
      <c r="HW73" s="63"/>
      <c r="HX73" s="63"/>
      <c r="HY73" s="63"/>
      <c r="HZ73" s="63"/>
      <c r="IA73" s="63"/>
      <c r="IB73" s="63"/>
      <c r="IC73" s="63"/>
      <c r="ID73" s="63"/>
      <c r="IE73" s="63"/>
      <c r="IF73" s="63"/>
      <c r="IG73" s="63"/>
      <c r="IH73" s="63"/>
      <c r="II73" s="63"/>
      <c r="IJ73" s="63"/>
      <c r="IK73" s="63"/>
      <c r="IL73" s="63"/>
      <c r="IM73" s="63"/>
      <c r="IN73" s="63"/>
      <c r="IO73" s="63"/>
      <c r="IP73" s="63"/>
      <c r="IQ73" s="63"/>
      <c r="IR73" s="63"/>
      <c r="IS73" s="63"/>
      <c r="IT73" s="63"/>
      <c r="IU73" s="63"/>
      <c r="IV73" s="63"/>
    </row>
    <row r="74" spans="1:256" x14ac:dyDescent="0.25">
      <c r="A74" s="131" t="s">
        <v>131</v>
      </c>
      <c r="B74" s="56" t="s">
        <v>132</v>
      </c>
      <c r="C74" s="57"/>
      <c r="D74" s="101" t="str">
        <f>IF(J74=0,"Not Started",IF(J74=1, "Completed","In progress"))</f>
        <v>Not Started</v>
      </c>
      <c r="E74" s="58">
        <f>MIN(E75:E86)</f>
        <v>43464</v>
      </c>
      <c r="F74" s="58">
        <f>MAX(F75:F86)</f>
        <v>43769</v>
      </c>
      <c r="G74" s="73">
        <f t="shared" si="31"/>
        <v>219</v>
      </c>
      <c r="H74" s="74">
        <f t="shared" si="32"/>
        <v>305</v>
      </c>
      <c r="I74" s="75">
        <f>E74+(INT(H74*J74))</f>
        <v>43464</v>
      </c>
      <c r="J74" s="112">
        <f>AVERAGE(J75:J82)</f>
        <v>0</v>
      </c>
      <c r="K74" s="60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  <c r="EC74" s="61"/>
      <c r="ED74" s="61"/>
      <c r="EE74" s="61"/>
      <c r="EF74" s="61"/>
      <c r="EG74" s="61"/>
      <c r="EH74" s="61"/>
      <c r="EI74" s="61"/>
      <c r="EJ74" s="61"/>
      <c r="EK74" s="61"/>
      <c r="EL74" s="61"/>
      <c r="EM74" s="61"/>
      <c r="EN74" s="61"/>
      <c r="EO74" s="61"/>
      <c r="EP74" s="61"/>
      <c r="EQ74" s="61"/>
      <c r="ER74" s="61"/>
      <c r="ES74" s="61"/>
      <c r="ET74" s="61"/>
      <c r="EU74" s="61"/>
      <c r="EV74" s="61"/>
      <c r="EW74" s="61"/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  <c r="FK74" s="61"/>
      <c r="FL74" s="61"/>
      <c r="FM74" s="61"/>
      <c r="FN74" s="61"/>
      <c r="FO74" s="61"/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  <c r="IT74" s="61"/>
      <c r="IU74" s="61"/>
      <c r="IV74" s="61"/>
    </row>
    <row r="75" spans="1:256" x14ac:dyDescent="0.25">
      <c r="A75" s="121" t="s">
        <v>134</v>
      </c>
      <c r="B75" s="33" t="s">
        <v>135</v>
      </c>
      <c r="C75" s="34" t="s">
        <v>133</v>
      </c>
      <c r="D75" s="35" t="str">
        <f>IF(J75=0,"Not Started",IF(J75=1, "Completed","In progress"))</f>
        <v>Not Started</v>
      </c>
      <c r="E75" s="91">
        <v>43464</v>
      </c>
      <c r="F75" s="91">
        <v>43769</v>
      </c>
      <c r="G75" s="67">
        <f t="shared" ref="G75:G81" si="35">NETWORKDAYS(E75,F75)</f>
        <v>219</v>
      </c>
      <c r="H75" s="68">
        <f t="shared" ref="H75:H87" si="36">F75-E75</f>
        <v>305</v>
      </c>
      <c r="I75" s="69">
        <f t="shared" ref="I75:I87" si="37">IF(J75=0,E75-1,E75+(INT(H75*J75)))</f>
        <v>43463</v>
      </c>
      <c r="J75" s="116">
        <v>0</v>
      </c>
      <c r="K75" s="62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63"/>
      <c r="FM75" s="63"/>
      <c r="FN75" s="63"/>
      <c r="FO75" s="63"/>
      <c r="FP75" s="63"/>
      <c r="FQ75" s="63"/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  <c r="GY75" s="63"/>
      <c r="GZ75" s="63"/>
      <c r="HA75" s="63"/>
      <c r="HB75" s="63"/>
      <c r="HC75" s="63"/>
      <c r="HD75" s="63"/>
      <c r="HE75" s="63"/>
      <c r="HF75" s="63"/>
      <c r="HG75" s="63"/>
      <c r="HH75" s="63"/>
      <c r="HI75" s="63"/>
      <c r="HJ75" s="63"/>
      <c r="HK75" s="63"/>
      <c r="HL75" s="63"/>
      <c r="HM75" s="63"/>
      <c r="HN75" s="63"/>
      <c r="HO75" s="63"/>
      <c r="HP75" s="63"/>
      <c r="HQ75" s="63"/>
      <c r="HR75" s="63"/>
      <c r="HS75" s="63"/>
      <c r="HT75" s="63"/>
      <c r="HU75" s="63"/>
      <c r="HV75" s="63"/>
      <c r="HW75" s="63"/>
      <c r="HX75" s="63"/>
      <c r="HY75" s="63"/>
      <c r="HZ75" s="63"/>
      <c r="IA75" s="63"/>
      <c r="IB75" s="63"/>
      <c r="IC75" s="63"/>
      <c r="ID75" s="63"/>
      <c r="IE75" s="63"/>
      <c r="IF75" s="63"/>
      <c r="IG75" s="63"/>
      <c r="IH75" s="63"/>
      <c r="II75" s="63"/>
      <c r="IJ75" s="63"/>
      <c r="IK75" s="63"/>
      <c r="IL75" s="63"/>
      <c r="IM75" s="63"/>
      <c r="IN75" s="63"/>
      <c r="IO75" s="63"/>
      <c r="IP75" s="63"/>
      <c r="IQ75" s="63"/>
      <c r="IR75" s="63"/>
      <c r="IS75" s="63"/>
      <c r="IT75" s="63"/>
      <c r="IU75" s="63"/>
      <c r="IV75" s="63"/>
    </row>
    <row r="76" spans="1:256" x14ac:dyDescent="0.25">
      <c r="A76" s="117" t="s">
        <v>136</v>
      </c>
      <c r="B76" s="27" t="s">
        <v>137</v>
      </c>
      <c r="C76" s="28" t="s">
        <v>133</v>
      </c>
      <c r="D76" s="35" t="str">
        <f t="shared" ref="D76:D87" si="38">IF(J76=0,"Not Started",IF(J76=1, "Completed","In progress"))</f>
        <v>Not Started</v>
      </c>
      <c r="E76" s="91"/>
      <c r="F76" s="91"/>
      <c r="G76" s="67"/>
      <c r="H76" s="68">
        <f t="shared" si="36"/>
        <v>0</v>
      </c>
      <c r="I76" s="69">
        <f t="shared" si="37"/>
        <v>-1</v>
      </c>
      <c r="J76" s="116">
        <v>0</v>
      </c>
      <c r="K76" s="62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3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  <c r="GY76" s="63"/>
      <c r="GZ76" s="63"/>
      <c r="HA76" s="63"/>
      <c r="HB76" s="63"/>
      <c r="HC76" s="63"/>
      <c r="HD76" s="63"/>
      <c r="HE76" s="63"/>
      <c r="HF76" s="63"/>
      <c r="HG76" s="63"/>
      <c r="HH76" s="63"/>
      <c r="HI76" s="63"/>
      <c r="HJ76" s="63"/>
      <c r="HK76" s="63"/>
      <c r="HL76" s="63"/>
      <c r="HM76" s="63"/>
      <c r="HN76" s="63"/>
      <c r="HO76" s="63"/>
      <c r="HP76" s="63"/>
      <c r="HQ76" s="63"/>
      <c r="HR76" s="63"/>
      <c r="HS76" s="63"/>
      <c r="HT76" s="63"/>
      <c r="HU76" s="63"/>
      <c r="HV76" s="63"/>
      <c r="HW76" s="63"/>
      <c r="HX76" s="63"/>
      <c r="HY76" s="63"/>
      <c r="HZ76" s="63"/>
      <c r="IA76" s="63"/>
      <c r="IB76" s="63"/>
      <c r="IC76" s="63"/>
      <c r="ID76" s="63"/>
      <c r="IE76" s="63"/>
      <c r="IF76" s="63"/>
      <c r="IG76" s="63"/>
      <c r="IH76" s="63"/>
      <c r="II76" s="63"/>
      <c r="IJ76" s="63"/>
      <c r="IK76" s="63"/>
      <c r="IL76" s="63"/>
      <c r="IM76" s="63"/>
      <c r="IN76" s="63"/>
      <c r="IO76" s="63"/>
      <c r="IP76" s="63"/>
      <c r="IQ76" s="63"/>
      <c r="IR76" s="63"/>
      <c r="IS76" s="63"/>
      <c r="IT76" s="63"/>
      <c r="IU76" s="63"/>
      <c r="IV76" s="63"/>
    </row>
    <row r="77" spans="1:256" x14ac:dyDescent="0.25">
      <c r="A77" s="117" t="s">
        <v>138</v>
      </c>
      <c r="B77" s="27" t="s">
        <v>121</v>
      </c>
      <c r="C77" s="28" t="s">
        <v>133</v>
      </c>
      <c r="D77" s="35" t="str">
        <f t="shared" si="38"/>
        <v>Not Started</v>
      </c>
      <c r="E77" s="91"/>
      <c r="F77" s="91"/>
      <c r="G77" s="67"/>
      <c r="H77" s="68">
        <f t="shared" si="36"/>
        <v>0</v>
      </c>
      <c r="I77" s="69">
        <f t="shared" si="37"/>
        <v>-1</v>
      </c>
      <c r="J77" s="116">
        <v>0</v>
      </c>
      <c r="K77" s="62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63"/>
      <c r="FM77" s="63"/>
      <c r="FN77" s="63"/>
      <c r="FO77" s="63"/>
      <c r="FP77" s="63"/>
      <c r="FQ77" s="63"/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  <c r="GY77" s="63"/>
      <c r="GZ77" s="63"/>
      <c r="HA77" s="63"/>
      <c r="HB77" s="63"/>
      <c r="HC77" s="63"/>
      <c r="HD77" s="63"/>
      <c r="HE77" s="63"/>
      <c r="HF77" s="63"/>
      <c r="HG77" s="63"/>
      <c r="HH77" s="63"/>
      <c r="HI77" s="63"/>
      <c r="HJ77" s="63"/>
      <c r="HK77" s="63"/>
      <c r="HL77" s="63"/>
      <c r="HM77" s="63"/>
      <c r="HN77" s="63"/>
      <c r="HO77" s="63"/>
      <c r="HP77" s="63"/>
      <c r="HQ77" s="63"/>
      <c r="HR77" s="63"/>
      <c r="HS77" s="63"/>
      <c r="HT77" s="63"/>
      <c r="HU77" s="63"/>
      <c r="HV77" s="63"/>
      <c r="HW77" s="63"/>
      <c r="HX77" s="63"/>
      <c r="HY77" s="63"/>
      <c r="HZ77" s="63"/>
      <c r="IA77" s="63"/>
      <c r="IB77" s="63"/>
      <c r="IC77" s="63"/>
      <c r="ID77" s="63"/>
      <c r="IE77" s="63"/>
      <c r="IF77" s="63"/>
      <c r="IG77" s="63"/>
      <c r="IH77" s="63"/>
      <c r="II77" s="63"/>
      <c r="IJ77" s="63"/>
      <c r="IK77" s="63"/>
      <c r="IL77" s="63"/>
      <c r="IM77" s="63"/>
      <c r="IN77" s="63"/>
      <c r="IO77" s="63"/>
      <c r="IP77" s="63"/>
      <c r="IQ77" s="63"/>
      <c r="IR77" s="63"/>
      <c r="IS77" s="63"/>
      <c r="IT77" s="63"/>
      <c r="IU77" s="63"/>
      <c r="IV77" s="63"/>
    </row>
    <row r="78" spans="1:256" x14ac:dyDescent="0.25">
      <c r="A78" s="117" t="s">
        <v>139</v>
      </c>
      <c r="B78" s="27" t="s">
        <v>140</v>
      </c>
      <c r="C78" s="28" t="s">
        <v>133</v>
      </c>
      <c r="D78" s="35" t="str">
        <f t="shared" si="38"/>
        <v>Not Started</v>
      </c>
      <c r="E78" s="91"/>
      <c r="F78" s="91"/>
      <c r="G78" s="67"/>
      <c r="H78" s="68">
        <f t="shared" si="36"/>
        <v>0</v>
      </c>
      <c r="I78" s="69">
        <f t="shared" si="37"/>
        <v>-1</v>
      </c>
      <c r="J78" s="116">
        <v>0</v>
      </c>
      <c r="K78" s="62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  <c r="GY78" s="63"/>
      <c r="GZ78" s="63"/>
      <c r="HA78" s="63"/>
      <c r="HB78" s="63"/>
      <c r="HC78" s="63"/>
      <c r="HD78" s="63"/>
      <c r="HE78" s="63"/>
      <c r="HF78" s="63"/>
      <c r="HG78" s="63"/>
      <c r="HH78" s="63"/>
      <c r="HI78" s="63"/>
      <c r="HJ78" s="63"/>
      <c r="HK78" s="63"/>
      <c r="HL78" s="63"/>
      <c r="HM78" s="63"/>
      <c r="HN78" s="63"/>
      <c r="HO78" s="63"/>
      <c r="HP78" s="63"/>
      <c r="HQ78" s="63"/>
      <c r="HR78" s="63"/>
      <c r="HS78" s="63"/>
      <c r="HT78" s="63"/>
      <c r="HU78" s="63"/>
      <c r="HV78" s="63"/>
      <c r="HW78" s="63"/>
      <c r="HX78" s="63"/>
      <c r="HY78" s="63"/>
      <c r="HZ78" s="63"/>
      <c r="IA78" s="63"/>
      <c r="IB78" s="63"/>
      <c r="IC78" s="63"/>
      <c r="ID78" s="63"/>
      <c r="IE78" s="63"/>
      <c r="IF78" s="63"/>
      <c r="IG78" s="63"/>
      <c r="IH78" s="63"/>
      <c r="II78" s="63"/>
      <c r="IJ78" s="63"/>
      <c r="IK78" s="63"/>
      <c r="IL78" s="63"/>
      <c r="IM78" s="63"/>
      <c r="IN78" s="63"/>
      <c r="IO78" s="63"/>
      <c r="IP78" s="63"/>
      <c r="IQ78" s="63"/>
      <c r="IR78" s="63"/>
      <c r="IS78" s="63"/>
      <c r="IT78" s="63"/>
      <c r="IU78" s="63"/>
      <c r="IV78" s="63"/>
    </row>
    <row r="79" spans="1:256" x14ac:dyDescent="0.25">
      <c r="A79" s="117" t="s">
        <v>141</v>
      </c>
      <c r="B79" s="27" t="s">
        <v>74</v>
      </c>
      <c r="C79" s="28" t="s">
        <v>133</v>
      </c>
      <c r="D79" s="35" t="str">
        <f t="shared" si="38"/>
        <v>Not Started</v>
      </c>
      <c r="E79" s="91"/>
      <c r="F79" s="91"/>
      <c r="G79" s="67"/>
      <c r="H79" s="68">
        <f t="shared" si="36"/>
        <v>0</v>
      </c>
      <c r="I79" s="69">
        <f t="shared" si="37"/>
        <v>-1</v>
      </c>
      <c r="J79" s="116">
        <v>0</v>
      </c>
      <c r="K79" s="62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  <c r="GY79" s="63"/>
      <c r="GZ79" s="63"/>
      <c r="HA79" s="63"/>
      <c r="HB79" s="63"/>
      <c r="HC79" s="63"/>
      <c r="HD79" s="63"/>
      <c r="HE79" s="63"/>
      <c r="HF79" s="63"/>
      <c r="HG79" s="63"/>
      <c r="HH79" s="63"/>
      <c r="HI79" s="63"/>
      <c r="HJ79" s="63"/>
      <c r="HK79" s="63"/>
      <c r="HL79" s="63"/>
      <c r="HM79" s="63"/>
      <c r="HN79" s="63"/>
      <c r="HO79" s="63"/>
      <c r="HP79" s="63"/>
      <c r="HQ79" s="63"/>
      <c r="HR79" s="63"/>
      <c r="HS79" s="63"/>
      <c r="HT79" s="63"/>
      <c r="HU79" s="63"/>
      <c r="HV79" s="63"/>
      <c r="HW79" s="63"/>
      <c r="HX79" s="63"/>
      <c r="HY79" s="63"/>
      <c r="HZ79" s="63"/>
      <c r="IA79" s="63"/>
      <c r="IB79" s="63"/>
      <c r="IC79" s="63"/>
      <c r="ID79" s="63"/>
      <c r="IE79" s="63"/>
      <c r="IF79" s="63"/>
      <c r="IG79" s="63"/>
      <c r="IH79" s="63"/>
      <c r="II79" s="63"/>
      <c r="IJ79" s="63"/>
      <c r="IK79" s="63"/>
      <c r="IL79" s="63"/>
      <c r="IM79" s="63"/>
      <c r="IN79" s="63"/>
      <c r="IO79" s="63"/>
      <c r="IP79" s="63"/>
      <c r="IQ79" s="63"/>
      <c r="IR79" s="63"/>
      <c r="IS79" s="63"/>
      <c r="IT79" s="63"/>
      <c r="IU79" s="63"/>
      <c r="IV79" s="63"/>
    </row>
    <row r="80" spans="1:256" x14ac:dyDescent="0.25">
      <c r="A80" s="117" t="s">
        <v>142</v>
      </c>
      <c r="B80" s="27" t="s">
        <v>143</v>
      </c>
      <c r="C80" s="28" t="s">
        <v>133</v>
      </c>
      <c r="D80" s="35" t="str">
        <f t="shared" si="38"/>
        <v>Not Started</v>
      </c>
      <c r="E80" s="91"/>
      <c r="F80" s="91"/>
      <c r="G80" s="67"/>
      <c r="H80" s="68">
        <f t="shared" si="36"/>
        <v>0</v>
      </c>
      <c r="I80" s="69">
        <f t="shared" si="37"/>
        <v>-1</v>
      </c>
      <c r="J80" s="116">
        <v>0</v>
      </c>
      <c r="K80" s="62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  <c r="GY80" s="63"/>
      <c r="GZ80" s="63"/>
      <c r="HA80" s="63"/>
      <c r="HB80" s="63"/>
      <c r="HC80" s="63"/>
      <c r="HD80" s="63"/>
      <c r="HE80" s="63"/>
      <c r="HF80" s="63"/>
      <c r="HG80" s="63"/>
      <c r="HH80" s="63"/>
      <c r="HI80" s="63"/>
      <c r="HJ80" s="63"/>
      <c r="HK80" s="63"/>
      <c r="HL80" s="63"/>
      <c r="HM80" s="63"/>
      <c r="HN80" s="63"/>
      <c r="HO80" s="63"/>
      <c r="HP80" s="63"/>
      <c r="HQ80" s="63"/>
      <c r="HR80" s="63"/>
      <c r="HS80" s="63"/>
      <c r="HT80" s="63"/>
      <c r="HU80" s="63"/>
      <c r="HV80" s="63"/>
      <c r="HW80" s="63"/>
      <c r="HX80" s="63"/>
      <c r="HY80" s="63"/>
      <c r="HZ80" s="63"/>
      <c r="IA80" s="63"/>
      <c r="IB80" s="63"/>
      <c r="IC80" s="63"/>
      <c r="ID80" s="63"/>
      <c r="IE80" s="63"/>
      <c r="IF80" s="63"/>
      <c r="IG80" s="63"/>
      <c r="IH80" s="63"/>
      <c r="II80" s="63"/>
      <c r="IJ80" s="63"/>
      <c r="IK80" s="63"/>
      <c r="IL80" s="63"/>
      <c r="IM80" s="63"/>
      <c r="IN80" s="63"/>
      <c r="IO80" s="63"/>
      <c r="IP80" s="63"/>
      <c r="IQ80" s="63"/>
      <c r="IR80" s="63"/>
      <c r="IS80" s="63"/>
      <c r="IT80" s="63"/>
      <c r="IU80" s="63"/>
      <c r="IV80" s="63"/>
    </row>
    <row r="81" spans="1:256" x14ac:dyDescent="0.25">
      <c r="A81" s="117" t="s">
        <v>144</v>
      </c>
      <c r="B81" s="27" t="s">
        <v>77</v>
      </c>
      <c r="C81" s="28" t="s">
        <v>133</v>
      </c>
      <c r="D81" s="51" t="str">
        <f t="shared" si="38"/>
        <v>Not Started</v>
      </c>
      <c r="E81" s="91"/>
      <c r="F81" s="91"/>
      <c r="G81" s="67"/>
      <c r="H81" s="68">
        <f t="shared" si="36"/>
        <v>0</v>
      </c>
      <c r="I81" s="69">
        <f t="shared" si="37"/>
        <v>-1</v>
      </c>
      <c r="J81" s="116">
        <v>0</v>
      </c>
      <c r="K81" s="62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  <c r="GY81" s="63"/>
      <c r="GZ81" s="63"/>
      <c r="HA81" s="63"/>
      <c r="HB81" s="63"/>
      <c r="HC81" s="63"/>
      <c r="HD81" s="63"/>
      <c r="HE81" s="63"/>
      <c r="HF81" s="63"/>
      <c r="HG81" s="63"/>
      <c r="HH81" s="63"/>
      <c r="HI81" s="63"/>
      <c r="HJ81" s="63"/>
      <c r="HK81" s="63"/>
      <c r="HL81" s="63"/>
      <c r="HM81" s="63"/>
      <c r="HN81" s="63"/>
      <c r="HO81" s="63"/>
      <c r="HP81" s="63"/>
      <c r="HQ81" s="63"/>
      <c r="HR81" s="63"/>
      <c r="HS81" s="63"/>
      <c r="HT81" s="63"/>
      <c r="HU81" s="63"/>
      <c r="HV81" s="63"/>
      <c r="HW81" s="63"/>
      <c r="HX81" s="63"/>
      <c r="HY81" s="63"/>
      <c r="HZ81" s="63"/>
      <c r="IA81" s="63"/>
      <c r="IB81" s="63"/>
      <c r="IC81" s="63"/>
      <c r="ID81" s="63"/>
      <c r="IE81" s="63"/>
      <c r="IF81" s="63"/>
      <c r="IG81" s="63"/>
      <c r="IH81" s="63"/>
      <c r="II81" s="63"/>
      <c r="IJ81" s="63"/>
      <c r="IK81" s="63"/>
      <c r="IL81" s="63"/>
      <c r="IM81" s="63"/>
      <c r="IN81" s="63"/>
      <c r="IO81" s="63"/>
      <c r="IP81" s="63"/>
      <c r="IQ81" s="63"/>
      <c r="IR81" s="63"/>
      <c r="IS81" s="63"/>
      <c r="IT81" s="63"/>
      <c r="IU81" s="63"/>
      <c r="IV81" s="63"/>
    </row>
    <row r="82" spans="1:256" x14ac:dyDescent="0.25">
      <c r="A82" s="130" t="s">
        <v>145</v>
      </c>
      <c r="B82" s="54" t="s">
        <v>146</v>
      </c>
      <c r="C82" s="105" t="s">
        <v>133</v>
      </c>
      <c r="D82" s="29" t="str">
        <f t="shared" ref="D82" si="39">IF(J82=0,"Not Started",IF(J82=1, "Completed","In progress"))</f>
        <v>Not Started</v>
      </c>
      <c r="E82" s="91" t="s">
        <v>163</v>
      </c>
      <c r="F82" s="91"/>
      <c r="G82" s="92"/>
      <c r="H82" s="93" t="e">
        <f t="shared" ref="H82:H83" si="40">F82-E82</f>
        <v>#VALUE!</v>
      </c>
      <c r="I82" s="94" t="e">
        <f t="shared" ref="I82" si="41">IF(J82=0,E82-1,E82+(INT(H82*J82)))</f>
        <v>#VALUE!</v>
      </c>
      <c r="J82" s="132">
        <v>0</v>
      </c>
      <c r="K82" s="62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  <c r="GY82" s="63"/>
      <c r="GZ82" s="63"/>
      <c r="HA82" s="63"/>
      <c r="HB82" s="63"/>
      <c r="HC82" s="63"/>
      <c r="HD82" s="63"/>
      <c r="HE82" s="63"/>
      <c r="HF82" s="63"/>
      <c r="HG82" s="63"/>
      <c r="HH82" s="63"/>
      <c r="HI82" s="63"/>
      <c r="HJ82" s="63"/>
      <c r="HK82" s="63"/>
      <c r="HL82" s="63"/>
      <c r="HM82" s="63"/>
      <c r="HN82" s="63"/>
      <c r="HO82" s="63"/>
      <c r="HP82" s="63"/>
      <c r="HQ82" s="63"/>
      <c r="HR82" s="63"/>
      <c r="HS82" s="63"/>
      <c r="HT82" s="63"/>
      <c r="HU82" s="63"/>
      <c r="HV82" s="63"/>
      <c r="HW82" s="63"/>
      <c r="HX82" s="63"/>
      <c r="HY82" s="63"/>
      <c r="HZ82" s="63"/>
      <c r="IA82" s="63"/>
      <c r="IB82" s="63"/>
      <c r="IC82" s="63"/>
      <c r="ID82" s="63"/>
      <c r="IE82" s="63"/>
      <c r="IF82" s="63"/>
      <c r="IG82" s="63"/>
      <c r="IH82" s="63"/>
      <c r="II82" s="63"/>
      <c r="IJ82" s="63"/>
      <c r="IK82" s="63"/>
      <c r="IL82" s="63"/>
      <c r="IM82" s="63"/>
      <c r="IN82" s="63"/>
      <c r="IO82" s="63"/>
      <c r="IP82" s="63"/>
      <c r="IQ82" s="63"/>
      <c r="IR82" s="63"/>
      <c r="IS82" s="63"/>
      <c r="IT82" s="63"/>
      <c r="IU82" s="63"/>
      <c r="IV82" s="63"/>
    </row>
    <row r="83" spans="1:256" x14ac:dyDescent="0.25">
      <c r="A83" s="131" t="s">
        <v>151</v>
      </c>
      <c r="B83" s="56" t="s">
        <v>153</v>
      </c>
      <c r="C83" s="57"/>
      <c r="D83" s="101" t="str">
        <f>IF(J83=0,"Not Started",IF(J83=1, "Completed","In progress"))</f>
        <v>Not Started</v>
      </c>
      <c r="E83" s="58">
        <f>MIN(E84:E94)</f>
        <v>43464</v>
      </c>
      <c r="F83" s="58">
        <f>MAX(F84:F94)</f>
        <v>43769</v>
      </c>
      <c r="G83" s="73">
        <f t="shared" ref="G82:G83" si="42">NETWORKDAYS(E83,F83)</f>
        <v>219</v>
      </c>
      <c r="H83" s="74">
        <f t="shared" si="40"/>
        <v>305</v>
      </c>
      <c r="I83" s="75">
        <f>E83+(INT(H83*J83))</f>
        <v>43464</v>
      </c>
      <c r="J83" s="112">
        <f>AVERAGE(J84:J86)</f>
        <v>0</v>
      </c>
      <c r="K83" s="60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  <c r="EC83" s="61"/>
      <c r="ED83" s="61"/>
      <c r="EE83" s="61"/>
      <c r="EF83" s="61"/>
      <c r="EG83" s="61"/>
      <c r="EH83" s="61"/>
      <c r="EI83" s="61"/>
      <c r="EJ83" s="61"/>
      <c r="EK83" s="61"/>
      <c r="EL83" s="61"/>
      <c r="EM83" s="61"/>
      <c r="EN83" s="61"/>
      <c r="EO83" s="61"/>
      <c r="EP83" s="61"/>
      <c r="EQ83" s="61"/>
      <c r="ER83" s="61"/>
      <c r="ES83" s="61"/>
      <c r="ET83" s="61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61"/>
      <c r="FO83" s="61"/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  <c r="IT83" s="61"/>
      <c r="IU83" s="61"/>
      <c r="IV83" s="61"/>
    </row>
    <row r="84" spans="1:256" x14ac:dyDescent="0.25">
      <c r="A84" s="117" t="s">
        <v>152</v>
      </c>
      <c r="B84" s="27" t="s">
        <v>155</v>
      </c>
      <c r="C84" s="28" t="s">
        <v>154</v>
      </c>
      <c r="D84" s="35" t="str">
        <f t="shared" ref="D84" si="43">IF(J84=0,"Not Started",IF(J84=1, "Completed","In progress"))</f>
        <v>Not Started</v>
      </c>
      <c r="E84" s="91"/>
      <c r="F84" s="91"/>
      <c r="G84" s="67">
        <f t="shared" ref="G84" si="44">NETWORKDAYS(E84,F84)</f>
        <v>0</v>
      </c>
      <c r="H84" s="68">
        <f t="shared" ref="H84" si="45">F84-E84</f>
        <v>0</v>
      </c>
      <c r="I84" s="69">
        <f t="shared" ref="I84" si="46">IF(J84=0,E84-1,E84+(INT(H84*J84)))</f>
        <v>-1</v>
      </c>
      <c r="J84" s="116">
        <v>0</v>
      </c>
      <c r="K84" s="62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63"/>
      <c r="HT84" s="63"/>
      <c r="HU84" s="63"/>
      <c r="HV84" s="63"/>
      <c r="HW84" s="63"/>
      <c r="HX84" s="63"/>
      <c r="HY84" s="63"/>
      <c r="HZ84" s="63"/>
      <c r="IA84" s="63"/>
      <c r="IB84" s="63"/>
      <c r="IC84" s="63"/>
      <c r="ID84" s="63"/>
      <c r="IE84" s="63"/>
      <c r="IF84" s="63"/>
      <c r="IG84" s="63"/>
      <c r="IH84" s="63"/>
      <c r="II84" s="63"/>
      <c r="IJ84" s="63"/>
      <c r="IK84" s="63"/>
      <c r="IL84" s="63"/>
      <c r="IM84" s="63"/>
      <c r="IN84" s="63"/>
      <c r="IO84" s="63"/>
      <c r="IP84" s="63"/>
      <c r="IQ84" s="63"/>
      <c r="IR84" s="63"/>
      <c r="IS84" s="63"/>
      <c r="IT84" s="63"/>
      <c r="IU84" s="63"/>
      <c r="IV84" s="63"/>
    </row>
    <row r="85" spans="1:256" x14ac:dyDescent="0.25">
      <c r="A85" s="117" t="s">
        <v>156</v>
      </c>
      <c r="B85" s="27" t="s">
        <v>157</v>
      </c>
      <c r="C85" s="28" t="s">
        <v>154</v>
      </c>
      <c r="D85" s="35" t="str">
        <f t="shared" ref="D85:D86" si="47">IF(J85=0,"Not Started",IF(J85=1, "Completed","In progress"))</f>
        <v>Not Started</v>
      </c>
      <c r="E85" s="91"/>
      <c r="F85" s="91"/>
      <c r="G85" s="67">
        <f t="shared" ref="G85:G87" si="48">NETWORKDAYS(E85,F85)</f>
        <v>0</v>
      </c>
      <c r="H85" s="68">
        <f t="shared" ref="H85:H86" si="49">F85-E85</f>
        <v>0</v>
      </c>
      <c r="I85" s="69">
        <f t="shared" ref="I85:I86" si="50">IF(J85=0,E85-1,E85+(INT(H85*J85)))</f>
        <v>-1</v>
      </c>
      <c r="J85" s="116">
        <v>0</v>
      </c>
      <c r="K85" s="62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63"/>
      <c r="HT85" s="63"/>
      <c r="HU85" s="63"/>
      <c r="HV85" s="63"/>
      <c r="HW85" s="63"/>
      <c r="HX85" s="63"/>
      <c r="HY85" s="63"/>
      <c r="HZ85" s="63"/>
      <c r="IA85" s="63"/>
      <c r="IB85" s="63"/>
      <c r="IC85" s="63"/>
      <c r="ID85" s="63"/>
      <c r="IE85" s="63"/>
      <c r="IF85" s="63"/>
      <c r="IG85" s="63"/>
      <c r="IH85" s="63"/>
      <c r="II85" s="63"/>
      <c r="IJ85" s="63"/>
      <c r="IK85" s="63"/>
      <c r="IL85" s="63"/>
      <c r="IM85" s="63"/>
      <c r="IN85" s="63"/>
      <c r="IO85" s="63"/>
      <c r="IP85" s="63"/>
      <c r="IQ85" s="63"/>
      <c r="IR85" s="63"/>
      <c r="IS85" s="63"/>
      <c r="IT85" s="63"/>
      <c r="IU85" s="63"/>
      <c r="IV85" s="63"/>
    </row>
    <row r="86" spans="1:256" x14ac:dyDescent="0.25">
      <c r="A86" s="130" t="s">
        <v>158</v>
      </c>
      <c r="B86" s="54" t="s">
        <v>159</v>
      </c>
      <c r="C86" s="55" t="s">
        <v>154</v>
      </c>
      <c r="D86" s="51" t="str">
        <f t="shared" si="47"/>
        <v>Not Started</v>
      </c>
      <c r="E86" s="106"/>
      <c r="F86" s="106"/>
      <c r="G86" s="92">
        <f t="shared" si="48"/>
        <v>0</v>
      </c>
      <c r="H86" s="93">
        <f t="shared" si="49"/>
        <v>0</v>
      </c>
      <c r="I86" s="94">
        <f t="shared" si="50"/>
        <v>-1</v>
      </c>
      <c r="J86" s="132">
        <v>0</v>
      </c>
      <c r="K86" s="62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63"/>
      <c r="HT86" s="63"/>
      <c r="HU86" s="63"/>
      <c r="HV86" s="63"/>
      <c r="HW86" s="63"/>
      <c r="HX86" s="63"/>
      <c r="HY86" s="63"/>
      <c r="HZ86" s="63"/>
      <c r="IA86" s="63"/>
      <c r="IB86" s="63"/>
      <c r="IC86" s="63"/>
      <c r="ID86" s="63"/>
      <c r="IE86" s="63"/>
      <c r="IF86" s="63"/>
      <c r="IG86" s="63"/>
      <c r="IH86" s="63"/>
      <c r="II86" s="63"/>
      <c r="IJ86" s="63"/>
      <c r="IK86" s="63"/>
      <c r="IL86" s="63"/>
      <c r="IM86" s="63"/>
      <c r="IN86" s="63"/>
      <c r="IO86" s="63"/>
      <c r="IP86" s="63"/>
      <c r="IQ86" s="63"/>
      <c r="IR86" s="63"/>
      <c r="IS86" s="63"/>
      <c r="IT86" s="63"/>
      <c r="IU86" s="63"/>
      <c r="IV86" s="63"/>
    </row>
    <row r="87" spans="1:256" s="85" customFormat="1" x14ac:dyDescent="0.25">
      <c r="A87" s="133" t="s">
        <v>160</v>
      </c>
      <c r="B87" s="95" t="s">
        <v>161</v>
      </c>
      <c r="C87" s="95" t="s">
        <v>162</v>
      </c>
      <c r="D87" s="107" t="str">
        <f t="shared" si="38"/>
        <v>Not Started</v>
      </c>
      <c r="E87" s="108">
        <v>43464</v>
      </c>
      <c r="F87" s="108">
        <v>43769</v>
      </c>
      <c r="G87" s="96">
        <f t="shared" si="48"/>
        <v>219</v>
      </c>
      <c r="H87" s="74">
        <f t="shared" si="36"/>
        <v>305</v>
      </c>
      <c r="I87" s="109">
        <f t="shared" si="37"/>
        <v>43463</v>
      </c>
      <c r="J87" s="134">
        <v>0</v>
      </c>
      <c r="K87" s="83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84"/>
      <c r="DK87" s="84"/>
      <c r="DL87" s="84"/>
      <c r="DM87" s="84"/>
      <c r="DN87" s="84"/>
      <c r="DO87" s="84"/>
      <c r="DP87" s="84"/>
      <c r="DQ87" s="84"/>
      <c r="DR87" s="84"/>
      <c r="DS87" s="84"/>
      <c r="DT87" s="84"/>
      <c r="DU87" s="84"/>
      <c r="DV87" s="84"/>
      <c r="DW87" s="84"/>
      <c r="DX87" s="84"/>
      <c r="DY87" s="84"/>
      <c r="DZ87" s="84"/>
      <c r="EA87" s="84"/>
      <c r="EB87" s="84"/>
      <c r="EC87" s="84"/>
      <c r="ED87" s="84"/>
      <c r="EE87" s="84"/>
      <c r="EF87" s="84"/>
      <c r="EG87" s="84"/>
      <c r="EH87" s="84"/>
      <c r="EI87" s="84"/>
      <c r="EJ87" s="84"/>
      <c r="EK87" s="84"/>
      <c r="EL87" s="84"/>
      <c r="EM87" s="84"/>
      <c r="EN87" s="84"/>
      <c r="EO87" s="84"/>
      <c r="EP87" s="84"/>
      <c r="EQ87" s="84"/>
      <c r="ER87" s="84"/>
      <c r="ES87" s="84"/>
      <c r="ET87" s="84"/>
      <c r="EU87" s="84"/>
      <c r="EV87" s="84"/>
      <c r="EW87" s="84"/>
      <c r="EX87" s="84"/>
      <c r="EY87" s="84"/>
      <c r="EZ87" s="84"/>
      <c r="FA87" s="84"/>
      <c r="FB87" s="84"/>
      <c r="FC87" s="84"/>
      <c r="FD87" s="84"/>
      <c r="FE87" s="84"/>
      <c r="FF87" s="84"/>
      <c r="FG87" s="84"/>
      <c r="FH87" s="84"/>
      <c r="FI87" s="84"/>
      <c r="FJ87" s="84"/>
      <c r="FK87" s="84"/>
      <c r="FL87" s="84"/>
      <c r="FM87" s="84"/>
      <c r="FN87" s="84"/>
      <c r="FO87" s="84"/>
      <c r="FP87" s="84"/>
      <c r="FQ87" s="84"/>
      <c r="FR87" s="84"/>
      <c r="FS87" s="84"/>
      <c r="FT87" s="84"/>
      <c r="FU87" s="84"/>
      <c r="FV87" s="84"/>
      <c r="FW87" s="84"/>
      <c r="FX87" s="84"/>
      <c r="FY87" s="84"/>
      <c r="FZ87" s="84"/>
      <c r="GA87" s="84"/>
      <c r="GB87" s="84"/>
      <c r="GC87" s="84"/>
      <c r="GD87" s="84"/>
      <c r="GE87" s="84"/>
      <c r="GF87" s="84"/>
      <c r="GG87" s="84"/>
      <c r="GH87" s="84"/>
      <c r="GI87" s="84"/>
      <c r="GJ87" s="84"/>
      <c r="GK87" s="84"/>
      <c r="GL87" s="84"/>
      <c r="GM87" s="84"/>
      <c r="GN87" s="84"/>
      <c r="GO87" s="84"/>
      <c r="GP87" s="84"/>
      <c r="GQ87" s="84"/>
      <c r="GR87" s="84"/>
      <c r="GS87" s="84"/>
      <c r="GT87" s="84"/>
      <c r="GU87" s="84"/>
      <c r="GV87" s="84"/>
      <c r="GW87" s="84"/>
      <c r="GX87" s="84"/>
      <c r="GY87" s="84"/>
      <c r="GZ87" s="84"/>
      <c r="HA87" s="84"/>
      <c r="HB87" s="84"/>
      <c r="HC87" s="84"/>
      <c r="HD87" s="84"/>
      <c r="HE87" s="84"/>
      <c r="HF87" s="84"/>
      <c r="HG87" s="84"/>
      <c r="HH87" s="84"/>
      <c r="HI87" s="84"/>
      <c r="HJ87" s="84"/>
      <c r="HK87" s="84"/>
      <c r="HL87" s="84"/>
      <c r="HM87" s="84"/>
      <c r="HN87" s="84"/>
      <c r="HO87" s="84"/>
      <c r="HP87" s="84"/>
      <c r="HQ87" s="84"/>
      <c r="HR87" s="84"/>
      <c r="HS87" s="84"/>
      <c r="HT87" s="84"/>
      <c r="HU87" s="84"/>
      <c r="HV87" s="84"/>
      <c r="HW87" s="84"/>
      <c r="HX87" s="84"/>
      <c r="HY87" s="84"/>
      <c r="HZ87" s="84"/>
      <c r="IA87" s="84"/>
      <c r="IB87" s="84"/>
      <c r="IC87" s="84"/>
      <c r="ID87" s="84"/>
      <c r="IE87" s="84"/>
      <c r="IF87" s="84"/>
      <c r="IG87" s="84"/>
      <c r="IH87" s="84"/>
      <c r="II87" s="84"/>
      <c r="IJ87" s="84"/>
      <c r="IK87" s="84"/>
      <c r="IL87" s="84"/>
      <c r="IM87" s="84"/>
      <c r="IN87" s="84"/>
      <c r="IO87" s="84"/>
      <c r="IP87" s="84"/>
      <c r="IQ87" s="84"/>
      <c r="IR87" s="84"/>
      <c r="IS87" s="84"/>
      <c r="IT87" s="84"/>
      <c r="IU87" s="84"/>
      <c r="IV87" s="84"/>
    </row>
  </sheetData>
  <autoFilter ref="C4:D34" xr:uid="{00000000-0009-0000-0000-000000000000}"/>
  <mergeCells count="1">
    <mergeCell ref="B5:C5"/>
  </mergeCells>
  <phoneticPr fontId="1" type="noConversion"/>
  <conditionalFormatting sqref="L8:IV13 L15:IV22 L25:IV25 L27:IV27 L30:IV65 L67:IV73 L75:IV81 L87:IV87">
    <cfRule type="expression" dxfId="16" priority="171" stopIfTrue="1">
      <formula>AND(L$3&gt;=$E8,L$3&lt;=$I8)</formula>
    </cfRule>
    <cfRule type="expression" dxfId="15" priority="172" stopIfTrue="1">
      <formula>AND(L$3&gt;=$E8,L$3&lt;=$F8)</formula>
    </cfRule>
  </conditionalFormatting>
  <conditionalFormatting sqref="L26:IV26 L5:IV7 L14:IV14 L23:IV24 L28:IV29 L66:IV66 L74:IV74">
    <cfRule type="expression" dxfId="14" priority="183" stopIfTrue="1">
      <formula>AND(L$3&gt;=$E5,L$3&lt;=$I5)</formula>
    </cfRule>
    <cfRule type="expression" dxfId="13" priority="184" stopIfTrue="1">
      <formula>AND(L$3&gt;=$E5,L$3&lt;=$F5)</formula>
    </cfRule>
  </conditionalFormatting>
  <conditionalFormatting sqref="K26">
    <cfRule type="expression" dxfId="12" priority="132" stopIfTrue="1">
      <formula>AND(K$3&gt;=$E26,K$3&lt;=$I26)</formula>
    </cfRule>
  </conditionalFormatting>
  <conditionalFormatting sqref="K28">
    <cfRule type="expression" dxfId="11" priority="135" stopIfTrue="1">
      <formula>AND(K$3&gt;=$E28,K$3&lt;=$I28)</formula>
    </cfRule>
  </conditionalFormatting>
  <conditionalFormatting sqref="K24">
    <cfRule type="expression" dxfId="10" priority="126" stopIfTrue="1">
      <formula>AND(K$3&gt;=$E24,K$3&lt;=$I24)</formula>
    </cfRule>
  </conditionalFormatting>
  <conditionalFormatting sqref="L85:IV85">
    <cfRule type="expression" dxfId="9" priority="17" stopIfTrue="1">
      <formula>AND(L$3&gt;=$E85,L$3&lt;=$I85)</formula>
    </cfRule>
    <cfRule type="expression" dxfId="8" priority="18" stopIfTrue="1">
      <formula>AND(L$3&gt;=$E85,L$3&lt;=$F85)</formula>
    </cfRule>
  </conditionalFormatting>
  <conditionalFormatting sqref="L86:IV86">
    <cfRule type="expression" dxfId="7" priority="15" stopIfTrue="1">
      <formula>AND(L$3&gt;=$E86,L$3&lt;=$I86)</formula>
    </cfRule>
    <cfRule type="expression" dxfId="6" priority="16" stopIfTrue="1">
      <formula>AND(L$3&gt;=$E86,L$3&lt;=$F86)</formula>
    </cfRule>
  </conditionalFormatting>
  <conditionalFormatting sqref="L84:IV84">
    <cfRule type="expression" dxfId="5" priority="9" stopIfTrue="1">
      <formula>AND(L$3&gt;=$E84,L$3&lt;=$I84)</formula>
    </cfRule>
    <cfRule type="expression" dxfId="4" priority="10" stopIfTrue="1">
      <formula>AND(L$3&gt;=$E84,L$3&lt;=$F84)</formula>
    </cfRule>
  </conditionalFormatting>
  <conditionalFormatting sqref="L82:IV82">
    <cfRule type="expression" dxfId="3" priority="7" stopIfTrue="1">
      <formula>AND(L$3&gt;=$E82,L$3&lt;=$I82)</formula>
    </cfRule>
    <cfRule type="expression" dxfId="2" priority="8" stopIfTrue="1">
      <formula>AND(L$3&gt;=$E82,L$3&lt;=$F82)</formula>
    </cfRule>
  </conditionalFormatting>
  <conditionalFormatting sqref="L83:IV83">
    <cfRule type="expression" dxfId="1" priority="5" stopIfTrue="1">
      <formula>AND(L$3&gt;=$E83,L$3&lt;=$I83)</formula>
    </cfRule>
    <cfRule type="expression" dxfId="0" priority="6" stopIfTrue="1">
      <formula>AND(L$3&gt;=$E83,L$3&lt;=$F83)</formula>
    </cfRule>
  </conditionalFormatting>
  <pageMargins left="0.70866141732283472" right="0.70866141732283472" top="0.74803149606299213" bottom="0.74803149606299213" header="0.31496062992125984" footer="0.31496062992125984"/>
  <pageSetup paperSize="9" scale="47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0" sqref="F20"/>
    </sheetView>
    <sheetView workbookViewId="1"/>
    <sheetView workbookViewId="2"/>
  </sheetViews>
  <sheetFormatPr defaultRowHeight="13.8" x14ac:dyDescent="0.25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JHW</dc:creator>
  <cp:lastModifiedBy>user</cp:lastModifiedBy>
  <cp:lastPrinted>2009-03-25T02:20:29Z</cp:lastPrinted>
  <dcterms:created xsi:type="dcterms:W3CDTF">2008-02-15T08:37:21Z</dcterms:created>
  <dcterms:modified xsi:type="dcterms:W3CDTF">2019-03-22T09:46:17Z</dcterms:modified>
</cp:coreProperties>
</file>