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DDD508F-5FE8-4D5E-B30A-B1822C9D5C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6" i="1" l="1"/>
  <c r="K156" i="1"/>
  <c r="I156" i="1"/>
  <c r="J156" i="1" s="1"/>
  <c r="G156" i="1"/>
  <c r="F156" i="1"/>
  <c r="R155" i="1"/>
  <c r="K155" i="1"/>
  <c r="I155" i="1"/>
  <c r="J155" i="1" s="1"/>
  <c r="G155" i="1"/>
  <c r="F155" i="1"/>
  <c r="U154" i="1"/>
  <c r="R154" i="1"/>
  <c r="K154" i="1"/>
  <c r="J154" i="1"/>
  <c r="I154" i="1"/>
  <c r="G154" i="1"/>
  <c r="F154" i="1"/>
  <c r="U153" i="1"/>
  <c r="R153" i="1"/>
  <c r="K153" i="1"/>
  <c r="I153" i="1"/>
  <c r="J153" i="1" s="1"/>
  <c r="G153" i="1"/>
  <c r="F153" i="1"/>
  <c r="U152" i="1"/>
  <c r="R152" i="1"/>
  <c r="K152" i="1"/>
  <c r="J152" i="1"/>
  <c r="I152" i="1"/>
  <c r="G152" i="1"/>
  <c r="F152" i="1"/>
  <c r="U151" i="1"/>
  <c r="R151" i="1"/>
  <c r="K151" i="1"/>
  <c r="I151" i="1"/>
  <c r="J151" i="1" s="1"/>
  <c r="G151" i="1"/>
  <c r="F151" i="1"/>
  <c r="U150" i="1"/>
  <c r="R150" i="1"/>
  <c r="K150" i="1"/>
  <c r="J150" i="1"/>
  <c r="I150" i="1"/>
  <c r="G150" i="1"/>
  <c r="F150" i="1"/>
  <c r="U149" i="1"/>
  <c r="R149" i="1"/>
  <c r="K149" i="1"/>
  <c r="I149" i="1"/>
  <c r="J149" i="1" s="1"/>
  <c r="G149" i="1"/>
  <c r="F149" i="1"/>
  <c r="U148" i="1"/>
  <c r="R148" i="1"/>
  <c r="K148" i="1"/>
  <c r="J148" i="1"/>
  <c r="I148" i="1"/>
  <c r="G148" i="1"/>
  <c r="F148" i="1"/>
  <c r="U147" i="1"/>
  <c r="R147" i="1"/>
  <c r="K147" i="1"/>
  <c r="I147" i="1"/>
  <c r="J147" i="1" s="1"/>
  <c r="G147" i="1"/>
  <c r="F147" i="1"/>
  <c r="U146" i="1"/>
  <c r="R146" i="1"/>
  <c r="K146" i="1"/>
  <c r="J146" i="1"/>
  <c r="I146" i="1"/>
  <c r="G146" i="1"/>
  <c r="F146" i="1"/>
  <c r="U145" i="1"/>
  <c r="R145" i="1"/>
  <c r="K145" i="1"/>
  <c r="I145" i="1"/>
  <c r="J145" i="1" s="1"/>
  <c r="G145" i="1"/>
  <c r="F145" i="1"/>
  <c r="U144" i="1"/>
  <c r="R144" i="1"/>
  <c r="K144" i="1"/>
  <c r="J144" i="1"/>
  <c r="I144" i="1"/>
  <c r="G144" i="1"/>
  <c r="F144" i="1"/>
  <c r="U143" i="1"/>
  <c r="R143" i="1"/>
  <c r="K143" i="1"/>
  <c r="I143" i="1"/>
  <c r="J143" i="1" s="1"/>
  <c r="G143" i="1"/>
  <c r="F143" i="1"/>
  <c r="U142" i="1"/>
  <c r="R142" i="1"/>
  <c r="K142" i="1"/>
  <c r="J142" i="1"/>
  <c r="I142" i="1"/>
  <c r="G142" i="1"/>
  <c r="F142" i="1"/>
  <c r="U141" i="1"/>
  <c r="R141" i="1"/>
  <c r="K141" i="1"/>
  <c r="I141" i="1"/>
  <c r="J141" i="1" s="1"/>
  <c r="G141" i="1"/>
  <c r="F141" i="1"/>
  <c r="U140" i="1"/>
  <c r="R140" i="1"/>
  <c r="K140" i="1"/>
  <c r="J140" i="1"/>
  <c r="I140" i="1"/>
  <c r="G140" i="1"/>
  <c r="F140" i="1"/>
  <c r="U139" i="1"/>
  <c r="R139" i="1"/>
  <c r="K139" i="1"/>
  <c r="I139" i="1"/>
  <c r="J139" i="1" s="1"/>
  <c r="G139" i="1"/>
  <c r="F139" i="1"/>
  <c r="U138" i="1"/>
  <c r="R138" i="1"/>
  <c r="K138" i="1"/>
  <c r="J138" i="1"/>
  <c r="I138" i="1"/>
  <c r="G138" i="1"/>
  <c r="F138" i="1"/>
  <c r="U137" i="1"/>
  <c r="R137" i="1"/>
  <c r="K137" i="1"/>
  <c r="I137" i="1"/>
  <c r="J137" i="1" s="1"/>
  <c r="G137" i="1"/>
  <c r="F137" i="1"/>
  <c r="U136" i="1"/>
  <c r="R136" i="1"/>
  <c r="K136" i="1"/>
  <c r="J136" i="1"/>
  <c r="I136" i="1"/>
  <c r="G136" i="1"/>
  <c r="F136" i="1"/>
  <c r="U135" i="1"/>
  <c r="R135" i="1"/>
  <c r="K135" i="1"/>
  <c r="I135" i="1"/>
  <c r="J135" i="1" s="1"/>
  <c r="G135" i="1"/>
  <c r="F135" i="1"/>
  <c r="U134" i="1"/>
  <c r="R134" i="1"/>
  <c r="K134" i="1"/>
  <c r="J134" i="1"/>
  <c r="I134" i="1"/>
  <c r="G134" i="1"/>
  <c r="F134" i="1"/>
  <c r="U133" i="1"/>
  <c r="R133" i="1"/>
  <c r="K133" i="1"/>
  <c r="I133" i="1"/>
  <c r="J133" i="1" s="1"/>
  <c r="G133" i="1"/>
  <c r="F133" i="1"/>
  <c r="U132" i="1"/>
  <c r="R132" i="1"/>
  <c r="K132" i="1"/>
  <c r="J132" i="1"/>
  <c r="I132" i="1"/>
  <c r="G132" i="1"/>
  <c r="F132" i="1"/>
  <c r="U131" i="1"/>
  <c r="R131" i="1"/>
  <c r="K131" i="1"/>
  <c r="I131" i="1"/>
  <c r="J131" i="1" s="1"/>
  <c r="G131" i="1"/>
  <c r="F131" i="1"/>
  <c r="U130" i="1"/>
  <c r="R130" i="1"/>
  <c r="K130" i="1"/>
  <c r="J130" i="1"/>
  <c r="I130" i="1"/>
  <c r="G130" i="1"/>
  <c r="F130" i="1"/>
  <c r="U129" i="1"/>
  <c r="R129" i="1"/>
  <c r="K129" i="1"/>
  <c r="I129" i="1"/>
  <c r="J129" i="1" s="1"/>
  <c r="G129" i="1"/>
  <c r="F129" i="1"/>
  <c r="U128" i="1"/>
  <c r="R128" i="1"/>
  <c r="K128" i="1"/>
  <c r="J128" i="1"/>
  <c r="I128" i="1"/>
  <c r="G128" i="1"/>
  <c r="F128" i="1"/>
  <c r="U127" i="1"/>
  <c r="R127" i="1"/>
  <c r="K127" i="1"/>
  <c r="I127" i="1"/>
  <c r="J127" i="1" s="1"/>
  <c r="G127" i="1"/>
  <c r="F127" i="1"/>
  <c r="U126" i="1"/>
  <c r="R126" i="1"/>
  <c r="K126" i="1"/>
  <c r="J126" i="1"/>
  <c r="I126" i="1"/>
  <c r="G126" i="1"/>
  <c r="F126" i="1"/>
  <c r="U125" i="1"/>
  <c r="R125" i="1"/>
  <c r="K125" i="1"/>
  <c r="I125" i="1"/>
  <c r="J125" i="1" s="1"/>
  <c r="G125" i="1"/>
  <c r="F125" i="1"/>
  <c r="U124" i="1"/>
  <c r="R124" i="1"/>
  <c r="K124" i="1"/>
  <c r="J124" i="1"/>
  <c r="I124" i="1"/>
  <c r="G124" i="1"/>
  <c r="F124" i="1"/>
  <c r="U123" i="1"/>
  <c r="R123" i="1"/>
  <c r="K123" i="1"/>
  <c r="I123" i="1"/>
  <c r="J123" i="1" s="1"/>
  <c r="G123" i="1"/>
  <c r="F123" i="1"/>
  <c r="U122" i="1"/>
  <c r="R122" i="1"/>
  <c r="K122" i="1"/>
  <c r="J122" i="1"/>
  <c r="I122" i="1"/>
  <c r="G122" i="1"/>
  <c r="F122" i="1"/>
  <c r="U121" i="1"/>
  <c r="R121" i="1"/>
  <c r="K121" i="1"/>
  <c r="I121" i="1"/>
  <c r="J121" i="1" s="1"/>
  <c r="G121" i="1"/>
  <c r="F121" i="1"/>
  <c r="U120" i="1"/>
  <c r="R120" i="1"/>
  <c r="K120" i="1"/>
  <c r="J120" i="1"/>
  <c r="I120" i="1"/>
  <c r="G120" i="1"/>
  <c r="F120" i="1"/>
  <c r="U119" i="1"/>
  <c r="R119" i="1"/>
  <c r="K119" i="1"/>
  <c r="I119" i="1"/>
  <c r="J119" i="1" s="1"/>
  <c r="G119" i="1"/>
  <c r="F119" i="1"/>
  <c r="U118" i="1"/>
  <c r="R118" i="1"/>
  <c r="K118" i="1"/>
  <c r="J118" i="1"/>
  <c r="I118" i="1"/>
  <c r="G118" i="1"/>
  <c r="F118" i="1"/>
  <c r="U117" i="1"/>
  <c r="R117" i="1"/>
  <c r="K117" i="1"/>
  <c r="I117" i="1"/>
  <c r="J117" i="1" s="1"/>
  <c r="G117" i="1"/>
  <c r="F117" i="1"/>
  <c r="U116" i="1"/>
  <c r="R116" i="1"/>
  <c r="K116" i="1"/>
  <c r="J116" i="1"/>
  <c r="I116" i="1"/>
  <c r="G116" i="1"/>
  <c r="F116" i="1"/>
  <c r="U115" i="1"/>
  <c r="R115" i="1"/>
  <c r="K115" i="1"/>
  <c r="I115" i="1"/>
  <c r="J115" i="1" s="1"/>
  <c r="G115" i="1"/>
  <c r="F115" i="1"/>
  <c r="U114" i="1"/>
  <c r="R114" i="1"/>
  <c r="K114" i="1"/>
  <c r="J114" i="1"/>
  <c r="I114" i="1"/>
  <c r="G114" i="1"/>
  <c r="F114" i="1"/>
  <c r="U113" i="1"/>
  <c r="R113" i="1"/>
  <c r="K113" i="1"/>
  <c r="I113" i="1"/>
  <c r="J113" i="1" s="1"/>
  <c r="G113" i="1"/>
  <c r="F113" i="1"/>
  <c r="U112" i="1"/>
  <c r="R112" i="1"/>
  <c r="K112" i="1"/>
  <c r="J112" i="1"/>
  <c r="I112" i="1"/>
  <c r="G112" i="1"/>
  <c r="F112" i="1"/>
  <c r="U111" i="1"/>
  <c r="R111" i="1"/>
  <c r="K111" i="1"/>
  <c r="I111" i="1"/>
  <c r="J111" i="1" s="1"/>
  <c r="G111" i="1"/>
  <c r="F111" i="1"/>
  <c r="U110" i="1"/>
  <c r="R110" i="1"/>
  <c r="K110" i="1"/>
  <c r="J110" i="1"/>
  <c r="I110" i="1"/>
  <c r="G110" i="1"/>
  <c r="F110" i="1"/>
  <c r="U109" i="1"/>
  <c r="R109" i="1"/>
  <c r="K109" i="1"/>
  <c r="I109" i="1"/>
  <c r="J109" i="1" s="1"/>
  <c r="G109" i="1"/>
  <c r="F109" i="1"/>
  <c r="U108" i="1"/>
  <c r="R108" i="1"/>
  <c r="K108" i="1"/>
  <c r="J108" i="1"/>
  <c r="I108" i="1"/>
  <c r="G108" i="1"/>
  <c r="F108" i="1"/>
  <c r="U107" i="1"/>
  <c r="R107" i="1"/>
  <c r="K107" i="1"/>
  <c r="I107" i="1"/>
  <c r="J107" i="1" s="1"/>
  <c r="G107" i="1"/>
  <c r="F107" i="1"/>
  <c r="U106" i="1"/>
  <c r="R106" i="1"/>
  <c r="K106" i="1"/>
  <c r="J106" i="1"/>
  <c r="I106" i="1"/>
  <c r="G106" i="1"/>
  <c r="F106" i="1"/>
  <c r="U105" i="1"/>
  <c r="R105" i="1"/>
  <c r="K105" i="1"/>
  <c r="I105" i="1"/>
  <c r="J105" i="1" s="1"/>
  <c r="G105" i="1"/>
  <c r="F105" i="1"/>
  <c r="U104" i="1"/>
  <c r="R104" i="1"/>
  <c r="K104" i="1"/>
  <c r="J104" i="1"/>
  <c r="I104" i="1"/>
  <c r="G104" i="1"/>
  <c r="F104" i="1"/>
  <c r="U103" i="1"/>
  <c r="R103" i="1"/>
  <c r="K103" i="1"/>
  <c r="I103" i="1"/>
  <c r="J103" i="1" s="1"/>
  <c r="G103" i="1"/>
  <c r="F103" i="1"/>
  <c r="U102" i="1"/>
  <c r="R102" i="1"/>
  <c r="K102" i="1"/>
  <c r="J102" i="1"/>
  <c r="I102" i="1"/>
  <c r="G102" i="1"/>
  <c r="F102" i="1"/>
  <c r="U101" i="1"/>
  <c r="R101" i="1"/>
  <c r="K101" i="1"/>
  <c r="I101" i="1"/>
  <c r="J101" i="1" s="1"/>
  <c r="G101" i="1"/>
  <c r="F101" i="1"/>
  <c r="U100" i="1"/>
  <c r="R100" i="1"/>
  <c r="K100" i="1"/>
  <c r="J100" i="1"/>
  <c r="I100" i="1"/>
  <c r="G100" i="1"/>
  <c r="F100" i="1"/>
  <c r="U99" i="1"/>
  <c r="R99" i="1"/>
  <c r="K99" i="1"/>
  <c r="I99" i="1"/>
  <c r="J99" i="1" s="1"/>
  <c r="G99" i="1"/>
  <c r="F99" i="1"/>
  <c r="U98" i="1"/>
  <c r="R98" i="1"/>
  <c r="K98" i="1"/>
  <c r="J98" i="1"/>
  <c r="I98" i="1"/>
  <c r="G98" i="1"/>
  <c r="F98" i="1"/>
  <c r="U97" i="1"/>
  <c r="R97" i="1"/>
  <c r="K97" i="1"/>
  <c r="I97" i="1"/>
  <c r="J97" i="1" s="1"/>
  <c r="G97" i="1"/>
  <c r="F97" i="1"/>
  <c r="U96" i="1"/>
  <c r="R96" i="1"/>
  <c r="K96" i="1"/>
  <c r="J96" i="1"/>
  <c r="I96" i="1"/>
  <c r="G96" i="1"/>
  <c r="F96" i="1"/>
  <c r="U95" i="1"/>
  <c r="R95" i="1"/>
  <c r="K95" i="1"/>
  <c r="I95" i="1"/>
  <c r="J95" i="1" s="1"/>
  <c r="G95" i="1"/>
  <c r="F95" i="1"/>
  <c r="U94" i="1"/>
  <c r="R94" i="1"/>
  <c r="K94" i="1"/>
  <c r="J94" i="1"/>
  <c r="I94" i="1"/>
  <c r="G94" i="1"/>
  <c r="F94" i="1"/>
  <c r="U93" i="1"/>
  <c r="R93" i="1"/>
  <c r="K93" i="1"/>
  <c r="I93" i="1"/>
  <c r="J93" i="1" s="1"/>
  <c r="G93" i="1"/>
  <c r="F93" i="1"/>
  <c r="U92" i="1"/>
  <c r="R92" i="1"/>
  <c r="K92" i="1"/>
  <c r="J92" i="1"/>
  <c r="I92" i="1"/>
  <c r="G92" i="1"/>
  <c r="F92" i="1"/>
  <c r="U91" i="1"/>
  <c r="R91" i="1"/>
  <c r="K91" i="1"/>
  <c r="I91" i="1"/>
  <c r="J91" i="1" s="1"/>
  <c r="G91" i="1"/>
  <c r="F91" i="1"/>
  <c r="U90" i="1"/>
  <c r="R90" i="1"/>
  <c r="K90" i="1"/>
  <c r="J90" i="1"/>
  <c r="I90" i="1"/>
  <c r="G90" i="1"/>
  <c r="F90" i="1"/>
  <c r="U89" i="1"/>
  <c r="R89" i="1"/>
  <c r="K89" i="1"/>
  <c r="I89" i="1"/>
  <c r="J89" i="1" s="1"/>
  <c r="G89" i="1"/>
  <c r="F89" i="1"/>
  <c r="U88" i="1"/>
  <c r="R88" i="1"/>
  <c r="K88" i="1"/>
  <c r="J88" i="1"/>
  <c r="I88" i="1"/>
  <c r="G88" i="1"/>
  <c r="F88" i="1"/>
  <c r="U87" i="1"/>
  <c r="R87" i="1"/>
  <c r="K87" i="1"/>
  <c r="I87" i="1"/>
  <c r="J87" i="1" s="1"/>
  <c r="G87" i="1"/>
  <c r="F87" i="1"/>
  <c r="U86" i="1"/>
  <c r="R86" i="1"/>
  <c r="K86" i="1"/>
  <c r="J86" i="1"/>
  <c r="I86" i="1"/>
  <c r="G86" i="1"/>
  <c r="F86" i="1"/>
  <c r="U85" i="1"/>
  <c r="R85" i="1"/>
  <c r="K85" i="1"/>
  <c r="I85" i="1"/>
  <c r="J85" i="1" s="1"/>
  <c r="G85" i="1"/>
  <c r="F85" i="1"/>
  <c r="U84" i="1"/>
  <c r="R84" i="1"/>
  <c r="K84" i="1"/>
  <c r="J84" i="1"/>
  <c r="I84" i="1"/>
  <c r="G84" i="1"/>
  <c r="F84" i="1"/>
  <c r="U83" i="1"/>
  <c r="R83" i="1"/>
  <c r="K83" i="1"/>
  <c r="I83" i="1"/>
  <c r="J83" i="1" s="1"/>
  <c r="G83" i="1"/>
  <c r="F83" i="1"/>
  <c r="U82" i="1"/>
  <c r="R82" i="1"/>
  <c r="K82" i="1"/>
  <c r="J82" i="1"/>
  <c r="I82" i="1"/>
  <c r="G82" i="1"/>
  <c r="F82" i="1"/>
  <c r="U81" i="1"/>
  <c r="R81" i="1"/>
  <c r="K81" i="1"/>
  <c r="I81" i="1"/>
  <c r="J81" i="1" s="1"/>
  <c r="G81" i="1"/>
  <c r="F81" i="1"/>
  <c r="U80" i="1"/>
  <c r="R80" i="1"/>
  <c r="K80" i="1"/>
  <c r="J80" i="1"/>
  <c r="I80" i="1"/>
  <c r="G80" i="1"/>
  <c r="F80" i="1"/>
  <c r="U79" i="1"/>
  <c r="R79" i="1"/>
  <c r="K79" i="1"/>
  <c r="I79" i="1"/>
  <c r="J79" i="1" s="1"/>
  <c r="G79" i="1"/>
  <c r="F79" i="1"/>
  <c r="U78" i="1"/>
  <c r="R78" i="1"/>
  <c r="K78" i="1"/>
  <c r="J78" i="1"/>
  <c r="I78" i="1"/>
  <c r="G78" i="1"/>
  <c r="F78" i="1"/>
  <c r="U77" i="1"/>
  <c r="R77" i="1"/>
  <c r="K77" i="1"/>
  <c r="I77" i="1"/>
  <c r="J77" i="1" s="1"/>
  <c r="G77" i="1"/>
  <c r="F77" i="1"/>
  <c r="U76" i="1"/>
  <c r="R76" i="1"/>
  <c r="K76" i="1"/>
  <c r="J76" i="1"/>
  <c r="I76" i="1"/>
  <c r="G76" i="1"/>
  <c r="F76" i="1"/>
  <c r="U75" i="1"/>
  <c r="R75" i="1"/>
  <c r="K75" i="1"/>
  <c r="I75" i="1"/>
  <c r="J75" i="1" s="1"/>
  <c r="G75" i="1"/>
  <c r="F75" i="1"/>
  <c r="U74" i="1"/>
  <c r="R74" i="1"/>
  <c r="K74" i="1"/>
  <c r="J74" i="1"/>
  <c r="I74" i="1"/>
  <c r="G74" i="1"/>
  <c r="F74" i="1"/>
  <c r="U73" i="1"/>
  <c r="R73" i="1"/>
  <c r="K73" i="1"/>
  <c r="I73" i="1"/>
  <c r="J73" i="1" s="1"/>
  <c r="G73" i="1"/>
  <c r="F73" i="1"/>
  <c r="U72" i="1"/>
  <c r="R72" i="1"/>
  <c r="K72" i="1"/>
  <c r="J72" i="1"/>
  <c r="I72" i="1"/>
  <c r="G72" i="1"/>
  <c r="F72" i="1"/>
  <c r="U71" i="1"/>
  <c r="R71" i="1"/>
  <c r="K71" i="1"/>
  <c r="I71" i="1"/>
  <c r="J71" i="1" s="1"/>
  <c r="G71" i="1"/>
  <c r="F71" i="1"/>
  <c r="U70" i="1"/>
  <c r="R70" i="1"/>
  <c r="K70" i="1"/>
  <c r="J70" i="1"/>
  <c r="I70" i="1"/>
  <c r="G70" i="1"/>
  <c r="F70" i="1"/>
  <c r="U69" i="1"/>
  <c r="R69" i="1"/>
  <c r="K69" i="1"/>
  <c r="I69" i="1"/>
  <c r="J69" i="1" s="1"/>
  <c r="G69" i="1"/>
  <c r="F69" i="1"/>
  <c r="U68" i="1"/>
  <c r="R68" i="1"/>
  <c r="K68" i="1"/>
  <c r="J68" i="1"/>
  <c r="I68" i="1"/>
  <c r="G68" i="1"/>
  <c r="F68" i="1"/>
  <c r="U67" i="1"/>
  <c r="R67" i="1"/>
  <c r="K67" i="1"/>
  <c r="I67" i="1"/>
  <c r="J67" i="1" s="1"/>
  <c r="G67" i="1"/>
  <c r="F67" i="1"/>
  <c r="U66" i="1"/>
  <c r="R66" i="1"/>
  <c r="K66" i="1"/>
  <c r="J66" i="1"/>
  <c r="I66" i="1"/>
  <c r="G66" i="1"/>
  <c r="F66" i="1"/>
  <c r="U65" i="1"/>
  <c r="R65" i="1"/>
  <c r="K65" i="1"/>
  <c r="I65" i="1"/>
  <c r="J65" i="1" s="1"/>
  <c r="G65" i="1"/>
  <c r="F65" i="1"/>
  <c r="U64" i="1"/>
  <c r="R64" i="1"/>
  <c r="K64" i="1"/>
  <c r="J64" i="1"/>
  <c r="I64" i="1"/>
  <c r="G64" i="1"/>
  <c r="F64" i="1"/>
  <c r="U63" i="1"/>
  <c r="R63" i="1"/>
  <c r="K63" i="1"/>
  <c r="I63" i="1"/>
  <c r="J63" i="1" s="1"/>
  <c r="G63" i="1"/>
  <c r="F63" i="1"/>
  <c r="U62" i="1"/>
  <c r="R62" i="1"/>
  <c r="K62" i="1"/>
  <c r="J62" i="1"/>
  <c r="I62" i="1"/>
  <c r="G62" i="1"/>
  <c r="F62" i="1"/>
  <c r="U61" i="1"/>
  <c r="R61" i="1"/>
  <c r="K61" i="1"/>
  <c r="I61" i="1"/>
  <c r="J61" i="1" s="1"/>
  <c r="G61" i="1"/>
  <c r="F61" i="1"/>
  <c r="U60" i="1"/>
  <c r="R60" i="1"/>
  <c r="K60" i="1"/>
  <c r="J60" i="1"/>
  <c r="I60" i="1"/>
  <c r="G60" i="1"/>
  <c r="F60" i="1"/>
  <c r="U59" i="1"/>
  <c r="R59" i="1"/>
  <c r="K59" i="1"/>
  <c r="I59" i="1"/>
  <c r="J59" i="1" s="1"/>
  <c r="G59" i="1"/>
  <c r="F59" i="1"/>
  <c r="U58" i="1"/>
  <c r="R58" i="1"/>
  <c r="K58" i="1"/>
  <c r="J58" i="1"/>
  <c r="I58" i="1"/>
  <c r="G58" i="1"/>
  <c r="F58" i="1"/>
  <c r="U57" i="1"/>
  <c r="R57" i="1"/>
  <c r="K57" i="1"/>
  <c r="I57" i="1"/>
  <c r="J57" i="1" s="1"/>
  <c r="G57" i="1"/>
  <c r="F57" i="1"/>
  <c r="U56" i="1"/>
  <c r="R56" i="1"/>
  <c r="K56" i="1"/>
  <c r="J56" i="1"/>
  <c r="I56" i="1"/>
  <c r="G56" i="1"/>
  <c r="F56" i="1"/>
  <c r="U55" i="1"/>
  <c r="R55" i="1"/>
  <c r="K55" i="1"/>
  <c r="I55" i="1"/>
  <c r="J55" i="1" s="1"/>
  <c r="G55" i="1"/>
  <c r="F55" i="1"/>
  <c r="U54" i="1"/>
  <c r="R54" i="1"/>
  <c r="K54" i="1"/>
  <c r="J54" i="1"/>
  <c r="I54" i="1"/>
  <c r="G54" i="1"/>
  <c r="F54" i="1"/>
  <c r="U53" i="1"/>
  <c r="R53" i="1"/>
  <c r="K53" i="1"/>
  <c r="I53" i="1"/>
  <c r="J53" i="1" s="1"/>
  <c r="G53" i="1"/>
  <c r="F53" i="1"/>
  <c r="U52" i="1"/>
  <c r="R52" i="1"/>
  <c r="K52" i="1"/>
  <c r="J52" i="1"/>
  <c r="I52" i="1"/>
  <c r="G52" i="1"/>
  <c r="F52" i="1"/>
  <c r="U51" i="1"/>
  <c r="R51" i="1"/>
  <c r="K51" i="1"/>
  <c r="I51" i="1"/>
  <c r="J51" i="1" s="1"/>
  <c r="G51" i="1"/>
  <c r="F51" i="1"/>
  <c r="U50" i="1"/>
  <c r="R50" i="1"/>
  <c r="K50" i="1"/>
  <c r="J50" i="1"/>
  <c r="I50" i="1"/>
  <c r="G50" i="1"/>
  <c r="F50" i="1"/>
  <c r="U49" i="1"/>
  <c r="R49" i="1"/>
  <c r="K49" i="1"/>
  <c r="I49" i="1"/>
  <c r="J49" i="1" s="1"/>
  <c r="G49" i="1"/>
  <c r="F49" i="1"/>
  <c r="U48" i="1"/>
  <c r="R48" i="1"/>
  <c r="K48" i="1"/>
  <c r="J48" i="1"/>
  <c r="I48" i="1"/>
  <c r="G48" i="1"/>
  <c r="F48" i="1"/>
  <c r="U47" i="1"/>
  <c r="R47" i="1"/>
  <c r="K47" i="1"/>
  <c r="I47" i="1"/>
  <c r="J47" i="1" s="1"/>
  <c r="G47" i="1"/>
  <c r="F47" i="1"/>
  <c r="U46" i="1"/>
  <c r="R46" i="1"/>
  <c r="K46" i="1"/>
  <c r="J46" i="1"/>
  <c r="I46" i="1"/>
  <c r="G46" i="1"/>
  <c r="F46" i="1"/>
  <c r="U45" i="1"/>
  <c r="R45" i="1"/>
  <c r="K45" i="1"/>
  <c r="I45" i="1"/>
  <c r="J45" i="1" s="1"/>
  <c r="G45" i="1"/>
  <c r="F45" i="1"/>
  <c r="U44" i="1"/>
  <c r="R44" i="1"/>
  <c r="K44" i="1"/>
  <c r="J44" i="1"/>
  <c r="I44" i="1"/>
  <c r="G44" i="1"/>
  <c r="F44" i="1"/>
  <c r="U43" i="1"/>
  <c r="R43" i="1"/>
  <c r="K43" i="1"/>
  <c r="I43" i="1"/>
  <c r="J43" i="1" s="1"/>
  <c r="G43" i="1"/>
  <c r="F43" i="1"/>
  <c r="U42" i="1"/>
  <c r="R42" i="1"/>
  <c r="K42" i="1"/>
  <c r="J42" i="1"/>
  <c r="I42" i="1"/>
  <c r="G42" i="1"/>
  <c r="F42" i="1"/>
  <c r="U41" i="1"/>
  <c r="R41" i="1"/>
  <c r="K41" i="1"/>
  <c r="I41" i="1"/>
  <c r="J41" i="1" s="1"/>
  <c r="G41" i="1"/>
  <c r="F41" i="1"/>
  <c r="U40" i="1"/>
  <c r="R40" i="1"/>
  <c r="K40" i="1"/>
  <c r="J40" i="1"/>
  <c r="I40" i="1"/>
  <c r="G40" i="1"/>
  <c r="F40" i="1"/>
  <c r="U39" i="1"/>
  <c r="R39" i="1"/>
  <c r="K39" i="1"/>
  <c r="I39" i="1"/>
  <c r="J39" i="1" s="1"/>
  <c r="G39" i="1"/>
  <c r="F39" i="1"/>
  <c r="U38" i="1"/>
  <c r="R38" i="1"/>
  <c r="K38" i="1"/>
  <c r="J38" i="1"/>
  <c r="I38" i="1"/>
  <c r="G38" i="1"/>
  <c r="F38" i="1"/>
  <c r="U37" i="1"/>
  <c r="R37" i="1"/>
  <c r="K37" i="1"/>
  <c r="I37" i="1"/>
  <c r="J37" i="1" s="1"/>
  <c r="G37" i="1"/>
  <c r="F37" i="1"/>
  <c r="U36" i="1"/>
  <c r="R36" i="1"/>
  <c r="K36" i="1"/>
  <c r="J36" i="1"/>
  <c r="I36" i="1"/>
  <c r="G36" i="1"/>
  <c r="F36" i="1"/>
  <c r="U35" i="1"/>
  <c r="R35" i="1"/>
  <c r="K35" i="1"/>
  <c r="I35" i="1"/>
  <c r="J35" i="1" s="1"/>
  <c r="G35" i="1"/>
  <c r="F35" i="1"/>
  <c r="U34" i="1"/>
  <c r="R34" i="1"/>
  <c r="K34" i="1"/>
  <c r="J34" i="1"/>
  <c r="I34" i="1"/>
  <c r="G34" i="1"/>
  <c r="F34" i="1"/>
  <c r="U33" i="1"/>
  <c r="R33" i="1"/>
  <c r="K33" i="1"/>
  <c r="I33" i="1"/>
  <c r="J33" i="1" s="1"/>
  <c r="G33" i="1"/>
  <c r="F33" i="1"/>
  <c r="U32" i="1"/>
  <c r="R32" i="1"/>
  <c r="K32" i="1"/>
  <c r="J32" i="1"/>
  <c r="I32" i="1"/>
  <c r="G32" i="1"/>
  <c r="F32" i="1"/>
  <c r="K31" i="1"/>
  <c r="I31" i="1"/>
  <c r="J31" i="1" s="1"/>
  <c r="G31" i="1"/>
  <c r="F31" i="1"/>
  <c r="U30" i="1"/>
  <c r="R30" i="1"/>
  <c r="K30" i="1"/>
  <c r="J30" i="1"/>
  <c r="I30" i="1"/>
  <c r="G30" i="1"/>
  <c r="F30" i="1"/>
  <c r="U29" i="1"/>
  <c r="R29" i="1"/>
  <c r="K29" i="1"/>
  <c r="I29" i="1"/>
  <c r="J29" i="1" s="1"/>
  <c r="G29" i="1"/>
  <c r="F29" i="1"/>
  <c r="U28" i="1"/>
  <c r="R28" i="1"/>
  <c r="K28" i="1"/>
  <c r="J28" i="1"/>
  <c r="I28" i="1"/>
  <c r="G28" i="1"/>
  <c r="F28" i="1"/>
  <c r="U27" i="1"/>
  <c r="R27" i="1"/>
  <c r="K27" i="1"/>
  <c r="I27" i="1"/>
  <c r="J27" i="1" s="1"/>
  <c r="G27" i="1"/>
  <c r="F27" i="1"/>
  <c r="U26" i="1"/>
  <c r="R26" i="1"/>
  <c r="K26" i="1"/>
  <c r="J26" i="1"/>
  <c r="I26" i="1"/>
  <c r="G26" i="1"/>
  <c r="F26" i="1"/>
  <c r="U25" i="1"/>
  <c r="R25" i="1"/>
  <c r="K25" i="1"/>
  <c r="I25" i="1"/>
  <c r="J25" i="1" s="1"/>
  <c r="G25" i="1"/>
  <c r="F25" i="1"/>
  <c r="U24" i="1"/>
  <c r="R24" i="1"/>
  <c r="K24" i="1"/>
  <c r="J24" i="1"/>
  <c r="I24" i="1"/>
  <c r="G24" i="1"/>
  <c r="F24" i="1"/>
  <c r="U23" i="1"/>
  <c r="R23" i="1"/>
  <c r="K23" i="1"/>
  <c r="I23" i="1"/>
  <c r="J23" i="1" s="1"/>
  <c r="G23" i="1"/>
  <c r="F23" i="1"/>
  <c r="U22" i="1"/>
  <c r="R22" i="1"/>
  <c r="K22" i="1"/>
  <c r="J22" i="1"/>
  <c r="I22" i="1"/>
  <c r="G22" i="1"/>
  <c r="F22" i="1"/>
  <c r="U21" i="1"/>
  <c r="R21" i="1"/>
  <c r="K21" i="1"/>
  <c r="I21" i="1"/>
  <c r="J21" i="1" s="1"/>
  <c r="G21" i="1"/>
  <c r="F21" i="1"/>
  <c r="U20" i="1"/>
  <c r="R20" i="1"/>
  <c r="K20" i="1"/>
  <c r="J20" i="1"/>
  <c r="I20" i="1"/>
  <c r="G20" i="1"/>
  <c r="F20" i="1"/>
  <c r="U19" i="1"/>
  <c r="R19" i="1"/>
  <c r="K19" i="1"/>
  <c r="I19" i="1"/>
  <c r="J19" i="1" s="1"/>
  <c r="G19" i="1"/>
  <c r="F19" i="1"/>
  <c r="U18" i="1"/>
  <c r="R18" i="1"/>
  <c r="K18" i="1"/>
  <c r="J18" i="1"/>
  <c r="I18" i="1"/>
  <c r="G18" i="1"/>
  <c r="F18" i="1"/>
  <c r="U17" i="1"/>
  <c r="R17" i="1"/>
  <c r="K17" i="1"/>
  <c r="I17" i="1"/>
  <c r="J17" i="1" s="1"/>
  <c r="G17" i="1"/>
  <c r="F17" i="1"/>
  <c r="Z16" i="1"/>
  <c r="U16" i="1"/>
  <c r="R16" i="1"/>
  <c r="K16" i="1"/>
  <c r="I16" i="1"/>
  <c r="J16" i="1" s="1"/>
  <c r="G16" i="1"/>
  <c r="F16" i="1"/>
  <c r="U15" i="1"/>
  <c r="R15" i="1"/>
  <c r="K15" i="1"/>
  <c r="J15" i="1"/>
  <c r="I15" i="1"/>
  <c r="G15" i="1"/>
  <c r="F15" i="1"/>
  <c r="U14" i="1"/>
  <c r="R14" i="1"/>
  <c r="K14" i="1"/>
  <c r="I14" i="1"/>
  <c r="J14" i="1" s="1"/>
  <c r="G14" i="1"/>
  <c r="F14" i="1"/>
  <c r="U13" i="1"/>
  <c r="R13" i="1"/>
  <c r="K13" i="1"/>
  <c r="J13" i="1"/>
  <c r="I13" i="1"/>
  <c r="G13" i="1"/>
  <c r="F13" i="1"/>
  <c r="U12" i="1"/>
  <c r="R12" i="1"/>
  <c r="K12" i="1"/>
  <c r="I12" i="1"/>
  <c r="J12" i="1" s="1"/>
  <c r="G12" i="1"/>
  <c r="F12" i="1"/>
  <c r="U11" i="1"/>
  <c r="R11" i="1"/>
  <c r="K11" i="1"/>
  <c r="J11" i="1"/>
  <c r="I11" i="1"/>
  <c r="G11" i="1"/>
  <c r="F11" i="1"/>
  <c r="U10" i="1"/>
  <c r="R10" i="1"/>
  <c r="K10" i="1"/>
  <c r="I10" i="1"/>
  <c r="J10" i="1" s="1"/>
  <c r="G10" i="1"/>
  <c r="F10" i="1"/>
  <c r="U9" i="1"/>
  <c r="R9" i="1"/>
  <c r="K9" i="1"/>
  <c r="J9" i="1"/>
  <c r="I9" i="1"/>
  <c r="G9" i="1"/>
  <c r="F9" i="1"/>
  <c r="U8" i="1"/>
  <c r="R8" i="1"/>
  <c r="K8" i="1"/>
  <c r="I8" i="1"/>
  <c r="J8" i="1" s="1"/>
  <c r="G8" i="1"/>
  <c r="F8" i="1"/>
  <c r="U7" i="1"/>
  <c r="R7" i="1"/>
  <c r="K7" i="1"/>
  <c r="J7" i="1"/>
  <c r="I7" i="1"/>
  <c r="G7" i="1"/>
  <c r="F7" i="1"/>
  <c r="U6" i="1"/>
  <c r="R6" i="1"/>
  <c r="K6" i="1"/>
  <c r="I6" i="1"/>
  <c r="J6" i="1" s="1"/>
  <c r="G6" i="1"/>
  <c r="F6" i="1"/>
  <c r="U5" i="1"/>
  <c r="R5" i="1"/>
  <c r="K5" i="1"/>
  <c r="J5" i="1"/>
  <c r="I5" i="1"/>
  <c r="G5" i="1"/>
  <c r="F5" i="1"/>
  <c r="U4" i="1"/>
  <c r="R4" i="1"/>
  <c r="K4" i="1"/>
  <c r="I4" i="1"/>
  <c r="J4" i="1" s="1"/>
  <c r="G4" i="1"/>
  <c r="F4" i="1"/>
  <c r="U3" i="1"/>
  <c r="R3" i="1"/>
  <c r="K3" i="1"/>
  <c r="J3" i="1"/>
  <c r="I3" i="1"/>
  <c r="G3" i="1"/>
  <c r="F3" i="1"/>
  <c r="U2" i="1"/>
  <c r="R2" i="1"/>
  <c r="K2" i="1"/>
  <c r="I2" i="1"/>
  <c r="J2" i="1" s="1"/>
  <c r="G2" i="1"/>
  <c r="F2" i="1"/>
</calcChain>
</file>

<file path=xl/sharedStrings.xml><?xml version="1.0" encoding="utf-8"?>
<sst xmlns="http://schemas.openxmlformats.org/spreadsheetml/2006/main" count="1758" uniqueCount="650">
  <si>
    <t>id_text</t>
  </si>
  <si>
    <t>name_initialised</t>
  </si>
  <si>
    <t>created_at</t>
  </si>
  <si>
    <t>launched_at</t>
  </si>
  <si>
    <t>deadline</t>
  </si>
  <si>
    <t>funding_period</t>
  </si>
  <si>
    <t>weekday</t>
  </si>
  <si>
    <t>launch_timing</t>
  </si>
  <si>
    <t>launched_at_month</t>
  </si>
  <si>
    <t>month_name</t>
  </si>
  <si>
    <t>exact_match</t>
  </si>
  <si>
    <t>backers_count</t>
  </si>
  <si>
    <t>curr_upper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</si>
  <si>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</si>
  <si>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</si>
  <si>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</si>
  <si>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</si>
  <si>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</si>
  <si>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</si>
  <si>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</si>
  <si>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</si>
  <si>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</si>
  <si>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staff_pick_lower</t>
  </si>
  <si>
    <t>status</t>
  </si>
  <si>
    <t>12846160</t>
  </si>
  <si>
    <t>Hex Tile Content Add-Ons For Mapforge Map-Making Software</t>
  </si>
  <si>
    <t>USD</t>
  </si>
  <si>
    <t>15000</t>
  </si>
  <si>
    <t>Orlando</t>
  </si>
  <si>
    <t>FL</t>
  </si>
  <si>
    <t>United States</t>
  </si>
  <si>
    <t>https://www.kickstarter.com/discover/categories/games/live%20games</t>
  </si>
  <si>
    <t>livegames</t>
  </si>
  <si>
    <t>false</t>
  </si>
  <si>
    <t>successful</t>
  </si>
  <si>
    <t>13547406</t>
  </si>
  <si>
    <t>Epic Stuff Library Vol 4: D&amp;D 5E/Pathfinder Adaptable.</t>
  </si>
  <si>
    <t>28000</t>
  </si>
  <si>
    <t>Arlington</t>
  </si>
  <si>
    <t>VA</t>
  </si>
  <si>
    <t>https://www.kickstarter.com/discover/categories/games/mobile%20games</t>
  </si>
  <si>
    <t>mobilegames</t>
  </si>
  <si>
    <t>failed</t>
  </si>
  <si>
    <t>Non-blank cells in columns D-G</t>
  </si>
  <si>
    <t>20761861</t>
  </si>
  <si>
    <t>Our House: The Lore Driven Card Game</t>
  </si>
  <si>
    <t>GBP</t>
  </si>
  <si>
    <t>2000</t>
  </si>
  <si>
    <t>Nottingham</t>
  </si>
  <si>
    <t>England</t>
  </si>
  <si>
    <t>United Kingdom</t>
  </si>
  <si>
    <t>https://www.kickstarter.com/discover/categories/games/tabletop%20games</t>
  </si>
  <si>
    <t>tabletopgames</t>
  </si>
  <si>
    <t>Blank cells</t>
  </si>
  <si>
    <t>30059044</t>
  </si>
  <si>
    <t xml:space="preserve"> </t>
  </si>
  <si>
    <t>CAD</t>
  </si>
  <si>
    <t>3300</t>
  </si>
  <si>
    <t>Vancouver</t>
  </si>
  <si>
    <t>BC</t>
  </si>
  <si>
    <t>Canada</t>
  </si>
  <si>
    <t>49752892</t>
  </si>
  <si>
    <t>Longest Number Ever Written</t>
  </si>
  <si>
    <t>2500</t>
  </si>
  <si>
    <t>Los Gatos</t>
  </si>
  <si>
    <t>CA</t>
  </si>
  <si>
    <t>https://www.kickstarter.com/discover/categories/games/playing%20cards</t>
  </si>
  <si>
    <t>playingcards</t>
  </si>
  <si>
    <t>Minimum goal USD</t>
  </si>
  <si>
    <t>52444976</t>
  </si>
  <si>
    <t>Dead+Gone: A Competitive Horror Game</t>
  </si>
  <si>
    <t>EUR</t>
  </si>
  <si>
    <t>17000</t>
  </si>
  <si>
    <t>Lentate sul Seveso</t>
  </si>
  <si>
    <t>Lombardy</t>
  </si>
  <si>
    <t>Italy</t>
  </si>
  <si>
    <t>61166675</t>
  </si>
  <si>
    <t>The Oracle Of Heaven And Hell</t>
  </si>
  <si>
    <t>5000</t>
  </si>
  <si>
    <t>Phoenix</t>
  </si>
  <si>
    <t>AZ</t>
  </si>
  <si>
    <t>Backers count</t>
  </si>
  <si>
    <t>63381877</t>
  </si>
  <si>
    <t>Dwarf Board Game</t>
  </si>
  <si>
    <t>1800</t>
  </si>
  <si>
    <t>Los Angeles</t>
  </si>
  <si>
    <t>true</t>
  </si>
  <si>
    <t>Sum</t>
  </si>
  <si>
    <t>92129914</t>
  </si>
  <si>
    <t>Traveller Fifth Edition</t>
  </si>
  <si>
    <t>15013</t>
  </si>
  <si>
    <t>Minimum</t>
  </si>
  <si>
    <t>96526024</t>
  </si>
  <si>
    <t>My Pad</t>
  </si>
  <si>
    <t>2200</t>
  </si>
  <si>
    <t>Virginia Beach</t>
  </si>
  <si>
    <t>Maximum</t>
  </si>
  <si>
    <t>148612159</t>
  </si>
  <si>
    <t>In Thoth'S Wake - Zine Quest Edition!</t>
  </si>
  <si>
    <t>40000</t>
  </si>
  <si>
    <t>Oakland</t>
  </si>
  <si>
    <t>Average</t>
  </si>
  <si>
    <t>154179006</t>
  </si>
  <si>
    <t>Over The Hills 2Nd Edition - The Napoleonic Wargames Rules</t>
  </si>
  <si>
    <t>1250</t>
  </si>
  <si>
    <t>Rochester</t>
  </si>
  <si>
    <t>NY</t>
  </si>
  <si>
    <t>Median</t>
  </si>
  <si>
    <t>165906545</t>
  </si>
  <si>
    <t>Capone: The Business Of Prohibition</t>
  </si>
  <si>
    <t>250</t>
  </si>
  <si>
    <t>Guildford</t>
  </si>
  <si>
    <t>182072441</t>
  </si>
  <si>
    <t>The Empath Tarot: For Inner Healing</t>
  </si>
  <si>
    <t>3500</t>
  </si>
  <si>
    <t>Seattle</t>
  </si>
  <si>
    <t>WA</t>
  </si>
  <si>
    <t>Unique categories</t>
  </si>
  <si>
    <t>Count</t>
  </si>
  <si>
    <t>189035699</t>
  </si>
  <si>
    <t>Mutants Et Zombie</t>
  </si>
  <si>
    <t>SGD</t>
  </si>
  <si>
    <t>9000</t>
  </si>
  <si>
    <t>Singapore</t>
  </si>
  <si>
    <t>Central Singapore</t>
  </si>
  <si>
    <t>191795368</t>
  </si>
  <si>
    <t>Playing Cards: The Jedi Of The Old Republic</t>
  </si>
  <si>
    <t>50000</t>
  </si>
  <si>
    <t>Poulsbo</t>
  </si>
  <si>
    <t>194146399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</si>
  <si>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</si>
  <si>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</si>
  <si>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</si>
  <si>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</si>
  <si>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</si>
  <si>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</si>
  <si>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</si>
  <si>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</si>
  <si>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</t>
  </si>
  <si>
    <t>1500</t>
  </si>
  <si>
    <t>Barcelona</t>
  </si>
  <si>
    <t>Catalonia</t>
  </si>
  <si>
    <t>Spain</t>
  </si>
  <si>
    <t>257726009</t>
  </si>
  <si>
    <t>Dice Palace: Display &amp; Storage Case For Dice &amp; Miniatures</t>
  </si>
  <si>
    <t>7000</t>
  </si>
  <si>
    <t>Rennes</t>
  </si>
  <si>
    <t>Ile-de-France</t>
  </si>
  <si>
    <t>France</t>
  </si>
  <si>
    <t>265338582</t>
  </si>
  <si>
    <t>Peculiarity Oracle, Sacred Space And Beautiful Word Cards</t>
  </si>
  <si>
    <t>30000</t>
  </si>
  <si>
    <t>Seville</t>
  </si>
  <si>
    <t>Andalusia</t>
  </si>
  <si>
    <t>Average pledged tabletop</t>
  </si>
  <si>
    <t>272156229</t>
  </si>
  <si>
    <t>Doublesix Dice: Generation Two</t>
  </si>
  <si>
    <t>3000</t>
  </si>
  <si>
    <t>Columbia</t>
  </si>
  <si>
    <t>SC</t>
  </si>
  <si>
    <t/>
  </si>
  <si>
    <t>279753888</t>
  </si>
  <si>
    <t>The World Of The Lost Lands</t>
  </si>
  <si>
    <t>1000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</si>
  <si>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</si>
  <si>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</si>
  <si>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</si>
  <si>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</si>
  <si>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</si>
  <si>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</si>
  <si>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</si>
  <si>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</si>
  <si>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</si>
  <si>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6800</t>
  </si>
  <si>
    <t>310730322</t>
  </si>
  <si>
    <t>Dice Friend - Innovative Dice Tray &amp; Dice Bag - 2 In 1</t>
  </si>
  <si>
    <t>3200</t>
  </si>
  <si>
    <t>310781283</t>
  </si>
  <si>
    <t>Dungeon Craft: Build Your Own Battle Maps!</t>
  </si>
  <si>
    <t>80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</si>
  <si>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</si>
  <si>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</si>
  <si>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</si>
  <si>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</si>
  <si>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</si>
  <si>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</si>
  <si>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</si>
  <si>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</si>
  <si>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500</t>
  </si>
  <si>
    <t>Astoria</t>
  </si>
  <si>
    <t>0</t>
  </si>
  <si>
    <t>375484295</t>
  </si>
  <si>
    <t>Way Of The Samurai</t>
  </si>
  <si>
    <t>8500</t>
  </si>
  <si>
    <t>Reading</t>
  </si>
  <si>
    <t>375970229</t>
  </si>
  <si>
    <t>Budzzles...It'S A Bud, It'S A Puzzle, It'S A Budzzle!</t>
  </si>
  <si>
    <t>London</t>
  </si>
  <si>
    <t>Questions to answer</t>
  </si>
  <si>
    <t>376043872</t>
  </si>
  <si>
    <t>Fief: The Lords Miniatures! Ks Exclusive!</t>
  </si>
  <si>
    <t>Chicago</t>
  </si>
  <si>
    <t>IL</t>
  </si>
  <si>
    <t>1. Convert the ID column to text</t>
  </si>
  <si>
    <t>376134156</t>
  </si>
  <si>
    <t>Warbands Of The Dark Beyond</t>
  </si>
  <si>
    <t>27000</t>
  </si>
  <si>
    <t>2. Convert the name column to Initialize the first letter of each word</t>
  </si>
  <si>
    <t>378511446</t>
  </si>
  <si>
    <t>Sensory White Playing Cards By Lunzi</t>
  </si>
  <si>
    <t>Paris</t>
  </si>
  <si>
    <t>3. Delete the original name column and replace it with the new proper initialized name column</t>
  </si>
  <si>
    <t>379865899</t>
  </si>
  <si>
    <t>Tremor</t>
  </si>
  <si>
    <t>Fremont</t>
  </si>
  <si>
    <t>4. A column has been created for you (Funding Period) so use it to the the project length</t>
  </si>
  <si>
    <t>397149344</t>
  </si>
  <si>
    <t>Bellum Sacrum Card Game</t>
  </si>
  <si>
    <t>Denver</t>
  </si>
  <si>
    <t>CO</t>
  </si>
  <si>
    <t>5. Using the launched at and launch month column, compute the weekday and month that a project was launched</t>
  </si>
  <si>
    <t>414028537</t>
  </si>
  <si>
    <t>Aether Studios - Swamp Of Sorrows</t>
  </si>
  <si>
    <t>Ogden</t>
  </si>
  <si>
    <t>UT</t>
  </si>
  <si>
    <t>6. Using the exact function, check whether the created date and launched date match and put your answer in the exact match column</t>
  </si>
  <si>
    <t>433917839</t>
  </si>
  <si>
    <t>Dark Streets &amp; Darker Secrets</t>
  </si>
  <si>
    <t>10000</t>
  </si>
  <si>
    <t>7. Convert the currency column to be all capital letter and delete the currency original column when you're done</t>
  </si>
  <si>
    <t>434016760</t>
  </si>
  <si>
    <t>Sovereign Skies</t>
  </si>
  <si>
    <t>5550</t>
  </si>
  <si>
    <t>Kissimmee</t>
  </si>
  <si>
    <t>8. Create a new sheet with sheet name as month, The new sheet must have two column launched_at_month and month_name.</t>
  </si>
  <si>
    <t>446366581</t>
  </si>
  <si>
    <t>Doublehead Kids</t>
  </si>
  <si>
    <t>4200</t>
  </si>
  <si>
    <t>San Antonio</t>
  </si>
  <si>
    <t>TX</t>
  </si>
  <si>
    <t>8b. Populate the new sheet with the month number assigned to launched at month and the name of the month assigned to the month name column</t>
  </si>
  <si>
    <t>456024909</t>
  </si>
  <si>
    <t>Mission Adventure</t>
  </si>
  <si>
    <t>Tours</t>
  </si>
  <si>
    <t>Centre</t>
  </si>
  <si>
    <t>8c. Using Vlookup assigned the new sheet to your main sheet to add the month name anywhere a matching month number exist</t>
  </si>
  <si>
    <t>470556307</t>
  </si>
  <si>
    <t>Electric Volleyball: Led Volleyball Net</t>
  </si>
  <si>
    <t>550000</t>
  </si>
  <si>
    <t>Hampton</t>
  </si>
  <si>
    <t>9. Join the city and state column and assign your answer to the location column. Remember to use "," to seperate the city and state</t>
  </si>
  <si>
    <t>474040495</t>
  </si>
  <si>
    <t>Breachstorm: Reloaded - 30Mm Sci-Fi Miniatures</t>
  </si>
  <si>
    <t>Collingswood</t>
  </si>
  <si>
    <t>NJ</t>
  </si>
  <si>
    <t>10. Remove whitespaces from the country column and assign your answer to the new country trimmed column. Remember to delete the original country column</t>
  </si>
  <si>
    <t>489200715</t>
  </si>
  <si>
    <t>Sea Shanties: A Pirate-Centric Board Game</t>
  </si>
  <si>
    <t>Krempe</t>
  </si>
  <si>
    <t>Schleswig-Holstein</t>
  </si>
  <si>
    <t>Germany</t>
  </si>
  <si>
    <t>11. Convert the staff pick column to be all lower letters</t>
  </si>
  <si>
    <t>490205120</t>
  </si>
  <si>
    <t>A Collection Based Game For People To Show Off</t>
  </si>
  <si>
    <t>400</t>
  </si>
  <si>
    <t>San Francisco</t>
  </si>
  <si>
    <t>12. Clean the source_url_category and assigned your answer to the source_url_category_cleaned column. Remember to delete the original source_url_category column</t>
  </si>
  <si>
    <t>506366660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</si>
  <si>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</si>
  <si>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</si>
  <si>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</si>
  <si>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</si>
  <si>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</si>
  <si>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</si>
  <si>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</si>
  <si>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</si>
  <si>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</si>
  <si>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</si>
  <si>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</si>
  <si>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</si>
  <si>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</si>
  <si>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</si>
  <si>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</si>
  <si>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</si>
  <si>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</si>
  <si>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</si>
  <si>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</si>
  <si>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</si>
  <si>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</si>
  <si>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</si>
  <si>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</si>
  <si>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</si>
  <si>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</si>
  <si>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</si>
  <si>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</si>
  <si>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</si>
  <si>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100</t>
  </si>
  <si>
    <t>Bretagne</t>
  </si>
  <si>
    <t>691012156</t>
  </si>
  <si>
    <t>Ashes To Ashes - Ks Exclusive Game</t>
  </si>
  <si>
    <t>20000</t>
  </si>
  <si>
    <t>Boynton Beach</t>
  </si>
  <si>
    <t>693521123</t>
  </si>
  <si>
    <t>Aeon'S End: The New Age</t>
  </si>
  <si>
    <t>7500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</si>
  <si>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</si>
  <si>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</si>
  <si>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</si>
  <si>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</si>
  <si>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</si>
  <si>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</si>
  <si>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</si>
  <si>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</si>
  <si>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</si>
  <si>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</si>
  <si>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</si>
  <si>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</si>
  <si>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</si>
  <si>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</si>
  <si>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4500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</si>
  <si>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</si>
  <si>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</si>
  <si>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</si>
  <si>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</si>
  <si>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</si>
  <si>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</si>
  <si>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</si>
  <si>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</si>
  <si>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</si>
  <si>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</si>
  <si>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</si>
  <si>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</si>
  <si>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</si>
  <si>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</si>
  <si>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75000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</si>
  <si>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</si>
  <si>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</si>
  <si>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</si>
  <si>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</si>
  <si>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</si>
  <si>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</si>
  <si>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</si>
  <si>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</si>
  <si>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</si>
  <si>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</si>
  <si>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1079668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</si>
  <si>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</si>
  <si>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</si>
  <si>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</si>
  <si>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</si>
  <si>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</si>
  <si>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</si>
  <si>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</si>
  <si>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</si>
  <si>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</si>
  <si>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</si>
  <si>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</si>
  <si>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</si>
  <si>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</si>
  <si>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</si>
  <si>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20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</si>
  <si>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</si>
  <si>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</si>
  <si>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</si>
  <si>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</si>
  <si>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</si>
  <si>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</si>
  <si>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</si>
  <si>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</si>
  <si>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</si>
  <si>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</si>
  <si>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300</t>
  </si>
  <si>
    <t>1131233975</t>
  </si>
  <si>
    <t>Perfecttrine - Playing Cards</t>
  </si>
  <si>
    <t>Charlottesville</t>
  </si>
  <si>
    <t>1134572644</t>
  </si>
  <si>
    <t>Monolith Playing Cards</t>
  </si>
  <si>
    <t>12000</t>
  </si>
  <si>
    <t>Traverse City</t>
  </si>
  <si>
    <t>1185465369</t>
  </si>
  <si>
    <t>Odyssey: Anthropos</t>
  </si>
  <si>
    <t>36500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</si>
  <si>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</si>
  <si>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</si>
  <si>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</si>
  <si>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</si>
  <si>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</si>
  <si>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</si>
  <si>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</si>
  <si>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</si>
  <si>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</si>
  <si>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</si>
  <si>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</si>
  <si>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</si>
  <si>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</si>
  <si>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</si>
  <si>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</si>
  <si>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</si>
  <si>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</si>
  <si>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</si>
  <si>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</si>
  <si>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</si>
  <si>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</si>
  <si>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</si>
  <si>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</si>
  <si>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</si>
  <si>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</si>
  <si>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</si>
  <si>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</si>
  <si>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</si>
  <si>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8000</t>
  </si>
  <si>
    <t>Kiev</t>
  </si>
  <si>
    <t>Kiev City Municipality</t>
  </si>
  <si>
    <t>Ukraine</t>
  </si>
  <si>
    <t>1293602338</t>
  </si>
  <si>
    <t>Steve Hampson'S Tabletop Games Kickstarter Report 2019</t>
  </si>
  <si>
    <t>800</t>
  </si>
  <si>
    <t>DUMBO</t>
  </si>
  <si>
    <t>1302123934</t>
  </si>
  <si>
    <t>Incoming Transmission: Coop Deduction Boardgame (Plus App!)</t>
  </si>
  <si>
    <t>1321289146</t>
  </si>
  <si>
    <t>Rod, Reel, &amp; Fist</t>
  </si>
  <si>
    <t>23000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</si>
  <si>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</si>
  <si>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</si>
  <si>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</si>
  <si>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</si>
  <si>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</si>
  <si>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</si>
  <si>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</si>
  <si>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</si>
  <si>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</si>
  <si>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</si>
  <si>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</si>
  <si>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</si>
  <si>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</si>
  <si>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</si>
  <si>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</si>
  <si>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</si>
  <si>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</si>
  <si>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</si>
  <si>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</si>
  <si>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</si>
  <si>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</si>
  <si>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</si>
  <si>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</si>
  <si>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</si>
  <si>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</si>
  <si>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</si>
  <si>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</si>
  <si>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</si>
  <si>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</si>
  <si>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</si>
  <si>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</si>
  <si>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</si>
  <si>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80000</t>
  </si>
  <si>
    <t>Pozna≈Ñ</t>
  </si>
  <si>
    <t>Lublin</t>
  </si>
  <si>
    <t>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</si>
  <si>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</si>
  <si>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</si>
  <si>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</si>
  <si>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</si>
  <si>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</si>
  <si>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</si>
  <si>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</si>
  <si>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</si>
  <si>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</si>
  <si>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</si>
  <si>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</si>
  <si>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</si>
  <si>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650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</si>
  <si>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</si>
  <si>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</si>
  <si>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</si>
  <si>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</si>
  <si>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</si>
  <si>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</si>
  <si>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</si>
  <si>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</si>
  <si>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</si>
  <si>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</si>
  <si>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</si>
  <si>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</si>
  <si>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</si>
  <si>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</si>
  <si>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</si>
  <si>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</si>
  <si>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</si>
  <si>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750</t>
  </si>
  <si>
    <t>1561309532</t>
  </si>
  <si>
    <t>Raccoon Tycoon: The Fat Cat Expansion</t>
  </si>
  <si>
    <t>1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</si>
  <si>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</si>
  <si>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</si>
  <si>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</si>
  <si>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</si>
  <si>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</si>
  <si>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</si>
  <si>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</si>
  <si>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</si>
  <si>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</si>
  <si>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</si>
  <si>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</si>
  <si>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25000</t>
  </si>
  <si>
    <t>Centerville</t>
  </si>
  <si>
    <t>1630292080</t>
  </si>
  <si>
    <t>Matter Playing Cards</t>
  </si>
  <si>
    <t>5500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</si>
  <si>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</si>
  <si>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</si>
  <si>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</si>
  <si>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</si>
  <si>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</si>
  <si>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</si>
  <si>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</si>
  <si>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</si>
  <si>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</si>
  <si>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</si>
  <si>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</si>
  <si>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6400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</si>
  <si>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</si>
  <si>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</si>
  <si>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</si>
  <si>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</si>
  <si>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</si>
  <si>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</si>
  <si>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</si>
  <si>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</si>
  <si>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</si>
  <si>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</si>
  <si>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</si>
  <si>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4000</t>
  </si>
  <si>
    <t>1713457614</t>
  </si>
  <si>
    <t>Dungeon Crawl Classics: Soul For The Ocean Dark</t>
  </si>
  <si>
    <t>40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</si>
  <si>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</si>
  <si>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</si>
  <si>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</si>
  <si>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</si>
  <si>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</si>
  <si>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</si>
  <si>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</si>
  <si>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</si>
  <si>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600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</si>
  <si>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</si>
  <si>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</si>
  <si>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</si>
  <si>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</si>
  <si>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</si>
  <si>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</si>
  <si>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</si>
  <si>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</si>
  <si>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</si>
  <si>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</si>
  <si>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</si>
  <si>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</si>
  <si>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</si>
  <si>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</si>
  <si>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</si>
  <si>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</si>
  <si>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</si>
  <si>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</si>
  <si>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</si>
  <si>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</si>
  <si>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6000</t>
  </si>
  <si>
    <t>1851778839</t>
  </si>
  <si>
    <t>Bullship! - Never Trust A Pirate!</t>
  </si>
  <si>
    <t>8400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</si>
  <si>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</si>
  <si>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</si>
  <si>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</si>
  <si>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</si>
  <si>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</si>
  <si>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</si>
  <si>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</si>
  <si>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</si>
  <si>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</si>
  <si>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</si>
  <si>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</si>
  <si>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</si>
  <si>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</si>
  <si>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</si>
  <si>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</si>
  <si>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</si>
  <si>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</si>
  <si>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</si>
  <si>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</si>
  <si>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</si>
  <si>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</si>
  <si>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</si>
  <si>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</si>
  <si>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</si>
  <si>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5600</t>
  </si>
  <si>
    <t>1951658552</t>
  </si>
  <si>
    <t>Twist Gaming - Year 4</t>
  </si>
  <si>
    <t>1600</t>
  </si>
  <si>
    <t>Idaho Falls</t>
  </si>
  <si>
    <t>ID</t>
  </si>
  <si>
    <t>1975006817</t>
  </si>
  <si>
    <t>Burgle Bros 2: The Casino Capers</t>
  </si>
  <si>
    <t>250000</t>
  </si>
  <si>
    <t>Atlanta</t>
  </si>
  <si>
    <t>1977071313</t>
  </si>
  <si>
    <t>Cigar Box Battle - Double Sided Battle Mats! New Designs!</t>
  </si>
  <si>
    <t>48000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</si>
  <si>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</si>
  <si>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</si>
  <si>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</si>
  <si>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</si>
  <si>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</si>
  <si>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</si>
  <si>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</si>
  <si>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26000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</si>
  <si>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</si>
  <si>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</si>
  <si>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</si>
  <si>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</si>
  <si>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</si>
  <si>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</si>
  <si>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</si>
  <si>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</si>
  <si>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</si>
  <si>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</si>
  <si>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</si>
  <si>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</si>
  <si>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</si>
  <si>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</si>
  <si>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</si>
  <si>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</si>
  <si>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7200</t>
  </si>
  <si>
    <t>Karvin√°</t>
  </si>
  <si>
    <t>Moravian-Silesian Region</t>
  </si>
  <si>
    <t>Czech Republic</t>
  </si>
  <si>
    <t>2131317332</t>
  </si>
  <si>
    <t>Open Cards, Open Hearts</t>
  </si>
  <si>
    <t>200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</si>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</sst>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5" x14ac:knownFonts="1">
    <font>
      <sz val="10"/>
      <color rgb="FF000000"/>
      <name val="Arial"/>
    </font>
    <font>
      <b/>
      <sz val="12"/>
      <color rgb="FFFFFFFF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0"/>
      <color theme="1"/>
      <name val="Arial"/>
    </font>
    <font>
      <b/>
      <sz val="10"/>
      <color rgb="FF000000"/>
      <name val="Arial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3" fillId="5" borderId="8" applyNumberFormat="0" applyAlignment="0" applyProtection="0"/>
  </cellStyleXfs>
  <cellXfs count="3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1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4" borderId="2" xfId="0" applyFont="1" applyFill="1" applyBorder="1"/>
    <xf numFmtId="0" fontId="3" fillId="4" borderId="3" xfId="0" applyFont="1" applyFill="1" applyBorder="1"/>
    <xf numFmtId="0" fontId="6" fillId="3" borderId="4" xfId="0" applyFont="1" applyFill="1" applyBorder="1"/>
    <xf numFmtId="0" fontId="7" fillId="4" borderId="2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4" borderId="2" xfId="0" applyFont="1" applyFill="1" applyBorder="1"/>
    <xf numFmtId="0" fontId="10" fillId="4" borderId="2" xfId="0" applyFont="1" applyFill="1" applyBorder="1"/>
    <xf numFmtId="0" fontId="5" fillId="0" borderId="7" xfId="0" applyFont="1" applyBorder="1"/>
    <xf numFmtId="0" fontId="11" fillId="0" borderId="0" xfId="0" applyFont="1"/>
    <xf numFmtId="164" fontId="0" fillId="0" borderId="0" xfId="0" applyNumberFormat="1" applyFont="1"/>
    <xf numFmtId="0" fontId="12" fillId="0" borderId="0" xfId="0" applyFont="1"/>
    <xf numFmtId="0" fontId="11" fillId="0" borderId="0" xfId="0" applyFont="1"/>
    <xf numFmtId="0" fontId="0" fillId="0" borderId="0" xfId="0" applyFont="1"/>
    <xf numFmtId="0" fontId="14" fillId="5" borderId="8" xfId="1" applyFont="1" applyAlignment="1">
      <alignment horizontal="center"/>
    </xf>
  </cellXfs>
  <cellStyles count="2">
    <cellStyle name="Check Cell" xfId="1" builtinId="23"/>
    <cellStyle name="Normal" xfId="0" builtinId="0"/>
  </cellStyles>
  <dxfs count="4">
    <dxf>
      <font>
        <b val="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156">
  <tableColumns count="24">
    <tableColumn id="1" xr3:uid="{00000000-0010-0000-0000-000001000000}" name="id_text"/>
    <tableColumn id="2" xr3:uid="{00000000-0010-0000-0000-000002000000}" name="name_initialised"/>
    <tableColumn id="3" xr3:uid="{00000000-0010-0000-0000-000003000000}" name="created_at"/>
    <tableColumn id="4" xr3:uid="{00000000-0010-0000-0000-000004000000}" name="launched_at"/>
    <tableColumn id="5" xr3:uid="{00000000-0010-0000-0000-000005000000}" name="deadline"/>
    <tableColumn id="6" xr3:uid="{00000000-0010-0000-0000-000006000000}" name="funding_period"/>
    <tableColumn id="7" xr3:uid="{00000000-0010-0000-0000-000007000000}" name="weekday"/>
    <tableColumn id="8" xr3:uid="{00000000-0010-0000-0000-000008000000}" name="launch_timing"/>
    <tableColumn id="9" xr3:uid="{00000000-0010-0000-0000-000009000000}" name="launched_at_month"/>
    <tableColumn id="10" xr3:uid="{00000000-0010-0000-0000-00000A000000}" name="month_name" dataDxfId="0"/>
    <tableColumn id="11" xr3:uid="{00000000-0010-0000-0000-00000B000000}" name="exact_match"/>
    <tableColumn id="12" xr3:uid="{00000000-0010-0000-0000-00000C000000}" name="backers_count"/>
    <tableColumn id="13" xr3:uid="{00000000-0010-0000-0000-00000D000000}" name="curr_upper"/>
    <tableColumn id="14" xr3:uid="{00000000-0010-0000-0000-00000E000000}" name="pledged"/>
    <tableColumn id="15" xr3:uid="{00000000-0010-0000-0000-00000F000000}" name="goal_USD"/>
    <tableColumn id="16" xr3:uid="{00000000-0010-0000-0000-000010000000}" name="city"/>
    <tableColumn id="17" xr3:uid="{00000000-0010-0000-0000-000011000000}" name="state"/>
    <tableColumn id="18" xr3:uid="{00000000-0010-0000-0000-000012000000}" name="location"/>
    <tableColumn id="19" xr3:uid="{00000000-0010-0000-0000-000013000000}" name="country_trimmed"/>
    <tableColumn id="20" xr3:uid="{00000000-0010-0000-0000-000014000000}" name="source_url"/>
    <tableColumn id="21" xr3:uid="{00000000-0010-0000-0000-000015000000}" name="source_url_length"/>
    <tableColumn id="22" xr3:uid="{00000000-0010-0000-0000-000016000000}" name="source_url_category_cleaned"/>
    <tableColumn id="23" xr3:uid="{00000000-0010-0000-0000-000017000000}" name="staff_pick_lower"/>
    <tableColumn id="24" xr3:uid="{00000000-0010-0000-0000-000018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topLeftCell="C1" workbookViewId="0">
      <selection activeCell="I1" sqref="I1"/>
    </sheetView>
  </sheetViews>
  <sheetFormatPr defaultColWidth="14.42578125" defaultRowHeight="15" customHeight="1" x14ac:dyDescent="0.2"/>
  <cols>
    <col min="1" max="1" width="13.42578125" customWidth="1"/>
    <col min="2" max="2" width="62" customWidth="1"/>
    <col min="3" max="3" width="17" customWidth="1"/>
    <col min="4" max="4" width="16.140625" customWidth="1"/>
    <col min="5" max="5" width="17.5703125" customWidth="1"/>
    <col min="6" max="6" width="16.28515625" customWidth="1"/>
    <col min="7" max="7" width="14.28515625" customWidth="1"/>
    <col min="8" max="8" width="18.5703125" customWidth="1"/>
    <col min="9" max="9" width="20.140625" customWidth="1"/>
    <col min="10" max="10" width="21.140625" customWidth="1"/>
    <col min="11" max="11" width="16.42578125" customWidth="1"/>
    <col min="12" max="12" width="25.42578125" customWidth="1"/>
    <col min="13" max="13" width="18.140625" customWidth="1"/>
    <col min="14" max="14" width="20.140625" customWidth="1"/>
    <col min="15" max="15" width="13" customWidth="1"/>
    <col min="16" max="16" width="22.42578125" customWidth="1"/>
    <col min="17" max="17" width="21.28515625" customWidth="1"/>
    <col min="18" max="19" width="24" customWidth="1"/>
    <col min="20" max="20" width="73.5703125" customWidth="1"/>
    <col min="21" max="21" width="23.42578125" customWidth="1"/>
    <col min="22" max="22" width="30" customWidth="1"/>
    <col min="23" max="23" width="17.42578125" customWidth="1"/>
    <col min="24" max="24" width="19.140625" customWidth="1"/>
    <col min="25" max="25" width="19.7109375" customWidth="1"/>
    <col min="26" max="26" width="11.5703125" customWidth="1"/>
    <col min="27" max="27" width="30.42578125" customWidth="1"/>
    <col min="28" max="28" width="23.28515625" customWidth="1"/>
    <col min="29" max="29" width="23.42578125" customWidth="1"/>
    <col min="30" max="30" width="8.7109375" customWidth="1"/>
    <col min="31" max="31" width="29" customWidth="1"/>
    <col min="33" max="36" width="8.7109375" customWidth="1"/>
    <col min="37" max="37" width="11.85546875" customWidth="1"/>
    <col min="38" max="44" width="8.7109375" customWidth="1"/>
  </cols>
  <sheetData>
    <row r="1" spans="1:42" ht="15.7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Z1" s="6"/>
      <c r="AA1" s="6"/>
      <c r="AB1" s="7"/>
      <c r="AC1" s="8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15.75" customHeight="1" thickTop="1" thickBot="1" x14ac:dyDescent="0.3">
      <c r="A2" s="9" t="s">
        <v>24</v>
      </c>
      <c r="B2" s="10" t="s">
        <v>25</v>
      </c>
      <c r="C2" s="11">
        <v>43521</v>
      </c>
      <c r="D2" s="11">
        <v>43549</v>
      </c>
      <c r="E2" s="11">
        <v>43609</v>
      </c>
      <c r="F2" s="12">
        <f t="shared" ref="F2:F156" si="0">E2-D2</f>
        <v>60</v>
      </c>
      <c r="G2" s="12">
        <f t="shared" ref="G2:G156" si="1">WEEKDAY(D2,2)</f>
        <v>1</v>
      </c>
      <c r="H2" s="12"/>
      <c r="I2" s="12">
        <f t="shared" ref="I2:I156" si="2">MONTH(D2)</f>
        <v>3</v>
      </c>
      <c r="J2" s="32" t="str">
        <f>VLOOKUP(I2, Month!A:B, 2, FALSE)</f>
        <v>March</v>
      </c>
      <c r="K2" s="11" t="b">
        <f t="shared" ref="K2:K156" si="3">EXACT(C2, D2)</f>
        <v>0</v>
      </c>
      <c r="L2" s="10">
        <v>138</v>
      </c>
      <c r="M2" s="10" t="s">
        <v>26</v>
      </c>
      <c r="N2" s="10">
        <v>15047</v>
      </c>
      <c r="O2" s="13" t="s">
        <v>27</v>
      </c>
      <c r="P2" s="10" t="s">
        <v>28</v>
      </c>
      <c r="Q2" s="10" t="s">
        <v>29</v>
      </c>
      <c r="R2" s="10" t="str">
        <f t="shared" ref="R2:R30" si="4">CONCATENATE(P2, ",",Q2)</f>
        <v>Orlando,FL</v>
      </c>
      <c r="S2" s="10" t="s">
        <v>30</v>
      </c>
      <c r="T2" s="10" t="s">
        <v>31</v>
      </c>
      <c r="U2" s="10">
        <f t="shared" ref="U2:U30" si="5">LEN("https://www.kickstarter.com/discover/categories/games/")</f>
        <v>54</v>
      </c>
      <c r="V2" s="10" t="s">
        <v>32</v>
      </c>
      <c r="W2" s="14" t="s">
        <v>33</v>
      </c>
      <c r="X2" s="10" t="s">
        <v>34</v>
      </c>
      <c r="Z2" s="15"/>
      <c r="AA2" s="16"/>
      <c r="AB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5.75" customHeight="1" thickTop="1" thickBot="1" x14ac:dyDescent="0.3">
      <c r="A3" s="9" t="s">
        <v>35</v>
      </c>
      <c r="B3" s="10" t="s">
        <v>36</v>
      </c>
      <c r="C3" s="11">
        <v>43478</v>
      </c>
      <c r="D3" s="11">
        <v>43491</v>
      </c>
      <c r="E3" s="11">
        <v>43526</v>
      </c>
      <c r="F3" s="12">
        <f t="shared" si="0"/>
        <v>35</v>
      </c>
      <c r="G3" s="12">
        <f t="shared" si="1"/>
        <v>6</v>
      </c>
      <c r="H3" s="12"/>
      <c r="I3" s="12">
        <f t="shared" si="2"/>
        <v>1</v>
      </c>
      <c r="J3" s="32" t="str">
        <f>VLOOKUP(I3, Month!A:B, 2, FALSE)</f>
        <v>January</v>
      </c>
      <c r="K3" s="11" t="b">
        <f t="shared" si="3"/>
        <v>0</v>
      </c>
      <c r="L3" s="10">
        <v>1</v>
      </c>
      <c r="M3" s="10" t="s">
        <v>26</v>
      </c>
      <c r="N3" s="10">
        <v>1</v>
      </c>
      <c r="O3" s="13" t="s">
        <v>37</v>
      </c>
      <c r="P3" s="10" t="s">
        <v>38</v>
      </c>
      <c r="Q3" s="10" t="s">
        <v>39</v>
      </c>
      <c r="R3" s="10" t="str">
        <f t="shared" si="4"/>
        <v>Arlington,VA</v>
      </c>
      <c r="S3" s="10" t="s">
        <v>30</v>
      </c>
      <c r="T3" s="10" t="s">
        <v>40</v>
      </c>
      <c r="U3" s="10">
        <f t="shared" si="5"/>
        <v>54</v>
      </c>
      <c r="V3" s="10" t="s">
        <v>41</v>
      </c>
      <c r="W3" s="14" t="s">
        <v>33</v>
      </c>
      <c r="X3" s="10" t="s">
        <v>42</v>
      </c>
      <c r="Z3" s="17" t="s">
        <v>43</v>
      </c>
      <c r="AA3" s="16"/>
      <c r="AB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5.75" customHeight="1" thickTop="1" thickBot="1" x14ac:dyDescent="0.3">
      <c r="A4" s="9" t="s">
        <v>44</v>
      </c>
      <c r="B4" s="10" t="s">
        <v>45</v>
      </c>
      <c r="C4" s="11">
        <v>43504</v>
      </c>
      <c r="D4" s="11">
        <v>43504</v>
      </c>
      <c r="E4" s="11">
        <v>43534</v>
      </c>
      <c r="F4" s="12">
        <f t="shared" si="0"/>
        <v>30</v>
      </c>
      <c r="G4" s="12">
        <f t="shared" si="1"/>
        <v>5</v>
      </c>
      <c r="H4" s="12"/>
      <c r="I4" s="12">
        <f t="shared" si="2"/>
        <v>2</v>
      </c>
      <c r="J4" s="32" t="str">
        <f>VLOOKUP(I4, Month!A:B, 2, FALSE)</f>
        <v>February</v>
      </c>
      <c r="K4" s="11" t="b">
        <f t="shared" si="3"/>
        <v>1</v>
      </c>
      <c r="L4" s="10">
        <v>170</v>
      </c>
      <c r="M4" s="10" t="s">
        <v>46</v>
      </c>
      <c r="N4" s="10">
        <v>6324</v>
      </c>
      <c r="O4" s="13" t="s">
        <v>47</v>
      </c>
      <c r="P4" s="10" t="s">
        <v>48</v>
      </c>
      <c r="Q4" s="10" t="s">
        <v>49</v>
      </c>
      <c r="R4" s="10" t="str">
        <f t="shared" si="4"/>
        <v>Nottingham,England</v>
      </c>
      <c r="S4" s="10" t="s">
        <v>50</v>
      </c>
      <c r="T4" s="10" t="s">
        <v>51</v>
      </c>
      <c r="U4" s="10">
        <f t="shared" si="5"/>
        <v>54</v>
      </c>
      <c r="V4" s="10" t="s">
        <v>52</v>
      </c>
      <c r="W4" s="14" t="s">
        <v>33</v>
      </c>
      <c r="X4" s="10" t="s">
        <v>34</v>
      </c>
      <c r="Z4" s="17" t="s">
        <v>53</v>
      </c>
      <c r="AA4" s="16"/>
      <c r="AB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5.75" customHeight="1" thickTop="1" thickBot="1" x14ac:dyDescent="0.3">
      <c r="A5" s="9" t="s">
        <v>54</v>
      </c>
      <c r="B5" s="10" t="s">
        <v>55</v>
      </c>
      <c r="C5" s="11">
        <v>43676</v>
      </c>
      <c r="D5" s="11">
        <v>43721</v>
      </c>
      <c r="E5" s="11">
        <v>43746</v>
      </c>
      <c r="F5" s="12">
        <f t="shared" si="0"/>
        <v>25</v>
      </c>
      <c r="G5" s="12">
        <f t="shared" si="1"/>
        <v>5</v>
      </c>
      <c r="H5" s="12"/>
      <c r="I5" s="12">
        <f t="shared" si="2"/>
        <v>9</v>
      </c>
      <c r="J5" s="32" t="str">
        <f>VLOOKUP(I5, Month!A:B, 2, FALSE)</f>
        <v>September</v>
      </c>
      <c r="K5" s="11" t="b">
        <f t="shared" si="3"/>
        <v>0</v>
      </c>
      <c r="L5" s="10">
        <v>45</v>
      </c>
      <c r="M5" s="10" t="s">
        <v>56</v>
      </c>
      <c r="N5" s="10">
        <v>4408.29</v>
      </c>
      <c r="O5" s="13" t="s">
        <v>57</v>
      </c>
      <c r="P5" s="10" t="s">
        <v>58</v>
      </c>
      <c r="Q5" s="10" t="s">
        <v>59</v>
      </c>
      <c r="R5" s="10" t="str">
        <f t="shared" si="4"/>
        <v>Vancouver,BC</v>
      </c>
      <c r="S5" s="10" t="s">
        <v>60</v>
      </c>
      <c r="T5" s="10" t="s">
        <v>51</v>
      </c>
      <c r="U5" s="10">
        <f t="shared" si="5"/>
        <v>54</v>
      </c>
      <c r="V5" s="10" t="s">
        <v>52</v>
      </c>
      <c r="W5" s="14" t="s">
        <v>33</v>
      </c>
      <c r="X5" s="10" t="s">
        <v>34</v>
      </c>
      <c r="Z5" s="7"/>
      <c r="AA5" s="7"/>
      <c r="AB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5.75" customHeight="1" thickTop="1" thickBot="1" x14ac:dyDescent="0.3">
      <c r="A6" s="9" t="s">
        <v>61</v>
      </c>
      <c r="B6" s="10" t="s">
        <v>62</v>
      </c>
      <c r="C6" s="11">
        <v>43471</v>
      </c>
      <c r="D6" s="11">
        <v>43622</v>
      </c>
      <c r="E6" s="11">
        <v>43652</v>
      </c>
      <c r="F6" s="12">
        <f t="shared" si="0"/>
        <v>30</v>
      </c>
      <c r="G6" s="12">
        <f t="shared" si="1"/>
        <v>4</v>
      </c>
      <c r="H6" s="12"/>
      <c r="I6" s="12">
        <f t="shared" si="2"/>
        <v>6</v>
      </c>
      <c r="J6" s="32" t="str">
        <f>VLOOKUP(I6, Month!A:B, 2, FALSE)</f>
        <v>June</v>
      </c>
      <c r="K6" s="11" t="b">
        <f t="shared" si="3"/>
        <v>0</v>
      </c>
      <c r="L6" s="10">
        <v>250</v>
      </c>
      <c r="M6" s="10" t="s">
        <v>26</v>
      </c>
      <c r="N6" s="10">
        <v>6341</v>
      </c>
      <c r="O6" s="13" t="s">
        <v>63</v>
      </c>
      <c r="P6" s="10" t="s">
        <v>64</v>
      </c>
      <c r="Q6" s="10" t="s">
        <v>65</v>
      </c>
      <c r="R6" s="10" t="str">
        <f t="shared" si="4"/>
        <v>Los Gatos,CA</v>
      </c>
      <c r="S6" s="10" t="s">
        <v>30</v>
      </c>
      <c r="T6" s="10" t="s">
        <v>66</v>
      </c>
      <c r="U6" s="10">
        <f t="shared" si="5"/>
        <v>54</v>
      </c>
      <c r="V6" s="10" t="s">
        <v>67</v>
      </c>
      <c r="W6" s="14" t="s">
        <v>33</v>
      </c>
      <c r="X6" s="10" t="s">
        <v>34</v>
      </c>
      <c r="Z6" s="17" t="s">
        <v>68</v>
      </c>
      <c r="AA6" s="16"/>
      <c r="AB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5.75" customHeight="1" thickTop="1" thickBot="1" x14ac:dyDescent="0.3">
      <c r="A7" s="9" t="s">
        <v>69</v>
      </c>
      <c r="B7" s="10" t="s">
        <v>70</v>
      </c>
      <c r="C7" s="11">
        <v>43466</v>
      </c>
      <c r="D7" s="11">
        <v>43511</v>
      </c>
      <c r="E7" s="11">
        <v>43527</v>
      </c>
      <c r="F7" s="12">
        <f t="shared" si="0"/>
        <v>16</v>
      </c>
      <c r="G7" s="12">
        <f t="shared" si="1"/>
        <v>5</v>
      </c>
      <c r="H7" s="12"/>
      <c r="I7" s="12">
        <f t="shared" si="2"/>
        <v>2</v>
      </c>
      <c r="J7" s="32" t="str">
        <f>VLOOKUP(I7, Month!A:B, 2, FALSE)</f>
        <v>February</v>
      </c>
      <c r="K7" s="11" t="b">
        <f t="shared" si="3"/>
        <v>0</v>
      </c>
      <c r="L7" s="10">
        <v>667</v>
      </c>
      <c r="M7" s="10" t="s">
        <v>71</v>
      </c>
      <c r="N7" s="10">
        <v>50384</v>
      </c>
      <c r="O7" s="13" t="s">
        <v>72</v>
      </c>
      <c r="P7" s="10" t="s">
        <v>73</v>
      </c>
      <c r="Q7" s="10" t="s">
        <v>74</v>
      </c>
      <c r="R7" s="10" t="str">
        <f t="shared" si="4"/>
        <v>Lentate sul Seveso,Lombardy</v>
      </c>
      <c r="S7" s="10" t="s">
        <v>75</v>
      </c>
      <c r="T7" s="10" t="s">
        <v>66</v>
      </c>
      <c r="U7" s="10">
        <f t="shared" si="5"/>
        <v>54</v>
      </c>
      <c r="V7" s="10" t="s">
        <v>67</v>
      </c>
      <c r="W7" s="14" t="s">
        <v>33</v>
      </c>
      <c r="X7" s="10"/>
      <c r="Z7" s="7"/>
      <c r="AA7" s="7"/>
      <c r="AB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5.75" customHeight="1" thickTop="1" thickBot="1" x14ac:dyDescent="0.3">
      <c r="A8" s="9" t="s">
        <v>76</v>
      </c>
      <c r="B8" s="10" t="s">
        <v>77</v>
      </c>
      <c r="C8" s="11">
        <v>43467</v>
      </c>
      <c r="D8" s="11">
        <v>43503</v>
      </c>
      <c r="E8" s="11">
        <v>43523</v>
      </c>
      <c r="F8" s="12">
        <f t="shared" si="0"/>
        <v>20</v>
      </c>
      <c r="G8" s="12">
        <f t="shared" si="1"/>
        <v>4</v>
      </c>
      <c r="H8" s="12"/>
      <c r="I8" s="12">
        <f t="shared" si="2"/>
        <v>2</v>
      </c>
      <c r="J8" s="32" t="str">
        <f>VLOOKUP(I8, Month!A:B, 2, FALSE)</f>
        <v>February</v>
      </c>
      <c r="K8" s="11" t="b">
        <f t="shared" si="3"/>
        <v>0</v>
      </c>
      <c r="L8" s="10">
        <v>243</v>
      </c>
      <c r="M8" s="10" t="s">
        <v>26</v>
      </c>
      <c r="N8" s="10">
        <v>7402</v>
      </c>
      <c r="O8" s="13" t="s">
        <v>78</v>
      </c>
      <c r="P8" s="10" t="s">
        <v>79</v>
      </c>
      <c r="Q8" s="10" t="s">
        <v>80</v>
      </c>
      <c r="R8" s="10" t="str">
        <f t="shared" si="4"/>
        <v>Phoenix,AZ</v>
      </c>
      <c r="S8" s="10" t="s">
        <v>30</v>
      </c>
      <c r="T8" s="10" t="s">
        <v>51</v>
      </c>
      <c r="U8" s="10">
        <f t="shared" si="5"/>
        <v>54</v>
      </c>
      <c r="V8" s="10" t="s">
        <v>52</v>
      </c>
      <c r="W8" s="14" t="s">
        <v>33</v>
      </c>
      <c r="X8" s="10" t="s">
        <v>34</v>
      </c>
      <c r="Z8" s="18" t="s">
        <v>81</v>
      </c>
      <c r="AB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ht="15.75" customHeight="1" thickTop="1" thickBot="1" x14ac:dyDescent="0.3">
      <c r="A9" s="9" t="s">
        <v>82</v>
      </c>
      <c r="B9" s="10" t="s">
        <v>83</v>
      </c>
      <c r="C9" s="11">
        <v>43469</v>
      </c>
      <c r="D9" s="11">
        <v>43497</v>
      </c>
      <c r="E9" s="11">
        <v>43525</v>
      </c>
      <c r="F9" s="12">
        <f t="shared" si="0"/>
        <v>28</v>
      </c>
      <c r="G9" s="12">
        <f t="shared" si="1"/>
        <v>5</v>
      </c>
      <c r="H9" s="12"/>
      <c r="I9" s="12">
        <f t="shared" si="2"/>
        <v>2</v>
      </c>
      <c r="J9" s="32" t="str">
        <f>VLOOKUP(I9, Month!A:B, 2, FALSE)</f>
        <v>February</v>
      </c>
      <c r="K9" s="11" t="b">
        <f t="shared" si="3"/>
        <v>0</v>
      </c>
      <c r="L9" s="10">
        <v>144</v>
      </c>
      <c r="M9" s="10" t="s">
        <v>26</v>
      </c>
      <c r="N9" s="10">
        <v>1816</v>
      </c>
      <c r="O9" s="13" t="s">
        <v>84</v>
      </c>
      <c r="P9" s="10" t="s">
        <v>85</v>
      </c>
      <c r="Q9" s="10" t="s">
        <v>65</v>
      </c>
      <c r="R9" s="10" t="str">
        <f t="shared" si="4"/>
        <v>Los Angeles,CA</v>
      </c>
      <c r="S9" s="10" t="s">
        <v>30</v>
      </c>
      <c r="T9" s="10" t="s">
        <v>51</v>
      </c>
      <c r="U9" s="10">
        <f t="shared" si="5"/>
        <v>54</v>
      </c>
      <c r="V9" s="10" t="s">
        <v>52</v>
      </c>
      <c r="W9" s="14" t="s">
        <v>86</v>
      </c>
      <c r="X9" s="10" t="s">
        <v>34</v>
      </c>
      <c r="Z9" s="19" t="s">
        <v>87</v>
      </c>
      <c r="AA9" s="16"/>
      <c r="AB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5.75" customHeight="1" thickTop="1" thickBot="1" x14ac:dyDescent="0.3">
      <c r="A10" s="9" t="s">
        <v>88</v>
      </c>
      <c r="B10" s="10" t="s">
        <v>89</v>
      </c>
      <c r="C10" s="11">
        <v>43472</v>
      </c>
      <c r="D10" s="11">
        <v>43550</v>
      </c>
      <c r="E10" s="11">
        <v>43587</v>
      </c>
      <c r="F10" s="12">
        <f t="shared" si="0"/>
        <v>37</v>
      </c>
      <c r="G10" s="12">
        <f t="shared" si="1"/>
        <v>2</v>
      </c>
      <c r="H10" s="12"/>
      <c r="I10" s="12">
        <f t="shared" si="2"/>
        <v>3</v>
      </c>
      <c r="J10" s="32" t="str">
        <f>VLOOKUP(I10, Month!A:B, 2, FALSE)</f>
        <v>March</v>
      </c>
      <c r="K10" s="11" t="b">
        <f t="shared" si="3"/>
        <v>0</v>
      </c>
      <c r="L10" s="10">
        <v>4009</v>
      </c>
      <c r="M10" s="10" t="s">
        <v>26</v>
      </c>
      <c r="N10" s="10">
        <v>109565.5</v>
      </c>
      <c r="O10" s="13" t="s">
        <v>90</v>
      </c>
      <c r="P10" s="10" t="s">
        <v>38</v>
      </c>
      <c r="Q10" s="10" t="s">
        <v>39</v>
      </c>
      <c r="R10" s="10" t="str">
        <f t="shared" si="4"/>
        <v>Arlington,VA</v>
      </c>
      <c r="S10" s="10" t="s">
        <v>30</v>
      </c>
      <c r="T10" s="10" t="s">
        <v>51</v>
      </c>
      <c r="U10" s="10">
        <f t="shared" si="5"/>
        <v>54</v>
      </c>
      <c r="V10" s="10" t="s">
        <v>52</v>
      </c>
      <c r="W10" s="14" t="s">
        <v>33</v>
      </c>
      <c r="X10" s="10" t="s">
        <v>34</v>
      </c>
      <c r="Z10" s="17" t="s">
        <v>91</v>
      </c>
      <c r="AA10" s="16"/>
      <c r="AB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ht="15.75" customHeight="1" thickTop="1" thickBot="1" x14ac:dyDescent="0.3">
      <c r="A11" s="9" t="s">
        <v>92</v>
      </c>
      <c r="B11" s="10" t="s">
        <v>93</v>
      </c>
      <c r="C11" s="11">
        <v>43474</v>
      </c>
      <c r="D11" s="11">
        <v>43522</v>
      </c>
      <c r="E11" s="11">
        <v>43549</v>
      </c>
      <c r="F11" s="12">
        <f t="shared" si="0"/>
        <v>27</v>
      </c>
      <c r="G11" s="12">
        <f t="shared" si="1"/>
        <v>2</v>
      </c>
      <c r="H11" s="12"/>
      <c r="I11" s="12">
        <f t="shared" si="2"/>
        <v>2</v>
      </c>
      <c r="J11" s="32" t="str">
        <f>VLOOKUP(I11, Month!A:B, 2, FALSE)</f>
        <v>February</v>
      </c>
      <c r="K11" s="11" t="b">
        <f t="shared" si="3"/>
        <v>0</v>
      </c>
      <c r="L11" s="10">
        <v>143</v>
      </c>
      <c r="M11" s="10" t="s">
        <v>26</v>
      </c>
      <c r="N11" s="10">
        <v>4868.25</v>
      </c>
      <c r="O11" s="13" t="s">
        <v>94</v>
      </c>
      <c r="P11" s="10" t="s">
        <v>95</v>
      </c>
      <c r="Q11" s="10" t="s">
        <v>39</v>
      </c>
      <c r="R11" s="10" t="str">
        <f t="shared" si="4"/>
        <v>Virginia Beach,VA</v>
      </c>
      <c r="S11" s="10" t="s">
        <v>30</v>
      </c>
      <c r="T11" s="10" t="s">
        <v>51</v>
      </c>
      <c r="U11" s="10">
        <f t="shared" si="5"/>
        <v>54</v>
      </c>
      <c r="V11" s="10" t="s">
        <v>52</v>
      </c>
      <c r="W11" s="14" t="s">
        <v>33</v>
      </c>
      <c r="X11" s="10" t="s">
        <v>34</v>
      </c>
      <c r="Z11" s="17" t="s">
        <v>96</v>
      </c>
      <c r="AA11" s="16"/>
      <c r="AB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15.75" customHeight="1" thickTop="1" thickBot="1" x14ac:dyDescent="0.3">
      <c r="A12" s="9" t="s">
        <v>97</v>
      </c>
      <c r="B12" s="10" t="s">
        <v>98</v>
      </c>
      <c r="C12" s="11">
        <v>43475</v>
      </c>
      <c r="D12" s="11">
        <v>43508</v>
      </c>
      <c r="E12" s="11">
        <v>43539</v>
      </c>
      <c r="F12" s="12">
        <f t="shared" si="0"/>
        <v>31</v>
      </c>
      <c r="G12" s="12">
        <f t="shared" si="1"/>
        <v>2</v>
      </c>
      <c r="H12" s="12"/>
      <c r="I12" s="12">
        <f t="shared" si="2"/>
        <v>2</v>
      </c>
      <c r="J12" s="32" t="str">
        <f>VLOOKUP(I12, Month!A:B, 2, FALSE)</f>
        <v>February</v>
      </c>
      <c r="K12" s="11" t="b">
        <f t="shared" si="3"/>
        <v>0</v>
      </c>
      <c r="L12" s="10">
        <v>5431</v>
      </c>
      <c r="M12" s="10" t="s">
        <v>26</v>
      </c>
      <c r="N12" s="10">
        <v>528786</v>
      </c>
      <c r="O12" s="13" t="s">
        <v>99</v>
      </c>
      <c r="P12" s="10" t="s">
        <v>100</v>
      </c>
      <c r="Q12" s="10" t="s">
        <v>65</v>
      </c>
      <c r="R12" s="10" t="str">
        <f t="shared" si="4"/>
        <v>Oakland,CA</v>
      </c>
      <c r="S12" s="10" t="s">
        <v>30</v>
      </c>
      <c r="T12" s="10" t="s">
        <v>51</v>
      </c>
      <c r="U12" s="10">
        <f t="shared" si="5"/>
        <v>54</v>
      </c>
      <c r="V12" s="10" t="s">
        <v>52</v>
      </c>
      <c r="W12" s="14" t="s">
        <v>33</v>
      </c>
      <c r="X12" s="10" t="s">
        <v>34</v>
      </c>
      <c r="Z12" s="17" t="s">
        <v>101</v>
      </c>
      <c r="AA12" s="16"/>
      <c r="AB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ht="15.75" customHeight="1" thickTop="1" thickBot="1" x14ac:dyDescent="0.3">
      <c r="A13" s="9" t="s">
        <v>102</v>
      </c>
      <c r="B13" s="10" t="s">
        <v>103</v>
      </c>
      <c r="C13" s="11">
        <v>43478</v>
      </c>
      <c r="D13" s="11">
        <v>43546</v>
      </c>
      <c r="E13" s="11">
        <v>43576</v>
      </c>
      <c r="F13" s="12">
        <f t="shared" si="0"/>
        <v>30</v>
      </c>
      <c r="G13" s="12">
        <f t="shared" si="1"/>
        <v>5</v>
      </c>
      <c r="H13" s="12"/>
      <c r="I13" s="12">
        <f t="shared" si="2"/>
        <v>3</v>
      </c>
      <c r="J13" s="32" t="str">
        <f>VLOOKUP(I13, Month!A:B, 2, FALSE)</f>
        <v>March</v>
      </c>
      <c r="K13" s="11" t="b">
        <f t="shared" si="3"/>
        <v>0</v>
      </c>
      <c r="L13" s="10">
        <v>286</v>
      </c>
      <c r="M13" s="10" t="s">
        <v>26</v>
      </c>
      <c r="N13" s="10">
        <v>5113</v>
      </c>
      <c r="O13" s="13" t="s">
        <v>104</v>
      </c>
      <c r="P13" s="10" t="s">
        <v>105</v>
      </c>
      <c r="Q13" s="10" t="s">
        <v>106</v>
      </c>
      <c r="R13" s="10" t="str">
        <f t="shared" si="4"/>
        <v>Rochester,NY</v>
      </c>
      <c r="S13" s="10" t="s">
        <v>30</v>
      </c>
      <c r="T13" s="10" t="s">
        <v>51</v>
      </c>
      <c r="U13" s="10">
        <f t="shared" si="5"/>
        <v>54</v>
      </c>
      <c r="V13" s="10" t="s">
        <v>52</v>
      </c>
      <c r="W13" s="14" t="s">
        <v>33</v>
      </c>
      <c r="X13" s="10" t="s">
        <v>34</v>
      </c>
      <c r="Z13" s="17" t="s">
        <v>107</v>
      </c>
      <c r="AA13" s="16"/>
      <c r="AB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15.75" customHeight="1" thickTop="1" thickBot="1" x14ac:dyDescent="0.3">
      <c r="A14" s="9" t="s">
        <v>108</v>
      </c>
      <c r="B14" s="10" t="s">
        <v>109</v>
      </c>
      <c r="C14" s="11">
        <v>43487</v>
      </c>
      <c r="D14" s="11">
        <v>43531</v>
      </c>
      <c r="E14" s="11">
        <v>43561</v>
      </c>
      <c r="F14" s="12">
        <f t="shared" si="0"/>
        <v>30</v>
      </c>
      <c r="G14" s="12">
        <f t="shared" si="1"/>
        <v>4</v>
      </c>
      <c r="H14" s="12"/>
      <c r="I14" s="12">
        <f t="shared" si="2"/>
        <v>3</v>
      </c>
      <c r="J14" s="32" t="str">
        <f>VLOOKUP(I14, Month!A:B, 2, FALSE)</f>
        <v>March</v>
      </c>
      <c r="K14" s="11" t="b">
        <f t="shared" si="3"/>
        <v>0</v>
      </c>
      <c r="L14" s="10">
        <v>10</v>
      </c>
      <c r="M14" s="10" t="s">
        <v>46</v>
      </c>
      <c r="N14" s="10">
        <v>266</v>
      </c>
      <c r="O14" s="13" t="s">
        <v>110</v>
      </c>
      <c r="P14" s="10" t="s">
        <v>111</v>
      </c>
      <c r="Q14" s="10" t="s">
        <v>49</v>
      </c>
      <c r="R14" s="10" t="str">
        <f t="shared" si="4"/>
        <v>Guildford,England</v>
      </c>
      <c r="S14" s="10" t="s">
        <v>50</v>
      </c>
      <c r="T14" s="10" t="s">
        <v>51</v>
      </c>
      <c r="U14" s="10">
        <f t="shared" si="5"/>
        <v>54</v>
      </c>
      <c r="V14" s="10" t="s">
        <v>52</v>
      </c>
      <c r="W14" s="14" t="s">
        <v>33</v>
      </c>
      <c r="X14" s="10" t="s">
        <v>34</v>
      </c>
      <c r="Z14" s="7"/>
      <c r="AA14" s="7"/>
      <c r="AB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ht="15.75" customHeight="1" thickTop="1" thickBot="1" x14ac:dyDescent="0.3">
      <c r="A15" s="9" t="s">
        <v>112</v>
      </c>
      <c r="B15" s="10" t="s">
        <v>113</v>
      </c>
      <c r="C15" s="11">
        <v>43491</v>
      </c>
      <c r="D15" s="11">
        <v>43497</v>
      </c>
      <c r="E15" s="11">
        <v>43512</v>
      </c>
      <c r="F15" s="12">
        <f t="shared" si="0"/>
        <v>15</v>
      </c>
      <c r="G15" s="12">
        <f t="shared" si="1"/>
        <v>5</v>
      </c>
      <c r="H15" s="12"/>
      <c r="I15" s="12">
        <f t="shared" si="2"/>
        <v>2</v>
      </c>
      <c r="J15" s="32" t="str">
        <f>VLOOKUP(I15, Month!A:B, 2, FALSE)</f>
        <v>February</v>
      </c>
      <c r="K15" s="11" t="b">
        <f t="shared" si="3"/>
        <v>0</v>
      </c>
      <c r="L15" s="10">
        <v>1</v>
      </c>
      <c r="M15" s="10" t="s">
        <v>26</v>
      </c>
      <c r="N15" s="10">
        <v>1</v>
      </c>
      <c r="O15" s="13" t="s">
        <v>114</v>
      </c>
      <c r="P15" s="10" t="s">
        <v>115</v>
      </c>
      <c r="Q15" s="10" t="s">
        <v>116</v>
      </c>
      <c r="R15" s="10" t="str">
        <f t="shared" si="4"/>
        <v>Seattle,WA</v>
      </c>
      <c r="S15" s="10" t="s">
        <v>30</v>
      </c>
      <c r="T15" s="10" t="s">
        <v>31</v>
      </c>
      <c r="U15" s="10">
        <f t="shared" si="5"/>
        <v>54</v>
      </c>
      <c r="V15" s="10" t="s">
        <v>32</v>
      </c>
      <c r="W15" s="14" t="s">
        <v>33</v>
      </c>
      <c r="X15" s="10" t="s">
        <v>42</v>
      </c>
      <c r="Z15" s="20" t="s">
        <v>117</v>
      </c>
      <c r="AA15" s="20" t="s">
        <v>118</v>
      </c>
      <c r="AB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ht="15.75" customHeight="1" thickTop="1" thickBot="1" x14ac:dyDescent="0.3">
      <c r="A16" s="9" t="s">
        <v>119</v>
      </c>
      <c r="B16" s="10" t="s">
        <v>120</v>
      </c>
      <c r="C16" s="11">
        <v>43491</v>
      </c>
      <c r="D16" s="11">
        <v>43502</v>
      </c>
      <c r="E16" s="11">
        <v>43532</v>
      </c>
      <c r="F16" s="12">
        <f t="shared" si="0"/>
        <v>30</v>
      </c>
      <c r="G16" s="12">
        <f t="shared" si="1"/>
        <v>3</v>
      </c>
      <c r="H16" s="12"/>
      <c r="I16" s="12">
        <f t="shared" si="2"/>
        <v>2</v>
      </c>
      <c r="J16" s="32" t="str">
        <f>VLOOKUP(I16, Month!A:B, 2, FALSE)</f>
        <v>February</v>
      </c>
      <c r="K16" s="11" t="b">
        <f t="shared" si="3"/>
        <v>0</v>
      </c>
      <c r="L16" s="10">
        <v>16</v>
      </c>
      <c r="M16" s="10" t="s">
        <v>121</v>
      </c>
      <c r="N16" s="10">
        <v>904</v>
      </c>
      <c r="O16" s="13" t="s">
        <v>122</v>
      </c>
      <c r="P16" s="10" t="s">
        <v>123</v>
      </c>
      <c r="Q16" s="10" t="s">
        <v>124</v>
      </c>
      <c r="R16" s="10" t="str">
        <f t="shared" si="4"/>
        <v>Singapore,Central Singapore</v>
      </c>
      <c r="S16" s="10" t="s">
        <v>123</v>
      </c>
      <c r="T16" s="10" t="s">
        <v>66</v>
      </c>
      <c r="U16" s="10">
        <f t="shared" si="5"/>
        <v>54</v>
      </c>
      <c r="V16" s="10" t="s">
        <v>67</v>
      </c>
      <c r="W16" s="14" t="s">
        <v>33</v>
      </c>
      <c r="X16" s="10" t="s">
        <v>42</v>
      </c>
      <c r="Z16" s="15" t="str">
        <f ca="1">IFERROR(__xludf.DUMMYFUNCTION("ARRAY_CONSTRAIN(ARRAYFORMULA(UNIQUE(Y2:Y155)), 5, 1)"),"")</f>
        <v/>
      </c>
      <c r="AA16" s="15"/>
      <c r="AB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ht="15.75" customHeight="1" thickTop="1" thickBot="1" x14ac:dyDescent="0.3">
      <c r="A17" s="9" t="s">
        <v>125</v>
      </c>
      <c r="B17" s="10" t="s">
        <v>126</v>
      </c>
      <c r="C17" s="11">
        <v>43493</v>
      </c>
      <c r="D17" s="11">
        <v>43514</v>
      </c>
      <c r="E17" s="11">
        <v>43559</v>
      </c>
      <c r="F17" s="12">
        <f t="shared" si="0"/>
        <v>45</v>
      </c>
      <c r="G17" s="12">
        <f t="shared" si="1"/>
        <v>1</v>
      </c>
      <c r="H17" s="12"/>
      <c r="I17" s="12">
        <f t="shared" si="2"/>
        <v>2</v>
      </c>
      <c r="J17" s="32" t="str">
        <f>VLOOKUP(I17, Month!A:B, 2, FALSE)</f>
        <v>February</v>
      </c>
      <c r="K17" s="11" t="b">
        <f t="shared" si="3"/>
        <v>0</v>
      </c>
      <c r="L17" s="10">
        <v>1331</v>
      </c>
      <c r="M17" s="10" t="s">
        <v>26</v>
      </c>
      <c r="N17" s="10">
        <v>157049</v>
      </c>
      <c r="O17" s="13" t="s">
        <v>127</v>
      </c>
      <c r="P17" s="10" t="s">
        <v>128</v>
      </c>
      <c r="Q17" s="10" t="s">
        <v>116</v>
      </c>
      <c r="R17" s="10" t="str">
        <f t="shared" si="4"/>
        <v>Poulsbo,WA</v>
      </c>
      <c r="S17" s="10" t="s">
        <v>30</v>
      </c>
      <c r="T17" s="10" t="s">
        <v>51</v>
      </c>
      <c r="U17" s="10">
        <f t="shared" si="5"/>
        <v>54</v>
      </c>
      <c r="V17" s="10" t="s">
        <v>52</v>
      </c>
      <c r="W17" s="14" t="s">
        <v>33</v>
      </c>
      <c r="X17" s="10" t="s">
        <v>34</v>
      </c>
      <c r="Z17" s="15"/>
      <c r="AA17" s="15"/>
      <c r="AB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ht="15.75" customHeight="1" thickTop="1" thickBot="1" x14ac:dyDescent="0.3">
      <c r="A18" s="9" t="s">
        <v>129</v>
      </c>
      <c r="B18" s="10" t="s">
        <v>130</v>
      </c>
      <c r="C18" s="11">
        <v>43493</v>
      </c>
      <c r="D18" s="11">
        <v>43529</v>
      </c>
      <c r="E18" s="11">
        <v>43559</v>
      </c>
      <c r="F18" s="12">
        <f t="shared" si="0"/>
        <v>30</v>
      </c>
      <c r="G18" s="12">
        <f t="shared" si="1"/>
        <v>2</v>
      </c>
      <c r="H18" s="12"/>
      <c r="I18" s="12">
        <f t="shared" si="2"/>
        <v>3</v>
      </c>
      <c r="J18" s="32" t="str">
        <f>VLOOKUP(I18, Month!A:B, 2, FALSE)</f>
        <v>March</v>
      </c>
      <c r="K18" s="11" t="b">
        <f t="shared" si="3"/>
        <v>0</v>
      </c>
      <c r="L18" s="10">
        <v>258</v>
      </c>
      <c r="M18" s="10" t="s">
        <v>26</v>
      </c>
      <c r="N18" s="10">
        <v>6818</v>
      </c>
      <c r="O18" s="13" t="s">
        <v>114</v>
      </c>
      <c r="P18" s="10" t="s">
        <v>131</v>
      </c>
      <c r="Q18" s="10" t="s">
        <v>132</v>
      </c>
      <c r="R18" s="10" t="str">
        <f t="shared" si="4"/>
        <v>Franklin,WI</v>
      </c>
      <c r="S18" s="10" t="s">
        <v>30</v>
      </c>
      <c r="T18" s="10" t="s">
        <v>51</v>
      </c>
      <c r="U18" s="10">
        <f t="shared" si="5"/>
        <v>54</v>
      </c>
      <c r="V18" s="10" t="s">
        <v>52</v>
      </c>
      <c r="W18" s="14" t="s">
        <v>33</v>
      </c>
      <c r="X18" s="10" t="s">
        <v>34</v>
      </c>
      <c r="Z18" s="15"/>
      <c r="AA18" s="15"/>
      <c r="AB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ht="15.75" customHeight="1" thickTop="1" thickBot="1" x14ac:dyDescent="0.3">
      <c r="A19" s="9" t="s">
        <v>133</v>
      </c>
      <c r="B19" s="10" t="s">
        <v>134</v>
      </c>
      <c r="C19" s="11">
        <v>43494</v>
      </c>
      <c r="D19" s="11">
        <v>43620</v>
      </c>
      <c r="E19" s="11">
        <v>43644</v>
      </c>
      <c r="F19" s="12">
        <f t="shared" si="0"/>
        <v>24</v>
      </c>
      <c r="G19" s="12">
        <f t="shared" si="1"/>
        <v>2</v>
      </c>
      <c r="H19" s="12"/>
      <c r="I19" s="12">
        <f t="shared" si="2"/>
        <v>6</v>
      </c>
      <c r="J19" s="32" t="str">
        <f>VLOOKUP(I19, Month!A:B, 2, FALSE)</f>
        <v>June</v>
      </c>
      <c r="K19" s="11" t="b">
        <f t="shared" si="3"/>
        <v>0</v>
      </c>
      <c r="L19" s="10">
        <v>2378</v>
      </c>
      <c r="M19" s="10" t="s">
        <v>26</v>
      </c>
      <c r="N19" s="10">
        <v>135083.28</v>
      </c>
      <c r="O19" s="13" t="s">
        <v>127</v>
      </c>
      <c r="P19" s="10" t="s">
        <v>135</v>
      </c>
      <c r="Q19" s="10" t="s">
        <v>136</v>
      </c>
      <c r="R19" s="10" t="str">
        <f t="shared" si="4"/>
        <v>Philadelphia,PA</v>
      </c>
      <c r="S19" s="10" t="s">
        <v>30</v>
      </c>
      <c r="T19" s="10" t="s">
        <v>51</v>
      </c>
      <c r="U19" s="10">
        <f t="shared" si="5"/>
        <v>54</v>
      </c>
      <c r="V19" s="10" t="s">
        <v>52</v>
      </c>
      <c r="W19" s="14" t="s">
        <v>86</v>
      </c>
      <c r="X19" s="10" t="s">
        <v>34</v>
      </c>
      <c r="Z19" s="15"/>
      <c r="AA19" s="15"/>
      <c r="AB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ht="15.75" customHeight="1" thickTop="1" thickBot="1" x14ac:dyDescent="0.3">
      <c r="A20" s="9" t="s">
        <v>137</v>
      </c>
      <c r="B20" s="10" t="s">
        <v>138</v>
      </c>
      <c r="C20" s="11">
        <v>43496</v>
      </c>
      <c r="D20" s="11">
        <v>43501</v>
      </c>
      <c r="E20" s="11">
        <v>43538</v>
      </c>
      <c r="F20" s="12">
        <f t="shared" si="0"/>
        <v>37</v>
      </c>
      <c r="G20" s="12">
        <f t="shared" si="1"/>
        <v>2</v>
      </c>
      <c r="H20" s="12"/>
      <c r="I20" s="12">
        <f t="shared" si="2"/>
        <v>2</v>
      </c>
      <c r="J20" s="32" t="str">
        <f>VLOOKUP(I20, Month!A:B, 2, FALSE)</f>
        <v>February</v>
      </c>
      <c r="K20" s="11" t="b">
        <f t="shared" si="3"/>
        <v>0</v>
      </c>
      <c r="L20" s="10">
        <v>2</v>
      </c>
      <c r="M20" s="10" t="s">
        <v>71</v>
      </c>
      <c r="N20" s="10">
        <v>2</v>
      </c>
      <c r="O20" s="13" t="s">
        <v>139</v>
      </c>
      <c r="P20" s="10" t="s">
        <v>140</v>
      </c>
      <c r="Q20" s="10" t="s">
        <v>141</v>
      </c>
      <c r="R20" s="10" t="str">
        <f t="shared" si="4"/>
        <v>Barcelona,Catalonia</v>
      </c>
      <c r="S20" s="10" t="s">
        <v>142</v>
      </c>
      <c r="T20" s="10" t="s">
        <v>31</v>
      </c>
      <c r="U20" s="10">
        <f t="shared" si="5"/>
        <v>54</v>
      </c>
      <c r="V20" s="10" t="s">
        <v>32</v>
      </c>
      <c r="W20" s="14" t="s">
        <v>33</v>
      </c>
      <c r="X20" s="10" t="s">
        <v>42</v>
      </c>
      <c r="Z20" s="15"/>
      <c r="AA20" s="15"/>
      <c r="AB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ht="15.75" customHeight="1" thickTop="1" thickBot="1" x14ac:dyDescent="0.3">
      <c r="A21" s="9" t="s">
        <v>143</v>
      </c>
      <c r="B21" s="10" t="s">
        <v>144</v>
      </c>
      <c r="C21" s="11">
        <v>43498</v>
      </c>
      <c r="D21" s="11">
        <v>43519</v>
      </c>
      <c r="E21" s="11">
        <v>43549</v>
      </c>
      <c r="F21" s="12">
        <f t="shared" si="0"/>
        <v>30</v>
      </c>
      <c r="G21" s="12">
        <f t="shared" si="1"/>
        <v>6</v>
      </c>
      <c r="H21" s="12"/>
      <c r="I21" s="12">
        <f t="shared" si="2"/>
        <v>2</v>
      </c>
      <c r="J21" s="32" t="str">
        <f>VLOOKUP(I21, Month!A:B, 2, FALSE)</f>
        <v>February</v>
      </c>
      <c r="K21" s="11" t="b">
        <f t="shared" si="3"/>
        <v>0</v>
      </c>
      <c r="L21" s="10">
        <v>207</v>
      </c>
      <c r="M21" s="10" t="s">
        <v>71</v>
      </c>
      <c r="N21" s="10">
        <v>7339</v>
      </c>
      <c r="O21" s="13" t="s">
        <v>145</v>
      </c>
      <c r="P21" s="10" t="s">
        <v>146</v>
      </c>
      <c r="Q21" s="10" t="s">
        <v>147</v>
      </c>
      <c r="R21" s="10" t="str">
        <f t="shared" si="4"/>
        <v>Rennes,Ile-de-France</v>
      </c>
      <c r="S21" s="10" t="s">
        <v>148</v>
      </c>
      <c r="T21" s="10" t="s">
        <v>66</v>
      </c>
      <c r="U21" s="10">
        <f t="shared" si="5"/>
        <v>54</v>
      </c>
      <c r="V21" s="10" t="s">
        <v>67</v>
      </c>
      <c r="W21" s="14" t="s">
        <v>33</v>
      </c>
      <c r="X21" s="10" t="s">
        <v>34</v>
      </c>
      <c r="Z21" s="7"/>
      <c r="AA21" s="7"/>
      <c r="AB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ht="15.75" customHeight="1" thickTop="1" thickBot="1" x14ac:dyDescent="0.3">
      <c r="A22" s="9" t="s">
        <v>149</v>
      </c>
      <c r="B22" s="10" t="s">
        <v>150</v>
      </c>
      <c r="C22" s="11">
        <v>43498</v>
      </c>
      <c r="D22" s="11">
        <v>43529</v>
      </c>
      <c r="E22" s="11">
        <v>43545</v>
      </c>
      <c r="F22" s="12">
        <f t="shared" si="0"/>
        <v>16</v>
      </c>
      <c r="G22" s="12">
        <f t="shared" si="1"/>
        <v>2</v>
      </c>
      <c r="H22" s="12"/>
      <c r="I22" s="12">
        <f t="shared" si="2"/>
        <v>3</v>
      </c>
      <c r="J22" s="32" t="str">
        <f>VLOOKUP(I22, Month!A:B, 2, FALSE)</f>
        <v>March</v>
      </c>
      <c r="K22" s="11" t="b">
        <f t="shared" si="3"/>
        <v>0</v>
      </c>
      <c r="L22" s="10">
        <v>5428</v>
      </c>
      <c r="M22" s="10" t="s">
        <v>71</v>
      </c>
      <c r="N22" s="10">
        <v>389552</v>
      </c>
      <c r="O22" s="13" t="s">
        <v>151</v>
      </c>
      <c r="P22" s="10" t="s">
        <v>152</v>
      </c>
      <c r="Q22" s="10" t="s">
        <v>153</v>
      </c>
      <c r="R22" s="10" t="str">
        <f t="shared" si="4"/>
        <v>Seville,Andalusia</v>
      </c>
      <c r="S22" s="10" t="s">
        <v>142</v>
      </c>
      <c r="T22" s="10" t="s">
        <v>51</v>
      </c>
      <c r="U22" s="10">
        <f t="shared" si="5"/>
        <v>54</v>
      </c>
      <c r="V22" s="10" t="s">
        <v>52</v>
      </c>
      <c r="W22" s="14" t="s">
        <v>33</v>
      </c>
      <c r="X22" s="10" t="s">
        <v>34</v>
      </c>
      <c r="Z22" s="17" t="s">
        <v>154</v>
      </c>
      <c r="AA22" s="16"/>
      <c r="AB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ht="15.75" customHeight="1" thickTop="1" thickBot="1" x14ac:dyDescent="0.3">
      <c r="A23" s="9" t="s">
        <v>155</v>
      </c>
      <c r="B23" s="10" t="s">
        <v>156</v>
      </c>
      <c r="C23" s="11">
        <v>43500</v>
      </c>
      <c r="D23" s="11">
        <v>43655</v>
      </c>
      <c r="E23" s="11">
        <v>43671</v>
      </c>
      <c r="F23" s="12">
        <f t="shared" si="0"/>
        <v>16</v>
      </c>
      <c r="G23" s="12">
        <f t="shared" si="1"/>
        <v>2</v>
      </c>
      <c r="H23" s="12"/>
      <c r="I23" s="12">
        <f t="shared" si="2"/>
        <v>7</v>
      </c>
      <c r="J23" s="32" t="str">
        <f>VLOOKUP(I23, Month!A:B, 2, FALSE)</f>
        <v>July</v>
      </c>
      <c r="K23" s="11" t="b">
        <f t="shared" si="3"/>
        <v>0</v>
      </c>
      <c r="L23" s="10">
        <v>165</v>
      </c>
      <c r="M23" s="10" t="s">
        <v>26</v>
      </c>
      <c r="N23" s="10">
        <v>5513</v>
      </c>
      <c r="O23" s="13" t="s">
        <v>157</v>
      </c>
      <c r="P23" s="10" t="s">
        <v>158</v>
      </c>
      <c r="Q23" s="10" t="s">
        <v>159</v>
      </c>
      <c r="R23" s="10" t="str">
        <f t="shared" si="4"/>
        <v>Columbia,SC</v>
      </c>
      <c r="S23" s="10" t="s">
        <v>30</v>
      </c>
      <c r="T23" s="10" t="s">
        <v>51</v>
      </c>
      <c r="U23" s="10">
        <f t="shared" si="5"/>
        <v>54</v>
      </c>
      <c r="V23" s="10" t="s">
        <v>52</v>
      </c>
      <c r="W23" s="14" t="s">
        <v>160</v>
      </c>
      <c r="X23" s="10" t="s">
        <v>34</v>
      </c>
      <c r="Z23" s="7"/>
      <c r="AA23" s="7"/>
      <c r="AB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ht="15.75" customHeight="1" thickTop="1" thickBot="1" x14ac:dyDescent="0.3">
      <c r="A24" s="9" t="s">
        <v>161</v>
      </c>
      <c r="B24" s="10" t="s">
        <v>162</v>
      </c>
      <c r="C24" s="11">
        <v>43500</v>
      </c>
      <c r="D24" s="11">
        <v>43542</v>
      </c>
      <c r="E24" s="11">
        <v>43558</v>
      </c>
      <c r="F24" s="12">
        <f t="shared" si="0"/>
        <v>16</v>
      </c>
      <c r="G24" s="12">
        <f t="shared" si="1"/>
        <v>1</v>
      </c>
      <c r="H24" s="12"/>
      <c r="I24" s="12">
        <f t="shared" si="2"/>
        <v>3</v>
      </c>
      <c r="J24" s="32" t="str">
        <f>VLOOKUP(I24, Month!A:B, 2, FALSE)</f>
        <v>March</v>
      </c>
      <c r="K24" s="11" t="b">
        <f t="shared" si="3"/>
        <v>0</v>
      </c>
      <c r="L24" s="10">
        <v>30</v>
      </c>
      <c r="M24" s="10" t="s">
        <v>26</v>
      </c>
      <c r="N24" s="10">
        <v>1232</v>
      </c>
      <c r="O24" s="13" t="s">
        <v>163</v>
      </c>
      <c r="P24" s="10" t="s">
        <v>164</v>
      </c>
      <c r="Q24" s="10" t="s">
        <v>165</v>
      </c>
      <c r="R24" s="10" t="str">
        <f t="shared" si="4"/>
        <v>Ashland,OR</v>
      </c>
      <c r="S24" s="10" t="s">
        <v>30</v>
      </c>
      <c r="T24" s="10" t="s">
        <v>51</v>
      </c>
      <c r="U24" s="10">
        <f t="shared" si="5"/>
        <v>54</v>
      </c>
      <c r="V24" s="10" t="s">
        <v>52</v>
      </c>
      <c r="W24" s="14" t="s">
        <v>33</v>
      </c>
      <c r="X24" s="10" t="s">
        <v>34</v>
      </c>
      <c r="Z24" s="7"/>
      <c r="AA24" s="7"/>
      <c r="AB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ht="15.75" customHeight="1" thickTop="1" thickBot="1" x14ac:dyDescent="0.3">
      <c r="A25" s="9" t="s">
        <v>166</v>
      </c>
      <c r="B25" s="10" t="s">
        <v>167</v>
      </c>
      <c r="C25" s="11">
        <v>43502</v>
      </c>
      <c r="D25" s="11">
        <v>43507</v>
      </c>
      <c r="E25" s="11">
        <v>43529</v>
      </c>
      <c r="F25" s="12">
        <f t="shared" si="0"/>
        <v>22</v>
      </c>
      <c r="G25" s="12">
        <f t="shared" si="1"/>
        <v>1</v>
      </c>
      <c r="H25" s="12"/>
      <c r="I25" s="12">
        <f t="shared" si="2"/>
        <v>2</v>
      </c>
      <c r="J25" s="32" t="str">
        <f>VLOOKUP(I25, Month!A:B, 2, FALSE)</f>
        <v>February</v>
      </c>
      <c r="K25" s="11" t="b">
        <f t="shared" si="3"/>
        <v>0</v>
      </c>
      <c r="L25" s="10">
        <v>374</v>
      </c>
      <c r="M25" s="10" t="s">
        <v>26</v>
      </c>
      <c r="N25" s="10">
        <v>24135</v>
      </c>
      <c r="O25" s="13" t="s">
        <v>63</v>
      </c>
      <c r="P25" s="10" t="s">
        <v>168</v>
      </c>
      <c r="Q25" s="10" t="s">
        <v>169</v>
      </c>
      <c r="R25" s="10" t="str">
        <f t="shared" si="4"/>
        <v>Little Rock,AR</v>
      </c>
      <c r="S25" s="10" t="s">
        <v>30</v>
      </c>
      <c r="T25" s="10" t="s">
        <v>51</v>
      </c>
      <c r="U25" s="10">
        <f t="shared" si="5"/>
        <v>54</v>
      </c>
      <c r="V25" s="10" t="s">
        <v>52</v>
      </c>
      <c r="W25" s="14" t="s">
        <v>33</v>
      </c>
      <c r="X25" s="10" t="s">
        <v>34</v>
      </c>
      <c r="Z25" s="18" t="s">
        <v>170</v>
      </c>
      <c r="AB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ht="15.75" customHeight="1" thickTop="1" thickBot="1" x14ac:dyDescent="0.3">
      <c r="A26" s="9" t="s">
        <v>171</v>
      </c>
      <c r="B26" s="10" t="s">
        <v>172</v>
      </c>
      <c r="C26" s="11">
        <v>43504</v>
      </c>
      <c r="D26" s="11">
        <v>43506</v>
      </c>
      <c r="E26" s="11">
        <v>43536</v>
      </c>
      <c r="F26" s="12">
        <f t="shared" si="0"/>
        <v>30</v>
      </c>
      <c r="G26" s="12">
        <f t="shared" si="1"/>
        <v>7</v>
      </c>
      <c r="H26" s="12"/>
      <c r="I26" s="12">
        <f t="shared" si="2"/>
        <v>2</v>
      </c>
      <c r="J26" s="32" t="str">
        <f>VLOOKUP(I26, Month!A:B, 2, FALSE)</f>
        <v>February</v>
      </c>
      <c r="K26" s="11" t="b">
        <f t="shared" si="3"/>
        <v>0</v>
      </c>
      <c r="L26" s="10">
        <v>310</v>
      </c>
      <c r="M26" s="10" t="s">
        <v>121</v>
      </c>
      <c r="N26" s="10">
        <v>20861</v>
      </c>
      <c r="O26" s="13" t="s">
        <v>173</v>
      </c>
      <c r="P26" s="10" t="s">
        <v>123</v>
      </c>
      <c r="Q26" s="10" t="s">
        <v>124</v>
      </c>
      <c r="R26" s="10" t="str">
        <f t="shared" si="4"/>
        <v>Singapore,Central Singapore</v>
      </c>
      <c r="S26" s="10" t="s">
        <v>123</v>
      </c>
      <c r="T26" s="10" t="s">
        <v>66</v>
      </c>
      <c r="U26" s="10">
        <f t="shared" si="5"/>
        <v>54</v>
      </c>
      <c r="V26" s="10" t="s">
        <v>67</v>
      </c>
      <c r="W26" s="14" t="s">
        <v>33</v>
      </c>
      <c r="X26" s="10" t="s">
        <v>34</v>
      </c>
      <c r="Z26" s="19" t="s">
        <v>87</v>
      </c>
      <c r="AA26" s="16"/>
      <c r="AB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ht="15.75" customHeight="1" thickTop="1" thickBot="1" x14ac:dyDescent="0.3">
      <c r="A27" s="9" t="s">
        <v>174</v>
      </c>
      <c r="B27" s="10" t="s">
        <v>175</v>
      </c>
      <c r="C27" s="11">
        <v>43507</v>
      </c>
      <c r="D27" s="11">
        <v>43593</v>
      </c>
      <c r="E27" s="11">
        <v>43616</v>
      </c>
      <c r="F27" s="12">
        <f t="shared" si="0"/>
        <v>23</v>
      </c>
      <c r="G27" s="12">
        <f t="shared" si="1"/>
        <v>3</v>
      </c>
      <c r="H27" s="12"/>
      <c r="I27" s="12">
        <f t="shared" si="2"/>
        <v>5</v>
      </c>
      <c r="J27" s="32" t="str">
        <f>VLOOKUP(I27, Month!A:B, 2, FALSE)</f>
        <v>May</v>
      </c>
      <c r="K27" s="11" t="b">
        <f t="shared" si="3"/>
        <v>0</v>
      </c>
      <c r="L27" s="10">
        <v>291</v>
      </c>
      <c r="M27" s="10" t="s">
        <v>26</v>
      </c>
      <c r="N27" s="10">
        <v>6234</v>
      </c>
      <c r="O27" s="13" t="s">
        <v>176</v>
      </c>
      <c r="P27" s="10" t="s">
        <v>105</v>
      </c>
      <c r="Q27" s="10" t="s">
        <v>106</v>
      </c>
      <c r="R27" s="10" t="str">
        <f t="shared" si="4"/>
        <v>Rochester,NY</v>
      </c>
      <c r="S27" s="10" t="s">
        <v>30</v>
      </c>
      <c r="T27" s="10" t="s">
        <v>51</v>
      </c>
      <c r="U27" s="10">
        <f t="shared" si="5"/>
        <v>54</v>
      </c>
      <c r="V27" s="10" t="s">
        <v>52</v>
      </c>
      <c r="W27" s="14" t="s">
        <v>33</v>
      </c>
      <c r="X27" s="10" t="s">
        <v>34</v>
      </c>
      <c r="Z27" s="17" t="s">
        <v>91</v>
      </c>
      <c r="AA27" s="16"/>
      <c r="AB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5.75" customHeight="1" thickTop="1" thickBot="1" x14ac:dyDescent="0.3">
      <c r="A28" s="9" t="s">
        <v>177</v>
      </c>
      <c r="B28" s="10" t="s">
        <v>178</v>
      </c>
      <c r="C28" s="11">
        <v>43508</v>
      </c>
      <c r="D28" s="11">
        <v>43508</v>
      </c>
      <c r="E28" s="11">
        <v>43523</v>
      </c>
      <c r="F28" s="12">
        <f t="shared" si="0"/>
        <v>15</v>
      </c>
      <c r="G28" s="12">
        <f t="shared" si="1"/>
        <v>2</v>
      </c>
      <c r="H28" s="12"/>
      <c r="I28" s="12">
        <f t="shared" si="2"/>
        <v>2</v>
      </c>
      <c r="J28" s="32" t="str">
        <f>VLOOKUP(I28, Month!A:B, 2, FALSE)</f>
        <v>February</v>
      </c>
      <c r="K28" s="11" t="b">
        <f t="shared" si="3"/>
        <v>1</v>
      </c>
      <c r="L28" s="10">
        <v>153</v>
      </c>
      <c r="M28" s="10" t="s">
        <v>71</v>
      </c>
      <c r="N28" s="10">
        <v>808</v>
      </c>
      <c r="O28" s="13" t="s">
        <v>179</v>
      </c>
      <c r="P28" s="10" t="s">
        <v>180</v>
      </c>
      <c r="Q28" s="10" t="s">
        <v>181</v>
      </c>
      <c r="R28" s="10" t="str">
        <f t="shared" si="4"/>
        <v>Italia,Piedmont</v>
      </c>
      <c r="S28" s="10" t="s">
        <v>75</v>
      </c>
      <c r="T28" s="10" t="s">
        <v>51</v>
      </c>
      <c r="U28" s="10">
        <f t="shared" si="5"/>
        <v>54</v>
      </c>
      <c r="V28" s="10" t="s">
        <v>52</v>
      </c>
      <c r="W28" s="14" t="s">
        <v>33</v>
      </c>
      <c r="X28" s="10" t="s">
        <v>34</v>
      </c>
      <c r="Z28" s="17" t="s">
        <v>96</v>
      </c>
      <c r="AA28" s="16"/>
      <c r="AB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ht="15.75" customHeight="1" thickTop="1" thickBot="1" x14ac:dyDescent="0.3">
      <c r="A29" s="9" t="s">
        <v>182</v>
      </c>
      <c r="B29" s="10" t="s">
        <v>183</v>
      </c>
      <c r="C29" s="11">
        <v>43512</v>
      </c>
      <c r="D29" s="11">
        <v>43521</v>
      </c>
      <c r="E29" s="11">
        <v>43551</v>
      </c>
      <c r="F29" s="12">
        <f t="shared" si="0"/>
        <v>30</v>
      </c>
      <c r="G29" s="12">
        <f t="shared" si="1"/>
        <v>1</v>
      </c>
      <c r="H29" s="12"/>
      <c r="I29" s="12">
        <f t="shared" si="2"/>
        <v>2</v>
      </c>
      <c r="J29" s="32" t="str">
        <f>VLOOKUP(I29, Month!A:B, 2, FALSE)</f>
        <v>February</v>
      </c>
      <c r="K29" s="11" t="b">
        <f t="shared" si="3"/>
        <v>0</v>
      </c>
      <c r="L29" s="10">
        <v>519</v>
      </c>
      <c r="M29" s="10" t="s">
        <v>26</v>
      </c>
      <c r="N29" s="10">
        <v>7169</v>
      </c>
      <c r="O29" s="13" t="s">
        <v>163</v>
      </c>
      <c r="P29" s="10" t="s">
        <v>184</v>
      </c>
      <c r="Q29" s="10" t="s">
        <v>185</v>
      </c>
      <c r="R29" s="10" t="str">
        <f t="shared" si="4"/>
        <v>Kalamazoo,MI</v>
      </c>
      <c r="S29" s="10" t="s">
        <v>30</v>
      </c>
      <c r="T29" s="10" t="s">
        <v>51</v>
      </c>
      <c r="U29" s="10">
        <f t="shared" si="5"/>
        <v>54</v>
      </c>
      <c r="V29" s="10" t="s">
        <v>52</v>
      </c>
      <c r="W29" s="14" t="s">
        <v>33</v>
      </c>
      <c r="X29" s="10" t="s">
        <v>34</v>
      </c>
      <c r="Z29" s="17" t="s">
        <v>101</v>
      </c>
      <c r="AA29" s="16"/>
      <c r="AB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ht="15.75" customHeight="1" thickTop="1" thickBot="1" x14ac:dyDescent="0.3">
      <c r="A30" s="9" t="s">
        <v>186</v>
      </c>
      <c r="B30" s="10" t="s">
        <v>187</v>
      </c>
      <c r="C30" s="11">
        <v>43512</v>
      </c>
      <c r="D30" s="11">
        <v>43514</v>
      </c>
      <c r="E30" s="11">
        <v>43529</v>
      </c>
      <c r="F30" s="12">
        <f t="shared" si="0"/>
        <v>15</v>
      </c>
      <c r="G30" s="12">
        <f t="shared" si="1"/>
        <v>1</v>
      </c>
      <c r="H30" s="12"/>
      <c r="I30" s="12">
        <f t="shared" si="2"/>
        <v>2</v>
      </c>
      <c r="J30" s="32" t="str">
        <f>VLOOKUP(I30, Month!A:B, 2, FALSE)</f>
        <v>February</v>
      </c>
      <c r="K30" s="11" t="b">
        <f t="shared" si="3"/>
        <v>0</v>
      </c>
      <c r="L30" s="10">
        <v>268</v>
      </c>
      <c r="M30" s="10" t="s">
        <v>26</v>
      </c>
      <c r="N30" s="10">
        <v>5469</v>
      </c>
      <c r="O30" s="13" t="s">
        <v>188</v>
      </c>
      <c r="P30" s="10" t="s">
        <v>189</v>
      </c>
      <c r="Q30" s="10" t="s">
        <v>106</v>
      </c>
      <c r="R30" s="10" t="str">
        <f t="shared" si="4"/>
        <v>Astoria,NY</v>
      </c>
      <c r="S30" s="10" t="s">
        <v>30</v>
      </c>
      <c r="T30" s="10" t="s">
        <v>51</v>
      </c>
      <c r="U30" s="10">
        <f t="shared" si="5"/>
        <v>54</v>
      </c>
      <c r="V30" s="10" t="s">
        <v>52</v>
      </c>
      <c r="W30" s="14" t="s">
        <v>86</v>
      </c>
      <c r="X30" s="10" t="s">
        <v>34</v>
      </c>
      <c r="Z30" s="17" t="s">
        <v>107</v>
      </c>
      <c r="AA30" s="16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ht="15.75" customHeight="1" thickTop="1" thickBot="1" x14ac:dyDescent="0.35">
      <c r="A31" s="9" t="s">
        <v>190</v>
      </c>
      <c r="B31" s="10" t="s">
        <v>160</v>
      </c>
      <c r="C31" s="11"/>
      <c r="D31" s="11"/>
      <c r="E31" s="11"/>
      <c r="F31" s="12">
        <f t="shared" si="0"/>
        <v>0</v>
      </c>
      <c r="G31" s="12">
        <f t="shared" si="1"/>
        <v>6</v>
      </c>
      <c r="H31" s="12"/>
      <c r="I31" s="12">
        <f t="shared" si="2"/>
        <v>1</v>
      </c>
      <c r="J31" s="32" t="str">
        <f>VLOOKUP(I31, Month!A:B, 2, FALSE)</f>
        <v>January</v>
      </c>
      <c r="K31" s="11" t="b">
        <f t="shared" si="3"/>
        <v>1</v>
      </c>
      <c r="L31" s="10"/>
      <c r="M31" s="10" t="s">
        <v>160</v>
      </c>
      <c r="N31" s="10"/>
      <c r="O31" s="13"/>
      <c r="P31" s="10"/>
      <c r="Q31" s="10"/>
      <c r="R31" s="10"/>
      <c r="S31" s="10" t="s">
        <v>160</v>
      </c>
      <c r="T31" s="10"/>
      <c r="U31" s="10"/>
      <c r="V31" s="10" t="s">
        <v>160</v>
      </c>
      <c r="W31" s="14" t="s">
        <v>160</v>
      </c>
      <c r="X31" s="10"/>
      <c r="Z31" s="21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ht="15.75" customHeight="1" thickTop="1" thickBot="1" x14ac:dyDescent="0.35">
      <c r="A32" s="9" t="s">
        <v>191</v>
      </c>
      <c r="B32" s="10" t="s">
        <v>192</v>
      </c>
      <c r="C32" s="11">
        <v>43515</v>
      </c>
      <c r="D32" s="11">
        <v>43536</v>
      </c>
      <c r="E32" s="11">
        <v>43566</v>
      </c>
      <c r="F32" s="12">
        <f t="shared" si="0"/>
        <v>30</v>
      </c>
      <c r="G32" s="12">
        <f t="shared" si="1"/>
        <v>2</v>
      </c>
      <c r="H32" s="12"/>
      <c r="I32" s="12">
        <f t="shared" si="2"/>
        <v>3</v>
      </c>
      <c r="J32" s="32" t="str">
        <f>VLOOKUP(I32, Month!A:B, 2, FALSE)</f>
        <v>March</v>
      </c>
      <c r="K32" s="11" t="b">
        <f t="shared" si="3"/>
        <v>0</v>
      </c>
      <c r="L32" s="10">
        <v>479</v>
      </c>
      <c r="M32" s="10" t="s">
        <v>46</v>
      </c>
      <c r="N32" s="10">
        <v>16854</v>
      </c>
      <c r="O32" s="13" t="s">
        <v>193</v>
      </c>
      <c r="P32" s="10" t="s">
        <v>194</v>
      </c>
      <c r="Q32" s="10" t="s">
        <v>49</v>
      </c>
      <c r="R32" s="10" t="str">
        <f t="shared" ref="R32:R156" si="6">CONCATENATE(P32, ",",Q32)</f>
        <v>Reading,England</v>
      </c>
      <c r="S32" s="10" t="s">
        <v>50</v>
      </c>
      <c r="T32" s="10" t="s">
        <v>66</v>
      </c>
      <c r="U32" s="10">
        <f t="shared" ref="U32:U154" si="7">LEN("https://www.kickstarter.com/discover/categories/games/")</f>
        <v>54</v>
      </c>
      <c r="V32" s="10" t="s">
        <v>67</v>
      </c>
      <c r="W32" s="14" t="s">
        <v>33</v>
      </c>
      <c r="X32" s="10" t="s">
        <v>34</v>
      </c>
      <c r="Z32" s="21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ht="15.75" customHeight="1" thickTop="1" thickBot="1" x14ac:dyDescent="0.35">
      <c r="A33" s="9" t="s">
        <v>195</v>
      </c>
      <c r="B33" s="10" t="s">
        <v>196</v>
      </c>
      <c r="C33" s="11">
        <v>43515</v>
      </c>
      <c r="D33" s="11">
        <v>43598</v>
      </c>
      <c r="E33" s="11">
        <v>43628</v>
      </c>
      <c r="F33" s="12">
        <f t="shared" si="0"/>
        <v>30</v>
      </c>
      <c r="G33" s="12">
        <f t="shared" si="1"/>
        <v>1</v>
      </c>
      <c r="H33" s="12"/>
      <c r="I33" s="12">
        <f t="shared" si="2"/>
        <v>5</v>
      </c>
      <c r="J33" s="32" t="str">
        <f>VLOOKUP(I33, Month!A:B, 2, FALSE)</f>
        <v>May</v>
      </c>
      <c r="K33" s="11" t="b">
        <f t="shared" si="3"/>
        <v>0</v>
      </c>
      <c r="L33" s="10">
        <v>282</v>
      </c>
      <c r="M33" s="10" t="s">
        <v>46</v>
      </c>
      <c r="N33" s="10">
        <v>18800</v>
      </c>
      <c r="O33" s="13" t="s">
        <v>27</v>
      </c>
      <c r="P33" s="10" t="s">
        <v>197</v>
      </c>
      <c r="Q33" s="10" t="s">
        <v>49</v>
      </c>
      <c r="R33" s="10" t="str">
        <f t="shared" si="6"/>
        <v>London,England</v>
      </c>
      <c r="S33" s="10" t="s">
        <v>50</v>
      </c>
      <c r="T33" s="10" t="s">
        <v>51</v>
      </c>
      <c r="U33" s="10">
        <f t="shared" si="7"/>
        <v>54</v>
      </c>
      <c r="V33" s="10" t="s">
        <v>52</v>
      </c>
      <c r="W33" s="14" t="s">
        <v>33</v>
      </c>
      <c r="X33" s="10" t="s">
        <v>34</v>
      </c>
      <c r="Z33" s="21" t="s">
        <v>198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customHeight="1" thickTop="1" thickBot="1" x14ac:dyDescent="0.35">
      <c r="A34" s="9" t="s">
        <v>199</v>
      </c>
      <c r="B34" s="10" t="s">
        <v>200</v>
      </c>
      <c r="C34" s="11">
        <v>43515</v>
      </c>
      <c r="D34" s="11">
        <v>43524</v>
      </c>
      <c r="E34" s="11">
        <v>43539</v>
      </c>
      <c r="F34" s="12">
        <f t="shared" si="0"/>
        <v>15</v>
      </c>
      <c r="G34" s="12">
        <f t="shared" si="1"/>
        <v>4</v>
      </c>
      <c r="H34" s="12"/>
      <c r="I34" s="12">
        <f t="shared" si="2"/>
        <v>2</v>
      </c>
      <c r="J34" s="32" t="str">
        <f>VLOOKUP(I34, Month!A:B, 2, FALSE)</f>
        <v>February</v>
      </c>
      <c r="K34" s="11" t="b">
        <f t="shared" si="3"/>
        <v>0</v>
      </c>
      <c r="L34" s="10">
        <v>125</v>
      </c>
      <c r="M34" s="10" t="s">
        <v>26</v>
      </c>
      <c r="N34" s="10">
        <v>1731</v>
      </c>
      <c r="O34" s="13" t="s">
        <v>188</v>
      </c>
      <c r="P34" s="10" t="s">
        <v>201</v>
      </c>
      <c r="Q34" s="10" t="s">
        <v>202</v>
      </c>
      <c r="R34" s="10" t="str">
        <f t="shared" si="6"/>
        <v>Chicago,IL</v>
      </c>
      <c r="S34" s="10" t="s">
        <v>30</v>
      </c>
      <c r="T34" s="10" t="s">
        <v>51</v>
      </c>
      <c r="U34" s="10">
        <f t="shared" si="7"/>
        <v>54</v>
      </c>
      <c r="V34" s="10" t="s">
        <v>52</v>
      </c>
      <c r="W34" s="14" t="s">
        <v>33</v>
      </c>
      <c r="X34" s="10" t="s">
        <v>34</v>
      </c>
      <c r="Y34" s="22"/>
      <c r="Z34" s="23" t="s">
        <v>203</v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spans="1:42" ht="15.75" customHeight="1" thickTop="1" thickBot="1" x14ac:dyDescent="0.35">
      <c r="A35" s="9" t="s">
        <v>204</v>
      </c>
      <c r="B35" s="10" t="s">
        <v>205</v>
      </c>
      <c r="C35" s="11">
        <v>43518</v>
      </c>
      <c r="D35" s="11">
        <v>43578</v>
      </c>
      <c r="E35" s="11">
        <v>43614</v>
      </c>
      <c r="F35" s="12">
        <f t="shared" si="0"/>
        <v>36</v>
      </c>
      <c r="G35" s="12">
        <f t="shared" si="1"/>
        <v>2</v>
      </c>
      <c r="H35" s="12"/>
      <c r="I35" s="12">
        <f t="shared" si="2"/>
        <v>4</v>
      </c>
      <c r="J35" s="32" t="str">
        <f>VLOOKUP(I35, Month!A:B, 2, FALSE)</f>
        <v>April</v>
      </c>
      <c r="K35" s="11" t="b">
        <f t="shared" si="3"/>
        <v>0</v>
      </c>
      <c r="L35" s="10">
        <v>710</v>
      </c>
      <c r="M35" s="10" t="s">
        <v>56</v>
      </c>
      <c r="N35" s="10">
        <v>46303.29</v>
      </c>
      <c r="O35" s="13" t="s">
        <v>206</v>
      </c>
      <c r="P35" s="10" t="s">
        <v>58</v>
      </c>
      <c r="Q35" s="10" t="s">
        <v>59</v>
      </c>
      <c r="R35" s="10" t="str">
        <f t="shared" si="6"/>
        <v>Vancouver,BC</v>
      </c>
      <c r="S35" s="10" t="s">
        <v>60</v>
      </c>
      <c r="T35" s="10" t="s">
        <v>51</v>
      </c>
      <c r="U35" s="10">
        <f t="shared" si="7"/>
        <v>54</v>
      </c>
      <c r="V35" s="10" t="s">
        <v>52</v>
      </c>
      <c r="W35" s="14" t="s">
        <v>33</v>
      </c>
      <c r="X35" s="10" t="s">
        <v>34</v>
      </c>
      <c r="Y35" s="22"/>
      <c r="Z35" s="23" t="s">
        <v>207</v>
      </c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spans="1:42" ht="15.75" customHeight="1" thickTop="1" thickBot="1" x14ac:dyDescent="0.35">
      <c r="A36" s="9" t="s">
        <v>208</v>
      </c>
      <c r="B36" s="10" t="s">
        <v>209</v>
      </c>
      <c r="C36" s="11">
        <v>43520</v>
      </c>
      <c r="D36" s="11">
        <v>43525</v>
      </c>
      <c r="E36" s="11">
        <v>43585</v>
      </c>
      <c r="F36" s="12">
        <f t="shared" si="0"/>
        <v>60</v>
      </c>
      <c r="G36" s="12">
        <f t="shared" si="1"/>
        <v>5</v>
      </c>
      <c r="H36" s="12"/>
      <c r="I36" s="12">
        <f t="shared" si="2"/>
        <v>3</v>
      </c>
      <c r="J36" s="32" t="str">
        <f>VLOOKUP(I36, Month!A:B, 2, FALSE)</f>
        <v>March</v>
      </c>
      <c r="K36" s="11" t="b">
        <f t="shared" si="3"/>
        <v>0</v>
      </c>
      <c r="L36" s="10">
        <v>4</v>
      </c>
      <c r="M36" s="10" t="s">
        <v>71</v>
      </c>
      <c r="N36" s="10">
        <v>4</v>
      </c>
      <c r="O36" s="13" t="s">
        <v>145</v>
      </c>
      <c r="P36" s="10" t="s">
        <v>210</v>
      </c>
      <c r="Q36" s="10" t="s">
        <v>147</v>
      </c>
      <c r="R36" s="10" t="str">
        <f t="shared" si="6"/>
        <v>Paris,Ile-de-France</v>
      </c>
      <c r="S36" s="10" t="s">
        <v>148</v>
      </c>
      <c r="T36" s="10" t="s">
        <v>40</v>
      </c>
      <c r="U36" s="10">
        <f t="shared" si="7"/>
        <v>54</v>
      </c>
      <c r="V36" s="10" t="s">
        <v>41</v>
      </c>
      <c r="W36" s="14" t="s">
        <v>33</v>
      </c>
      <c r="X36" s="10" t="s">
        <v>42</v>
      </c>
      <c r="Y36" s="22"/>
      <c r="Z36" s="23" t="s">
        <v>211</v>
      </c>
      <c r="AA36" s="22"/>
      <c r="AB36" s="22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spans="1:42" ht="15.75" customHeight="1" thickTop="1" thickBot="1" x14ac:dyDescent="0.35">
      <c r="A37" s="9" t="s">
        <v>212</v>
      </c>
      <c r="B37" s="10" t="s">
        <v>213</v>
      </c>
      <c r="C37" s="11">
        <v>43520</v>
      </c>
      <c r="D37" s="11">
        <v>43528</v>
      </c>
      <c r="E37" s="11">
        <v>43556</v>
      </c>
      <c r="F37" s="12">
        <f t="shared" si="0"/>
        <v>28</v>
      </c>
      <c r="G37" s="12">
        <f t="shared" si="1"/>
        <v>1</v>
      </c>
      <c r="H37" s="12"/>
      <c r="I37" s="12">
        <f t="shared" si="2"/>
        <v>3</v>
      </c>
      <c r="J37" s="32" t="str">
        <f>VLOOKUP(I37, Month!A:B, 2, FALSE)</f>
        <v>March</v>
      </c>
      <c r="K37" s="11" t="b">
        <f t="shared" si="3"/>
        <v>0</v>
      </c>
      <c r="L37" s="10">
        <v>44</v>
      </c>
      <c r="M37" s="10" t="s">
        <v>26</v>
      </c>
      <c r="N37" s="10">
        <v>2060</v>
      </c>
      <c r="O37" s="13" t="s">
        <v>139</v>
      </c>
      <c r="P37" s="10" t="s">
        <v>214</v>
      </c>
      <c r="Q37" s="10" t="s">
        <v>65</v>
      </c>
      <c r="R37" s="10" t="str">
        <f t="shared" si="6"/>
        <v>Fremont,CA</v>
      </c>
      <c r="S37" s="10" t="s">
        <v>30</v>
      </c>
      <c r="T37" s="10" t="s">
        <v>51</v>
      </c>
      <c r="U37" s="10">
        <f t="shared" si="7"/>
        <v>54</v>
      </c>
      <c r="V37" s="10" t="s">
        <v>52</v>
      </c>
      <c r="W37" s="14" t="s">
        <v>33</v>
      </c>
      <c r="X37" s="10" t="s">
        <v>34</v>
      </c>
      <c r="Y37" s="22"/>
      <c r="Z37" s="23" t="s">
        <v>215</v>
      </c>
      <c r="AA37" s="22"/>
      <c r="AB37" s="22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spans="1:42" ht="15.75" customHeight="1" thickTop="1" thickBot="1" x14ac:dyDescent="0.35">
      <c r="A38" s="9" t="s">
        <v>216</v>
      </c>
      <c r="B38" s="10" t="s">
        <v>217</v>
      </c>
      <c r="C38" s="11">
        <v>43522</v>
      </c>
      <c r="D38" s="11">
        <v>43543</v>
      </c>
      <c r="E38" s="11">
        <v>43563</v>
      </c>
      <c r="F38" s="12">
        <f t="shared" si="0"/>
        <v>20</v>
      </c>
      <c r="G38" s="12">
        <f t="shared" si="1"/>
        <v>2</v>
      </c>
      <c r="H38" s="12"/>
      <c r="I38" s="12">
        <f t="shared" si="2"/>
        <v>3</v>
      </c>
      <c r="J38" s="32" t="str">
        <f>VLOOKUP(I38, Month!A:B, 2, FALSE)</f>
        <v>March</v>
      </c>
      <c r="K38" s="11" t="b">
        <f t="shared" si="3"/>
        <v>0</v>
      </c>
      <c r="L38" s="10">
        <v>473</v>
      </c>
      <c r="M38" s="10" t="s">
        <v>26</v>
      </c>
      <c r="N38" s="10">
        <v>34332.5</v>
      </c>
      <c r="O38" s="13" t="s">
        <v>37</v>
      </c>
      <c r="P38" s="10" t="s">
        <v>218</v>
      </c>
      <c r="Q38" s="10" t="s">
        <v>219</v>
      </c>
      <c r="R38" s="10" t="str">
        <f t="shared" si="6"/>
        <v>Denver,CO</v>
      </c>
      <c r="S38" s="10" t="s">
        <v>30</v>
      </c>
      <c r="T38" s="10" t="s">
        <v>51</v>
      </c>
      <c r="U38" s="10">
        <f t="shared" si="7"/>
        <v>54</v>
      </c>
      <c r="V38" s="10" t="s">
        <v>52</v>
      </c>
      <c r="W38" s="14" t="s">
        <v>33</v>
      </c>
      <c r="X38" s="10" t="s">
        <v>34</v>
      </c>
      <c r="Y38" s="22"/>
      <c r="Z38" s="23" t="s">
        <v>220</v>
      </c>
      <c r="AA38" s="22"/>
      <c r="AB38" s="22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spans="1:42" ht="15.75" customHeight="1" thickTop="1" thickBot="1" x14ac:dyDescent="0.35">
      <c r="A39" s="9" t="s">
        <v>221</v>
      </c>
      <c r="B39" s="10" t="s">
        <v>222</v>
      </c>
      <c r="C39" s="11">
        <v>43523</v>
      </c>
      <c r="D39" s="11">
        <v>43536</v>
      </c>
      <c r="E39" s="11">
        <v>43544</v>
      </c>
      <c r="F39" s="12">
        <f t="shared" si="0"/>
        <v>8</v>
      </c>
      <c r="G39" s="12">
        <f t="shared" si="1"/>
        <v>2</v>
      </c>
      <c r="H39" s="12"/>
      <c r="I39" s="12">
        <f t="shared" si="2"/>
        <v>3</v>
      </c>
      <c r="J39" s="32" t="str">
        <f>VLOOKUP(I39, Month!A:B, 2, FALSE)</f>
        <v>March</v>
      </c>
      <c r="K39" s="11" t="b">
        <f t="shared" si="3"/>
        <v>0</v>
      </c>
      <c r="L39" s="10">
        <v>344</v>
      </c>
      <c r="M39" s="10" t="s">
        <v>26</v>
      </c>
      <c r="N39" s="10">
        <v>6372</v>
      </c>
      <c r="O39" s="13" t="s">
        <v>163</v>
      </c>
      <c r="P39" s="10" t="s">
        <v>223</v>
      </c>
      <c r="Q39" s="10" t="s">
        <v>224</v>
      </c>
      <c r="R39" s="10" t="str">
        <f t="shared" si="6"/>
        <v>Ogden,UT</v>
      </c>
      <c r="S39" s="10" t="s">
        <v>30</v>
      </c>
      <c r="T39" s="10" t="s">
        <v>51</v>
      </c>
      <c r="U39" s="10">
        <f t="shared" si="7"/>
        <v>54</v>
      </c>
      <c r="V39" s="10" t="s">
        <v>52</v>
      </c>
      <c r="W39" s="14" t="s">
        <v>33</v>
      </c>
      <c r="X39" s="10" t="s">
        <v>34</v>
      </c>
      <c r="Y39" s="22"/>
      <c r="Z39" s="24" t="s">
        <v>225</v>
      </c>
      <c r="AA39" s="22"/>
      <c r="AB39" s="22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2" ht="15.75" customHeight="1" thickTop="1" thickBot="1" x14ac:dyDescent="0.35">
      <c r="A40" s="9" t="s">
        <v>226</v>
      </c>
      <c r="B40" s="10" t="s">
        <v>227</v>
      </c>
      <c r="C40" s="11">
        <v>43528</v>
      </c>
      <c r="D40" s="11">
        <v>43536</v>
      </c>
      <c r="E40" s="11">
        <v>43552</v>
      </c>
      <c r="F40" s="12">
        <f t="shared" si="0"/>
        <v>16</v>
      </c>
      <c r="G40" s="12">
        <f t="shared" si="1"/>
        <v>2</v>
      </c>
      <c r="H40" s="12"/>
      <c r="I40" s="12">
        <f t="shared" si="2"/>
        <v>3</v>
      </c>
      <c r="J40" s="32" t="str">
        <f>VLOOKUP(I40, Month!A:B, 2, FALSE)</f>
        <v>March</v>
      </c>
      <c r="K40" s="11" t="b">
        <f t="shared" si="3"/>
        <v>0</v>
      </c>
      <c r="L40" s="10">
        <v>212</v>
      </c>
      <c r="M40" s="10" t="s">
        <v>26</v>
      </c>
      <c r="N40" s="10">
        <v>17396</v>
      </c>
      <c r="O40" s="13" t="s">
        <v>228</v>
      </c>
      <c r="P40" s="10" t="s">
        <v>95</v>
      </c>
      <c r="Q40" s="10" t="s">
        <v>39</v>
      </c>
      <c r="R40" s="10" t="str">
        <f t="shared" si="6"/>
        <v>Virginia Beach,VA</v>
      </c>
      <c r="S40" s="10" t="s">
        <v>30</v>
      </c>
      <c r="T40" s="10" t="s">
        <v>51</v>
      </c>
      <c r="U40" s="10">
        <f t="shared" si="7"/>
        <v>54</v>
      </c>
      <c r="V40" s="10" t="s">
        <v>52</v>
      </c>
      <c r="W40" s="14" t="s">
        <v>33</v>
      </c>
      <c r="X40" s="10" t="s">
        <v>34</v>
      </c>
      <c r="Y40" s="22"/>
      <c r="Z40" s="25" t="s">
        <v>229</v>
      </c>
      <c r="AA40" s="22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2" ht="15.75" customHeight="1" thickTop="1" thickBot="1" x14ac:dyDescent="0.35">
      <c r="A41" s="9" t="s">
        <v>230</v>
      </c>
      <c r="B41" s="10" t="s">
        <v>231</v>
      </c>
      <c r="C41" s="11">
        <v>43530</v>
      </c>
      <c r="D41" s="11">
        <v>43545</v>
      </c>
      <c r="E41" s="11">
        <v>43575</v>
      </c>
      <c r="F41" s="12">
        <f t="shared" si="0"/>
        <v>30</v>
      </c>
      <c r="G41" s="12">
        <f t="shared" si="1"/>
        <v>4</v>
      </c>
      <c r="H41" s="12"/>
      <c r="I41" s="12">
        <f t="shared" si="2"/>
        <v>3</v>
      </c>
      <c r="J41" s="32" t="str">
        <f>VLOOKUP(I41, Month!A:B, 2, FALSE)</f>
        <v>March</v>
      </c>
      <c r="K41" s="11" t="b">
        <f t="shared" si="3"/>
        <v>0</v>
      </c>
      <c r="L41" s="10">
        <v>80</v>
      </c>
      <c r="M41" s="10" t="s">
        <v>26</v>
      </c>
      <c r="N41" s="10">
        <v>5815</v>
      </c>
      <c r="O41" s="13" t="s">
        <v>232</v>
      </c>
      <c r="P41" s="10" t="s">
        <v>233</v>
      </c>
      <c r="Q41" s="10" t="s">
        <v>29</v>
      </c>
      <c r="R41" s="10" t="str">
        <f t="shared" si="6"/>
        <v>Kissimmee,FL</v>
      </c>
      <c r="S41" s="10" t="s">
        <v>30</v>
      </c>
      <c r="T41" s="10" t="s">
        <v>66</v>
      </c>
      <c r="U41" s="10">
        <f t="shared" si="7"/>
        <v>54</v>
      </c>
      <c r="V41" s="10" t="s">
        <v>67</v>
      </c>
      <c r="W41" s="14" t="s">
        <v>33</v>
      </c>
      <c r="X41" s="10" t="s">
        <v>34</v>
      </c>
      <c r="Z41" s="25" t="s">
        <v>234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ht="15.75" customHeight="1" thickTop="1" thickBot="1" x14ac:dyDescent="0.35">
      <c r="A42" s="9" t="s">
        <v>235</v>
      </c>
      <c r="B42" s="10" t="s">
        <v>236</v>
      </c>
      <c r="C42" s="11">
        <v>43533</v>
      </c>
      <c r="D42" s="11">
        <v>43556</v>
      </c>
      <c r="E42" s="11">
        <v>43585</v>
      </c>
      <c r="F42" s="12">
        <f t="shared" si="0"/>
        <v>29</v>
      </c>
      <c r="G42" s="12">
        <f t="shared" si="1"/>
        <v>1</v>
      </c>
      <c r="H42" s="12"/>
      <c r="I42" s="12">
        <f t="shared" si="2"/>
        <v>4</v>
      </c>
      <c r="J42" s="32" t="str">
        <f>VLOOKUP(I42, Month!A:B, 2, FALSE)</f>
        <v>April</v>
      </c>
      <c r="K42" s="11" t="b">
        <f t="shared" si="3"/>
        <v>0</v>
      </c>
      <c r="L42" s="10">
        <v>1430</v>
      </c>
      <c r="M42" s="10" t="s">
        <v>26</v>
      </c>
      <c r="N42" s="10">
        <v>40642</v>
      </c>
      <c r="O42" s="13" t="s">
        <v>237</v>
      </c>
      <c r="P42" s="10" t="s">
        <v>238</v>
      </c>
      <c r="Q42" s="10" t="s">
        <v>239</v>
      </c>
      <c r="R42" s="10" t="str">
        <f t="shared" si="6"/>
        <v>San Antonio,TX</v>
      </c>
      <c r="S42" s="10" t="s">
        <v>30</v>
      </c>
      <c r="T42" s="10" t="s">
        <v>51</v>
      </c>
      <c r="U42" s="10">
        <f t="shared" si="7"/>
        <v>54</v>
      </c>
      <c r="V42" s="10" t="s">
        <v>52</v>
      </c>
      <c r="W42" s="14" t="s">
        <v>86</v>
      </c>
      <c r="X42" s="10" t="s">
        <v>34</v>
      </c>
      <c r="Z42" s="25" t="s">
        <v>240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ht="15.75" customHeight="1" thickTop="1" thickBot="1" x14ac:dyDescent="0.35">
      <c r="A43" s="9" t="s">
        <v>241</v>
      </c>
      <c r="B43" s="10" t="s">
        <v>242</v>
      </c>
      <c r="C43" s="11">
        <v>43533</v>
      </c>
      <c r="D43" s="11">
        <v>43586</v>
      </c>
      <c r="E43" s="11">
        <v>43606</v>
      </c>
      <c r="F43" s="12">
        <f t="shared" si="0"/>
        <v>20</v>
      </c>
      <c r="G43" s="12">
        <f t="shared" si="1"/>
        <v>3</v>
      </c>
      <c r="H43" s="12"/>
      <c r="I43" s="12">
        <f t="shared" si="2"/>
        <v>5</v>
      </c>
      <c r="J43" s="32" t="str">
        <f>VLOOKUP(I43, Month!A:B, 2, FALSE)</f>
        <v>May</v>
      </c>
      <c r="K43" s="11" t="b">
        <f t="shared" si="3"/>
        <v>0</v>
      </c>
      <c r="L43" s="10">
        <v>1056</v>
      </c>
      <c r="M43" s="10" t="s">
        <v>71</v>
      </c>
      <c r="N43" s="10">
        <v>78175.5</v>
      </c>
      <c r="O43" s="13" t="s">
        <v>228</v>
      </c>
      <c r="P43" s="10" t="s">
        <v>243</v>
      </c>
      <c r="Q43" s="10" t="s">
        <v>244</v>
      </c>
      <c r="R43" s="10" t="str">
        <f t="shared" si="6"/>
        <v>Tours,Centre</v>
      </c>
      <c r="S43" s="10" t="s">
        <v>148</v>
      </c>
      <c r="T43" s="10" t="s">
        <v>51</v>
      </c>
      <c r="U43" s="10">
        <f t="shared" si="7"/>
        <v>54</v>
      </c>
      <c r="V43" s="10" t="s">
        <v>52</v>
      </c>
      <c r="W43" s="14" t="s">
        <v>33</v>
      </c>
      <c r="X43" s="10" t="s">
        <v>34</v>
      </c>
      <c r="Z43" s="25" t="s">
        <v>245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ht="15.75" customHeight="1" thickTop="1" thickBot="1" x14ac:dyDescent="0.35">
      <c r="A44" s="9" t="s">
        <v>246</v>
      </c>
      <c r="B44" s="10" t="s">
        <v>247</v>
      </c>
      <c r="C44" s="11">
        <v>43534</v>
      </c>
      <c r="D44" s="11">
        <v>43537</v>
      </c>
      <c r="E44" s="11">
        <v>43597</v>
      </c>
      <c r="F44" s="12">
        <f t="shared" si="0"/>
        <v>60</v>
      </c>
      <c r="G44" s="12">
        <f t="shared" si="1"/>
        <v>3</v>
      </c>
      <c r="H44" s="12"/>
      <c r="I44" s="12">
        <f t="shared" si="2"/>
        <v>3</v>
      </c>
      <c r="J44" s="32" t="str">
        <f>VLOOKUP(I44, Month!A:B, 2, FALSE)</f>
        <v>March</v>
      </c>
      <c r="K44" s="11" t="b">
        <f t="shared" si="3"/>
        <v>0</v>
      </c>
      <c r="L44" s="10">
        <v>2</v>
      </c>
      <c r="M44" s="10" t="s">
        <v>26</v>
      </c>
      <c r="N44" s="10">
        <v>2</v>
      </c>
      <c r="O44" s="13" t="s">
        <v>248</v>
      </c>
      <c r="P44" s="10" t="s">
        <v>249</v>
      </c>
      <c r="Q44" s="10" t="s">
        <v>39</v>
      </c>
      <c r="R44" s="10" t="str">
        <f t="shared" si="6"/>
        <v>Hampton,VA</v>
      </c>
      <c r="S44" s="10" t="s">
        <v>30</v>
      </c>
      <c r="T44" s="10" t="s">
        <v>31</v>
      </c>
      <c r="U44" s="10">
        <f t="shared" si="7"/>
        <v>54</v>
      </c>
      <c r="V44" s="10" t="s">
        <v>32</v>
      </c>
      <c r="W44" s="14" t="s">
        <v>33</v>
      </c>
      <c r="X44" s="10" t="s">
        <v>42</v>
      </c>
      <c r="Z44" s="25" t="s">
        <v>250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ht="15.75" customHeight="1" thickTop="1" thickBot="1" x14ac:dyDescent="0.35">
      <c r="A45" s="9" t="s">
        <v>251</v>
      </c>
      <c r="B45" s="10" t="s">
        <v>252</v>
      </c>
      <c r="C45" s="11">
        <v>43539</v>
      </c>
      <c r="D45" s="11">
        <v>43550</v>
      </c>
      <c r="E45" s="11">
        <v>43561</v>
      </c>
      <c r="F45" s="12">
        <f t="shared" si="0"/>
        <v>11</v>
      </c>
      <c r="G45" s="12">
        <f t="shared" si="1"/>
        <v>2</v>
      </c>
      <c r="H45" s="12"/>
      <c r="I45" s="12">
        <f t="shared" si="2"/>
        <v>3</v>
      </c>
      <c r="J45" s="32" t="str">
        <f>VLOOKUP(I45, Month!A:B, 2, FALSE)</f>
        <v>March</v>
      </c>
      <c r="K45" s="11" t="b">
        <f t="shared" si="3"/>
        <v>0</v>
      </c>
      <c r="L45" s="10">
        <v>617</v>
      </c>
      <c r="M45" s="10" t="s">
        <v>26</v>
      </c>
      <c r="N45" s="10">
        <v>9766</v>
      </c>
      <c r="O45" s="13" t="s">
        <v>163</v>
      </c>
      <c r="P45" s="10" t="s">
        <v>253</v>
      </c>
      <c r="Q45" s="10" t="s">
        <v>254</v>
      </c>
      <c r="R45" s="10" t="str">
        <f t="shared" si="6"/>
        <v>Collingswood,NJ</v>
      </c>
      <c r="S45" s="10" t="s">
        <v>30</v>
      </c>
      <c r="T45" s="10" t="s">
        <v>51</v>
      </c>
      <c r="U45" s="10">
        <f t="shared" si="7"/>
        <v>54</v>
      </c>
      <c r="V45" s="10" t="s">
        <v>52</v>
      </c>
      <c r="W45" s="14" t="s">
        <v>33</v>
      </c>
      <c r="X45" s="10" t="s">
        <v>34</v>
      </c>
      <c r="Z45" s="25" t="s">
        <v>255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ht="15.75" customHeight="1" thickTop="1" thickBot="1" x14ac:dyDescent="0.35">
      <c r="A46" s="9" t="s">
        <v>256</v>
      </c>
      <c r="B46" s="10" t="s">
        <v>257</v>
      </c>
      <c r="C46" s="11">
        <v>43542</v>
      </c>
      <c r="D46" s="11">
        <v>43543</v>
      </c>
      <c r="E46" s="11">
        <v>43576</v>
      </c>
      <c r="F46" s="12">
        <f t="shared" si="0"/>
        <v>33</v>
      </c>
      <c r="G46" s="12">
        <f t="shared" si="1"/>
        <v>2</v>
      </c>
      <c r="H46" s="12"/>
      <c r="I46" s="12">
        <f t="shared" si="2"/>
        <v>3</v>
      </c>
      <c r="J46" s="32" t="str">
        <f>VLOOKUP(I46, Month!A:B, 2, FALSE)</f>
        <v>March</v>
      </c>
      <c r="K46" s="11" t="b">
        <f t="shared" si="3"/>
        <v>0</v>
      </c>
      <c r="L46" s="10">
        <v>272</v>
      </c>
      <c r="M46" s="10" t="s">
        <v>71</v>
      </c>
      <c r="N46" s="10">
        <v>15456</v>
      </c>
      <c r="O46" s="13" t="s">
        <v>188</v>
      </c>
      <c r="P46" s="10" t="s">
        <v>258</v>
      </c>
      <c r="Q46" s="10" t="s">
        <v>259</v>
      </c>
      <c r="R46" s="10" t="str">
        <f t="shared" si="6"/>
        <v>Krempe,Schleswig-Holstein</v>
      </c>
      <c r="S46" s="10" t="s">
        <v>260</v>
      </c>
      <c r="T46" s="10" t="s">
        <v>51</v>
      </c>
      <c r="U46" s="10">
        <f t="shared" si="7"/>
        <v>54</v>
      </c>
      <c r="V46" s="10" t="s">
        <v>52</v>
      </c>
      <c r="W46" s="14" t="s">
        <v>33</v>
      </c>
      <c r="X46" s="10" t="s">
        <v>34</v>
      </c>
      <c r="Z46" s="25" t="s">
        <v>261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ht="15.75" customHeight="1" thickTop="1" thickBot="1" x14ac:dyDescent="0.35">
      <c r="A47" s="9" t="s">
        <v>262</v>
      </c>
      <c r="B47" s="10" t="s">
        <v>263</v>
      </c>
      <c r="C47" s="11">
        <v>43542</v>
      </c>
      <c r="D47" s="11">
        <v>43543</v>
      </c>
      <c r="E47" s="11">
        <v>43573</v>
      </c>
      <c r="F47" s="12">
        <f t="shared" si="0"/>
        <v>30</v>
      </c>
      <c r="G47" s="12">
        <f t="shared" si="1"/>
        <v>2</v>
      </c>
      <c r="H47" s="12"/>
      <c r="I47" s="12">
        <f t="shared" si="2"/>
        <v>3</v>
      </c>
      <c r="J47" s="32" t="str">
        <f>VLOOKUP(I47, Month!A:B, 2, FALSE)</f>
        <v>March</v>
      </c>
      <c r="K47" s="11" t="b">
        <f t="shared" si="3"/>
        <v>0</v>
      </c>
      <c r="L47" s="10">
        <v>725</v>
      </c>
      <c r="M47" s="10" t="s">
        <v>26</v>
      </c>
      <c r="N47" s="10">
        <v>12400</v>
      </c>
      <c r="O47" s="13" t="s">
        <v>264</v>
      </c>
      <c r="P47" s="10" t="s">
        <v>265</v>
      </c>
      <c r="Q47" s="10" t="s">
        <v>65</v>
      </c>
      <c r="R47" s="10" t="str">
        <f t="shared" si="6"/>
        <v>San Francisco,CA</v>
      </c>
      <c r="S47" s="10" t="s">
        <v>30</v>
      </c>
      <c r="T47" s="10" t="s">
        <v>51</v>
      </c>
      <c r="U47" s="10">
        <f t="shared" si="7"/>
        <v>54</v>
      </c>
      <c r="V47" s="10" t="s">
        <v>52</v>
      </c>
      <c r="W47" s="14" t="s">
        <v>33</v>
      </c>
      <c r="X47" s="10" t="s">
        <v>34</v>
      </c>
      <c r="Z47" s="25" t="s">
        <v>266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ht="15.75" customHeight="1" thickTop="1" thickBot="1" x14ac:dyDescent="0.3">
      <c r="A48" s="9" t="s">
        <v>267</v>
      </c>
      <c r="B48" s="10" t="s">
        <v>268</v>
      </c>
      <c r="C48" s="11">
        <v>43543</v>
      </c>
      <c r="D48" s="11">
        <v>43662</v>
      </c>
      <c r="E48" s="11">
        <v>43683</v>
      </c>
      <c r="F48" s="12">
        <f t="shared" si="0"/>
        <v>21</v>
      </c>
      <c r="G48" s="12">
        <f t="shared" si="1"/>
        <v>2</v>
      </c>
      <c r="H48" s="12"/>
      <c r="I48" s="12">
        <f t="shared" si="2"/>
        <v>7</v>
      </c>
      <c r="J48" s="32" t="str">
        <f>VLOOKUP(I48, Month!A:B, 2, FALSE)</f>
        <v>July</v>
      </c>
      <c r="K48" s="11" t="b">
        <f t="shared" si="3"/>
        <v>0</v>
      </c>
      <c r="L48" s="10">
        <v>160</v>
      </c>
      <c r="M48" s="10" t="s">
        <v>269</v>
      </c>
      <c r="N48" s="10">
        <v>87445</v>
      </c>
      <c r="O48" s="13" t="s">
        <v>151</v>
      </c>
      <c r="P48" s="10" t="s">
        <v>270</v>
      </c>
      <c r="Q48" s="10" t="s">
        <v>271</v>
      </c>
      <c r="R48" s="10" t="str">
        <f t="shared" si="6"/>
        <v>Hong Kong,Hong Kong Island</v>
      </c>
      <c r="S48" s="10" t="s">
        <v>270</v>
      </c>
      <c r="T48" s="10" t="s">
        <v>66</v>
      </c>
      <c r="U48" s="10">
        <f t="shared" si="7"/>
        <v>54</v>
      </c>
      <c r="V48" s="10" t="s">
        <v>67</v>
      </c>
      <c r="W48" s="14" t="s">
        <v>33</v>
      </c>
      <c r="X48" s="10" t="s">
        <v>34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ht="15.75" customHeight="1" thickTop="1" thickBot="1" x14ac:dyDescent="0.3">
      <c r="A49" s="9" t="s">
        <v>272</v>
      </c>
      <c r="B49" s="10" t="s">
        <v>273</v>
      </c>
      <c r="C49" s="11">
        <v>43543</v>
      </c>
      <c r="D49" s="11">
        <v>43552</v>
      </c>
      <c r="E49" s="11">
        <v>43601</v>
      </c>
      <c r="F49" s="12">
        <f t="shared" si="0"/>
        <v>49</v>
      </c>
      <c r="G49" s="12">
        <f t="shared" si="1"/>
        <v>4</v>
      </c>
      <c r="H49" s="12"/>
      <c r="I49" s="12">
        <f t="shared" si="2"/>
        <v>3</v>
      </c>
      <c r="J49" s="32" t="str">
        <f>VLOOKUP(I49, Month!A:B, 2, FALSE)</f>
        <v>March</v>
      </c>
      <c r="K49" s="11" t="b">
        <f t="shared" si="3"/>
        <v>0</v>
      </c>
      <c r="L49" s="10">
        <v>56</v>
      </c>
      <c r="M49" s="10" t="s">
        <v>26</v>
      </c>
      <c r="N49" s="10">
        <v>4046.69</v>
      </c>
      <c r="O49" s="13" t="s">
        <v>63</v>
      </c>
      <c r="P49" s="10" t="s">
        <v>274</v>
      </c>
      <c r="Q49" s="10" t="s">
        <v>254</v>
      </c>
      <c r="R49" s="10" t="str">
        <f t="shared" si="6"/>
        <v>New Brunswick,NJ</v>
      </c>
      <c r="S49" s="10" t="s">
        <v>30</v>
      </c>
      <c r="T49" s="10" t="s">
        <v>51</v>
      </c>
      <c r="U49" s="10">
        <f t="shared" si="7"/>
        <v>54</v>
      </c>
      <c r="V49" s="10" t="s">
        <v>52</v>
      </c>
      <c r="W49" s="14" t="s">
        <v>33</v>
      </c>
      <c r="X49" s="10" t="s">
        <v>34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ht="15.75" customHeight="1" thickTop="1" thickBot="1" x14ac:dyDescent="0.3">
      <c r="A50" s="9" t="s">
        <v>275</v>
      </c>
      <c r="B50" s="10" t="s">
        <v>276</v>
      </c>
      <c r="C50" s="11">
        <v>43545</v>
      </c>
      <c r="D50" s="11">
        <v>43557</v>
      </c>
      <c r="E50" s="11">
        <v>43587</v>
      </c>
      <c r="F50" s="12">
        <f t="shared" si="0"/>
        <v>30</v>
      </c>
      <c r="G50" s="12">
        <f t="shared" si="1"/>
        <v>2</v>
      </c>
      <c r="H50" s="12"/>
      <c r="I50" s="12">
        <f t="shared" si="2"/>
        <v>4</v>
      </c>
      <c r="J50" s="32" t="str">
        <f>VLOOKUP(I50, Month!A:B, 2, FALSE)</f>
        <v>April</v>
      </c>
      <c r="K50" s="11" t="b">
        <f t="shared" si="3"/>
        <v>0</v>
      </c>
      <c r="L50" s="10">
        <v>78</v>
      </c>
      <c r="M50" s="10" t="s">
        <v>26</v>
      </c>
      <c r="N50" s="10">
        <v>2707</v>
      </c>
      <c r="O50" s="13" t="s">
        <v>163</v>
      </c>
      <c r="P50" s="10" t="s">
        <v>277</v>
      </c>
      <c r="Q50" s="10" t="s">
        <v>224</v>
      </c>
      <c r="R50" s="10" t="str">
        <f t="shared" si="6"/>
        <v>Provo,UT</v>
      </c>
      <c r="S50" s="10" t="s">
        <v>30</v>
      </c>
      <c r="T50" s="10" t="s">
        <v>66</v>
      </c>
      <c r="U50" s="10">
        <f t="shared" si="7"/>
        <v>54</v>
      </c>
      <c r="V50" s="10" t="s">
        <v>67</v>
      </c>
      <c r="W50" s="14" t="s">
        <v>33</v>
      </c>
      <c r="X50" s="10" t="s">
        <v>34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ht="15.75" customHeight="1" thickTop="1" thickBot="1" x14ac:dyDescent="0.3">
      <c r="A51" s="9" t="s">
        <v>278</v>
      </c>
      <c r="B51" s="10" t="s">
        <v>279</v>
      </c>
      <c r="C51" s="11">
        <v>43546</v>
      </c>
      <c r="D51" s="11">
        <v>43570</v>
      </c>
      <c r="E51" s="11">
        <v>43600</v>
      </c>
      <c r="F51" s="12">
        <f t="shared" si="0"/>
        <v>30</v>
      </c>
      <c r="G51" s="12">
        <f t="shared" si="1"/>
        <v>1</v>
      </c>
      <c r="H51" s="12"/>
      <c r="I51" s="12">
        <f t="shared" si="2"/>
        <v>4</v>
      </c>
      <c r="J51" s="32" t="str">
        <f>VLOOKUP(I51, Month!A:B, 2, FALSE)</f>
        <v>April</v>
      </c>
      <c r="K51" s="11" t="b">
        <f t="shared" si="3"/>
        <v>0</v>
      </c>
      <c r="L51" s="10">
        <v>18</v>
      </c>
      <c r="M51" s="10" t="s">
        <v>26</v>
      </c>
      <c r="N51" s="10">
        <v>1154</v>
      </c>
      <c r="O51" s="13" t="s">
        <v>228</v>
      </c>
      <c r="P51" s="10" t="s">
        <v>280</v>
      </c>
      <c r="Q51" s="10" t="s">
        <v>185</v>
      </c>
      <c r="R51" s="10" t="str">
        <f t="shared" si="6"/>
        <v>East Lansing,MI</v>
      </c>
      <c r="S51" s="10" t="s">
        <v>30</v>
      </c>
      <c r="T51" s="10" t="s">
        <v>66</v>
      </c>
      <c r="U51" s="10">
        <f t="shared" si="7"/>
        <v>54</v>
      </c>
      <c r="V51" s="10" t="s">
        <v>67</v>
      </c>
      <c r="W51" s="14" t="s">
        <v>33</v>
      </c>
      <c r="X51" s="10" t="s">
        <v>42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ht="15.75" customHeight="1" thickTop="1" thickBot="1" x14ac:dyDescent="0.3">
      <c r="A52" s="9" t="s">
        <v>281</v>
      </c>
      <c r="B52" s="10" t="s">
        <v>282</v>
      </c>
      <c r="C52" s="11">
        <v>43550</v>
      </c>
      <c r="D52" s="11">
        <v>43552</v>
      </c>
      <c r="E52" s="11">
        <v>43572</v>
      </c>
      <c r="F52" s="12">
        <f t="shared" si="0"/>
        <v>20</v>
      </c>
      <c r="G52" s="12">
        <f t="shared" si="1"/>
        <v>4</v>
      </c>
      <c r="H52" s="12"/>
      <c r="I52" s="12">
        <f t="shared" si="2"/>
        <v>3</v>
      </c>
      <c r="J52" s="32" t="str">
        <f>VLOOKUP(I52, Month!A:B, 2, FALSE)</f>
        <v>March</v>
      </c>
      <c r="K52" s="11" t="b">
        <f t="shared" si="3"/>
        <v>0</v>
      </c>
      <c r="L52" s="10">
        <v>96</v>
      </c>
      <c r="M52" s="10" t="s">
        <v>26</v>
      </c>
      <c r="N52" s="10">
        <v>2731</v>
      </c>
      <c r="O52" s="13" t="s">
        <v>163</v>
      </c>
      <c r="P52" s="10" t="s">
        <v>283</v>
      </c>
      <c r="Q52" s="10" t="s">
        <v>106</v>
      </c>
      <c r="R52" s="10" t="str">
        <f t="shared" si="6"/>
        <v>New York,NY</v>
      </c>
      <c r="S52" s="10" t="s">
        <v>30</v>
      </c>
      <c r="T52" s="10" t="s">
        <v>51</v>
      </c>
      <c r="U52" s="10">
        <f t="shared" si="7"/>
        <v>54</v>
      </c>
      <c r="V52" s="10" t="s">
        <v>52</v>
      </c>
      <c r="W52" s="14" t="s">
        <v>33</v>
      </c>
      <c r="X52" s="10" t="s">
        <v>34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ht="15.75" customHeight="1" thickTop="1" thickBot="1" x14ac:dyDescent="0.3">
      <c r="A53" s="9" t="s">
        <v>284</v>
      </c>
      <c r="B53" s="10" t="s">
        <v>285</v>
      </c>
      <c r="C53" s="11">
        <v>43551</v>
      </c>
      <c r="D53" s="11">
        <v>43556</v>
      </c>
      <c r="E53" s="11">
        <v>43570</v>
      </c>
      <c r="F53" s="12">
        <f t="shared" si="0"/>
        <v>14</v>
      </c>
      <c r="G53" s="12">
        <f t="shared" si="1"/>
        <v>1</v>
      </c>
      <c r="H53" s="12"/>
      <c r="I53" s="12">
        <f t="shared" si="2"/>
        <v>4</v>
      </c>
      <c r="J53" s="32" t="str">
        <f>VLOOKUP(I53, Month!A:B, 2, FALSE)</f>
        <v>April</v>
      </c>
      <c r="K53" s="11" t="b">
        <f t="shared" si="3"/>
        <v>0</v>
      </c>
      <c r="L53" s="10">
        <v>228</v>
      </c>
      <c r="M53" s="10" t="s">
        <v>26</v>
      </c>
      <c r="N53" s="10">
        <v>16047</v>
      </c>
      <c r="O53" s="13" t="s">
        <v>78</v>
      </c>
      <c r="P53" s="10" t="s">
        <v>286</v>
      </c>
      <c r="Q53" s="10" t="s">
        <v>287</v>
      </c>
      <c r="R53" s="10" t="str">
        <f t="shared" si="6"/>
        <v>Brandon,MS</v>
      </c>
      <c r="S53" s="10" t="s">
        <v>30</v>
      </c>
      <c r="T53" s="10" t="s">
        <v>51</v>
      </c>
      <c r="U53" s="10">
        <f t="shared" si="7"/>
        <v>54</v>
      </c>
      <c r="V53" s="10" t="s">
        <v>52</v>
      </c>
      <c r="W53" s="14" t="s">
        <v>33</v>
      </c>
      <c r="X53" s="10" t="s">
        <v>34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ht="15.75" customHeight="1" thickTop="1" thickBot="1" x14ac:dyDescent="0.3">
      <c r="A54" s="9" t="s">
        <v>288</v>
      </c>
      <c r="B54" s="10" t="s">
        <v>289</v>
      </c>
      <c r="C54" s="11">
        <v>43553</v>
      </c>
      <c r="D54" s="11">
        <v>43605</v>
      </c>
      <c r="E54" s="11">
        <v>43635</v>
      </c>
      <c r="F54" s="12">
        <f t="shared" si="0"/>
        <v>30</v>
      </c>
      <c r="G54" s="12">
        <f t="shared" si="1"/>
        <v>1</v>
      </c>
      <c r="H54" s="12"/>
      <c r="I54" s="12">
        <f t="shared" si="2"/>
        <v>5</v>
      </c>
      <c r="J54" s="32" t="str">
        <f>VLOOKUP(I54, Month!A:B, 2, FALSE)</f>
        <v>May</v>
      </c>
      <c r="K54" s="11" t="b">
        <f t="shared" si="3"/>
        <v>0</v>
      </c>
      <c r="L54" s="10">
        <v>157</v>
      </c>
      <c r="M54" s="10" t="s">
        <v>46</v>
      </c>
      <c r="N54" s="10">
        <v>4313</v>
      </c>
      <c r="O54" s="13" t="s">
        <v>157</v>
      </c>
      <c r="P54" s="10" t="s">
        <v>290</v>
      </c>
      <c r="Q54" s="10" t="s">
        <v>49</v>
      </c>
      <c r="R54" s="10" t="str">
        <f t="shared" si="6"/>
        <v>Wales,England</v>
      </c>
      <c r="S54" s="10" t="s">
        <v>50</v>
      </c>
      <c r="T54" s="10" t="s">
        <v>66</v>
      </c>
      <c r="U54" s="10">
        <f t="shared" si="7"/>
        <v>54</v>
      </c>
      <c r="V54" s="10" t="s">
        <v>67</v>
      </c>
      <c r="W54" s="14" t="s">
        <v>33</v>
      </c>
      <c r="X54" s="10" t="s">
        <v>34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ht="15.75" customHeight="1" thickTop="1" thickBot="1" x14ac:dyDescent="0.3">
      <c r="A55" s="9" t="s">
        <v>291</v>
      </c>
      <c r="B55" s="10" t="s">
        <v>292</v>
      </c>
      <c r="C55" s="11">
        <v>43554</v>
      </c>
      <c r="D55" s="11">
        <v>43560</v>
      </c>
      <c r="E55" s="11">
        <v>43592</v>
      </c>
      <c r="F55" s="12">
        <f t="shared" si="0"/>
        <v>32</v>
      </c>
      <c r="G55" s="12">
        <f t="shared" si="1"/>
        <v>5</v>
      </c>
      <c r="H55" s="12"/>
      <c r="I55" s="12">
        <f t="shared" si="2"/>
        <v>4</v>
      </c>
      <c r="J55" s="32" t="str">
        <f>VLOOKUP(I55, Month!A:B, 2, FALSE)</f>
        <v>April</v>
      </c>
      <c r="K55" s="11" t="b">
        <f t="shared" si="3"/>
        <v>0</v>
      </c>
      <c r="L55" s="10">
        <v>341</v>
      </c>
      <c r="M55" s="10" t="s">
        <v>26</v>
      </c>
      <c r="N55" s="10">
        <v>13032</v>
      </c>
      <c r="O55" s="13" t="s">
        <v>228</v>
      </c>
      <c r="P55" s="10" t="s">
        <v>293</v>
      </c>
      <c r="Q55" s="10" t="s">
        <v>202</v>
      </c>
      <c r="R55" s="10" t="str">
        <f t="shared" si="6"/>
        <v>Naperville,IL</v>
      </c>
      <c r="S55" s="10" t="s">
        <v>30</v>
      </c>
      <c r="T55" s="10" t="s">
        <v>51</v>
      </c>
      <c r="U55" s="10">
        <f t="shared" si="7"/>
        <v>54</v>
      </c>
      <c r="V55" s="10" t="s">
        <v>52</v>
      </c>
      <c r="W55" s="14" t="s">
        <v>33</v>
      </c>
      <c r="X55" s="10" t="s">
        <v>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ht="15.75" customHeight="1" thickTop="1" thickBot="1" x14ac:dyDescent="0.3">
      <c r="A56" s="9" t="s">
        <v>294</v>
      </c>
      <c r="B56" s="10" t="s">
        <v>295</v>
      </c>
      <c r="C56" s="11">
        <v>43556</v>
      </c>
      <c r="D56" s="11">
        <v>43561</v>
      </c>
      <c r="E56" s="11">
        <v>43576</v>
      </c>
      <c r="F56" s="12">
        <f t="shared" si="0"/>
        <v>15</v>
      </c>
      <c r="G56" s="12">
        <f t="shared" si="1"/>
        <v>6</v>
      </c>
      <c r="H56" s="12"/>
      <c r="I56" s="12">
        <f t="shared" si="2"/>
        <v>4</v>
      </c>
      <c r="J56" s="32" t="str">
        <f>VLOOKUP(I56, Month!A:B, 2, FALSE)</f>
        <v>April</v>
      </c>
      <c r="K56" s="11" t="b">
        <f t="shared" si="3"/>
        <v>0</v>
      </c>
      <c r="L56" s="10">
        <v>7</v>
      </c>
      <c r="M56" s="10" t="s">
        <v>71</v>
      </c>
      <c r="N56" s="10">
        <v>197</v>
      </c>
      <c r="O56" s="13" t="s">
        <v>296</v>
      </c>
      <c r="P56" s="10" t="s">
        <v>297</v>
      </c>
      <c r="Q56" s="10" t="s">
        <v>244</v>
      </c>
      <c r="R56" s="10" t="str">
        <f t="shared" si="6"/>
        <v>Bretagne,Centre</v>
      </c>
      <c r="S56" s="10" t="s">
        <v>148</v>
      </c>
      <c r="T56" s="10" t="s">
        <v>51</v>
      </c>
      <c r="U56" s="10">
        <f t="shared" si="7"/>
        <v>54</v>
      </c>
      <c r="V56" s="10" t="s">
        <v>52</v>
      </c>
      <c r="W56" s="14" t="s">
        <v>33</v>
      </c>
      <c r="X56" s="10" t="s">
        <v>34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ht="15.75" customHeight="1" thickTop="1" thickBot="1" x14ac:dyDescent="0.3">
      <c r="A57" s="9" t="s">
        <v>298</v>
      </c>
      <c r="B57" s="10" t="s">
        <v>299</v>
      </c>
      <c r="C57" s="11">
        <v>43558</v>
      </c>
      <c r="D57" s="11">
        <v>43571</v>
      </c>
      <c r="E57" s="11">
        <v>43587</v>
      </c>
      <c r="F57" s="12">
        <f t="shared" si="0"/>
        <v>16</v>
      </c>
      <c r="G57" s="12">
        <f t="shared" si="1"/>
        <v>2</v>
      </c>
      <c r="H57" s="12"/>
      <c r="I57" s="12">
        <f t="shared" si="2"/>
        <v>4</v>
      </c>
      <c r="J57" s="32" t="str">
        <f>VLOOKUP(I57, Month!A:B, 2, FALSE)</f>
        <v>April</v>
      </c>
      <c r="K57" s="11" t="b">
        <f t="shared" si="3"/>
        <v>0</v>
      </c>
      <c r="L57" s="10">
        <v>26004</v>
      </c>
      <c r="M57" s="10" t="s">
        <v>26</v>
      </c>
      <c r="N57" s="10">
        <v>1367901.33</v>
      </c>
      <c r="O57" s="13" t="s">
        <v>300</v>
      </c>
      <c r="P57" s="10" t="s">
        <v>301</v>
      </c>
      <c r="Q57" s="10" t="s">
        <v>29</v>
      </c>
      <c r="R57" s="10" t="str">
        <f t="shared" si="6"/>
        <v>Boynton Beach,FL</v>
      </c>
      <c r="S57" s="10" t="s">
        <v>30</v>
      </c>
      <c r="T57" s="10" t="s">
        <v>51</v>
      </c>
      <c r="U57" s="10">
        <f t="shared" si="7"/>
        <v>54</v>
      </c>
      <c r="V57" s="10" t="s">
        <v>52</v>
      </c>
      <c r="W57" s="14" t="s">
        <v>33</v>
      </c>
      <c r="X57" s="10" t="s">
        <v>34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ht="15.75" customHeight="1" thickTop="1" thickBot="1" x14ac:dyDescent="0.3">
      <c r="A58" s="9" t="s">
        <v>302</v>
      </c>
      <c r="B58" s="10" t="s">
        <v>303</v>
      </c>
      <c r="C58" s="11">
        <v>43564</v>
      </c>
      <c r="D58" s="11">
        <v>43578</v>
      </c>
      <c r="E58" s="11">
        <v>43608</v>
      </c>
      <c r="F58" s="12">
        <f t="shared" si="0"/>
        <v>30</v>
      </c>
      <c r="G58" s="12">
        <f t="shared" si="1"/>
        <v>2</v>
      </c>
      <c r="H58" s="12"/>
      <c r="I58" s="12">
        <f t="shared" si="2"/>
        <v>4</v>
      </c>
      <c r="J58" s="32" t="str">
        <f>VLOOKUP(I58, Month!A:B, 2, FALSE)</f>
        <v>April</v>
      </c>
      <c r="K58" s="11" t="b">
        <f t="shared" si="3"/>
        <v>0</v>
      </c>
      <c r="L58" s="10">
        <v>71</v>
      </c>
      <c r="M58" s="10" t="s">
        <v>26</v>
      </c>
      <c r="N58" s="10">
        <v>1633</v>
      </c>
      <c r="O58" s="13" t="s">
        <v>304</v>
      </c>
      <c r="P58" s="10" t="s">
        <v>305</v>
      </c>
      <c r="Q58" s="10" t="s">
        <v>306</v>
      </c>
      <c r="R58" s="10" t="str">
        <f t="shared" si="6"/>
        <v>College Park,MD</v>
      </c>
      <c r="S58" s="10" t="s">
        <v>30</v>
      </c>
      <c r="T58" s="10" t="s">
        <v>66</v>
      </c>
      <c r="U58" s="10">
        <f t="shared" si="7"/>
        <v>54</v>
      </c>
      <c r="V58" s="10" t="s">
        <v>67</v>
      </c>
      <c r="W58" s="14" t="s">
        <v>33</v>
      </c>
      <c r="X58" s="10" t="s">
        <v>42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ht="15.75" customHeight="1" thickTop="1" thickBot="1" x14ac:dyDescent="0.3">
      <c r="A59" s="9" t="s">
        <v>307</v>
      </c>
      <c r="B59" s="10" t="s">
        <v>308</v>
      </c>
      <c r="C59" s="11">
        <v>43564</v>
      </c>
      <c r="D59" s="11">
        <v>43574</v>
      </c>
      <c r="E59" s="11">
        <v>43605</v>
      </c>
      <c r="F59" s="12">
        <f t="shared" si="0"/>
        <v>31</v>
      </c>
      <c r="G59" s="12">
        <f t="shared" si="1"/>
        <v>5</v>
      </c>
      <c r="H59" s="12"/>
      <c r="I59" s="12">
        <f t="shared" si="2"/>
        <v>4</v>
      </c>
      <c r="J59" s="32" t="str">
        <f>VLOOKUP(I59, Month!A:B, 2, FALSE)</f>
        <v>April</v>
      </c>
      <c r="K59" s="11" t="b">
        <f t="shared" si="3"/>
        <v>0</v>
      </c>
      <c r="L59" s="10">
        <v>22</v>
      </c>
      <c r="M59" s="10" t="s">
        <v>26</v>
      </c>
      <c r="N59" s="10">
        <v>1364</v>
      </c>
      <c r="O59" s="13" t="s">
        <v>78</v>
      </c>
      <c r="P59" s="10" t="s">
        <v>309</v>
      </c>
      <c r="Q59" s="10" t="s">
        <v>219</v>
      </c>
      <c r="R59" s="10" t="str">
        <f t="shared" si="6"/>
        <v>Durango,CO</v>
      </c>
      <c r="S59" s="10" t="s">
        <v>30</v>
      </c>
      <c r="T59" s="10" t="s">
        <v>310</v>
      </c>
      <c r="U59" s="10">
        <f t="shared" si="7"/>
        <v>54</v>
      </c>
      <c r="V59" s="10" t="s">
        <v>311</v>
      </c>
      <c r="W59" s="14" t="s">
        <v>33</v>
      </c>
      <c r="X59" s="10" t="s">
        <v>42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ht="15.75" customHeight="1" thickTop="1" thickBot="1" x14ac:dyDescent="0.3">
      <c r="A60" s="9" t="s">
        <v>312</v>
      </c>
      <c r="B60" s="10" t="s">
        <v>313</v>
      </c>
      <c r="C60" s="11">
        <v>43566</v>
      </c>
      <c r="D60" s="11">
        <v>43572</v>
      </c>
      <c r="E60" s="11">
        <v>43602</v>
      </c>
      <c r="F60" s="12">
        <f t="shared" si="0"/>
        <v>30</v>
      </c>
      <c r="G60" s="12">
        <f t="shared" si="1"/>
        <v>3</v>
      </c>
      <c r="H60" s="12"/>
      <c r="I60" s="12">
        <f t="shared" si="2"/>
        <v>4</v>
      </c>
      <c r="J60" s="32" t="str">
        <f>VLOOKUP(I60, Month!A:B, 2, FALSE)</f>
        <v>April</v>
      </c>
      <c r="K60" s="11" t="b">
        <f t="shared" si="3"/>
        <v>0</v>
      </c>
      <c r="L60" s="10">
        <v>319</v>
      </c>
      <c r="M60" s="10" t="s">
        <v>26</v>
      </c>
      <c r="N60" s="10">
        <v>27666</v>
      </c>
      <c r="O60" s="13" t="s">
        <v>228</v>
      </c>
      <c r="P60" s="10" t="s">
        <v>314</v>
      </c>
      <c r="Q60" s="10" t="s">
        <v>224</v>
      </c>
      <c r="R60" s="10" t="str">
        <f t="shared" si="6"/>
        <v>Salt Lake City,UT</v>
      </c>
      <c r="S60" s="10" t="s">
        <v>30</v>
      </c>
      <c r="T60" s="10" t="s">
        <v>51</v>
      </c>
      <c r="U60" s="10">
        <f t="shared" si="7"/>
        <v>54</v>
      </c>
      <c r="V60" s="10" t="s">
        <v>52</v>
      </c>
      <c r="W60" s="14" t="s">
        <v>33</v>
      </c>
      <c r="X60" s="10" t="s">
        <v>34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ht="15.75" customHeight="1" thickTop="1" thickBot="1" x14ac:dyDescent="0.3">
      <c r="A61" s="9" t="s">
        <v>315</v>
      </c>
      <c r="B61" s="10" t="s">
        <v>316</v>
      </c>
      <c r="C61" s="11">
        <v>43567</v>
      </c>
      <c r="D61" s="11">
        <v>43582</v>
      </c>
      <c r="E61" s="11">
        <v>43617</v>
      </c>
      <c r="F61" s="12">
        <f t="shared" si="0"/>
        <v>35</v>
      </c>
      <c r="G61" s="12">
        <f t="shared" si="1"/>
        <v>6</v>
      </c>
      <c r="H61" s="12"/>
      <c r="I61" s="12">
        <f t="shared" si="2"/>
        <v>4</v>
      </c>
      <c r="J61" s="32" t="str">
        <f>VLOOKUP(I61, Month!A:B, 2, FALSE)</f>
        <v>April</v>
      </c>
      <c r="K61" s="11" t="b">
        <f t="shared" si="3"/>
        <v>0</v>
      </c>
      <c r="L61" s="10">
        <v>3</v>
      </c>
      <c r="M61" s="10" t="s">
        <v>269</v>
      </c>
      <c r="N61" s="10">
        <v>40</v>
      </c>
      <c r="O61" s="13" t="s">
        <v>151</v>
      </c>
      <c r="P61" s="10" t="s">
        <v>270</v>
      </c>
      <c r="Q61" s="10" t="s">
        <v>271</v>
      </c>
      <c r="R61" s="10" t="str">
        <f t="shared" si="6"/>
        <v>Hong Kong,Hong Kong Island</v>
      </c>
      <c r="S61" s="10" t="s">
        <v>270</v>
      </c>
      <c r="T61" s="10" t="s">
        <v>40</v>
      </c>
      <c r="U61" s="10">
        <f t="shared" si="7"/>
        <v>54</v>
      </c>
      <c r="V61" s="10" t="s">
        <v>41</v>
      </c>
      <c r="W61" s="14" t="s">
        <v>33</v>
      </c>
      <c r="X61" s="10" t="s">
        <v>42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ht="15.75" customHeight="1" thickTop="1" thickBot="1" x14ac:dyDescent="0.3">
      <c r="A62" s="9" t="s">
        <v>317</v>
      </c>
      <c r="B62" s="10" t="s">
        <v>318</v>
      </c>
      <c r="C62" s="11">
        <v>43570</v>
      </c>
      <c r="D62" s="11">
        <v>43603</v>
      </c>
      <c r="E62" s="11">
        <v>43623</v>
      </c>
      <c r="F62" s="12">
        <f t="shared" si="0"/>
        <v>20</v>
      </c>
      <c r="G62" s="12">
        <f t="shared" si="1"/>
        <v>6</v>
      </c>
      <c r="H62" s="12"/>
      <c r="I62" s="12">
        <f t="shared" si="2"/>
        <v>5</v>
      </c>
      <c r="J62" s="32" t="str">
        <f>VLOOKUP(I62, Month!A:B, 2, FALSE)</f>
        <v>May</v>
      </c>
      <c r="K62" s="11" t="b">
        <f t="shared" si="3"/>
        <v>0</v>
      </c>
      <c r="L62" s="10">
        <v>193</v>
      </c>
      <c r="M62" s="10" t="s">
        <v>26</v>
      </c>
      <c r="N62" s="10">
        <v>10558</v>
      </c>
      <c r="O62" s="13" t="s">
        <v>319</v>
      </c>
      <c r="P62" s="10" t="s">
        <v>320</v>
      </c>
      <c r="Q62" s="10" t="s">
        <v>65</v>
      </c>
      <c r="R62" s="10" t="str">
        <f t="shared" si="6"/>
        <v>Hayward,CA</v>
      </c>
      <c r="S62" s="10" t="s">
        <v>30</v>
      </c>
      <c r="T62" s="10" t="s">
        <v>66</v>
      </c>
      <c r="U62" s="10">
        <f t="shared" si="7"/>
        <v>54</v>
      </c>
      <c r="V62" s="10" t="s">
        <v>67</v>
      </c>
      <c r="W62" s="14" t="s">
        <v>33</v>
      </c>
      <c r="X62" s="10" t="s">
        <v>34</v>
      </c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ht="15.75" customHeight="1" thickTop="1" thickBot="1" x14ac:dyDescent="0.3">
      <c r="A63" s="9" t="s">
        <v>321</v>
      </c>
      <c r="B63" s="10" t="s">
        <v>322</v>
      </c>
      <c r="C63" s="11">
        <v>43571</v>
      </c>
      <c r="D63" s="11">
        <v>43572</v>
      </c>
      <c r="E63" s="11">
        <v>43586</v>
      </c>
      <c r="F63" s="12">
        <f t="shared" si="0"/>
        <v>14</v>
      </c>
      <c r="G63" s="12">
        <f t="shared" si="1"/>
        <v>3</v>
      </c>
      <c r="H63" s="12"/>
      <c r="I63" s="12">
        <f t="shared" si="2"/>
        <v>4</v>
      </c>
      <c r="J63" s="32" t="str">
        <f>VLOOKUP(I63, Month!A:B, 2, FALSE)</f>
        <v>April</v>
      </c>
      <c r="K63" s="11" t="b">
        <f t="shared" si="3"/>
        <v>0</v>
      </c>
      <c r="L63" s="10">
        <v>36</v>
      </c>
      <c r="M63" s="10" t="s">
        <v>26</v>
      </c>
      <c r="N63" s="10">
        <v>989</v>
      </c>
      <c r="O63" s="13" t="s">
        <v>188</v>
      </c>
      <c r="P63" s="10" t="s">
        <v>323</v>
      </c>
      <c r="Q63" s="10" t="s">
        <v>324</v>
      </c>
      <c r="R63" s="10" t="str">
        <f t="shared" si="6"/>
        <v>Carrollton,GA</v>
      </c>
      <c r="S63" s="10" t="s">
        <v>30</v>
      </c>
      <c r="T63" s="10" t="s">
        <v>51</v>
      </c>
      <c r="U63" s="10">
        <f t="shared" si="7"/>
        <v>54</v>
      </c>
      <c r="V63" s="10" t="s">
        <v>52</v>
      </c>
      <c r="W63" s="14" t="s">
        <v>33</v>
      </c>
      <c r="X63" s="10" t="s">
        <v>34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ht="15.75" customHeight="1" thickTop="1" thickBot="1" x14ac:dyDescent="0.3">
      <c r="A64" s="9" t="s">
        <v>325</v>
      </c>
      <c r="B64" s="10" t="s">
        <v>326</v>
      </c>
      <c r="C64" s="11">
        <v>43574</v>
      </c>
      <c r="D64" s="11"/>
      <c r="E64" s="11">
        <v>43661</v>
      </c>
      <c r="F64" s="12">
        <f t="shared" si="0"/>
        <v>43661</v>
      </c>
      <c r="G64" s="12">
        <f t="shared" si="1"/>
        <v>6</v>
      </c>
      <c r="H64" s="12"/>
      <c r="I64" s="12">
        <f t="shared" si="2"/>
        <v>1</v>
      </c>
      <c r="J64" s="32" t="str">
        <f>VLOOKUP(I64, Month!A:B, 2, FALSE)</f>
        <v>January</v>
      </c>
      <c r="K64" s="11" t="b">
        <f t="shared" si="3"/>
        <v>0</v>
      </c>
      <c r="L64" s="10">
        <v>208</v>
      </c>
      <c r="M64" s="10" t="s">
        <v>26</v>
      </c>
      <c r="N64" s="10">
        <v>4127</v>
      </c>
      <c r="O64" s="13" t="s">
        <v>139</v>
      </c>
      <c r="P64" s="10" t="s">
        <v>327</v>
      </c>
      <c r="Q64" s="10" t="s">
        <v>185</v>
      </c>
      <c r="R64" s="10" t="str">
        <f t="shared" si="6"/>
        <v>Detroit,MI</v>
      </c>
      <c r="S64" s="10" t="s">
        <v>30</v>
      </c>
      <c r="T64" s="10" t="s">
        <v>51</v>
      </c>
      <c r="U64" s="10">
        <f t="shared" si="7"/>
        <v>54</v>
      </c>
      <c r="V64" s="10" t="s">
        <v>52</v>
      </c>
      <c r="W64" s="14" t="s">
        <v>33</v>
      </c>
      <c r="X64" s="10" t="s">
        <v>34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ht="15.75" customHeight="1" thickTop="1" thickBot="1" x14ac:dyDescent="0.3">
      <c r="A65" s="9" t="s">
        <v>328</v>
      </c>
      <c r="B65" s="10" t="s">
        <v>329</v>
      </c>
      <c r="C65" s="11">
        <v>43574</v>
      </c>
      <c r="D65" s="11">
        <v>43586</v>
      </c>
      <c r="E65" s="11">
        <v>43611</v>
      </c>
      <c r="F65" s="12">
        <f t="shared" si="0"/>
        <v>25</v>
      </c>
      <c r="G65" s="12">
        <f t="shared" si="1"/>
        <v>3</v>
      </c>
      <c r="H65" s="12"/>
      <c r="I65" s="12">
        <f t="shared" si="2"/>
        <v>5</v>
      </c>
      <c r="J65" s="32" t="str">
        <f>VLOOKUP(I65, Month!A:B, 2, FALSE)</f>
        <v>May</v>
      </c>
      <c r="K65" s="11" t="b">
        <f t="shared" si="3"/>
        <v>0</v>
      </c>
      <c r="L65" s="10">
        <v>893</v>
      </c>
      <c r="M65" s="10" t="s">
        <v>71</v>
      </c>
      <c r="N65" s="10">
        <v>44556</v>
      </c>
      <c r="O65" s="13" t="s">
        <v>37</v>
      </c>
      <c r="P65" s="10" t="s">
        <v>330</v>
      </c>
      <c r="Q65" s="10" t="s">
        <v>331</v>
      </c>
      <c r="R65" s="10" t="str">
        <f t="shared" si="6"/>
        <v>Perugia,Umbria</v>
      </c>
      <c r="S65" s="10" t="s">
        <v>75</v>
      </c>
      <c r="T65" s="10" t="s">
        <v>51</v>
      </c>
      <c r="U65" s="10">
        <f t="shared" si="7"/>
        <v>54</v>
      </c>
      <c r="V65" s="10" t="s">
        <v>52</v>
      </c>
      <c r="W65" s="14" t="s">
        <v>33</v>
      </c>
      <c r="X65" s="10" t="s">
        <v>34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ht="15.75" customHeight="1" thickTop="1" thickBot="1" x14ac:dyDescent="0.3">
      <c r="A66" s="9" t="s">
        <v>332</v>
      </c>
      <c r="B66" s="10" t="s">
        <v>333</v>
      </c>
      <c r="C66" s="11">
        <v>43575</v>
      </c>
      <c r="D66" s="11">
        <v>43593</v>
      </c>
      <c r="E66" s="11">
        <v>43623</v>
      </c>
      <c r="F66" s="12">
        <f t="shared" si="0"/>
        <v>30</v>
      </c>
      <c r="G66" s="12">
        <f t="shared" si="1"/>
        <v>3</v>
      </c>
      <c r="H66" s="12"/>
      <c r="I66" s="12">
        <f t="shared" si="2"/>
        <v>5</v>
      </c>
      <c r="J66" s="32" t="str">
        <f>VLOOKUP(I66, Month!A:B, 2, FALSE)</f>
        <v>May</v>
      </c>
      <c r="K66" s="11" t="b">
        <f t="shared" si="3"/>
        <v>0</v>
      </c>
      <c r="L66" s="10">
        <v>23</v>
      </c>
      <c r="M66" s="10" t="s">
        <v>26</v>
      </c>
      <c r="N66" s="10">
        <v>1966</v>
      </c>
      <c r="O66" s="13" t="s">
        <v>334</v>
      </c>
      <c r="P66" s="10" t="s">
        <v>335</v>
      </c>
      <c r="Q66" s="10" t="s">
        <v>116</v>
      </c>
      <c r="R66" s="10" t="str">
        <f t="shared" si="6"/>
        <v>Redmond,WA</v>
      </c>
      <c r="S66" s="10" t="s">
        <v>30</v>
      </c>
      <c r="T66" s="10" t="s">
        <v>31</v>
      </c>
      <c r="U66" s="10">
        <f t="shared" si="7"/>
        <v>54</v>
      </c>
      <c r="V66" s="10" t="s">
        <v>32</v>
      </c>
      <c r="W66" s="14" t="s">
        <v>33</v>
      </c>
      <c r="X66" s="10" t="s">
        <v>42</v>
      </c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ht="15.75" customHeight="1" thickTop="1" thickBot="1" x14ac:dyDescent="0.3">
      <c r="A67" s="9" t="s">
        <v>336</v>
      </c>
      <c r="B67" s="10" t="s">
        <v>337</v>
      </c>
      <c r="C67" s="11">
        <v>43575</v>
      </c>
      <c r="D67" s="11">
        <v>43586</v>
      </c>
      <c r="E67" s="11">
        <v>43622</v>
      </c>
      <c r="F67" s="12">
        <f t="shared" si="0"/>
        <v>36</v>
      </c>
      <c r="G67" s="12">
        <f t="shared" si="1"/>
        <v>3</v>
      </c>
      <c r="H67" s="12"/>
      <c r="I67" s="12">
        <f t="shared" si="2"/>
        <v>5</v>
      </c>
      <c r="J67" s="32" t="str">
        <f>VLOOKUP(I67, Month!A:B, 2, FALSE)</f>
        <v>May</v>
      </c>
      <c r="K67" s="11" t="b">
        <f t="shared" si="3"/>
        <v>0</v>
      </c>
      <c r="L67" s="10">
        <v>1273</v>
      </c>
      <c r="M67" s="10" t="s">
        <v>26</v>
      </c>
      <c r="N67" s="10">
        <v>166304</v>
      </c>
      <c r="O67" s="13" t="s">
        <v>27</v>
      </c>
      <c r="P67" s="10" t="s">
        <v>338</v>
      </c>
      <c r="Q67" s="10" t="s">
        <v>202</v>
      </c>
      <c r="R67" s="10" t="str">
        <f t="shared" si="6"/>
        <v>Bloomington,IL</v>
      </c>
      <c r="S67" s="10" t="s">
        <v>30</v>
      </c>
      <c r="T67" s="10" t="s">
        <v>51</v>
      </c>
      <c r="U67" s="10">
        <f t="shared" si="7"/>
        <v>54</v>
      </c>
      <c r="V67" s="10" t="s">
        <v>52</v>
      </c>
      <c r="W67" s="14" t="s">
        <v>33</v>
      </c>
      <c r="X67" s="10" t="s">
        <v>34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ht="15.75" customHeight="1" thickTop="1" thickBot="1" x14ac:dyDescent="0.3">
      <c r="A68" s="9" t="s">
        <v>339</v>
      </c>
      <c r="B68" s="10" t="s">
        <v>340</v>
      </c>
      <c r="C68" s="11">
        <v>43576</v>
      </c>
      <c r="D68" s="11">
        <v>43586</v>
      </c>
      <c r="E68" s="11">
        <v>43616</v>
      </c>
      <c r="F68" s="12">
        <f t="shared" si="0"/>
        <v>30</v>
      </c>
      <c r="G68" s="12">
        <f t="shared" si="1"/>
        <v>3</v>
      </c>
      <c r="H68" s="12"/>
      <c r="I68" s="12">
        <f t="shared" si="2"/>
        <v>5</v>
      </c>
      <c r="J68" s="32" t="str">
        <f>VLOOKUP(I68, Month!A:B, 2, FALSE)</f>
        <v>May</v>
      </c>
      <c r="K68" s="11" t="b">
        <f t="shared" si="3"/>
        <v>0</v>
      </c>
      <c r="L68" s="10">
        <v>36</v>
      </c>
      <c r="M68" s="10" t="s">
        <v>26</v>
      </c>
      <c r="N68" s="10">
        <v>3511</v>
      </c>
      <c r="O68" s="13" t="s">
        <v>47</v>
      </c>
      <c r="P68" s="10" t="s">
        <v>341</v>
      </c>
      <c r="Q68" s="10" t="s">
        <v>65</v>
      </c>
      <c r="R68" s="10" t="str">
        <f t="shared" si="6"/>
        <v>Pasadena,CA</v>
      </c>
      <c r="S68" s="10" t="s">
        <v>30</v>
      </c>
      <c r="T68" s="10" t="s">
        <v>310</v>
      </c>
      <c r="U68" s="10">
        <f t="shared" si="7"/>
        <v>54</v>
      </c>
      <c r="V68" s="10" t="s">
        <v>311</v>
      </c>
      <c r="W68" s="14" t="s">
        <v>33</v>
      </c>
      <c r="X68" s="10" t="s">
        <v>34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ht="15.75" customHeight="1" thickTop="1" thickBot="1" x14ac:dyDescent="0.3">
      <c r="A69" s="9" t="s">
        <v>342</v>
      </c>
      <c r="B69" s="10" t="s">
        <v>343</v>
      </c>
      <c r="C69" s="11">
        <v>43579</v>
      </c>
      <c r="D69" s="11">
        <v>43640</v>
      </c>
      <c r="E69" s="11">
        <v>43685</v>
      </c>
      <c r="F69" s="12">
        <f t="shared" si="0"/>
        <v>45</v>
      </c>
      <c r="G69" s="12">
        <f t="shared" si="1"/>
        <v>1</v>
      </c>
      <c r="H69" s="12"/>
      <c r="I69" s="12">
        <f t="shared" si="2"/>
        <v>6</v>
      </c>
      <c r="J69" s="32" t="str">
        <f>VLOOKUP(I69, Month!A:B, 2, FALSE)</f>
        <v>June</v>
      </c>
      <c r="K69" s="11" t="b">
        <f t="shared" si="3"/>
        <v>0</v>
      </c>
      <c r="L69" s="10">
        <v>8504</v>
      </c>
      <c r="M69" s="10" t="s">
        <v>344</v>
      </c>
      <c r="N69" s="10">
        <v>3542035.74</v>
      </c>
      <c r="O69" s="13" t="s">
        <v>345</v>
      </c>
      <c r="P69" s="10" t="s">
        <v>346</v>
      </c>
      <c r="Q69" s="10" t="s">
        <v>347</v>
      </c>
      <c r="R69" s="10" t="str">
        <f t="shared" si="6"/>
        <v>Oslo,Oslo Fylke</v>
      </c>
      <c r="S69" s="10" t="s">
        <v>348</v>
      </c>
      <c r="T69" s="10" t="s">
        <v>51</v>
      </c>
      <c r="U69" s="10">
        <f t="shared" si="7"/>
        <v>54</v>
      </c>
      <c r="V69" s="10" t="s">
        <v>52</v>
      </c>
      <c r="W69" s="14" t="s">
        <v>33</v>
      </c>
      <c r="X69" s="10" t="s">
        <v>34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ht="15.75" customHeight="1" thickTop="1" thickBot="1" x14ac:dyDescent="0.3">
      <c r="A70" s="9" t="s">
        <v>349</v>
      </c>
      <c r="B70" s="10" t="s">
        <v>350</v>
      </c>
      <c r="C70" s="11">
        <v>43580</v>
      </c>
      <c r="D70" s="11">
        <v>43599</v>
      </c>
      <c r="E70" s="11">
        <v>43623</v>
      </c>
      <c r="F70" s="12">
        <f t="shared" si="0"/>
        <v>24</v>
      </c>
      <c r="G70" s="12">
        <f t="shared" si="1"/>
        <v>2</v>
      </c>
      <c r="H70" s="12"/>
      <c r="I70" s="12">
        <f t="shared" si="2"/>
        <v>5</v>
      </c>
      <c r="J70" s="32" t="str">
        <f>VLOOKUP(I70, Month!A:B, 2, FALSE)</f>
        <v>May</v>
      </c>
      <c r="K70" s="11" t="b">
        <f t="shared" si="3"/>
        <v>0</v>
      </c>
      <c r="L70" s="10">
        <v>2848</v>
      </c>
      <c r="M70" s="10" t="s">
        <v>26</v>
      </c>
      <c r="N70" s="10">
        <v>136726</v>
      </c>
      <c r="O70" s="13" t="s">
        <v>78</v>
      </c>
      <c r="P70" s="10" t="s">
        <v>351</v>
      </c>
      <c r="Q70" s="10" t="s">
        <v>202</v>
      </c>
      <c r="R70" s="10" t="str">
        <f t="shared" si="6"/>
        <v>Plainfield,IL</v>
      </c>
      <c r="S70" s="10" t="s">
        <v>30</v>
      </c>
      <c r="T70" s="10" t="s">
        <v>51</v>
      </c>
      <c r="U70" s="10">
        <f t="shared" si="7"/>
        <v>54</v>
      </c>
      <c r="V70" s="10" t="s">
        <v>52</v>
      </c>
      <c r="W70" s="14" t="s">
        <v>33</v>
      </c>
      <c r="X70" s="10" t="s">
        <v>34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ht="15.75" customHeight="1" thickTop="1" thickBot="1" x14ac:dyDescent="0.3">
      <c r="A71" s="9" t="s">
        <v>352</v>
      </c>
      <c r="B71" s="10" t="s">
        <v>353</v>
      </c>
      <c r="C71" s="11">
        <v>43581</v>
      </c>
      <c r="D71" s="11">
        <v>43647</v>
      </c>
      <c r="E71" s="11">
        <v>43677</v>
      </c>
      <c r="F71" s="12">
        <f t="shared" si="0"/>
        <v>30</v>
      </c>
      <c r="G71" s="12">
        <f t="shared" si="1"/>
        <v>1</v>
      </c>
      <c r="H71" s="12"/>
      <c r="I71" s="12">
        <f t="shared" si="2"/>
        <v>7</v>
      </c>
      <c r="J71" s="32" t="str">
        <f>VLOOKUP(I71, Month!A:B, 2, FALSE)</f>
        <v>July</v>
      </c>
      <c r="K71" s="11" t="b">
        <f t="shared" si="3"/>
        <v>0</v>
      </c>
      <c r="L71" s="10">
        <v>307</v>
      </c>
      <c r="M71" s="10" t="s">
        <v>26</v>
      </c>
      <c r="N71" s="10">
        <v>5363</v>
      </c>
      <c r="O71" s="13" t="s">
        <v>163</v>
      </c>
      <c r="P71" s="10" t="s">
        <v>354</v>
      </c>
      <c r="Q71" s="10" t="s">
        <v>355</v>
      </c>
      <c r="R71" s="10" t="str">
        <f t="shared" si="6"/>
        <v>Minneapolis,MN</v>
      </c>
      <c r="S71" s="10" t="s">
        <v>30</v>
      </c>
      <c r="T71" s="10" t="s">
        <v>51</v>
      </c>
      <c r="U71" s="10">
        <f t="shared" si="7"/>
        <v>54</v>
      </c>
      <c r="V71" s="10" t="s">
        <v>52</v>
      </c>
      <c r="W71" s="14" t="s">
        <v>33</v>
      </c>
      <c r="X71" s="10" t="s">
        <v>34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ht="15.75" customHeight="1" thickTop="1" thickBot="1" x14ac:dyDescent="0.3">
      <c r="A72" s="9" t="s">
        <v>356</v>
      </c>
      <c r="B72" s="10" t="s">
        <v>357</v>
      </c>
      <c r="C72" s="11">
        <v>43584</v>
      </c>
      <c r="D72" s="11">
        <v>43586</v>
      </c>
      <c r="E72" s="11">
        <v>43616</v>
      </c>
      <c r="F72" s="12">
        <f t="shared" si="0"/>
        <v>30</v>
      </c>
      <c r="G72" s="12">
        <f t="shared" si="1"/>
        <v>3</v>
      </c>
      <c r="H72" s="12"/>
      <c r="I72" s="12">
        <f t="shared" si="2"/>
        <v>5</v>
      </c>
      <c r="J72" s="32" t="str">
        <f>VLOOKUP(I72, Month!A:B, 2, FALSE)</f>
        <v>May</v>
      </c>
      <c r="K72" s="11" t="b">
        <f t="shared" si="3"/>
        <v>0</v>
      </c>
      <c r="L72" s="10">
        <v>173</v>
      </c>
      <c r="M72" s="10" t="s">
        <v>26</v>
      </c>
      <c r="N72" s="10">
        <v>1737</v>
      </c>
      <c r="O72" s="13" t="s">
        <v>163</v>
      </c>
      <c r="P72" s="10" t="s">
        <v>335</v>
      </c>
      <c r="Q72" s="10" t="s">
        <v>116</v>
      </c>
      <c r="R72" s="10" t="str">
        <f t="shared" si="6"/>
        <v>Redmond,WA</v>
      </c>
      <c r="S72" s="10" t="s">
        <v>30</v>
      </c>
      <c r="T72" s="10" t="s">
        <v>51</v>
      </c>
      <c r="U72" s="10">
        <f t="shared" si="7"/>
        <v>54</v>
      </c>
      <c r="V72" s="10" t="s">
        <v>52</v>
      </c>
      <c r="W72" s="14" t="s">
        <v>33</v>
      </c>
      <c r="X72" s="10" t="s">
        <v>34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ht="15.75" customHeight="1" thickTop="1" thickBot="1" x14ac:dyDescent="0.3">
      <c r="A73" s="9" t="s">
        <v>358</v>
      </c>
      <c r="B73" s="10" t="s">
        <v>359</v>
      </c>
      <c r="C73" s="11"/>
      <c r="D73" s="11">
        <v>43689</v>
      </c>
      <c r="E73" s="11">
        <v>43719</v>
      </c>
      <c r="F73" s="12">
        <f t="shared" si="0"/>
        <v>30</v>
      </c>
      <c r="G73" s="12">
        <f t="shared" si="1"/>
        <v>1</v>
      </c>
      <c r="H73" s="12"/>
      <c r="I73" s="12">
        <f t="shared" si="2"/>
        <v>8</v>
      </c>
      <c r="J73" s="32" t="str">
        <f>VLOOKUP(I73, Month!A:B, 2, FALSE)</f>
        <v>August</v>
      </c>
      <c r="K73" s="11" t="b">
        <f t="shared" si="3"/>
        <v>0</v>
      </c>
      <c r="L73" s="10">
        <v>11</v>
      </c>
      <c r="M73" s="10" t="s">
        <v>46</v>
      </c>
      <c r="N73" s="10">
        <v>81</v>
      </c>
      <c r="O73" s="13" t="s">
        <v>360</v>
      </c>
      <c r="P73" s="10" t="s">
        <v>197</v>
      </c>
      <c r="Q73" s="10" t="s">
        <v>49</v>
      </c>
      <c r="R73" s="10" t="str">
        <f t="shared" si="6"/>
        <v>London,England</v>
      </c>
      <c r="S73" s="10" t="s">
        <v>50</v>
      </c>
      <c r="T73" s="10" t="s">
        <v>51</v>
      </c>
      <c r="U73" s="10">
        <f t="shared" si="7"/>
        <v>54</v>
      </c>
      <c r="V73" s="10" t="s">
        <v>52</v>
      </c>
      <c r="W73" s="14" t="s">
        <v>33</v>
      </c>
      <c r="X73" s="10" t="s">
        <v>34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5.75" customHeight="1" thickTop="1" thickBot="1" x14ac:dyDescent="0.3">
      <c r="A74" s="9" t="s">
        <v>361</v>
      </c>
      <c r="B74" s="10" t="s">
        <v>362</v>
      </c>
      <c r="C74" s="11">
        <v>43587</v>
      </c>
      <c r="D74" s="11">
        <v>43774</v>
      </c>
      <c r="E74" s="11">
        <v>43805</v>
      </c>
      <c r="F74" s="12">
        <f t="shared" si="0"/>
        <v>31</v>
      </c>
      <c r="G74" s="12">
        <f t="shared" si="1"/>
        <v>2</v>
      </c>
      <c r="H74" s="12"/>
      <c r="I74" s="12">
        <f t="shared" si="2"/>
        <v>11</v>
      </c>
      <c r="J74" s="32" t="str">
        <f>VLOOKUP(I74, Month!A:B, 2, FALSE)</f>
        <v>November</v>
      </c>
      <c r="K74" s="11" t="b">
        <f t="shared" si="3"/>
        <v>0</v>
      </c>
      <c r="L74" s="10">
        <v>23</v>
      </c>
      <c r="M74" s="10" t="s">
        <v>26</v>
      </c>
      <c r="N74" s="10">
        <v>607</v>
      </c>
      <c r="O74" s="13" t="s">
        <v>139</v>
      </c>
      <c r="P74" s="10" t="s">
        <v>218</v>
      </c>
      <c r="Q74" s="10" t="s">
        <v>219</v>
      </c>
      <c r="R74" s="10" t="str">
        <f t="shared" si="6"/>
        <v>Denver,CO</v>
      </c>
      <c r="S74" s="10" t="s">
        <v>30</v>
      </c>
      <c r="T74" s="12" t="s">
        <v>51</v>
      </c>
      <c r="U74" s="10">
        <f t="shared" si="7"/>
        <v>54</v>
      </c>
      <c r="V74" s="10" t="s">
        <v>52</v>
      </c>
      <c r="W74" s="14" t="s">
        <v>33</v>
      </c>
      <c r="X74" s="10" t="s">
        <v>363</v>
      </c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ht="15.75" customHeight="1" thickTop="1" thickBot="1" x14ac:dyDescent="0.3">
      <c r="A75" s="9" t="s">
        <v>364</v>
      </c>
      <c r="B75" s="10" t="s">
        <v>365</v>
      </c>
      <c r="C75" s="11">
        <v>43588</v>
      </c>
      <c r="D75" s="11">
        <v>43599</v>
      </c>
      <c r="E75" s="11">
        <v>43629</v>
      </c>
      <c r="F75" s="12">
        <f t="shared" si="0"/>
        <v>30</v>
      </c>
      <c r="G75" s="12">
        <f t="shared" si="1"/>
        <v>2</v>
      </c>
      <c r="H75" s="12"/>
      <c r="I75" s="12">
        <f t="shared" si="2"/>
        <v>5</v>
      </c>
      <c r="J75" s="32" t="str">
        <f>VLOOKUP(I75, Month!A:B, 2, FALSE)</f>
        <v>May</v>
      </c>
      <c r="K75" s="11" t="b">
        <f t="shared" si="3"/>
        <v>0</v>
      </c>
      <c r="L75" s="10">
        <v>350</v>
      </c>
      <c r="M75" s="10" t="s">
        <v>26</v>
      </c>
      <c r="N75" s="10">
        <v>24500</v>
      </c>
      <c r="O75" s="13" t="s">
        <v>264</v>
      </c>
      <c r="P75" s="10" t="s">
        <v>366</v>
      </c>
      <c r="Q75" s="10" t="s">
        <v>65</v>
      </c>
      <c r="R75" s="10" t="str">
        <f t="shared" si="6"/>
        <v>Vacaville,CA</v>
      </c>
      <c r="S75" s="10" t="s">
        <v>30</v>
      </c>
      <c r="T75" s="26" t="s">
        <v>51</v>
      </c>
      <c r="U75" s="10">
        <f t="shared" si="7"/>
        <v>54</v>
      </c>
      <c r="V75" s="10" t="s">
        <v>52</v>
      </c>
      <c r="W75" s="14" t="s">
        <v>33</v>
      </c>
      <c r="X75" s="10" t="s">
        <v>34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5.75" customHeight="1" thickTop="1" thickBot="1" x14ac:dyDescent="0.3">
      <c r="A76" s="9" t="s">
        <v>367</v>
      </c>
      <c r="B76" s="10" t="s">
        <v>368</v>
      </c>
      <c r="C76" s="11">
        <v>43598</v>
      </c>
      <c r="D76" s="11">
        <v>43605</v>
      </c>
      <c r="E76" s="11">
        <v>43635</v>
      </c>
      <c r="F76" s="12">
        <f t="shared" si="0"/>
        <v>30</v>
      </c>
      <c r="G76" s="12">
        <f t="shared" si="1"/>
        <v>1</v>
      </c>
      <c r="H76" s="12"/>
      <c r="I76" s="12">
        <f t="shared" si="2"/>
        <v>5</v>
      </c>
      <c r="J76" s="32" t="str">
        <f>VLOOKUP(I76, Month!A:B, 2, FALSE)</f>
        <v>May</v>
      </c>
      <c r="K76" s="11" t="b">
        <f t="shared" si="3"/>
        <v>0</v>
      </c>
      <c r="L76" s="10">
        <v>10</v>
      </c>
      <c r="M76" s="10" t="s">
        <v>46</v>
      </c>
      <c r="N76" s="10">
        <v>401</v>
      </c>
      <c r="O76" s="13" t="s">
        <v>157</v>
      </c>
      <c r="P76" s="10"/>
      <c r="Q76" s="10" t="s">
        <v>49</v>
      </c>
      <c r="R76" s="10" t="str">
        <f t="shared" si="6"/>
        <v>,England</v>
      </c>
      <c r="S76" s="10" t="s">
        <v>50</v>
      </c>
      <c r="T76" s="10" t="s">
        <v>40</v>
      </c>
      <c r="U76" s="10">
        <f t="shared" si="7"/>
        <v>54</v>
      </c>
      <c r="V76" s="10" t="s">
        <v>41</v>
      </c>
      <c r="W76" s="14" t="s">
        <v>33</v>
      </c>
      <c r="X76" s="10" t="s">
        <v>42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ht="15.75" customHeight="1" thickTop="1" thickBot="1" x14ac:dyDescent="0.3">
      <c r="A77" s="9" t="s">
        <v>369</v>
      </c>
      <c r="B77" s="10" t="s">
        <v>370</v>
      </c>
      <c r="C77" s="11">
        <v>43601</v>
      </c>
      <c r="D77" s="11">
        <v>43606</v>
      </c>
      <c r="E77" s="11">
        <v>43636</v>
      </c>
      <c r="F77" s="12">
        <f t="shared" si="0"/>
        <v>30</v>
      </c>
      <c r="G77" s="12">
        <f t="shared" si="1"/>
        <v>2</v>
      </c>
      <c r="H77" s="12"/>
      <c r="I77" s="12">
        <f t="shared" si="2"/>
        <v>5</v>
      </c>
      <c r="J77" s="32" t="str">
        <f>VLOOKUP(I77, Month!A:B, 2, FALSE)</f>
        <v>May</v>
      </c>
      <c r="K77" s="11" t="b">
        <f t="shared" si="3"/>
        <v>0</v>
      </c>
      <c r="L77" s="10">
        <v>12</v>
      </c>
      <c r="M77" s="10" t="s">
        <v>121</v>
      </c>
      <c r="N77" s="10">
        <v>409</v>
      </c>
      <c r="O77" s="13" t="s">
        <v>371</v>
      </c>
      <c r="P77" s="10" t="s">
        <v>123</v>
      </c>
      <c r="Q77" s="10" t="s">
        <v>124</v>
      </c>
      <c r="R77" s="10" t="str">
        <f t="shared" si="6"/>
        <v>Singapore,Central Singapore</v>
      </c>
      <c r="S77" s="10" t="s">
        <v>123</v>
      </c>
      <c r="T77" s="10" t="s">
        <v>66</v>
      </c>
      <c r="U77" s="10">
        <f t="shared" si="7"/>
        <v>54</v>
      </c>
      <c r="V77" s="10" t="s">
        <v>67</v>
      </c>
      <c r="W77" s="14" t="s">
        <v>33</v>
      </c>
      <c r="X77" s="10" t="s">
        <v>34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ht="15.75" customHeight="1" thickTop="1" thickBot="1" x14ac:dyDescent="0.3">
      <c r="A78" s="9" t="s">
        <v>372</v>
      </c>
      <c r="B78" s="10" t="s">
        <v>373</v>
      </c>
      <c r="C78" s="11">
        <v>43601</v>
      </c>
      <c r="D78" s="11">
        <v>43638</v>
      </c>
      <c r="E78" s="11">
        <v>43668</v>
      </c>
      <c r="F78" s="12">
        <f t="shared" si="0"/>
        <v>30</v>
      </c>
      <c r="G78" s="12">
        <f t="shared" si="1"/>
        <v>6</v>
      </c>
      <c r="H78" s="12"/>
      <c r="I78" s="12">
        <f t="shared" si="2"/>
        <v>6</v>
      </c>
      <c r="J78" s="32" t="str">
        <f>VLOOKUP(I78, Month!A:B, 2, FALSE)</f>
        <v>June</v>
      </c>
      <c r="K78" s="11" t="b">
        <f t="shared" si="3"/>
        <v>0</v>
      </c>
      <c r="L78" s="10">
        <v>27</v>
      </c>
      <c r="M78" s="10" t="s">
        <v>26</v>
      </c>
      <c r="N78" s="10">
        <v>1275</v>
      </c>
      <c r="O78" s="13" t="s">
        <v>163</v>
      </c>
      <c r="P78" s="10" t="s">
        <v>374</v>
      </c>
      <c r="Q78" s="10" t="s">
        <v>39</v>
      </c>
      <c r="R78" s="10" t="str">
        <f t="shared" si="6"/>
        <v>Charlottesville,VA</v>
      </c>
      <c r="S78" s="10" t="s">
        <v>30</v>
      </c>
      <c r="T78" s="10" t="s">
        <v>51</v>
      </c>
      <c r="U78" s="10">
        <f t="shared" si="7"/>
        <v>54</v>
      </c>
      <c r="V78" s="10" t="s">
        <v>52</v>
      </c>
      <c r="W78" s="14" t="s">
        <v>33</v>
      </c>
      <c r="X78" s="10" t="s">
        <v>34</v>
      </c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ht="15.75" customHeight="1" thickTop="1" thickBot="1" x14ac:dyDescent="0.3">
      <c r="A79" s="9" t="s">
        <v>375</v>
      </c>
      <c r="B79" s="10" t="s">
        <v>376</v>
      </c>
      <c r="C79" s="11">
        <v>43607</v>
      </c>
      <c r="D79" s="11">
        <v>43630</v>
      </c>
      <c r="E79" s="11">
        <v>43660</v>
      </c>
      <c r="F79" s="12">
        <f t="shared" si="0"/>
        <v>30</v>
      </c>
      <c r="G79" s="12">
        <f t="shared" si="1"/>
        <v>5</v>
      </c>
      <c r="H79" s="12"/>
      <c r="I79" s="12">
        <f t="shared" si="2"/>
        <v>6</v>
      </c>
      <c r="J79" s="32" t="str">
        <f>VLOOKUP(I79, Month!A:B, 2, FALSE)</f>
        <v>June</v>
      </c>
      <c r="K79" s="11" t="b">
        <f t="shared" si="3"/>
        <v>0</v>
      </c>
      <c r="L79" s="10">
        <v>132</v>
      </c>
      <c r="M79" s="10" t="s">
        <v>26</v>
      </c>
      <c r="N79" s="10">
        <v>3208</v>
      </c>
      <c r="O79" s="13" t="s">
        <v>377</v>
      </c>
      <c r="P79" s="10" t="s">
        <v>378</v>
      </c>
      <c r="Q79" s="10" t="s">
        <v>185</v>
      </c>
      <c r="R79" s="10" t="str">
        <f t="shared" si="6"/>
        <v>Traverse City,MI</v>
      </c>
      <c r="S79" s="10" t="s">
        <v>30</v>
      </c>
      <c r="T79" s="10" t="s">
        <v>66</v>
      </c>
      <c r="U79" s="10">
        <f t="shared" si="7"/>
        <v>54</v>
      </c>
      <c r="V79" s="10" t="s">
        <v>67</v>
      </c>
      <c r="W79" s="14" t="s">
        <v>86</v>
      </c>
      <c r="X79" s="10" t="s">
        <v>42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ht="15.75" customHeight="1" thickTop="1" thickBot="1" x14ac:dyDescent="0.3">
      <c r="A80" s="9" t="s">
        <v>379</v>
      </c>
      <c r="B80" s="10" t="s">
        <v>380</v>
      </c>
      <c r="C80" s="11">
        <v>43609</v>
      </c>
      <c r="D80" s="11">
        <v>43634</v>
      </c>
      <c r="E80" s="11">
        <v>43649</v>
      </c>
      <c r="F80" s="12">
        <f t="shared" si="0"/>
        <v>15</v>
      </c>
      <c r="G80" s="12">
        <f t="shared" si="1"/>
        <v>2</v>
      </c>
      <c r="H80" s="12"/>
      <c r="I80" s="12">
        <f t="shared" si="2"/>
        <v>6</v>
      </c>
      <c r="J80" s="32" t="str">
        <f>VLOOKUP(I80, Month!A:B, 2, FALSE)</f>
        <v>June</v>
      </c>
      <c r="K80" s="11" t="b">
        <f t="shared" si="3"/>
        <v>0</v>
      </c>
      <c r="L80" s="10">
        <v>5229</v>
      </c>
      <c r="M80" s="10" t="s">
        <v>56</v>
      </c>
      <c r="N80" s="10">
        <v>265211.90999999997</v>
      </c>
      <c r="O80" s="13" t="s">
        <v>381</v>
      </c>
      <c r="P80" s="10" t="s">
        <v>382</v>
      </c>
      <c r="Q80" s="10" t="s">
        <v>383</v>
      </c>
      <c r="R80" s="10" t="str">
        <f t="shared" si="6"/>
        <v>Toronto,ON</v>
      </c>
      <c r="S80" s="10" t="s">
        <v>60</v>
      </c>
      <c r="T80" s="10" t="s">
        <v>51</v>
      </c>
      <c r="U80" s="10">
        <f t="shared" si="7"/>
        <v>54</v>
      </c>
      <c r="V80" s="10" t="s">
        <v>52</v>
      </c>
      <c r="W80" s="14" t="s">
        <v>33</v>
      </c>
      <c r="X80" s="10" t="s">
        <v>34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5.75" customHeight="1" thickTop="1" thickBot="1" x14ac:dyDescent="0.3">
      <c r="A81" s="9" t="s">
        <v>384</v>
      </c>
      <c r="B81" s="10" t="s">
        <v>385</v>
      </c>
      <c r="C81" s="11">
        <v>43611</v>
      </c>
      <c r="D81" s="11">
        <v>43629</v>
      </c>
      <c r="E81" s="11">
        <v>43689</v>
      </c>
      <c r="F81" s="12">
        <f t="shared" si="0"/>
        <v>60</v>
      </c>
      <c r="G81" s="12">
        <f t="shared" si="1"/>
        <v>4</v>
      </c>
      <c r="H81" s="12"/>
      <c r="I81" s="12">
        <f t="shared" si="2"/>
        <v>6</v>
      </c>
      <c r="J81" s="32" t="str">
        <f>VLOOKUP(I81, Month!A:B, 2, FALSE)</f>
        <v>June</v>
      </c>
      <c r="K81" s="11" t="b">
        <f t="shared" si="3"/>
        <v>0</v>
      </c>
      <c r="L81" s="10">
        <v>16</v>
      </c>
      <c r="M81" s="10" t="s">
        <v>26</v>
      </c>
      <c r="N81" s="10">
        <v>1612</v>
      </c>
      <c r="O81" s="13" t="s">
        <v>228</v>
      </c>
      <c r="P81" s="10" t="s">
        <v>386</v>
      </c>
      <c r="Q81" s="10" t="s">
        <v>239</v>
      </c>
      <c r="R81" s="10" t="str">
        <f t="shared" si="6"/>
        <v>Houston,TX</v>
      </c>
      <c r="S81" s="10" t="s">
        <v>30</v>
      </c>
      <c r="T81" s="10" t="s">
        <v>66</v>
      </c>
      <c r="U81" s="10">
        <f t="shared" si="7"/>
        <v>54</v>
      </c>
      <c r="V81" s="10" t="s">
        <v>67</v>
      </c>
      <c r="W81" s="14" t="s">
        <v>33</v>
      </c>
      <c r="X81" s="10" t="s">
        <v>42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ht="15.75" customHeight="1" thickTop="1" thickBot="1" x14ac:dyDescent="0.3">
      <c r="A82" s="9" t="s">
        <v>387</v>
      </c>
      <c r="B82" s="10" t="s">
        <v>388</v>
      </c>
      <c r="C82" s="11">
        <v>43614</v>
      </c>
      <c r="D82" s="11">
        <v>43675</v>
      </c>
      <c r="E82" s="11">
        <v>43720</v>
      </c>
      <c r="F82" s="12">
        <f t="shared" si="0"/>
        <v>45</v>
      </c>
      <c r="G82" s="12">
        <f t="shared" si="1"/>
        <v>1</v>
      </c>
      <c r="H82" s="12"/>
      <c r="I82" s="12">
        <f t="shared" si="2"/>
        <v>7</v>
      </c>
      <c r="J82" s="32" t="str">
        <f>VLOOKUP(I82, Month!A:B, 2, FALSE)</f>
        <v>July</v>
      </c>
      <c r="K82" s="11" t="b">
        <f t="shared" si="3"/>
        <v>0</v>
      </c>
      <c r="L82" s="10">
        <v>1</v>
      </c>
      <c r="M82" s="10" t="s">
        <v>71</v>
      </c>
      <c r="N82" s="10">
        <v>1</v>
      </c>
      <c r="O82" s="13" t="s">
        <v>163</v>
      </c>
      <c r="P82" s="10" t="s">
        <v>389</v>
      </c>
      <c r="Q82" s="10" t="s">
        <v>389</v>
      </c>
      <c r="R82" s="10" t="str">
        <f t="shared" si="6"/>
        <v>Salzburg,Salzburg</v>
      </c>
      <c r="S82" s="10" t="s">
        <v>390</v>
      </c>
      <c r="T82" s="10" t="s">
        <v>310</v>
      </c>
      <c r="U82" s="10">
        <f t="shared" si="7"/>
        <v>54</v>
      </c>
      <c r="V82" s="10" t="s">
        <v>311</v>
      </c>
      <c r="W82" s="14" t="s">
        <v>33</v>
      </c>
      <c r="X82" s="10" t="s">
        <v>42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ht="15.75" customHeight="1" thickTop="1" thickBot="1" x14ac:dyDescent="0.3">
      <c r="A83" s="9" t="s">
        <v>391</v>
      </c>
      <c r="B83" s="10" t="s">
        <v>392</v>
      </c>
      <c r="C83" s="11">
        <v>43621</v>
      </c>
      <c r="D83" s="11">
        <v>43626</v>
      </c>
      <c r="E83" s="11">
        <v>43640</v>
      </c>
      <c r="F83" s="12">
        <f t="shared" si="0"/>
        <v>14</v>
      </c>
      <c r="G83" s="12">
        <f t="shared" si="1"/>
        <v>1</v>
      </c>
      <c r="H83" s="12"/>
      <c r="I83" s="12">
        <f t="shared" si="2"/>
        <v>6</v>
      </c>
      <c r="J83" s="32" t="str">
        <f>VLOOKUP(I83, Month!A:B, 2, FALSE)</f>
        <v>June</v>
      </c>
      <c r="K83" s="11" t="b">
        <f t="shared" si="3"/>
        <v>0</v>
      </c>
      <c r="L83" s="10">
        <v>144</v>
      </c>
      <c r="M83" s="10" t="s">
        <v>71</v>
      </c>
      <c r="N83" s="10">
        <v>6087</v>
      </c>
      <c r="O83" s="13" t="s">
        <v>47</v>
      </c>
      <c r="P83" s="10" t="s">
        <v>393</v>
      </c>
      <c r="Q83" s="10" t="s">
        <v>394</v>
      </c>
      <c r="R83" s="10" t="str">
        <f t="shared" si="6"/>
        <v>Cintru√©nigo,Navarre</v>
      </c>
      <c r="S83" s="10" t="s">
        <v>142</v>
      </c>
      <c r="T83" s="10" t="s">
        <v>51</v>
      </c>
      <c r="U83" s="10">
        <f t="shared" si="7"/>
        <v>54</v>
      </c>
      <c r="V83" s="10" t="s">
        <v>52</v>
      </c>
      <c r="W83" s="14" t="s">
        <v>33</v>
      </c>
      <c r="X83" s="10" t="s">
        <v>34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ht="15.75" customHeight="1" thickTop="1" thickBot="1" x14ac:dyDescent="0.3">
      <c r="A84" s="9" t="s">
        <v>395</v>
      </c>
      <c r="B84" s="10" t="s">
        <v>396</v>
      </c>
      <c r="C84" s="11">
        <v>43627</v>
      </c>
      <c r="D84" s="11">
        <v>43718</v>
      </c>
      <c r="E84" s="11">
        <v>43736</v>
      </c>
      <c r="F84" s="12">
        <f t="shared" si="0"/>
        <v>18</v>
      </c>
      <c r="G84" s="12">
        <f t="shared" si="1"/>
        <v>2</v>
      </c>
      <c r="H84" s="12"/>
      <c r="I84" s="12">
        <f t="shared" si="2"/>
        <v>9</v>
      </c>
      <c r="J84" s="32" t="str">
        <f>VLOOKUP(I84, Month!A:B, 2, FALSE)</f>
        <v>September</v>
      </c>
      <c r="K84" s="11" t="b">
        <f t="shared" si="3"/>
        <v>0</v>
      </c>
      <c r="L84" s="10">
        <v>611</v>
      </c>
      <c r="M84" s="10" t="s">
        <v>26</v>
      </c>
      <c r="N84" s="10">
        <v>15805</v>
      </c>
      <c r="O84" s="13" t="s">
        <v>27</v>
      </c>
      <c r="P84" s="10" t="s">
        <v>58</v>
      </c>
      <c r="Q84" s="10" t="s">
        <v>116</v>
      </c>
      <c r="R84" s="10" t="str">
        <f t="shared" si="6"/>
        <v>Vancouver,WA</v>
      </c>
      <c r="S84" s="10" t="s">
        <v>30</v>
      </c>
      <c r="T84" s="10" t="s">
        <v>51</v>
      </c>
      <c r="U84" s="10">
        <f t="shared" si="7"/>
        <v>54</v>
      </c>
      <c r="V84" s="10" t="s">
        <v>52</v>
      </c>
      <c r="W84" s="14" t="s">
        <v>33</v>
      </c>
      <c r="X84" s="10" t="s">
        <v>34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5.75" customHeight="1" thickTop="1" thickBot="1" x14ac:dyDescent="0.3">
      <c r="A85" s="9" t="s">
        <v>397</v>
      </c>
      <c r="B85" s="10" t="s">
        <v>398</v>
      </c>
      <c r="C85" s="11">
        <v>43631</v>
      </c>
      <c r="D85" s="11">
        <v>43632</v>
      </c>
      <c r="E85" s="11">
        <v>43662</v>
      </c>
      <c r="F85" s="12">
        <f t="shared" si="0"/>
        <v>30</v>
      </c>
      <c r="G85" s="12">
        <f t="shared" si="1"/>
        <v>7</v>
      </c>
      <c r="H85" s="12"/>
      <c r="I85" s="12">
        <f t="shared" si="2"/>
        <v>6</v>
      </c>
      <c r="J85" s="32" t="str">
        <f>VLOOKUP(I85, Month!A:B, 2, FALSE)</f>
        <v>June</v>
      </c>
      <c r="K85" s="11" t="b">
        <f t="shared" si="3"/>
        <v>0</v>
      </c>
      <c r="L85" s="10">
        <v>230</v>
      </c>
      <c r="M85" s="10" t="s">
        <v>26</v>
      </c>
      <c r="N85" s="10">
        <v>8927</v>
      </c>
      <c r="O85" s="13" t="s">
        <v>163</v>
      </c>
      <c r="P85" s="10" t="s">
        <v>399</v>
      </c>
      <c r="Q85" s="10" t="s">
        <v>39</v>
      </c>
      <c r="R85" s="10" t="str">
        <f t="shared" si="6"/>
        <v>Shacklefords,VA</v>
      </c>
      <c r="S85" s="10" t="s">
        <v>30</v>
      </c>
      <c r="T85" s="10" t="s">
        <v>51</v>
      </c>
      <c r="U85" s="10">
        <f t="shared" si="7"/>
        <v>54</v>
      </c>
      <c r="V85" s="10" t="s">
        <v>52</v>
      </c>
      <c r="W85" s="14" t="s">
        <v>33</v>
      </c>
      <c r="X85" s="10" t="s">
        <v>34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ht="15.75" customHeight="1" thickTop="1" thickBot="1" x14ac:dyDescent="0.3">
      <c r="A86" s="9" t="s">
        <v>400</v>
      </c>
      <c r="B86" s="10" t="s">
        <v>401</v>
      </c>
      <c r="C86" s="11">
        <v>43633</v>
      </c>
      <c r="D86" s="11">
        <v>43655</v>
      </c>
      <c r="E86" s="11"/>
      <c r="F86" s="12">
        <f t="shared" si="0"/>
        <v>-43655</v>
      </c>
      <c r="G86" s="12">
        <f t="shared" si="1"/>
        <v>2</v>
      </c>
      <c r="H86" s="12"/>
      <c r="I86" s="12">
        <f t="shared" si="2"/>
        <v>7</v>
      </c>
      <c r="J86" s="32" t="str">
        <f>VLOOKUP(I86, Month!A:B, 2, FALSE)</f>
        <v>July</v>
      </c>
      <c r="K86" s="11" t="b">
        <f t="shared" si="3"/>
        <v>0</v>
      </c>
      <c r="L86" s="10">
        <v>5698</v>
      </c>
      <c r="M86" s="10" t="s">
        <v>26</v>
      </c>
      <c r="N86" s="10">
        <v>358133</v>
      </c>
      <c r="O86" s="13" t="s">
        <v>334</v>
      </c>
      <c r="P86" s="10" t="s">
        <v>402</v>
      </c>
      <c r="Q86" s="10" t="s">
        <v>165</v>
      </c>
      <c r="R86" s="10" t="str">
        <f t="shared" si="6"/>
        <v>Portland,OR</v>
      </c>
      <c r="S86" s="10" t="s">
        <v>30</v>
      </c>
      <c r="T86" s="10" t="s">
        <v>51</v>
      </c>
      <c r="U86" s="10">
        <f t="shared" si="7"/>
        <v>54</v>
      </c>
      <c r="V86" s="10" t="s">
        <v>52</v>
      </c>
      <c r="W86" s="14" t="s">
        <v>33</v>
      </c>
      <c r="X86" s="10" t="s">
        <v>34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ht="15.75" customHeight="1" thickTop="1" thickBot="1" x14ac:dyDescent="0.3">
      <c r="A87" s="9" t="s">
        <v>403</v>
      </c>
      <c r="B87" s="10" t="s">
        <v>404</v>
      </c>
      <c r="C87" s="11">
        <v>43633</v>
      </c>
      <c r="D87" s="11">
        <v>43648</v>
      </c>
      <c r="E87" s="11">
        <v>43686</v>
      </c>
      <c r="F87" s="12">
        <f t="shared" si="0"/>
        <v>38</v>
      </c>
      <c r="G87" s="12">
        <f t="shared" si="1"/>
        <v>2</v>
      </c>
      <c r="H87" s="12"/>
      <c r="I87" s="12">
        <f t="shared" si="2"/>
        <v>7</v>
      </c>
      <c r="J87" s="32" t="str">
        <f>VLOOKUP(I87, Month!A:B, 2, FALSE)</f>
        <v>July</v>
      </c>
      <c r="K87" s="11" t="b">
        <f t="shared" si="3"/>
        <v>0</v>
      </c>
      <c r="L87" s="10">
        <v>702</v>
      </c>
      <c r="M87" s="10" t="s">
        <v>46</v>
      </c>
      <c r="N87" s="10">
        <v>30858</v>
      </c>
      <c r="O87" s="13" t="s">
        <v>72</v>
      </c>
      <c r="P87" s="10" t="s">
        <v>197</v>
      </c>
      <c r="Q87" s="10" t="s">
        <v>49</v>
      </c>
      <c r="R87" s="10" t="str">
        <f t="shared" si="6"/>
        <v>London,England</v>
      </c>
      <c r="S87" s="10" t="s">
        <v>50</v>
      </c>
      <c r="T87" s="10" t="s">
        <v>51</v>
      </c>
      <c r="U87" s="10">
        <f t="shared" si="7"/>
        <v>54</v>
      </c>
      <c r="V87" s="10" t="s">
        <v>52</v>
      </c>
      <c r="W87" s="14" t="s">
        <v>33</v>
      </c>
      <c r="X87" s="10" t="s">
        <v>34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ht="15.75" customHeight="1" thickTop="1" thickBot="1" x14ac:dyDescent="0.3">
      <c r="A88" s="9" t="s">
        <v>405</v>
      </c>
      <c r="B88" s="10" t="s">
        <v>406</v>
      </c>
      <c r="C88" s="11">
        <v>43636</v>
      </c>
      <c r="D88" s="11">
        <v>43661</v>
      </c>
      <c r="E88" s="11">
        <v>43685</v>
      </c>
      <c r="F88" s="12">
        <f t="shared" si="0"/>
        <v>24</v>
      </c>
      <c r="G88" s="12">
        <f t="shared" si="1"/>
        <v>1</v>
      </c>
      <c r="H88" s="12"/>
      <c r="I88" s="12">
        <f t="shared" si="2"/>
        <v>7</v>
      </c>
      <c r="J88" s="32" t="str">
        <f>VLOOKUP(I88, Month!A:B, 2, FALSE)</f>
        <v>July</v>
      </c>
      <c r="K88" s="11" t="b">
        <f t="shared" si="3"/>
        <v>0</v>
      </c>
      <c r="L88" s="10">
        <v>139</v>
      </c>
      <c r="M88" s="10" t="s">
        <v>26</v>
      </c>
      <c r="N88" s="10">
        <v>8522</v>
      </c>
      <c r="O88" s="13" t="s">
        <v>78</v>
      </c>
      <c r="P88" s="10" t="s">
        <v>407</v>
      </c>
      <c r="Q88" s="10" t="s">
        <v>29</v>
      </c>
      <c r="R88" s="10" t="str">
        <f t="shared" si="6"/>
        <v>Coral Springs,FL</v>
      </c>
      <c r="S88" s="10" t="s">
        <v>30</v>
      </c>
      <c r="T88" s="10" t="s">
        <v>51</v>
      </c>
      <c r="U88" s="10">
        <f t="shared" si="7"/>
        <v>54</v>
      </c>
      <c r="V88" s="10" t="s">
        <v>52</v>
      </c>
      <c r="W88" s="14" t="s">
        <v>33</v>
      </c>
      <c r="X88" s="10" t="s">
        <v>34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ht="15.75" customHeight="1" thickTop="1" thickBot="1" x14ac:dyDescent="0.3">
      <c r="A89" s="9" t="s">
        <v>408</v>
      </c>
      <c r="B89" s="10" t="s">
        <v>409</v>
      </c>
      <c r="C89" s="11">
        <v>43638</v>
      </c>
      <c r="D89" s="11">
        <v>43655</v>
      </c>
      <c r="E89" s="11">
        <v>43685</v>
      </c>
      <c r="F89" s="12">
        <f t="shared" si="0"/>
        <v>30</v>
      </c>
      <c r="G89" s="12">
        <f t="shared" si="1"/>
        <v>2</v>
      </c>
      <c r="H89" s="12"/>
      <c r="I89" s="12">
        <f t="shared" si="2"/>
        <v>7</v>
      </c>
      <c r="J89" s="32" t="str">
        <f>VLOOKUP(I89, Month!A:B, 2, FALSE)</f>
        <v>July</v>
      </c>
      <c r="K89" s="11" t="b">
        <f t="shared" si="3"/>
        <v>0</v>
      </c>
      <c r="L89" s="10">
        <v>253</v>
      </c>
      <c r="M89" s="10" t="s">
        <v>26</v>
      </c>
      <c r="N89" s="10">
        <v>14564.5</v>
      </c>
      <c r="O89" s="13" t="s">
        <v>410</v>
      </c>
      <c r="P89" s="10" t="s">
        <v>411</v>
      </c>
      <c r="Q89" s="10" t="s">
        <v>412</v>
      </c>
      <c r="R89" s="10" t="str">
        <f t="shared" si="6"/>
        <v>Kiev,Kiev City Municipality</v>
      </c>
      <c r="S89" s="10" t="s">
        <v>413</v>
      </c>
      <c r="T89" s="10" t="s">
        <v>66</v>
      </c>
      <c r="U89" s="10">
        <f t="shared" si="7"/>
        <v>54</v>
      </c>
      <c r="V89" s="10" t="s">
        <v>67</v>
      </c>
      <c r="W89" s="14" t="s">
        <v>33</v>
      </c>
      <c r="X89" s="10" t="s">
        <v>34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5.75" customHeight="1" thickTop="1" thickBot="1" x14ac:dyDescent="0.3">
      <c r="A90" s="9" t="s">
        <v>414</v>
      </c>
      <c r="B90" s="10" t="s">
        <v>415</v>
      </c>
      <c r="C90" s="11">
        <v>43639</v>
      </c>
      <c r="D90" s="11">
        <v>43640</v>
      </c>
      <c r="E90" s="11">
        <v>43660</v>
      </c>
      <c r="F90" s="12">
        <f t="shared" si="0"/>
        <v>20</v>
      </c>
      <c r="G90" s="12">
        <f t="shared" si="1"/>
        <v>1</v>
      </c>
      <c r="H90" s="12"/>
      <c r="I90" s="12">
        <f t="shared" si="2"/>
        <v>6</v>
      </c>
      <c r="J90" s="32" t="str">
        <f>VLOOKUP(I90, Month!A:B, 2, FALSE)</f>
        <v>June</v>
      </c>
      <c r="K90" s="11" t="b">
        <f t="shared" si="3"/>
        <v>0</v>
      </c>
      <c r="L90" s="10">
        <v>31</v>
      </c>
      <c r="M90" s="10" t="s">
        <v>46</v>
      </c>
      <c r="N90" s="10">
        <v>815</v>
      </c>
      <c r="O90" s="13" t="s">
        <v>416</v>
      </c>
      <c r="P90" s="10" t="s">
        <v>417</v>
      </c>
      <c r="Q90" s="10" t="s">
        <v>106</v>
      </c>
      <c r="R90" s="10" t="str">
        <f t="shared" si="6"/>
        <v>DUMBO,NY</v>
      </c>
      <c r="S90" s="10" t="s">
        <v>30</v>
      </c>
      <c r="T90" s="10" t="s">
        <v>31</v>
      </c>
      <c r="U90" s="10">
        <f t="shared" si="7"/>
        <v>54</v>
      </c>
      <c r="V90" s="10" t="s">
        <v>32</v>
      </c>
      <c r="W90" s="14" t="s">
        <v>33</v>
      </c>
      <c r="X90" s="10" t="s">
        <v>34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5.75" customHeight="1" thickTop="1" thickBot="1" x14ac:dyDescent="0.3">
      <c r="A91" s="9" t="s">
        <v>418</v>
      </c>
      <c r="B91" s="10" t="s">
        <v>419</v>
      </c>
      <c r="C91" s="11">
        <v>43641</v>
      </c>
      <c r="D91" s="11">
        <v>43676</v>
      </c>
      <c r="E91" s="11">
        <v>43704</v>
      </c>
      <c r="F91" s="12">
        <f t="shared" si="0"/>
        <v>28</v>
      </c>
      <c r="G91" s="12">
        <f t="shared" si="1"/>
        <v>2</v>
      </c>
      <c r="H91" s="12"/>
      <c r="I91" s="12">
        <f t="shared" si="2"/>
        <v>7</v>
      </c>
      <c r="J91" s="32" t="str">
        <f>VLOOKUP(I91, Month!A:B, 2, FALSE)</f>
        <v>July</v>
      </c>
      <c r="K91" s="11" t="b">
        <f t="shared" si="3"/>
        <v>0</v>
      </c>
      <c r="L91" s="10">
        <v>219</v>
      </c>
      <c r="M91" s="10" t="s">
        <v>26</v>
      </c>
      <c r="N91" s="10">
        <v>1057</v>
      </c>
      <c r="O91" s="13" t="s">
        <v>110</v>
      </c>
      <c r="P91" s="10" t="s">
        <v>314</v>
      </c>
      <c r="Q91" s="10" t="s">
        <v>224</v>
      </c>
      <c r="R91" s="10" t="str">
        <f t="shared" si="6"/>
        <v>Salt Lake City,UT</v>
      </c>
      <c r="S91" s="10" t="s">
        <v>30</v>
      </c>
      <c r="T91" s="10" t="s">
        <v>51</v>
      </c>
      <c r="U91" s="10">
        <f t="shared" si="7"/>
        <v>54</v>
      </c>
      <c r="V91" s="10" t="s">
        <v>52</v>
      </c>
      <c r="W91" s="14" t="s">
        <v>33</v>
      </c>
      <c r="X91" s="10" t="s">
        <v>34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ht="15.75" customHeight="1" thickTop="1" thickBot="1" x14ac:dyDescent="0.3">
      <c r="A92" s="9" t="s">
        <v>420</v>
      </c>
      <c r="B92" s="10" t="s">
        <v>421</v>
      </c>
      <c r="C92" s="11">
        <v>43648</v>
      </c>
      <c r="D92" s="11">
        <v>43774</v>
      </c>
      <c r="E92" s="11">
        <v>43796</v>
      </c>
      <c r="F92" s="12">
        <f t="shared" si="0"/>
        <v>22</v>
      </c>
      <c r="G92" s="12">
        <f t="shared" si="1"/>
        <v>2</v>
      </c>
      <c r="H92" s="12"/>
      <c r="I92" s="12">
        <f t="shared" si="2"/>
        <v>11</v>
      </c>
      <c r="J92" s="32" t="str">
        <f>VLOOKUP(I92, Month!A:B, 2, FALSE)</f>
        <v>November</v>
      </c>
      <c r="K92" s="11" t="b">
        <f t="shared" si="3"/>
        <v>0</v>
      </c>
      <c r="L92" s="10">
        <v>712</v>
      </c>
      <c r="M92" s="10" t="s">
        <v>26</v>
      </c>
      <c r="N92" s="10">
        <v>37048</v>
      </c>
      <c r="O92" s="13" t="s">
        <v>422</v>
      </c>
      <c r="P92" s="10" t="s">
        <v>423</v>
      </c>
      <c r="Q92" s="10" t="s">
        <v>132</v>
      </c>
      <c r="R92" s="10" t="str">
        <f t="shared" si="6"/>
        <v>Oshkosh,WI</v>
      </c>
      <c r="S92" s="10" t="s">
        <v>30</v>
      </c>
      <c r="T92" s="10" t="s">
        <v>51</v>
      </c>
      <c r="U92" s="10">
        <f t="shared" si="7"/>
        <v>54</v>
      </c>
      <c r="V92" s="10" t="s">
        <v>52</v>
      </c>
      <c r="W92" s="14" t="s">
        <v>33</v>
      </c>
      <c r="X92" s="10" t="s">
        <v>363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5.75" customHeight="1" thickTop="1" thickBot="1" x14ac:dyDescent="0.3">
      <c r="A93" s="9" t="s">
        <v>424</v>
      </c>
      <c r="B93" s="10" t="s">
        <v>425</v>
      </c>
      <c r="C93" s="11">
        <v>43649</v>
      </c>
      <c r="D93" s="11">
        <v>43693</v>
      </c>
      <c r="E93" s="11">
        <v>43724</v>
      </c>
      <c r="F93" s="12">
        <f t="shared" si="0"/>
        <v>31</v>
      </c>
      <c r="G93" s="12">
        <f t="shared" si="1"/>
        <v>5</v>
      </c>
      <c r="H93" s="12"/>
      <c r="I93" s="12">
        <f t="shared" si="2"/>
        <v>8</v>
      </c>
      <c r="J93" s="32" t="str">
        <f>VLOOKUP(I93, Month!A:B, 2, FALSE)</f>
        <v>August</v>
      </c>
      <c r="K93" s="11" t="b">
        <f t="shared" si="3"/>
        <v>0</v>
      </c>
      <c r="L93" s="10">
        <v>620</v>
      </c>
      <c r="M93" s="10" t="s">
        <v>46</v>
      </c>
      <c r="N93" s="10">
        <v>24249</v>
      </c>
      <c r="O93" s="13" t="s">
        <v>163</v>
      </c>
      <c r="P93" s="10" t="s">
        <v>426</v>
      </c>
      <c r="Q93" s="10" t="s">
        <v>427</v>
      </c>
      <c r="R93" s="10" t="str">
        <f t="shared" si="6"/>
        <v>Edinburgh,Scotland</v>
      </c>
      <c r="S93" s="10" t="s">
        <v>50</v>
      </c>
      <c r="T93" s="10" t="s">
        <v>51</v>
      </c>
      <c r="U93" s="10">
        <f t="shared" si="7"/>
        <v>54</v>
      </c>
      <c r="V93" s="10" t="s">
        <v>52</v>
      </c>
      <c r="W93" s="14" t="s">
        <v>33</v>
      </c>
      <c r="X93" s="10" t="s">
        <v>34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ht="15.75" customHeight="1" thickTop="1" thickBot="1" x14ac:dyDescent="0.3">
      <c r="A94" s="9" t="s">
        <v>428</v>
      </c>
      <c r="B94" s="10" t="s">
        <v>429</v>
      </c>
      <c r="C94" s="11">
        <v>43649</v>
      </c>
      <c r="D94" s="11">
        <v>43781</v>
      </c>
      <c r="E94" s="11">
        <v>43809</v>
      </c>
      <c r="F94" s="12">
        <f t="shared" si="0"/>
        <v>28</v>
      </c>
      <c r="G94" s="12">
        <f t="shared" si="1"/>
        <v>2</v>
      </c>
      <c r="H94" s="12"/>
      <c r="I94" s="12">
        <f t="shared" si="2"/>
        <v>11</v>
      </c>
      <c r="J94" s="32" t="str">
        <f>VLOOKUP(I94, Month!A:B, 2, FALSE)</f>
        <v>November</v>
      </c>
      <c r="K94" s="11" t="b">
        <f t="shared" si="3"/>
        <v>0</v>
      </c>
      <c r="L94" s="10">
        <v>77</v>
      </c>
      <c r="M94" s="10" t="s">
        <v>71</v>
      </c>
      <c r="N94" s="10">
        <v>1411</v>
      </c>
      <c r="O94" s="13" t="s">
        <v>188</v>
      </c>
      <c r="P94" s="10" t="s">
        <v>430</v>
      </c>
      <c r="Q94" s="10" t="s">
        <v>431</v>
      </c>
      <c r="R94" s="10" t="str">
        <f t="shared" si="6"/>
        <v>Cologne,North Rhine-Westphalia</v>
      </c>
      <c r="S94" s="10" t="s">
        <v>260</v>
      </c>
      <c r="T94" s="10" t="s">
        <v>51</v>
      </c>
      <c r="U94" s="10">
        <f t="shared" si="7"/>
        <v>54</v>
      </c>
      <c r="V94" s="10" t="s">
        <v>52</v>
      </c>
      <c r="W94" s="14" t="s">
        <v>33</v>
      </c>
      <c r="X94" s="10" t="s">
        <v>363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ht="15.75" customHeight="1" thickTop="1" thickBot="1" x14ac:dyDescent="0.3">
      <c r="A95" s="9" t="s">
        <v>432</v>
      </c>
      <c r="B95" s="10" t="s">
        <v>433</v>
      </c>
      <c r="C95" s="11">
        <v>43649</v>
      </c>
      <c r="D95" s="11">
        <v>43709</v>
      </c>
      <c r="E95" s="11">
        <v>43737</v>
      </c>
      <c r="F95" s="12">
        <f t="shared" si="0"/>
        <v>28</v>
      </c>
      <c r="G95" s="12">
        <f t="shared" si="1"/>
        <v>7</v>
      </c>
      <c r="H95" s="12"/>
      <c r="I95" s="12">
        <f t="shared" si="2"/>
        <v>9</v>
      </c>
      <c r="J95" s="32" t="str">
        <f>VLOOKUP(I95, Month!A:B, 2, FALSE)</f>
        <v>September</v>
      </c>
      <c r="K95" s="11" t="b">
        <f t="shared" si="3"/>
        <v>0</v>
      </c>
      <c r="L95" s="10">
        <v>812</v>
      </c>
      <c r="M95" s="10" t="s">
        <v>26</v>
      </c>
      <c r="N95" s="10">
        <v>45701.01</v>
      </c>
      <c r="O95" s="13" t="s">
        <v>78</v>
      </c>
      <c r="P95" s="10" t="s">
        <v>434</v>
      </c>
      <c r="Q95" s="10" t="s">
        <v>239</v>
      </c>
      <c r="R95" s="10" t="str">
        <f t="shared" si="6"/>
        <v>Austin,TX</v>
      </c>
      <c r="S95" s="10" t="s">
        <v>30</v>
      </c>
      <c r="T95" s="10" t="s">
        <v>51</v>
      </c>
      <c r="U95" s="10">
        <f t="shared" si="7"/>
        <v>54</v>
      </c>
      <c r="V95" s="10" t="s">
        <v>52</v>
      </c>
      <c r="W95" s="14" t="s">
        <v>33</v>
      </c>
      <c r="X95" s="10" t="s">
        <v>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ht="15.75" customHeight="1" thickTop="1" thickBot="1" x14ac:dyDescent="0.3">
      <c r="A96" s="9" t="s">
        <v>435</v>
      </c>
      <c r="B96" s="10" t="s">
        <v>436</v>
      </c>
      <c r="C96" s="11">
        <v>43650</v>
      </c>
      <c r="D96" s="11">
        <v>43756</v>
      </c>
      <c r="E96" s="11">
        <v>43786</v>
      </c>
      <c r="F96" s="12">
        <f t="shared" si="0"/>
        <v>30</v>
      </c>
      <c r="G96" s="12">
        <f t="shared" si="1"/>
        <v>5</v>
      </c>
      <c r="H96" s="12"/>
      <c r="I96" s="12">
        <f t="shared" si="2"/>
        <v>10</v>
      </c>
      <c r="J96" s="32" t="str">
        <f>VLOOKUP(I96, Month!A:B, 2, FALSE)</f>
        <v>October</v>
      </c>
      <c r="K96" s="11" t="b">
        <f t="shared" si="3"/>
        <v>0</v>
      </c>
      <c r="L96" s="10">
        <v>15</v>
      </c>
      <c r="M96" s="10" t="s">
        <v>26</v>
      </c>
      <c r="N96" s="10">
        <v>915</v>
      </c>
      <c r="O96" s="13" t="s">
        <v>304</v>
      </c>
      <c r="P96" s="10" t="s">
        <v>437</v>
      </c>
      <c r="Q96" s="10" t="s">
        <v>438</v>
      </c>
      <c r="R96" s="10" t="str">
        <f t="shared" si="6"/>
        <v>New Albany,IN</v>
      </c>
      <c r="S96" s="10" t="s">
        <v>30</v>
      </c>
      <c r="T96" s="10" t="s">
        <v>51</v>
      </c>
      <c r="U96" s="10">
        <f t="shared" si="7"/>
        <v>54</v>
      </c>
      <c r="V96" s="10" t="s">
        <v>52</v>
      </c>
      <c r="W96" s="14" t="s">
        <v>33</v>
      </c>
      <c r="X96" s="10" t="s">
        <v>363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5.75" customHeight="1" thickTop="1" thickBot="1" x14ac:dyDescent="0.3">
      <c r="A97" s="9" t="s">
        <v>439</v>
      </c>
      <c r="B97" s="10" t="s">
        <v>440</v>
      </c>
      <c r="C97" s="11">
        <v>43650</v>
      </c>
      <c r="D97" s="11">
        <v>43767</v>
      </c>
      <c r="E97" s="11">
        <v>43791</v>
      </c>
      <c r="F97" s="12">
        <f t="shared" si="0"/>
        <v>24</v>
      </c>
      <c r="G97" s="12">
        <f t="shared" si="1"/>
        <v>2</v>
      </c>
      <c r="H97" s="12"/>
      <c r="I97" s="12">
        <f t="shared" si="2"/>
        <v>10</v>
      </c>
      <c r="J97" s="32" t="str">
        <f>VLOOKUP(I97, Month!A:B, 2, FALSE)</f>
        <v>October</v>
      </c>
      <c r="K97" s="11" t="b">
        <f t="shared" si="3"/>
        <v>0</v>
      </c>
      <c r="L97" s="10">
        <v>42</v>
      </c>
      <c r="M97" s="10" t="s">
        <v>56</v>
      </c>
      <c r="N97" s="10">
        <v>1784.29</v>
      </c>
      <c r="O97" s="13" t="s">
        <v>122</v>
      </c>
      <c r="P97" s="10" t="s">
        <v>382</v>
      </c>
      <c r="Q97" s="10" t="s">
        <v>383</v>
      </c>
      <c r="R97" s="10" t="str">
        <f t="shared" si="6"/>
        <v>Toronto,ON</v>
      </c>
      <c r="S97" s="10" t="s">
        <v>60</v>
      </c>
      <c r="T97" s="10" t="s">
        <v>51</v>
      </c>
      <c r="U97" s="10">
        <f t="shared" si="7"/>
        <v>54</v>
      </c>
      <c r="V97" s="10" t="s">
        <v>52</v>
      </c>
      <c r="W97" s="14" t="s">
        <v>33</v>
      </c>
      <c r="X97" s="10" t="s">
        <v>363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ht="15.75" customHeight="1" thickTop="1" thickBot="1" x14ac:dyDescent="0.3">
      <c r="A98" s="9" t="s">
        <v>441</v>
      </c>
      <c r="B98" s="10" t="s">
        <v>442</v>
      </c>
      <c r="C98" s="11">
        <v>43651</v>
      </c>
      <c r="D98" s="11">
        <v>43734</v>
      </c>
      <c r="E98" s="11">
        <v>43764</v>
      </c>
      <c r="F98" s="12">
        <f t="shared" si="0"/>
        <v>30</v>
      </c>
      <c r="G98" s="12">
        <f t="shared" si="1"/>
        <v>4</v>
      </c>
      <c r="H98" s="12"/>
      <c r="I98" s="12">
        <f t="shared" si="2"/>
        <v>9</v>
      </c>
      <c r="J98" s="32" t="str">
        <f>VLOOKUP(I98, Month!A:B, 2, FALSE)</f>
        <v>September</v>
      </c>
      <c r="K98" s="11" t="b">
        <f t="shared" si="3"/>
        <v>0</v>
      </c>
      <c r="L98" s="10">
        <v>314</v>
      </c>
      <c r="M98" s="10" t="s">
        <v>26</v>
      </c>
      <c r="N98" s="10">
        <v>58293</v>
      </c>
      <c r="O98" s="13" t="s">
        <v>78</v>
      </c>
      <c r="P98" s="10" t="s">
        <v>443</v>
      </c>
      <c r="Q98" s="10" t="s">
        <v>444</v>
      </c>
      <c r="R98" s="10" t="str">
        <f t="shared" si="6"/>
        <v>Nashville,TN</v>
      </c>
      <c r="S98" s="10" t="s">
        <v>30</v>
      </c>
      <c r="T98" s="10" t="s">
        <v>51</v>
      </c>
      <c r="U98" s="10">
        <f t="shared" si="7"/>
        <v>54</v>
      </c>
      <c r="V98" s="10" t="s">
        <v>52</v>
      </c>
      <c r="W98" s="14" t="s">
        <v>33</v>
      </c>
      <c r="X98" s="10" t="s">
        <v>34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ht="15.75" customHeight="1" thickTop="1" thickBot="1" x14ac:dyDescent="0.3">
      <c r="A99" s="9" t="s">
        <v>445</v>
      </c>
      <c r="B99" s="10" t="s">
        <v>446</v>
      </c>
      <c r="C99" s="11">
        <v>43654</v>
      </c>
      <c r="D99" s="11">
        <v>43725</v>
      </c>
      <c r="E99" s="11">
        <v>43755</v>
      </c>
      <c r="F99" s="12">
        <f t="shared" si="0"/>
        <v>30</v>
      </c>
      <c r="G99" s="12">
        <f t="shared" si="1"/>
        <v>2</v>
      </c>
      <c r="H99" s="12"/>
      <c r="I99" s="12">
        <f t="shared" si="2"/>
        <v>9</v>
      </c>
      <c r="J99" s="32" t="str">
        <f>VLOOKUP(I99, Month!A:B, 2, FALSE)</f>
        <v>September</v>
      </c>
      <c r="K99" s="11" t="b">
        <f t="shared" si="3"/>
        <v>0</v>
      </c>
      <c r="L99" s="10">
        <v>30</v>
      </c>
      <c r="M99" s="10" t="s">
        <v>26</v>
      </c>
      <c r="N99" s="10">
        <v>2123</v>
      </c>
      <c r="O99" s="13" t="s">
        <v>163</v>
      </c>
      <c r="P99" s="10" t="s">
        <v>447</v>
      </c>
      <c r="Q99" s="10" t="s">
        <v>219</v>
      </c>
      <c r="R99" s="10" t="str">
        <f t="shared" si="6"/>
        <v>Fort Collins,CO</v>
      </c>
      <c r="S99" s="10" t="s">
        <v>30</v>
      </c>
      <c r="T99" s="10" t="s">
        <v>51</v>
      </c>
      <c r="U99" s="10">
        <f t="shared" si="7"/>
        <v>54</v>
      </c>
      <c r="V99" s="10" t="s">
        <v>52</v>
      </c>
      <c r="W99" s="14" t="s">
        <v>33</v>
      </c>
      <c r="X99" s="10" t="s">
        <v>34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ht="15.75" customHeight="1" thickTop="1" thickBot="1" x14ac:dyDescent="0.3">
      <c r="A100" s="9" t="s">
        <v>448</v>
      </c>
      <c r="B100" s="10" t="s">
        <v>449</v>
      </c>
      <c r="C100" s="11">
        <v>43661</v>
      </c>
      <c r="D100" s="11">
        <v>43668</v>
      </c>
      <c r="E100" s="11">
        <v>43695</v>
      </c>
      <c r="F100" s="12">
        <f t="shared" si="0"/>
        <v>27</v>
      </c>
      <c r="G100" s="12">
        <f t="shared" si="1"/>
        <v>1</v>
      </c>
      <c r="H100" s="12"/>
      <c r="I100" s="12">
        <f t="shared" si="2"/>
        <v>7</v>
      </c>
      <c r="J100" s="32" t="str">
        <f>VLOOKUP(I100, Month!A:B, 2, FALSE)</f>
        <v>July</v>
      </c>
      <c r="K100" s="11" t="b">
        <f t="shared" si="3"/>
        <v>0</v>
      </c>
      <c r="L100" s="10">
        <v>160</v>
      </c>
      <c r="M100" s="10" t="s">
        <v>71</v>
      </c>
      <c r="N100" s="10">
        <v>9831</v>
      </c>
      <c r="O100" s="13" t="s">
        <v>163</v>
      </c>
      <c r="P100" s="10" t="s">
        <v>258</v>
      </c>
      <c r="Q100" s="10" t="s">
        <v>259</v>
      </c>
      <c r="R100" s="10" t="str">
        <f t="shared" si="6"/>
        <v>Krempe,Schleswig-Holstein</v>
      </c>
      <c r="S100" s="10" t="s">
        <v>260</v>
      </c>
      <c r="T100" s="10" t="s">
        <v>51</v>
      </c>
      <c r="U100" s="10">
        <f t="shared" si="7"/>
        <v>54</v>
      </c>
      <c r="V100" s="10" t="s">
        <v>52</v>
      </c>
      <c r="W100" s="14" t="s">
        <v>33</v>
      </c>
      <c r="X100" s="10" t="s">
        <v>34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ht="15.75" customHeight="1" thickTop="1" thickBot="1" x14ac:dyDescent="0.3">
      <c r="A101" s="9" t="s">
        <v>450</v>
      </c>
      <c r="B101" s="10" t="s">
        <v>451</v>
      </c>
      <c r="C101" s="11">
        <v>43661</v>
      </c>
      <c r="D101" s="11">
        <v>43725</v>
      </c>
      <c r="E101" s="11">
        <v>43749</v>
      </c>
      <c r="F101" s="12">
        <f t="shared" si="0"/>
        <v>24</v>
      </c>
      <c r="G101" s="12">
        <f t="shared" si="1"/>
        <v>2</v>
      </c>
      <c r="H101" s="12"/>
      <c r="I101" s="12">
        <f t="shared" si="2"/>
        <v>9</v>
      </c>
      <c r="J101" s="32" t="str">
        <f>VLOOKUP(I101, Month!A:B, 2, FALSE)</f>
        <v>September</v>
      </c>
      <c r="K101" s="11" t="b">
        <f t="shared" si="3"/>
        <v>0</v>
      </c>
      <c r="L101" s="10">
        <v>306</v>
      </c>
      <c r="M101" s="10" t="s">
        <v>26</v>
      </c>
      <c r="N101" s="10">
        <v>5585</v>
      </c>
      <c r="O101" s="13" t="s">
        <v>163</v>
      </c>
      <c r="P101" s="10" t="s">
        <v>452</v>
      </c>
      <c r="Q101" s="10" t="s">
        <v>324</v>
      </c>
      <c r="R101" s="10" t="str">
        <f t="shared" si="6"/>
        <v>Marietta,GA</v>
      </c>
      <c r="S101" s="10" t="s">
        <v>30</v>
      </c>
      <c r="T101" s="10" t="s">
        <v>51</v>
      </c>
      <c r="U101" s="10">
        <f t="shared" si="7"/>
        <v>54</v>
      </c>
      <c r="V101" s="10" t="s">
        <v>52</v>
      </c>
      <c r="W101" s="14" t="s">
        <v>33</v>
      </c>
      <c r="X101" s="10" t="s">
        <v>34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ht="15.75" customHeight="1" thickTop="1" thickBot="1" x14ac:dyDescent="0.3">
      <c r="A102" s="9" t="s">
        <v>453</v>
      </c>
      <c r="B102" s="10" t="s">
        <v>454</v>
      </c>
      <c r="C102" s="11">
        <v>43662</v>
      </c>
      <c r="D102" s="11">
        <v>43774</v>
      </c>
      <c r="E102" s="11">
        <v>43797</v>
      </c>
      <c r="F102" s="12">
        <f t="shared" si="0"/>
        <v>23</v>
      </c>
      <c r="G102" s="12">
        <f t="shared" si="1"/>
        <v>2</v>
      </c>
      <c r="H102" s="12"/>
      <c r="I102" s="12">
        <f t="shared" si="2"/>
        <v>11</v>
      </c>
      <c r="J102" s="32" t="str">
        <f>VLOOKUP(I102, Month!A:B, 2, FALSE)</f>
        <v>November</v>
      </c>
      <c r="K102" s="11" t="b">
        <f t="shared" si="3"/>
        <v>0</v>
      </c>
      <c r="L102" s="10">
        <v>1609</v>
      </c>
      <c r="M102" s="10" t="s">
        <v>46</v>
      </c>
      <c r="N102" s="10">
        <v>136578</v>
      </c>
      <c r="O102" s="13" t="s">
        <v>455</v>
      </c>
      <c r="P102" s="10" t="s">
        <v>456</v>
      </c>
      <c r="Q102" s="10" t="s">
        <v>457</v>
      </c>
      <c r="R102" s="10" t="str">
        <f t="shared" si="6"/>
        <v>Pozna≈Ñ,Lublin</v>
      </c>
      <c r="S102" s="10" t="s">
        <v>458</v>
      </c>
      <c r="T102" s="10" t="s">
        <v>51</v>
      </c>
      <c r="U102" s="10">
        <f t="shared" si="7"/>
        <v>54</v>
      </c>
      <c r="V102" s="10" t="s">
        <v>52</v>
      </c>
      <c r="W102" s="14" t="s">
        <v>33</v>
      </c>
      <c r="X102" s="10" t="s">
        <v>363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ht="15.75" customHeight="1" thickTop="1" thickBot="1" x14ac:dyDescent="0.3">
      <c r="A103" s="9" t="s">
        <v>459</v>
      </c>
      <c r="B103" s="10" t="s">
        <v>460</v>
      </c>
      <c r="C103" s="11">
        <v>43663</v>
      </c>
      <c r="D103" s="11">
        <v>43663</v>
      </c>
      <c r="E103" s="11">
        <v>43683</v>
      </c>
      <c r="F103" s="12">
        <f t="shared" si="0"/>
        <v>20</v>
      </c>
      <c r="G103" s="12">
        <f t="shared" si="1"/>
        <v>3</v>
      </c>
      <c r="H103" s="12"/>
      <c r="I103" s="12">
        <f t="shared" si="2"/>
        <v>7</v>
      </c>
      <c r="J103" s="32" t="str">
        <f>VLOOKUP(I103, Month!A:B, 2, FALSE)</f>
        <v>July</v>
      </c>
      <c r="K103" s="11" t="b">
        <f t="shared" si="3"/>
        <v>1</v>
      </c>
      <c r="L103" s="10">
        <v>7</v>
      </c>
      <c r="M103" s="10" t="s">
        <v>71</v>
      </c>
      <c r="N103" s="10">
        <v>1004</v>
      </c>
      <c r="O103" s="13" t="s">
        <v>163</v>
      </c>
      <c r="P103" s="10" t="s">
        <v>461</v>
      </c>
      <c r="Q103" s="10" t="s">
        <v>461</v>
      </c>
      <c r="R103" s="10" t="str">
        <f t="shared" si="6"/>
        <v>Berlin,Berlin</v>
      </c>
      <c r="S103" s="10" t="s">
        <v>260</v>
      </c>
      <c r="T103" s="10" t="s">
        <v>31</v>
      </c>
      <c r="U103" s="10">
        <f t="shared" si="7"/>
        <v>54</v>
      </c>
      <c r="V103" s="10" t="s">
        <v>32</v>
      </c>
      <c r="W103" s="14" t="s">
        <v>33</v>
      </c>
      <c r="X103" s="10" t="s">
        <v>462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ht="15.75" customHeight="1" thickTop="1" thickBot="1" x14ac:dyDescent="0.3">
      <c r="A104" s="9" t="s">
        <v>463</v>
      </c>
      <c r="B104" s="10" t="s">
        <v>464</v>
      </c>
      <c r="C104" s="11">
        <v>43663</v>
      </c>
      <c r="D104" s="11">
        <v>43683</v>
      </c>
      <c r="E104" s="11">
        <v>43704</v>
      </c>
      <c r="F104" s="12">
        <f t="shared" si="0"/>
        <v>21</v>
      </c>
      <c r="G104" s="12">
        <f t="shared" si="1"/>
        <v>2</v>
      </c>
      <c r="H104" s="12"/>
      <c r="I104" s="12">
        <f t="shared" si="2"/>
        <v>8</v>
      </c>
      <c r="J104" s="32" t="str">
        <f>VLOOKUP(I104, Month!A:B, 2, FALSE)</f>
        <v>August</v>
      </c>
      <c r="K104" s="11" t="b">
        <f t="shared" si="3"/>
        <v>0</v>
      </c>
      <c r="L104" s="10">
        <v>482</v>
      </c>
      <c r="M104" s="10" t="s">
        <v>46</v>
      </c>
      <c r="N104" s="10">
        <v>11063</v>
      </c>
      <c r="O104" s="13" t="s">
        <v>47</v>
      </c>
      <c r="P104" s="10" t="s">
        <v>465</v>
      </c>
      <c r="Q104" s="10" t="s">
        <v>466</v>
      </c>
      <c r="R104" s="10" t="str">
        <f t="shared" si="6"/>
        <v>Bydgoszcz,Kuiavia-Pomerania</v>
      </c>
      <c r="S104" s="10" t="s">
        <v>458</v>
      </c>
      <c r="T104" s="10" t="s">
        <v>51</v>
      </c>
      <c r="U104" s="10">
        <f t="shared" si="7"/>
        <v>54</v>
      </c>
      <c r="V104" s="10" t="s">
        <v>52</v>
      </c>
      <c r="W104" s="14" t="s">
        <v>33</v>
      </c>
      <c r="X104" s="10" t="s">
        <v>34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ht="15.75" customHeight="1" thickTop="1" thickBot="1" x14ac:dyDescent="0.3">
      <c r="A105" s="9" t="s">
        <v>467</v>
      </c>
      <c r="B105" s="10" t="s">
        <v>468</v>
      </c>
      <c r="C105" s="11">
        <v>43667</v>
      </c>
      <c r="D105" s="11">
        <v>43677</v>
      </c>
      <c r="E105" s="11">
        <v>43698</v>
      </c>
      <c r="F105" s="12">
        <f t="shared" si="0"/>
        <v>21</v>
      </c>
      <c r="G105" s="12">
        <f t="shared" si="1"/>
        <v>3</v>
      </c>
      <c r="H105" s="12"/>
      <c r="I105" s="12">
        <f t="shared" si="2"/>
        <v>7</v>
      </c>
      <c r="J105" s="32" t="str">
        <f>VLOOKUP(I105, Month!A:B, 2, FALSE)</f>
        <v>July</v>
      </c>
      <c r="K105" s="11" t="b">
        <f t="shared" si="3"/>
        <v>0</v>
      </c>
      <c r="L105" s="10">
        <v>183</v>
      </c>
      <c r="M105" s="10" t="s">
        <v>269</v>
      </c>
      <c r="N105" s="10">
        <v>24176</v>
      </c>
      <c r="O105" s="13" t="s">
        <v>157</v>
      </c>
      <c r="P105" s="10" t="s">
        <v>270</v>
      </c>
      <c r="Q105" s="10" t="s">
        <v>271</v>
      </c>
      <c r="R105" s="10" t="str">
        <f t="shared" si="6"/>
        <v>Hong Kong,Hong Kong Island</v>
      </c>
      <c r="S105" s="10" t="s">
        <v>270</v>
      </c>
      <c r="T105" s="10" t="s">
        <v>51</v>
      </c>
      <c r="U105" s="10">
        <f t="shared" si="7"/>
        <v>54</v>
      </c>
      <c r="V105" s="10" t="s">
        <v>52</v>
      </c>
      <c r="W105" s="14" t="s">
        <v>33</v>
      </c>
      <c r="X105" s="10" t="s">
        <v>34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ht="15.75" customHeight="1" thickTop="1" thickBot="1" x14ac:dyDescent="0.3">
      <c r="A106" s="9" t="s">
        <v>469</v>
      </c>
      <c r="B106" s="10" t="s">
        <v>470</v>
      </c>
      <c r="C106" s="11">
        <v>43670</v>
      </c>
      <c r="D106" s="11">
        <v>43693</v>
      </c>
      <c r="E106" s="11">
        <v>43711</v>
      </c>
      <c r="F106" s="12">
        <f t="shared" si="0"/>
        <v>18</v>
      </c>
      <c r="G106" s="12">
        <f t="shared" si="1"/>
        <v>5</v>
      </c>
      <c r="H106" s="12"/>
      <c r="I106" s="12">
        <f t="shared" si="2"/>
        <v>8</v>
      </c>
      <c r="J106" s="32" t="str">
        <f>VLOOKUP(I106, Month!A:B, 2, FALSE)</f>
        <v>August</v>
      </c>
      <c r="K106" s="11" t="b">
        <f t="shared" si="3"/>
        <v>0</v>
      </c>
      <c r="L106" s="10">
        <v>29</v>
      </c>
      <c r="M106" s="10" t="s">
        <v>26</v>
      </c>
      <c r="N106" s="10">
        <v>2612</v>
      </c>
      <c r="O106" s="13" t="s">
        <v>471</v>
      </c>
      <c r="P106" s="10" t="s">
        <v>472</v>
      </c>
      <c r="Q106" s="10" t="s">
        <v>473</v>
      </c>
      <c r="R106" s="10" t="str">
        <f t="shared" si="6"/>
        <v>Beverly,MA</v>
      </c>
      <c r="S106" s="10" t="s">
        <v>30</v>
      </c>
      <c r="T106" s="10" t="s">
        <v>51</v>
      </c>
      <c r="U106" s="10">
        <f t="shared" si="7"/>
        <v>54</v>
      </c>
      <c r="V106" s="10" t="s">
        <v>52</v>
      </c>
      <c r="W106" s="14" t="s">
        <v>33</v>
      </c>
      <c r="X106" s="10" t="s">
        <v>34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ht="15.75" customHeight="1" thickTop="1" thickBot="1" x14ac:dyDescent="0.3">
      <c r="A107" s="9" t="s">
        <v>474</v>
      </c>
      <c r="B107" s="10" t="s">
        <v>475</v>
      </c>
      <c r="C107" s="11">
        <v>43670</v>
      </c>
      <c r="D107" s="11">
        <v>43676</v>
      </c>
      <c r="E107" s="11">
        <v>43690</v>
      </c>
      <c r="F107" s="12">
        <f t="shared" si="0"/>
        <v>14</v>
      </c>
      <c r="G107" s="12">
        <f t="shared" si="1"/>
        <v>2</v>
      </c>
      <c r="H107" s="12"/>
      <c r="I107" s="12">
        <f t="shared" si="2"/>
        <v>7</v>
      </c>
      <c r="J107" s="32" t="str">
        <f>VLOOKUP(I107, Month!A:B, 2, FALSE)</f>
        <v>July</v>
      </c>
      <c r="K107" s="11" t="b">
        <f t="shared" si="3"/>
        <v>0</v>
      </c>
      <c r="L107" s="10">
        <v>102</v>
      </c>
      <c r="M107" s="10" t="s">
        <v>26</v>
      </c>
      <c r="N107" s="10">
        <v>2145</v>
      </c>
      <c r="O107" s="13" t="s">
        <v>188</v>
      </c>
      <c r="P107" s="10" t="s">
        <v>476</v>
      </c>
      <c r="Q107" s="10" t="s">
        <v>444</v>
      </c>
      <c r="R107" s="10" t="str">
        <f t="shared" si="6"/>
        <v>Memphis,TN</v>
      </c>
      <c r="S107" s="10" t="s">
        <v>30</v>
      </c>
      <c r="T107" s="10" t="s">
        <v>51</v>
      </c>
      <c r="U107" s="10">
        <f t="shared" si="7"/>
        <v>54</v>
      </c>
      <c r="V107" s="10" t="s">
        <v>52</v>
      </c>
      <c r="W107" s="14" t="s">
        <v>33</v>
      </c>
      <c r="X107" s="10" t="s">
        <v>34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ht="15.75" customHeight="1" thickTop="1" thickBot="1" x14ac:dyDescent="0.3">
      <c r="A108" s="9" t="s">
        <v>477</v>
      </c>
      <c r="B108" s="10" t="s">
        <v>478</v>
      </c>
      <c r="C108" s="11">
        <v>43671</v>
      </c>
      <c r="D108" s="11">
        <v>43690</v>
      </c>
      <c r="E108" s="11">
        <v>43735</v>
      </c>
      <c r="F108" s="12">
        <f t="shared" si="0"/>
        <v>45</v>
      </c>
      <c r="G108" s="12">
        <f t="shared" si="1"/>
        <v>2</v>
      </c>
      <c r="H108" s="12"/>
      <c r="I108" s="12">
        <f t="shared" si="2"/>
        <v>8</v>
      </c>
      <c r="J108" s="32" t="str">
        <f>VLOOKUP(I108, Month!A:B, 2, FALSE)</f>
        <v>August</v>
      </c>
      <c r="K108" s="11" t="b">
        <f t="shared" si="3"/>
        <v>0</v>
      </c>
      <c r="L108" s="10">
        <v>26</v>
      </c>
      <c r="M108" s="10" t="s">
        <v>56</v>
      </c>
      <c r="N108" s="10">
        <v>1427.29</v>
      </c>
      <c r="O108" s="13" t="s">
        <v>300</v>
      </c>
      <c r="P108" s="10" t="s">
        <v>479</v>
      </c>
      <c r="Q108" s="10" t="s">
        <v>480</v>
      </c>
      <c r="R108" s="10" t="str">
        <f t="shared" si="6"/>
        <v>Calgary,AB</v>
      </c>
      <c r="S108" s="10" t="s">
        <v>60</v>
      </c>
      <c r="T108" s="10" t="s">
        <v>31</v>
      </c>
      <c r="U108" s="10">
        <f t="shared" si="7"/>
        <v>54</v>
      </c>
      <c r="V108" s="10" t="s">
        <v>32</v>
      </c>
      <c r="W108" s="14" t="s">
        <v>33</v>
      </c>
      <c r="X108" s="10" t="s">
        <v>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ht="15.75" customHeight="1" thickTop="1" thickBot="1" x14ac:dyDescent="0.3">
      <c r="A109" s="9" t="s">
        <v>481</v>
      </c>
      <c r="B109" s="10" t="s">
        <v>482</v>
      </c>
      <c r="C109" s="11">
        <v>43672</v>
      </c>
      <c r="D109" s="11">
        <v>43682</v>
      </c>
      <c r="E109" s="11">
        <v>43690</v>
      </c>
      <c r="F109" s="12">
        <f t="shared" si="0"/>
        <v>8</v>
      </c>
      <c r="G109" s="12">
        <f t="shared" si="1"/>
        <v>1</v>
      </c>
      <c r="H109" s="12"/>
      <c r="I109" s="12">
        <f t="shared" si="2"/>
        <v>8</v>
      </c>
      <c r="J109" s="32" t="str">
        <f>VLOOKUP(I109, Month!A:B, 2, FALSE)</f>
        <v>August</v>
      </c>
      <c r="K109" s="11" t="b">
        <f t="shared" si="3"/>
        <v>0</v>
      </c>
      <c r="L109" s="10">
        <v>17</v>
      </c>
      <c r="M109" s="10" t="s">
        <v>46</v>
      </c>
      <c r="N109" s="10">
        <v>367</v>
      </c>
      <c r="O109" s="13" t="s">
        <v>360</v>
      </c>
      <c r="P109" s="10" t="s">
        <v>483</v>
      </c>
      <c r="Q109" s="10" t="s">
        <v>49</v>
      </c>
      <c r="R109" s="10" t="str">
        <f t="shared" si="6"/>
        <v>Northampton,England</v>
      </c>
      <c r="S109" s="10" t="s">
        <v>50</v>
      </c>
      <c r="T109" s="10" t="s">
        <v>51</v>
      </c>
      <c r="U109" s="10">
        <f t="shared" si="7"/>
        <v>54</v>
      </c>
      <c r="V109" s="10" t="s">
        <v>52</v>
      </c>
      <c r="W109" s="14" t="s">
        <v>33</v>
      </c>
      <c r="X109" s="10" t="s">
        <v>34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ht="15.75" customHeight="1" thickTop="1" thickBot="1" x14ac:dyDescent="0.3">
      <c r="A110" s="9" t="s">
        <v>484</v>
      </c>
      <c r="B110" s="10" t="s">
        <v>485</v>
      </c>
      <c r="C110" s="11">
        <v>43675</v>
      </c>
      <c r="D110" s="11">
        <v>43709</v>
      </c>
      <c r="E110" s="11">
        <v>43739</v>
      </c>
      <c r="F110" s="12">
        <f t="shared" si="0"/>
        <v>30</v>
      </c>
      <c r="G110" s="12">
        <f t="shared" si="1"/>
        <v>7</v>
      </c>
      <c r="H110" s="12"/>
      <c r="I110" s="12">
        <f t="shared" si="2"/>
        <v>9</v>
      </c>
      <c r="J110" s="32" t="str">
        <f>VLOOKUP(I110, Month!A:B, 2, FALSE)</f>
        <v>September</v>
      </c>
      <c r="K110" s="11" t="b">
        <f t="shared" si="3"/>
        <v>0</v>
      </c>
      <c r="L110" s="10">
        <v>105</v>
      </c>
      <c r="M110" s="10" t="s">
        <v>26</v>
      </c>
      <c r="N110" s="10">
        <v>4527</v>
      </c>
      <c r="O110" s="13" t="s">
        <v>163</v>
      </c>
      <c r="P110" s="10" t="s">
        <v>486</v>
      </c>
      <c r="Q110" s="10" t="s">
        <v>219</v>
      </c>
      <c r="R110" s="10" t="str">
        <f t="shared" si="6"/>
        <v>Colorado Springs,CO</v>
      </c>
      <c r="S110" s="10" t="s">
        <v>30</v>
      </c>
      <c r="T110" s="10" t="s">
        <v>51</v>
      </c>
      <c r="U110" s="10">
        <f t="shared" si="7"/>
        <v>54</v>
      </c>
      <c r="V110" s="10" t="s">
        <v>52</v>
      </c>
      <c r="W110" s="14" t="s">
        <v>33</v>
      </c>
      <c r="X110" s="10" t="s">
        <v>34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ht="15.75" customHeight="1" thickTop="1" thickBot="1" x14ac:dyDescent="0.3">
      <c r="A111" s="9" t="s">
        <v>487</v>
      </c>
      <c r="B111" s="10" t="s">
        <v>488</v>
      </c>
      <c r="C111" s="11">
        <v>43676</v>
      </c>
      <c r="D111" s="11"/>
      <c r="E111" s="11">
        <v>43709</v>
      </c>
      <c r="F111" s="12">
        <f t="shared" si="0"/>
        <v>43709</v>
      </c>
      <c r="G111" s="12">
        <f t="shared" si="1"/>
        <v>6</v>
      </c>
      <c r="H111" s="12"/>
      <c r="I111" s="12">
        <f t="shared" si="2"/>
        <v>1</v>
      </c>
      <c r="J111" s="32" t="str">
        <f>VLOOKUP(I111, Month!A:B, 2, FALSE)</f>
        <v>January</v>
      </c>
      <c r="K111" s="11" t="b">
        <f t="shared" si="3"/>
        <v>0</v>
      </c>
      <c r="L111" s="10">
        <v>23</v>
      </c>
      <c r="M111" s="10" t="s">
        <v>26</v>
      </c>
      <c r="N111" s="10">
        <v>821</v>
      </c>
      <c r="O111" s="13" t="s">
        <v>489</v>
      </c>
      <c r="P111" s="10" t="s">
        <v>201</v>
      </c>
      <c r="Q111" s="10" t="s">
        <v>202</v>
      </c>
      <c r="R111" s="10" t="str">
        <f t="shared" si="6"/>
        <v>Chicago,IL</v>
      </c>
      <c r="S111" s="10" t="s">
        <v>30</v>
      </c>
      <c r="T111" s="10" t="s">
        <v>31</v>
      </c>
      <c r="U111" s="10">
        <f t="shared" si="7"/>
        <v>54</v>
      </c>
      <c r="V111" s="10" t="s">
        <v>32</v>
      </c>
      <c r="W111" s="14" t="s">
        <v>33</v>
      </c>
      <c r="X111" s="10" t="s">
        <v>34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ht="15.75" customHeight="1" thickTop="1" thickBot="1" x14ac:dyDescent="0.3">
      <c r="A112" s="9" t="s">
        <v>490</v>
      </c>
      <c r="B112" s="10" t="s">
        <v>491</v>
      </c>
      <c r="C112" s="11">
        <v>43681</v>
      </c>
      <c r="D112" s="11">
        <v>43685</v>
      </c>
      <c r="E112" s="11">
        <v>43704</v>
      </c>
      <c r="F112" s="12">
        <f t="shared" si="0"/>
        <v>19</v>
      </c>
      <c r="G112" s="12">
        <f t="shared" si="1"/>
        <v>4</v>
      </c>
      <c r="H112" s="12"/>
      <c r="I112" s="12">
        <f t="shared" si="2"/>
        <v>8</v>
      </c>
      <c r="J112" s="32" t="str">
        <f>VLOOKUP(I112, Month!A:B, 2, FALSE)</f>
        <v>August</v>
      </c>
      <c r="K112" s="11" t="b">
        <f t="shared" si="3"/>
        <v>0</v>
      </c>
      <c r="L112" s="10">
        <v>39</v>
      </c>
      <c r="M112" s="10" t="s">
        <v>71</v>
      </c>
      <c r="N112" s="10">
        <v>1416</v>
      </c>
      <c r="O112" s="13" t="s">
        <v>492</v>
      </c>
      <c r="P112" s="10" t="s">
        <v>493</v>
      </c>
      <c r="Q112" s="10" t="s">
        <v>74</v>
      </c>
      <c r="R112" s="10" t="str">
        <f t="shared" si="6"/>
        <v>Milano,Lombardy</v>
      </c>
      <c r="S112" s="10" t="s">
        <v>75</v>
      </c>
      <c r="T112" s="10" t="s">
        <v>51</v>
      </c>
      <c r="U112" s="10">
        <f t="shared" si="7"/>
        <v>54</v>
      </c>
      <c r="V112" s="10" t="s">
        <v>52</v>
      </c>
      <c r="W112" s="14" t="s">
        <v>33</v>
      </c>
      <c r="X112" s="10" t="s">
        <v>34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ht="15.75" customHeight="1" thickTop="1" thickBot="1" x14ac:dyDescent="0.3">
      <c r="A113" s="9" t="s">
        <v>494</v>
      </c>
      <c r="B113" s="10" t="s">
        <v>495</v>
      </c>
      <c r="C113" s="11">
        <v>43682</v>
      </c>
      <c r="D113" s="11">
        <v>43776</v>
      </c>
      <c r="E113" s="11">
        <v>43791</v>
      </c>
      <c r="F113" s="12">
        <f t="shared" si="0"/>
        <v>15</v>
      </c>
      <c r="G113" s="12">
        <f t="shared" si="1"/>
        <v>4</v>
      </c>
      <c r="H113" s="12"/>
      <c r="I113" s="12">
        <f t="shared" si="2"/>
        <v>11</v>
      </c>
      <c r="J113" s="32" t="str">
        <f>VLOOKUP(I113, Month!A:B, 2, FALSE)</f>
        <v>November</v>
      </c>
      <c r="K113" s="11" t="b">
        <f t="shared" si="3"/>
        <v>0</v>
      </c>
      <c r="L113" s="10">
        <v>21</v>
      </c>
      <c r="M113" s="10" t="s">
        <v>160</v>
      </c>
      <c r="N113" s="10">
        <v>741</v>
      </c>
      <c r="O113" s="13" t="s">
        <v>139</v>
      </c>
      <c r="P113" s="10" t="s">
        <v>496</v>
      </c>
      <c r="Q113" s="10" t="s">
        <v>49</v>
      </c>
      <c r="R113" s="10" t="str">
        <f t="shared" si="6"/>
        <v>Cambridgeshire,England</v>
      </c>
      <c r="S113" s="10" t="s">
        <v>50</v>
      </c>
      <c r="T113" s="10" t="s">
        <v>51</v>
      </c>
      <c r="U113" s="10">
        <f t="shared" si="7"/>
        <v>54</v>
      </c>
      <c r="V113" s="10" t="s">
        <v>52</v>
      </c>
      <c r="W113" s="14" t="s">
        <v>33</v>
      </c>
      <c r="X113" s="10" t="s">
        <v>363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ht="15.75" customHeight="1" thickTop="1" thickBot="1" x14ac:dyDescent="0.3">
      <c r="A114" s="9" t="s">
        <v>497</v>
      </c>
      <c r="B114" s="10" t="s">
        <v>498</v>
      </c>
      <c r="C114" s="11">
        <v>43686</v>
      </c>
      <c r="D114" s="11">
        <v>43692</v>
      </c>
      <c r="E114" s="11">
        <v>43722</v>
      </c>
      <c r="F114" s="12">
        <f t="shared" si="0"/>
        <v>30</v>
      </c>
      <c r="G114" s="12">
        <f t="shared" si="1"/>
        <v>4</v>
      </c>
      <c r="H114" s="12"/>
      <c r="I114" s="12">
        <f t="shared" si="2"/>
        <v>8</v>
      </c>
      <c r="J114" s="32" t="str">
        <f>VLOOKUP(I114, Month!A:B, 2, FALSE)</f>
        <v>August</v>
      </c>
      <c r="K114" s="11" t="b">
        <f t="shared" si="3"/>
        <v>0</v>
      </c>
      <c r="L114" s="10">
        <v>944</v>
      </c>
      <c r="M114" s="10" t="s">
        <v>26</v>
      </c>
      <c r="N114" s="10">
        <v>120066</v>
      </c>
      <c r="O114" s="13" t="s">
        <v>145</v>
      </c>
      <c r="P114" s="10" t="s">
        <v>85</v>
      </c>
      <c r="Q114" s="10" t="s">
        <v>65</v>
      </c>
      <c r="R114" s="10" t="str">
        <f t="shared" si="6"/>
        <v>Los Angeles,CA</v>
      </c>
      <c r="S114" s="10" t="s">
        <v>30</v>
      </c>
      <c r="T114" s="10" t="s">
        <v>66</v>
      </c>
      <c r="U114" s="10">
        <f t="shared" si="7"/>
        <v>54</v>
      </c>
      <c r="V114" s="10" t="s">
        <v>67</v>
      </c>
      <c r="W114" s="14" t="s">
        <v>86</v>
      </c>
      <c r="X114" s="10" t="s">
        <v>34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ht="15.75" customHeight="1" thickTop="1" thickBot="1" x14ac:dyDescent="0.3">
      <c r="A115" s="9" t="s">
        <v>499</v>
      </c>
      <c r="B115" s="10" t="s">
        <v>500</v>
      </c>
      <c r="C115" s="11">
        <v>43686</v>
      </c>
      <c r="D115" s="11">
        <v>43732</v>
      </c>
      <c r="E115" s="11">
        <v>43756</v>
      </c>
      <c r="F115" s="12">
        <f t="shared" si="0"/>
        <v>24</v>
      </c>
      <c r="G115" s="12">
        <f t="shared" si="1"/>
        <v>2</v>
      </c>
      <c r="H115" s="12"/>
      <c r="I115" s="12">
        <f t="shared" si="2"/>
        <v>9</v>
      </c>
      <c r="J115" s="32" t="str">
        <f>VLOOKUP(I115, Month!A:B, 2, FALSE)</f>
        <v>September</v>
      </c>
      <c r="K115" s="11" t="b">
        <f t="shared" si="3"/>
        <v>0</v>
      </c>
      <c r="L115" s="10">
        <v>657</v>
      </c>
      <c r="M115" s="10" t="s">
        <v>26</v>
      </c>
      <c r="N115" s="10">
        <v>18819</v>
      </c>
      <c r="O115" s="13" t="s">
        <v>27</v>
      </c>
      <c r="P115" s="10" t="s">
        <v>501</v>
      </c>
      <c r="Q115" s="10" t="s">
        <v>80</v>
      </c>
      <c r="R115" s="10" t="str">
        <f t="shared" si="6"/>
        <v>Surprise,AZ</v>
      </c>
      <c r="S115" s="10" t="s">
        <v>30</v>
      </c>
      <c r="T115" s="10" t="s">
        <v>51</v>
      </c>
      <c r="U115" s="10">
        <f t="shared" si="7"/>
        <v>54</v>
      </c>
      <c r="V115" s="10" t="s">
        <v>52</v>
      </c>
      <c r="W115" s="14" t="s">
        <v>33</v>
      </c>
      <c r="X115" s="10" t="s">
        <v>34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ht="15.75" customHeight="1" thickTop="1" thickBot="1" x14ac:dyDescent="0.3">
      <c r="A116" s="9" t="s">
        <v>502</v>
      </c>
      <c r="B116" s="10" t="s">
        <v>503</v>
      </c>
      <c r="C116" s="11">
        <v>43687</v>
      </c>
      <c r="D116" s="11">
        <v>43692</v>
      </c>
      <c r="E116" s="11">
        <v>43713</v>
      </c>
      <c r="F116" s="12">
        <f t="shared" si="0"/>
        <v>21</v>
      </c>
      <c r="G116" s="12">
        <f t="shared" si="1"/>
        <v>4</v>
      </c>
      <c r="H116" s="12"/>
      <c r="I116" s="12">
        <f t="shared" si="2"/>
        <v>8</v>
      </c>
      <c r="J116" s="32" t="str">
        <f>VLOOKUP(I116, Month!A:B, 2, FALSE)</f>
        <v>August</v>
      </c>
      <c r="K116" s="11" t="b">
        <f t="shared" si="3"/>
        <v>0</v>
      </c>
      <c r="L116" s="10">
        <v>7838</v>
      </c>
      <c r="M116" s="10" t="s">
        <v>26</v>
      </c>
      <c r="N116" s="10">
        <v>431368.21</v>
      </c>
      <c r="O116" s="13" t="s">
        <v>504</v>
      </c>
      <c r="P116" s="10" t="s">
        <v>505</v>
      </c>
      <c r="Q116" s="10" t="s">
        <v>224</v>
      </c>
      <c r="R116" s="10" t="str">
        <f t="shared" si="6"/>
        <v>Centerville,UT</v>
      </c>
      <c r="S116" s="10" t="s">
        <v>30</v>
      </c>
      <c r="T116" s="10" t="s">
        <v>51</v>
      </c>
      <c r="U116" s="10">
        <f t="shared" si="7"/>
        <v>54</v>
      </c>
      <c r="V116" s="10" t="s">
        <v>52</v>
      </c>
      <c r="W116" s="14" t="s">
        <v>86</v>
      </c>
      <c r="X116" s="10" t="s">
        <v>34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ht="15.75" customHeight="1" thickTop="1" thickBot="1" x14ac:dyDescent="0.3">
      <c r="A117" s="9" t="s">
        <v>506</v>
      </c>
      <c r="B117" s="10" t="s">
        <v>507</v>
      </c>
      <c r="C117" s="11">
        <v>43688</v>
      </c>
      <c r="D117" s="11">
        <v>43753</v>
      </c>
      <c r="E117" s="11">
        <v>43784</v>
      </c>
      <c r="F117" s="12">
        <f t="shared" si="0"/>
        <v>31</v>
      </c>
      <c r="G117" s="12">
        <f t="shared" si="1"/>
        <v>2</v>
      </c>
      <c r="H117" s="12"/>
      <c r="I117" s="12">
        <f t="shared" si="2"/>
        <v>10</v>
      </c>
      <c r="J117" s="32" t="str">
        <f>VLOOKUP(I117, Month!A:B, 2, FALSE)</f>
        <v>October</v>
      </c>
      <c r="K117" s="11" t="b">
        <f t="shared" si="3"/>
        <v>0</v>
      </c>
      <c r="L117" s="10">
        <v>105</v>
      </c>
      <c r="M117" s="10" t="s">
        <v>26</v>
      </c>
      <c r="N117" s="10">
        <v>6553</v>
      </c>
      <c r="O117" s="13" t="s">
        <v>508</v>
      </c>
      <c r="P117" s="10" t="s">
        <v>509</v>
      </c>
      <c r="Q117" s="10" t="s">
        <v>136</v>
      </c>
      <c r="R117" s="10" t="str">
        <f t="shared" si="6"/>
        <v>Bangor,PA</v>
      </c>
      <c r="S117" s="10" t="s">
        <v>30</v>
      </c>
      <c r="T117" s="10" t="s">
        <v>51</v>
      </c>
      <c r="U117" s="10">
        <f t="shared" si="7"/>
        <v>54</v>
      </c>
      <c r="V117" s="10" t="s">
        <v>52</v>
      </c>
      <c r="W117" s="14" t="s">
        <v>33</v>
      </c>
      <c r="X117" s="10" t="s">
        <v>363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ht="15.75" customHeight="1" thickTop="1" thickBot="1" x14ac:dyDescent="0.3">
      <c r="A118" s="9" t="s">
        <v>510</v>
      </c>
      <c r="B118" s="10" t="s">
        <v>511</v>
      </c>
      <c r="C118" s="11">
        <v>43691</v>
      </c>
      <c r="D118" s="11">
        <v>43692</v>
      </c>
      <c r="E118" s="11">
        <v>43707</v>
      </c>
      <c r="F118" s="12">
        <f t="shared" si="0"/>
        <v>15</v>
      </c>
      <c r="G118" s="12">
        <f t="shared" si="1"/>
        <v>4</v>
      </c>
      <c r="H118" s="12"/>
      <c r="I118" s="12">
        <f t="shared" si="2"/>
        <v>8</v>
      </c>
      <c r="J118" s="32" t="str">
        <f>VLOOKUP(I118, Month!A:B, 2, FALSE)</f>
        <v>August</v>
      </c>
      <c r="K118" s="11" t="b">
        <f t="shared" si="3"/>
        <v>0</v>
      </c>
      <c r="L118" s="10">
        <v>302</v>
      </c>
      <c r="M118" s="10" t="s">
        <v>26</v>
      </c>
      <c r="N118" s="10">
        <v>14147</v>
      </c>
      <c r="O118" s="13" t="s">
        <v>110</v>
      </c>
      <c r="P118" s="10" t="s">
        <v>512</v>
      </c>
      <c r="Q118" s="10" t="s">
        <v>39</v>
      </c>
      <c r="R118" s="10" t="str">
        <f t="shared" si="6"/>
        <v>Richmond,VA</v>
      </c>
      <c r="S118" s="10" t="s">
        <v>30</v>
      </c>
      <c r="T118" s="10" t="s">
        <v>51</v>
      </c>
      <c r="U118" s="10">
        <f t="shared" si="7"/>
        <v>54</v>
      </c>
      <c r="V118" s="10" t="s">
        <v>52</v>
      </c>
      <c r="W118" s="14" t="s">
        <v>33</v>
      </c>
      <c r="X118" s="1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ht="15.75" customHeight="1" thickTop="1" thickBot="1" x14ac:dyDescent="0.3">
      <c r="A119" s="9" t="s">
        <v>513</v>
      </c>
      <c r="B119" s="10" t="s">
        <v>514</v>
      </c>
      <c r="C119" s="11">
        <v>43692</v>
      </c>
      <c r="D119" s="11">
        <v>43706</v>
      </c>
      <c r="E119" s="11">
        <v>43739</v>
      </c>
      <c r="F119" s="12">
        <f t="shared" si="0"/>
        <v>33</v>
      </c>
      <c r="G119" s="12">
        <f t="shared" si="1"/>
        <v>4</v>
      </c>
      <c r="H119" s="12"/>
      <c r="I119" s="12">
        <f t="shared" si="2"/>
        <v>8</v>
      </c>
      <c r="J119" s="32" t="str">
        <f>VLOOKUP(I119, Month!A:B, 2, FALSE)</f>
        <v>August</v>
      </c>
      <c r="K119" s="11" t="b">
        <f t="shared" si="3"/>
        <v>0</v>
      </c>
      <c r="L119" s="10">
        <v>5</v>
      </c>
      <c r="M119" s="10" t="s">
        <v>26</v>
      </c>
      <c r="N119" s="10">
        <v>14</v>
      </c>
      <c r="O119" s="13" t="s">
        <v>110</v>
      </c>
      <c r="P119" s="10" t="s">
        <v>515</v>
      </c>
      <c r="Q119" s="10" t="s">
        <v>29</v>
      </c>
      <c r="R119" s="10" t="str">
        <f t="shared" si="6"/>
        <v>Miami,FL</v>
      </c>
      <c r="S119" s="10" t="s">
        <v>30</v>
      </c>
      <c r="T119" s="10" t="s">
        <v>40</v>
      </c>
      <c r="U119" s="10">
        <f t="shared" si="7"/>
        <v>54</v>
      </c>
      <c r="V119" s="10" t="s">
        <v>41</v>
      </c>
      <c r="W119" s="14" t="s">
        <v>33</v>
      </c>
      <c r="X119" s="10" t="s">
        <v>42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ht="15.75" customHeight="1" thickTop="1" thickBot="1" x14ac:dyDescent="0.3">
      <c r="A120" s="9" t="s">
        <v>516</v>
      </c>
      <c r="B120" s="10" t="s">
        <v>517</v>
      </c>
      <c r="C120" s="11">
        <v>43692</v>
      </c>
      <c r="D120" s="11">
        <v>43699</v>
      </c>
      <c r="E120" s="11">
        <v>43714</v>
      </c>
      <c r="F120" s="12">
        <f t="shared" si="0"/>
        <v>15</v>
      </c>
      <c r="G120" s="12">
        <f t="shared" si="1"/>
        <v>4</v>
      </c>
      <c r="H120" s="12"/>
      <c r="I120" s="12">
        <f t="shared" si="2"/>
        <v>8</v>
      </c>
      <c r="J120" s="32" t="str">
        <f>VLOOKUP(I120, Month!A:B, 2, FALSE)</f>
        <v>August</v>
      </c>
      <c r="K120" s="11" t="b">
        <f t="shared" si="3"/>
        <v>0</v>
      </c>
      <c r="L120" s="10">
        <v>118</v>
      </c>
      <c r="M120" s="10" t="s">
        <v>269</v>
      </c>
      <c r="N120" s="10">
        <v>32134</v>
      </c>
      <c r="O120" s="13" t="s">
        <v>151</v>
      </c>
      <c r="P120" s="10" t="s">
        <v>270</v>
      </c>
      <c r="Q120" s="10" t="s">
        <v>271</v>
      </c>
      <c r="R120" s="10" t="str">
        <f t="shared" si="6"/>
        <v>Hong Kong,Hong Kong Island</v>
      </c>
      <c r="S120" s="10" t="s">
        <v>270</v>
      </c>
      <c r="T120" s="10" t="s">
        <v>66</v>
      </c>
      <c r="U120" s="10">
        <f t="shared" si="7"/>
        <v>54</v>
      </c>
      <c r="V120" s="10" t="s">
        <v>67</v>
      </c>
      <c r="W120" s="14" t="s">
        <v>33</v>
      </c>
      <c r="X120" s="10" t="s">
        <v>34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ht="15.75" customHeight="1" thickTop="1" thickBot="1" x14ac:dyDescent="0.3">
      <c r="A121" s="9" t="s">
        <v>518</v>
      </c>
      <c r="B121" s="10" t="s">
        <v>519</v>
      </c>
      <c r="C121" s="11">
        <v>43697</v>
      </c>
      <c r="D121" s="11">
        <v>43767</v>
      </c>
      <c r="E121" s="11">
        <v>43798</v>
      </c>
      <c r="F121" s="12">
        <f t="shared" si="0"/>
        <v>31</v>
      </c>
      <c r="G121" s="12">
        <f t="shared" si="1"/>
        <v>2</v>
      </c>
      <c r="H121" s="12"/>
      <c r="I121" s="12">
        <f t="shared" si="2"/>
        <v>10</v>
      </c>
      <c r="J121" s="32" t="str">
        <f>VLOOKUP(I121, Month!A:B, 2, FALSE)</f>
        <v>October</v>
      </c>
      <c r="K121" s="11" t="b">
        <f t="shared" si="3"/>
        <v>0</v>
      </c>
      <c r="L121" s="10">
        <v>57</v>
      </c>
      <c r="M121" s="10" t="s">
        <v>71</v>
      </c>
      <c r="N121" s="10">
        <v>1597</v>
      </c>
      <c r="O121" s="13" t="s">
        <v>520</v>
      </c>
      <c r="P121" s="10" t="s">
        <v>521</v>
      </c>
      <c r="Q121" s="10" t="s">
        <v>522</v>
      </c>
      <c r="R121" s="10" t="str">
        <f t="shared" si="6"/>
        <v>Manniku,Laane-Viru County</v>
      </c>
      <c r="S121" s="10" t="s">
        <v>523</v>
      </c>
      <c r="T121" s="10" t="s">
        <v>66</v>
      </c>
      <c r="U121" s="10">
        <f t="shared" si="7"/>
        <v>54</v>
      </c>
      <c r="V121" s="10" t="s">
        <v>67</v>
      </c>
      <c r="W121" s="14" t="s">
        <v>33</v>
      </c>
      <c r="X121" s="10" t="s">
        <v>363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5.75" customHeight="1" thickTop="1" thickBot="1" x14ac:dyDescent="0.3">
      <c r="A122" s="9" t="s">
        <v>524</v>
      </c>
      <c r="B122" s="10" t="s">
        <v>525</v>
      </c>
      <c r="C122" s="11">
        <v>43697</v>
      </c>
      <c r="D122" s="11">
        <v>43746</v>
      </c>
      <c r="E122" s="11">
        <v>43777</v>
      </c>
      <c r="F122" s="12">
        <f t="shared" si="0"/>
        <v>31</v>
      </c>
      <c r="G122" s="12">
        <f t="shared" si="1"/>
        <v>2</v>
      </c>
      <c r="H122" s="12"/>
      <c r="I122" s="12">
        <f t="shared" si="2"/>
        <v>10</v>
      </c>
      <c r="J122" s="32" t="str">
        <f>VLOOKUP(I122, Month!A:B, 2, FALSE)</f>
        <v>October</v>
      </c>
      <c r="K122" s="11" t="b">
        <f t="shared" si="3"/>
        <v>0</v>
      </c>
      <c r="L122" s="10">
        <v>419</v>
      </c>
      <c r="M122" s="10" t="s">
        <v>526</v>
      </c>
      <c r="N122" s="10">
        <v>24266.32</v>
      </c>
      <c r="O122" s="13" t="s">
        <v>228</v>
      </c>
      <c r="P122" s="10" t="s">
        <v>527</v>
      </c>
      <c r="Q122" s="10" t="s">
        <v>528</v>
      </c>
      <c r="R122" s="10" t="str">
        <f t="shared" si="6"/>
        <v>Sydney,NSW</v>
      </c>
      <c r="S122" s="10" t="s">
        <v>529</v>
      </c>
      <c r="T122" s="10" t="s">
        <v>51</v>
      </c>
      <c r="U122" s="10">
        <f t="shared" si="7"/>
        <v>54</v>
      </c>
      <c r="V122" s="10" t="s">
        <v>52</v>
      </c>
      <c r="W122" s="14" t="s">
        <v>33</v>
      </c>
      <c r="X122" s="10" t="s">
        <v>34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ht="15.75" customHeight="1" thickTop="1" thickBot="1" x14ac:dyDescent="0.3">
      <c r="A123" s="9" t="s">
        <v>530</v>
      </c>
      <c r="B123" s="10" t="s">
        <v>531</v>
      </c>
      <c r="C123" s="11">
        <v>43698</v>
      </c>
      <c r="D123" s="11">
        <v>43700</v>
      </c>
      <c r="E123" s="11">
        <v>43758</v>
      </c>
      <c r="F123" s="12">
        <f t="shared" si="0"/>
        <v>58</v>
      </c>
      <c r="G123" s="12">
        <f t="shared" si="1"/>
        <v>5</v>
      </c>
      <c r="H123" s="12"/>
      <c r="I123" s="12">
        <f t="shared" si="2"/>
        <v>8</v>
      </c>
      <c r="J123" s="32" t="str">
        <f>VLOOKUP(I123, Month!A:B, 2, FALSE)</f>
        <v>August</v>
      </c>
      <c r="K123" s="11" t="b">
        <f t="shared" si="3"/>
        <v>0</v>
      </c>
      <c r="L123" s="10">
        <v>1</v>
      </c>
      <c r="M123" s="10" t="s">
        <v>56</v>
      </c>
      <c r="N123" s="10">
        <v>1.29</v>
      </c>
      <c r="O123" s="13" t="s">
        <v>532</v>
      </c>
      <c r="P123" s="10" t="s">
        <v>382</v>
      </c>
      <c r="Q123" s="10" t="s">
        <v>383</v>
      </c>
      <c r="R123" s="10" t="str">
        <f t="shared" si="6"/>
        <v>Toronto,ON</v>
      </c>
      <c r="S123" s="10" t="s">
        <v>60</v>
      </c>
      <c r="T123" s="10" t="s">
        <v>40</v>
      </c>
      <c r="U123" s="10">
        <f t="shared" si="7"/>
        <v>54</v>
      </c>
      <c r="V123" s="10" t="s">
        <v>41</v>
      </c>
      <c r="W123" s="14" t="s">
        <v>33</v>
      </c>
      <c r="X123" s="10" t="s">
        <v>42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ht="15.75" customHeight="1" thickTop="1" thickBot="1" x14ac:dyDescent="0.3">
      <c r="A124" s="9" t="s">
        <v>533</v>
      </c>
      <c r="B124" s="10" t="s">
        <v>534</v>
      </c>
      <c r="C124" s="11">
        <v>43698</v>
      </c>
      <c r="D124" s="11">
        <v>43738</v>
      </c>
      <c r="E124" s="11">
        <v>43750</v>
      </c>
      <c r="F124" s="12">
        <f t="shared" si="0"/>
        <v>12</v>
      </c>
      <c r="G124" s="12">
        <f t="shared" si="1"/>
        <v>1</v>
      </c>
      <c r="H124" s="12"/>
      <c r="I124" s="12">
        <f t="shared" si="2"/>
        <v>9</v>
      </c>
      <c r="J124" s="32" t="str">
        <f>VLOOKUP(I124, Month!A:B, 2, FALSE)</f>
        <v>September</v>
      </c>
      <c r="K124" s="11" t="b">
        <f t="shared" si="3"/>
        <v>0</v>
      </c>
      <c r="L124" s="10">
        <v>81</v>
      </c>
      <c r="M124" s="10" t="s">
        <v>71</v>
      </c>
      <c r="N124" s="10">
        <v>5407</v>
      </c>
      <c r="O124" s="13" t="s">
        <v>535</v>
      </c>
      <c r="P124" s="10" t="s">
        <v>536</v>
      </c>
      <c r="Q124" s="10" t="s">
        <v>147</v>
      </c>
      <c r="R124" s="10" t="str">
        <f t="shared" si="6"/>
        <v>Montesson,Ile-de-France</v>
      </c>
      <c r="S124" s="10" t="s">
        <v>148</v>
      </c>
      <c r="T124" s="10" t="s">
        <v>51</v>
      </c>
      <c r="U124" s="10">
        <f t="shared" si="7"/>
        <v>54</v>
      </c>
      <c r="V124" s="10" t="s">
        <v>52</v>
      </c>
      <c r="W124" s="14" t="s">
        <v>33</v>
      </c>
      <c r="X124" s="10" t="s">
        <v>34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ht="15.75" customHeight="1" thickTop="1" thickBot="1" x14ac:dyDescent="0.3">
      <c r="A125" s="9" t="s">
        <v>537</v>
      </c>
      <c r="B125" s="10" t="s">
        <v>538</v>
      </c>
      <c r="C125" s="11">
        <v>43700</v>
      </c>
      <c r="D125" s="11">
        <v>43703</v>
      </c>
      <c r="E125" s="11">
        <v>43733</v>
      </c>
      <c r="F125" s="12">
        <f t="shared" si="0"/>
        <v>30</v>
      </c>
      <c r="G125" s="12">
        <f t="shared" si="1"/>
        <v>1</v>
      </c>
      <c r="H125" s="12"/>
      <c r="I125" s="12">
        <f t="shared" si="2"/>
        <v>8</v>
      </c>
      <c r="J125" s="32" t="str">
        <f>VLOOKUP(I125, Month!A:B, 2, FALSE)</f>
        <v>August</v>
      </c>
      <c r="K125" s="11" t="b">
        <f t="shared" si="3"/>
        <v>0</v>
      </c>
      <c r="L125" s="10">
        <v>7</v>
      </c>
      <c r="M125" s="10" t="s">
        <v>46</v>
      </c>
      <c r="N125" s="10">
        <v>82</v>
      </c>
      <c r="O125" s="13" t="s">
        <v>63</v>
      </c>
      <c r="P125" s="10" t="s">
        <v>426</v>
      </c>
      <c r="Q125" s="10" t="s">
        <v>427</v>
      </c>
      <c r="R125" s="10" t="str">
        <f t="shared" si="6"/>
        <v>Edinburgh,Scotland</v>
      </c>
      <c r="S125" s="10" t="s">
        <v>50</v>
      </c>
      <c r="T125" s="10" t="s">
        <v>66</v>
      </c>
      <c r="U125" s="10">
        <f t="shared" si="7"/>
        <v>54</v>
      </c>
      <c r="V125" s="10" t="s">
        <v>67</v>
      </c>
      <c r="W125" s="14" t="s">
        <v>33</v>
      </c>
      <c r="X125" s="10" t="s">
        <v>42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ht="15.75" customHeight="1" thickTop="1" thickBot="1" x14ac:dyDescent="0.3">
      <c r="A126" s="9" t="s">
        <v>539</v>
      </c>
      <c r="B126" s="10" t="s">
        <v>540</v>
      </c>
      <c r="C126" s="11">
        <v>43701</v>
      </c>
      <c r="D126" s="11">
        <v>43741</v>
      </c>
      <c r="E126" s="11">
        <v>43771</v>
      </c>
      <c r="F126" s="12">
        <f t="shared" si="0"/>
        <v>30</v>
      </c>
      <c r="G126" s="12">
        <f t="shared" si="1"/>
        <v>4</v>
      </c>
      <c r="H126" s="12"/>
      <c r="I126" s="12">
        <f t="shared" si="2"/>
        <v>10</v>
      </c>
      <c r="J126" s="32" t="str">
        <f>VLOOKUP(I126, Month!A:B, 2, FALSE)</f>
        <v>October</v>
      </c>
      <c r="K126" s="11" t="b">
        <f t="shared" si="3"/>
        <v>0</v>
      </c>
      <c r="L126" s="10">
        <v>30</v>
      </c>
      <c r="M126" s="10" t="s">
        <v>26</v>
      </c>
      <c r="N126" s="10">
        <v>5214</v>
      </c>
      <c r="O126" s="13" t="s">
        <v>78</v>
      </c>
      <c r="P126" s="10" t="s">
        <v>541</v>
      </c>
      <c r="Q126" s="10" t="s">
        <v>239</v>
      </c>
      <c r="R126" s="10" t="str">
        <f t="shared" si="6"/>
        <v>Fort Worth,TX</v>
      </c>
      <c r="S126" s="10" t="s">
        <v>30</v>
      </c>
      <c r="T126" s="10" t="s">
        <v>51</v>
      </c>
      <c r="U126" s="10">
        <f t="shared" si="7"/>
        <v>54</v>
      </c>
      <c r="V126" s="10" t="s">
        <v>52</v>
      </c>
      <c r="W126" s="14" t="s">
        <v>33</v>
      </c>
      <c r="X126" s="10" t="s">
        <v>34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ht="15.75" customHeight="1" thickTop="1" thickBot="1" x14ac:dyDescent="0.3">
      <c r="A127" s="9" t="s">
        <v>542</v>
      </c>
      <c r="B127" s="10" t="s">
        <v>543</v>
      </c>
      <c r="C127" s="11">
        <v>43703</v>
      </c>
      <c r="D127" s="11">
        <v>43715</v>
      </c>
      <c r="E127" s="11">
        <v>43745</v>
      </c>
      <c r="F127" s="12">
        <f t="shared" si="0"/>
        <v>30</v>
      </c>
      <c r="G127" s="12">
        <f t="shared" si="1"/>
        <v>6</v>
      </c>
      <c r="H127" s="12"/>
      <c r="I127" s="12">
        <f t="shared" si="2"/>
        <v>9</v>
      </c>
      <c r="J127" s="32" t="str">
        <f>VLOOKUP(I127, Month!A:B, 2, FALSE)</f>
        <v>September</v>
      </c>
      <c r="K127" s="11" t="b">
        <f t="shared" si="3"/>
        <v>0</v>
      </c>
      <c r="L127" s="10">
        <v>153</v>
      </c>
      <c r="M127" s="10" t="s">
        <v>26</v>
      </c>
      <c r="N127" s="10">
        <v>3070</v>
      </c>
      <c r="O127" s="13" t="s">
        <v>544</v>
      </c>
      <c r="P127" s="10" t="s">
        <v>545</v>
      </c>
      <c r="Q127" s="10" t="s">
        <v>473</v>
      </c>
      <c r="R127" s="10" t="str">
        <f t="shared" si="6"/>
        <v>Boston,MA</v>
      </c>
      <c r="S127" s="10" t="s">
        <v>30</v>
      </c>
      <c r="T127" s="10" t="s">
        <v>51</v>
      </c>
      <c r="U127" s="10">
        <f t="shared" si="7"/>
        <v>54</v>
      </c>
      <c r="V127" s="10" t="s">
        <v>52</v>
      </c>
      <c r="W127" s="14" t="s">
        <v>33</v>
      </c>
      <c r="X127" s="10" t="s">
        <v>34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ht="15.75" customHeight="1" thickTop="1" thickBot="1" x14ac:dyDescent="0.3">
      <c r="A128" s="9" t="s">
        <v>546</v>
      </c>
      <c r="B128" s="10" t="s">
        <v>547</v>
      </c>
      <c r="C128" s="11">
        <v>43704</v>
      </c>
      <c r="D128" s="11">
        <v>43732</v>
      </c>
      <c r="E128" s="11">
        <v>43760</v>
      </c>
      <c r="F128" s="12">
        <f t="shared" si="0"/>
        <v>28</v>
      </c>
      <c r="G128" s="12">
        <f t="shared" si="1"/>
        <v>2</v>
      </c>
      <c r="H128" s="12"/>
      <c r="I128" s="12">
        <f t="shared" si="2"/>
        <v>9</v>
      </c>
      <c r="J128" s="32" t="str">
        <f>VLOOKUP(I128, Month!A:B, 2, FALSE)</f>
        <v>September</v>
      </c>
      <c r="K128" s="11" t="b">
        <f t="shared" si="3"/>
        <v>0</v>
      </c>
      <c r="L128" s="10">
        <v>1334</v>
      </c>
      <c r="M128" s="10" t="s">
        <v>26</v>
      </c>
      <c r="N128" s="10">
        <v>54200</v>
      </c>
      <c r="O128" s="13" t="s">
        <v>377</v>
      </c>
      <c r="P128" s="10" t="s">
        <v>548</v>
      </c>
      <c r="Q128" s="10" t="s">
        <v>185</v>
      </c>
      <c r="R128" s="10" t="str">
        <f t="shared" si="6"/>
        <v>Saginaw,MI</v>
      </c>
      <c r="S128" s="10" t="s">
        <v>30</v>
      </c>
      <c r="T128" s="10" t="s">
        <v>51</v>
      </c>
      <c r="U128" s="10">
        <f t="shared" si="7"/>
        <v>54</v>
      </c>
      <c r="V128" s="10" t="s">
        <v>52</v>
      </c>
      <c r="W128" s="14" t="s">
        <v>33</v>
      </c>
      <c r="X128" s="10" t="s">
        <v>34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ht="15.75" customHeight="1" thickTop="1" thickBot="1" x14ac:dyDescent="0.3">
      <c r="A129" s="9" t="s">
        <v>549</v>
      </c>
      <c r="B129" s="10" t="s">
        <v>550</v>
      </c>
      <c r="C129" s="11">
        <v>43707</v>
      </c>
      <c r="D129" s="11">
        <v>43739</v>
      </c>
      <c r="E129" s="11">
        <v>43769</v>
      </c>
      <c r="F129" s="12">
        <f t="shared" si="0"/>
        <v>30</v>
      </c>
      <c r="G129" s="12">
        <f t="shared" si="1"/>
        <v>2</v>
      </c>
      <c r="H129" s="12"/>
      <c r="I129" s="12">
        <f t="shared" si="2"/>
        <v>10</v>
      </c>
      <c r="J129" s="32" t="str">
        <f>VLOOKUP(I129, Month!A:B, 2, FALSE)</f>
        <v>October</v>
      </c>
      <c r="K129" s="11" t="b">
        <f t="shared" si="3"/>
        <v>0</v>
      </c>
      <c r="L129" s="10">
        <v>2942</v>
      </c>
      <c r="M129" s="10" t="s">
        <v>71</v>
      </c>
      <c r="N129" s="10">
        <v>139131</v>
      </c>
      <c r="O129" s="13" t="s">
        <v>78</v>
      </c>
      <c r="P129" s="10" t="s">
        <v>551</v>
      </c>
      <c r="Q129" s="10" t="s">
        <v>552</v>
      </c>
      <c r="R129" s="10" t="str">
        <f t="shared" si="6"/>
        <v>Santa Cruz de Tenerife,Canary Islands</v>
      </c>
      <c r="S129" s="10" t="s">
        <v>142</v>
      </c>
      <c r="T129" s="10" t="s">
        <v>51</v>
      </c>
      <c r="U129" s="10">
        <f t="shared" si="7"/>
        <v>54</v>
      </c>
      <c r="V129" s="10" t="s">
        <v>52</v>
      </c>
      <c r="W129" s="14" t="s">
        <v>33</v>
      </c>
      <c r="X129" s="10" t="s">
        <v>34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ht="15.75" customHeight="1" thickTop="1" thickBot="1" x14ac:dyDescent="0.3">
      <c r="A130" s="9" t="s">
        <v>553</v>
      </c>
      <c r="B130" s="10" t="s">
        <v>554</v>
      </c>
      <c r="C130" s="11">
        <v>43709</v>
      </c>
      <c r="D130" s="11">
        <v>43714</v>
      </c>
      <c r="E130" s="11">
        <v>43739</v>
      </c>
      <c r="F130" s="12">
        <f t="shared" si="0"/>
        <v>25</v>
      </c>
      <c r="G130" s="12">
        <f t="shared" si="1"/>
        <v>5</v>
      </c>
      <c r="H130" s="12"/>
      <c r="I130" s="12">
        <f t="shared" si="2"/>
        <v>9</v>
      </c>
      <c r="J130" s="32" t="str">
        <f>VLOOKUP(I130, Month!A:B, 2, FALSE)</f>
        <v>September</v>
      </c>
      <c r="K130" s="11" t="b">
        <f t="shared" si="3"/>
        <v>0</v>
      </c>
      <c r="L130" s="10">
        <v>50</v>
      </c>
      <c r="M130" s="10" t="s">
        <v>526</v>
      </c>
      <c r="N130" s="10">
        <v>3659.32</v>
      </c>
      <c r="O130" s="13" t="s">
        <v>157</v>
      </c>
      <c r="P130" s="10" t="s">
        <v>555</v>
      </c>
      <c r="Q130" s="10" t="s">
        <v>556</v>
      </c>
      <c r="R130" s="10" t="str">
        <f t="shared" si="6"/>
        <v>Launceston,TAS</v>
      </c>
      <c r="S130" s="10" t="s">
        <v>529</v>
      </c>
      <c r="T130" s="10" t="s">
        <v>51</v>
      </c>
      <c r="U130" s="10">
        <f t="shared" si="7"/>
        <v>54</v>
      </c>
      <c r="V130" s="10" t="s">
        <v>52</v>
      </c>
      <c r="W130" s="14" t="s">
        <v>33</v>
      </c>
      <c r="X130" s="10" t="s">
        <v>34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ht="15.75" customHeight="1" thickTop="1" thickBot="1" x14ac:dyDescent="0.3">
      <c r="A131" s="9" t="s">
        <v>557</v>
      </c>
      <c r="B131" s="10" t="s">
        <v>558</v>
      </c>
      <c r="C131" s="11">
        <v>43711</v>
      </c>
      <c r="D131" s="11">
        <v>43725</v>
      </c>
      <c r="E131" s="11">
        <v>43735</v>
      </c>
      <c r="F131" s="12">
        <f t="shared" si="0"/>
        <v>10</v>
      </c>
      <c r="G131" s="12">
        <f t="shared" si="1"/>
        <v>2</v>
      </c>
      <c r="H131" s="12"/>
      <c r="I131" s="12">
        <f t="shared" si="2"/>
        <v>9</v>
      </c>
      <c r="J131" s="32" t="str">
        <f>VLOOKUP(I131, Month!A:B, 2, FALSE)</f>
        <v>September</v>
      </c>
      <c r="K131" s="11" t="b">
        <f t="shared" si="3"/>
        <v>0</v>
      </c>
      <c r="L131" s="10">
        <v>125</v>
      </c>
      <c r="M131" s="10" t="s">
        <v>26</v>
      </c>
      <c r="N131" s="10">
        <v>6469</v>
      </c>
      <c r="O131" s="13" t="s">
        <v>114</v>
      </c>
      <c r="P131" s="10" t="s">
        <v>354</v>
      </c>
      <c r="Q131" s="10" t="s">
        <v>355</v>
      </c>
      <c r="R131" s="10" t="str">
        <f t="shared" si="6"/>
        <v>Minneapolis,MN</v>
      </c>
      <c r="S131" s="10" t="s">
        <v>30</v>
      </c>
      <c r="T131" s="10" t="s">
        <v>51</v>
      </c>
      <c r="U131" s="10">
        <f t="shared" si="7"/>
        <v>54</v>
      </c>
      <c r="V131" s="10" t="s">
        <v>52</v>
      </c>
      <c r="W131" s="14" t="s">
        <v>33</v>
      </c>
      <c r="X131" s="10" t="s">
        <v>34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ht="15.75" customHeight="1" thickTop="1" thickBot="1" x14ac:dyDescent="0.3">
      <c r="A132" s="9" t="s">
        <v>559</v>
      </c>
      <c r="B132" s="10" t="s">
        <v>560</v>
      </c>
      <c r="C132" s="11">
        <v>43716</v>
      </c>
      <c r="D132" s="11">
        <v>43748</v>
      </c>
      <c r="E132" s="11">
        <v>43778</v>
      </c>
      <c r="F132" s="12">
        <f t="shared" si="0"/>
        <v>30</v>
      </c>
      <c r="G132" s="12">
        <f t="shared" si="1"/>
        <v>4</v>
      </c>
      <c r="H132" s="12"/>
      <c r="I132" s="12">
        <f t="shared" si="2"/>
        <v>10</v>
      </c>
      <c r="J132" s="32" t="str">
        <f>VLOOKUP(I132, Month!A:B, 2, FALSE)</f>
        <v>October</v>
      </c>
      <c r="K132" s="11" t="b">
        <f t="shared" si="3"/>
        <v>0</v>
      </c>
      <c r="L132" s="10">
        <v>275</v>
      </c>
      <c r="M132" s="10" t="s">
        <v>26</v>
      </c>
      <c r="N132" s="10">
        <v>10986</v>
      </c>
      <c r="O132" s="13" t="s">
        <v>78</v>
      </c>
      <c r="P132" s="10" t="s">
        <v>561</v>
      </c>
      <c r="Q132" s="10" t="s">
        <v>562</v>
      </c>
      <c r="R132" s="10" t="str">
        <f t="shared" si="6"/>
        <v>Cincinnati,OH</v>
      </c>
      <c r="S132" s="10" t="s">
        <v>30</v>
      </c>
      <c r="T132" s="10" t="s">
        <v>66</v>
      </c>
      <c r="U132" s="10">
        <f t="shared" si="7"/>
        <v>54</v>
      </c>
      <c r="V132" s="10" t="s">
        <v>67</v>
      </c>
      <c r="W132" s="14" t="s">
        <v>33</v>
      </c>
      <c r="X132" s="10" t="s">
        <v>34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ht="15.75" customHeight="1" thickTop="1" thickBot="1" x14ac:dyDescent="0.3">
      <c r="A133" s="9" t="s">
        <v>563</v>
      </c>
      <c r="B133" s="10" t="s">
        <v>564</v>
      </c>
      <c r="C133" s="11">
        <v>43718</v>
      </c>
      <c r="D133" s="11">
        <v>43740</v>
      </c>
      <c r="E133" s="11">
        <v>43770</v>
      </c>
      <c r="F133" s="12">
        <f t="shared" si="0"/>
        <v>30</v>
      </c>
      <c r="G133" s="12">
        <f t="shared" si="1"/>
        <v>3</v>
      </c>
      <c r="H133" s="12"/>
      <c r="I133" s="12">
        <f t="shared" si="2"/>
        <v>10</v>
      </c>
      <c r="J133" s="32" t="str">
        <f>VLOOKUP(I133, Month!A:B, 2, FALSE)</f>
        <v>October</v>
      </c>
      <c r="K133" s="11" t="b">
        <f t="shared" si="3"/>
        <v>0</v>
      </c>
      <c r="L133" s="10">
        <v>30</v>
      </c>
      <c r="M133" s="10" t="s">
        <v>46</v>
      </c>
      <c r="N133" s="10">
        <v>2047</v>
      </c>
      <c r="O133" s="13" t="s">
        <v>565</v>
      </c>
      <c r="P133" s="10" t="s">
        <v>48</v>
      </c>
      <c r="Q133" s="10" t="s">
        <v>49</v>
      </c>
      <c r="R133" s="10" t="str">
        <f t="shared" si="6"/>
        <v>Nottingham,England</v>
      </c>
      <c r="S133" s="10" t="s">
        <v>50</v>
      </c>
      <c r="T133" s="10" t="s">
        <v>66</v>
      </c>
      <c r="U133" s="10">
        <f t="shared" si="7"/>
        <v>54</v>
      </c>
      <c r="V133" s="10" t="s">
        <v>67</v>
      </c>
      <c r="W133" s="14" t="s">
        <v>33</v>
      </c>
      <c r="X133" s="10" t="s">
        <v>42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ht="15.75" customHeight="1" thickTop="1" thickBot="1" x14ac:dyDescent="0.3">
      <c r="A134" s="9" t="s">
        <v>566</v>
      </c>
      <c r="B134" s="10" t="s">
        <v>567</v>
      </c>
      <c r="C134" s="11">
        <v>43718</v>
      </c>
      <c r="D134" s="11">
        <v>43776</v>
      </c>
      <c r="E134" s="11">
        <v>43811</v>
      </c>
      <c r="F134" s="12">
        <f t="shared" si="0"/>
        <v>35</v>
      </c>
      <c r="G134" s="12">
        <f t="shared" si="1"/>
        <v>4</v>
      </c>
      <c r="H134" s="12"/>
      <c r="I134" s="12">
        <f t="shared" si="2"/>
        <v>11</v>
      </c>
      <c r="J134" s="32" t="str">
        <f>VLOOKUP(I134, Month!A:B, 2, FALSE)</f>
        <v>November</v>
      </c>
      <c r="K134" s="11" t="b">
        <f t="shared" si="3"/>
        <v>0</v>
      </c>
      <c r="L134" s="10">
        <v>213</v>
      </c>
      <c r="M134" s="10" t="s">
        <v>71</v>
      </c>
      <c r="N134" s="10">
        <v>4643</v>
      </c>
      <c r="O134" s="13" t="s">
        <v>568</v>
      </c>
      <c r="P134" s="10" t="s">
        <v>569</v>
      </c>
      <c r="Q134" s="10" t="s">
        <v>570</v>
      </c>
      <c r="R134" s="10" t="str">
        <f t="shared" si="6"/>
        <v>Bordeaux,Aquitaine</v>
      </c>
      <c r="S134" s="10" t="s">
        <v>148</v>
      </c>
      <c r="T134" s="10" t="s">
        <v>51</v>
      </c>
      <c r="U134" s="10">
        <f t="shared" si="7"/>
        <v>54</v>
      </c>
      <c r="V134" s="10" t="s">
        <v>52</v>
      </c>
      <c r="W134" s="14" t="s">
        <v>33</v>
      </c>
      <c r="X134" s="10" t="s">
        <v>363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ht="15.75" customHeight="1" thickTop="1" thickBot="1" x14ac:dyDescent="0.3">
      <c r="A135" s="9" t="s">
        <v>571</v>
      </c>
      <c r="B135" s="10" t="s">
        <v>572</v>
      </c>
      <c r="C135" s="11">
        <v>43718</v>
      </c>
      <c r="D135" s="11">
        <v>43720</v>
      </c>
      <c r="E135" s="11">
        <v>43751</v>
      </c>
      <c r="F135" s="12">
        <f t="shared" si="0"/>
        <v>31</v>
      </c>
      <c r="G135" s="12">
        <f t="shared" si="1"/>
        <v>4</v>
      </c>
      <c r="H135" s="12"/>
      <c r="I135" s="12">
        <f t="shared" si="2"/>
        <v>9</v>
      </c>
      <c r="J135" s="32" t="str">
        <f>VLOOKUP(I135, Month!A:B, 2, FALSE)</f>
        <v>September</v>
      </c>
      <c r="K135" s="11" t="b">
        <f t="shared" si="3"/>
        <v>0</v>
      </c>
      <c r="L135" s="10">
        <v>547</v>
      </c>
      <c r="M135" s="10" t="s">
        <v>56</v>
      </c>
      <c r="N135" s="10">
        <v>21604.29</v>
      </c>
      <c r="O135" s="13" t="s">
        <v>228</v>
      </c>
      <c r="P135" s="10" t="s">
        <v>479</v>
      </c>
      <c r="Q135" s="10" t="s">
        <v>480</v>
      </c>
      <c r="R135" s="10" t="str">
        <f t="shared" si="6"/>
        <v>Calgary,AB</v>
      </c>
      <c r="S135" s="10" t="s">
        <v>60</v>
      </c>
      <c r="T135" s="10" t="s">
        <v>51</v>
      </c>
      <c r="U135" s="10">
        <f t="shared" si="7"/>
        <v>54</v>
      </c>
      <c r="V135" s="10" t="s">
        <v>52</v>
      </c>
      <c r="W135" s="14" t="s">
        <v>33</v>
      </c>
      <c r="X135" s="10" t="s">
        <v>34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ht="15.75" customHeight="1" thickTop="1" thickBot="1" x14ac:dyDescent="0.3">
      <c r="A136" s="9" t="s">
        <v>573</v>
      </c>
      <c r="B136" s="10" t="s">
        <v>574</v>
      </c>
      <c r="C136" s="11">
        <v>43720</v>
      </c>
      <c r="D136" s="11">
        <v>43743</v>
      </c>
      <c r="E136" s="11">
        <v>43773</v>
      </c>
      <c r="F136" s="12">
        <f t="shared" si="0"/>
        <v>30</v>
      </c>
      <c r="G136" s="12">
        <f t="shared" si="1"/>
        <v>6</v>
      </c>
      <c r="H136" s="12"/>
      <c r="I136" s="12">
        <f t="shared" si="2"/>
        <v>10</v>
      </c>
      <c r="J136" s="32" t="str">
        <f>VLOOKUP(I136, Month!A:B, 2, FALSE)</f>
        <v>October</v>
      </c>
      <c r="K136" s="11" t="b">
        <f t="shared" si="3"/>
        <v>0</v>
      </c>
      <c r="L136" s="10">
        <v>125</v>
      </c>
      <c r="M136" s="10" t="s">
        <v>46</v>
      </c>
      <c r="N136" s="10">
        <v>3886</v>
      </c>
      <c r="O136" s="13" t="s">
        <v>47</v>
      </c>
      <c r="P136" s="10" t="s">
        <v>575</v>
      </c>
      <c r="Q136" s="10" t="s">
        <v>49</v>
      </c>
      <c r="R136" s="10" t="str">
        <f t="shared" si="6"/>
        <v>Winchester,England</v>
      </c>
      <c r="S136" s="10" t="s">
        <v>50</v>
      </c>
      <c r="T136" s="10" t="s">
        <v>66</v>
      </c>
      <c r="U136" s="10">
        <f t="shared" si="7"/>
        <v>54</v>
      </c>
      <c r="V136" s="10" t="s">
        <v>67</v>
      </c>
      <c r="W136" s="14" t="s">
        <v>33</v>
      </c>
      <c r="X136" s="10" t="s">
        <v>34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ht="15.75" customHeight="1" thickTop="1" thickBot="1" x14ac:dyDescent="0.3">
      <c r="A137" s="9" t="s">
        <v>576</v>
      </c>
      <c r="B137" s="10" t="s">
        <v>577</v>
      </c>
      <c r="C137" s="11">
        <v>43721</v>
      </c>
      <c r="D137" s="11">
        <v>43732</v>
      </c>
      <c r="E137" s="11">
        <v>43753</v>
      </c>
      <c r="F137" s="12">
        <f t="shared" si="0"/>
        <v>21</v>
      </c>
      <c r="G137" s="12">
        <f t="shared" si="1"/>
        <v>2</v>
      </c>
      <c r="H137" s="12"/>
      <c r="I137" s="12">
        <f t="shared" si="2"/>
        <v>9</v>
      </c>
      <c r="J137" s="32" t="str">
        <f>VLOOKUP(I137, Month!A:B, 2, FALSE)</f>
        <v>September</v>
      </c>
      <c r="K137" s="11" t="b">
        <f t="shared" si="3"/>
        <v>0</v>
      </c>
      <c r="L137" s="10">
        <v>676</v>
      </c>
      <c r="M137" s="10" t="s">
        <v>71</v>
      </c>
      <c r="N137" s="10">
        <v>9244.75</v>
      </c>
      <c r="O137" s="13" t="s">
        <v>78</v>
      </c>
      <c r="P137" s="10" t="s">
        <v>578</v>
      </c>
      <c r="Q137" s="10" t="s">
        <v>579</v>
      </c>
      <c r="R137" s="10" t="str">
        <f t="shared" si="6"/>
        <v>Rome,Lazio</v>
      </c>
      <c r="S137" s="10" t="s">
        <v>75</v>
      </c>
      <c r="T137" s="10" t="s">
        <v>51</v>
      </c>
      <c r="U137" s="10">
        <f t="shared" si="7"/>
        <v>54</v>
      </c>
      <c r="V137" s="10" t="s">
        <v>52</v>
      </c>
      <c r="W137" s="14" t="s">
        <v>33</v>
      </c>
      <c r="X137" s="10" t="s">
        <v>34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ht="15.75" customHeight="1" thickTop="1" thickBot="1" x14ac:dyDescent="0.3">
      <c r="A138" s="9" t="s">
        <v>580</v>
      </c>
      <c r="B138" s="10" t="s">
        <v>581</v>
      </c>
      <c r="C138" s="11">
        <v>43722</v>
      </c>
      <c r="D138" s="11">
        <v>43746</v>
      </c>
      <c r="E138" s="11">
        <v>43786</v>
      </c>
      <c r="F138" s="12">
        <f t="shared" si="0"/>
        <v>40</v>
      </c>
      <c r="G138" s="12">
        <f t="shared" si="1"/>
        <v>2</v>
      </c>
      <c r="H138" s="12"/>
      <c r="I138" s="12">
        <f t="shared" si="2"/>
        <v>10</v>
      </c>
      <c r="J138" s="32" t="str">
        <f>VLOOKUP(I138, Month!A:B, 2, FALSE)</f>
        <v>October</v>
      </c>
      <c r="K138" s="11" t="b">
        <f t="shared" si="3"/>
        <v>0</v>
      </c>
      <c r="L138" s="10">
        <v>1</v>
      </c>
      <c r="M138" s="10" t="s">
        <v>26</v>
      </c>
      <c r="N138" s="10">
        <v>1</v>
      </c>
      <c r="O138" s="13" t="s">
        <v>188</v>
      </c>
      <c r="P138" s="10" t="s">
        <v>582</v>
      </c>
      <c r="Q138" s="10" t="s">
        <v>224</v>
      </c>
      <c r="R138" s="10" t="str">
        <f t="shared" si="6"/>
        <v>Orem,UT</v>
      </c>
      <c r="S138" s="10" t="s">
        <v>30</v>
      </c>
      <c r="T138" s="10" t="s">
        <v>40</v>
      </c>
      <c r="U138" s="10">
        <f t="shared" si="7"/>
        <v>54</v>
      </c>
      <c r="V138" s="10" t="s">
        <v>41</v>
      </c>
      <c r="W138" s="14" t="s">
        <v>33</v>
      </c>
      <c r="X138" s="10" t="s">
        <v>363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ht="15.75" customHeight="1" thickTop="1" thickBot="1" x14ac:dyDescent="0.3">
      <c r="A139" s="9" t="s">
        <v>583</v>
      </c>
      <c r="B139" s="10" t="s">
        <v>584</v>
      </c>
      <c r="C139" s="11">
        <v>43722</v>
      </c>
      <c r="D139" s="11">
        <v>43722</v>
      </c>
      <c r="E139" s="11">
        <v>43737</v>
      </c>
      <c r="F139" s="12">
        <f t="shared" si="0"/>
        <v>15</v>
      </c>
      <c r="G139" s="12">
        <f t="shared" si="1"/>
        <v>6</v>
      </c>
      <c r="H139" s="12"/>
      <c r="I139" s="12">
        <f t="shared" si="2"/>
        <v>9</v>
      </c>
      <c r="J139" s="32" t="str">
        <f>VLOOKUP(I139, Month!A:B, 2, FALSE)</f>
        <v>September</v>
      </c>
      <c r="K139" s="11" t="b">
        <f t="shared" si="3"/>
        <v>1</v>
      </c>
      <c r="L139" s="10">
        <v>67</v>
      </c>
      <c r="M139" s="10" t="s">
        <v>26</v>
      </c>
      <c r="N139" s="10">
        <v>1489</v>
      </c>
      <c r="O139" s="13" t="s">
        <v>188</v>
      </c>
      <c r="P139" s="10" t="s">
        <v>585</v>
      </c>
      <c r="Q139" s="10" t="s">
        <v>132</v>
      </c>
      <c r="R139" s="10" t="str">
        <f t="shared" si="6"/>
        <v>Stevens Point,WI</v>
      </c>
      <c r="S139" s="10" t="s">
        <v>30</v>
      </c>
      <c r="T139" s="10" t="s">
        <v>51</v>
      </c>
      <c r="U139" s="10">
        <f t="shared" si="7"/>
        <v>54</v>
      </c>
      <c r="V139" s="10" t="s">
        <v>52</v>
      </c>
      <c r="W139" s="14" t="s">
        <v>33</v>
      </c>
      <c r="X139" s="10" t="s">
        <v>34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ht="15.75" customHeight="1" thickTop="1" thickBot="1" x14ac:dyDescent="0.3">
      <c r="A140" s="9" t="s">
        <v>586</v>
      </c>
      <c r="B140" s="10" t="s">
        <v>587</v>
      </c>
      <c r="C140" s="11">
        <v>43723</v>
      </c>
      <c r="D140" s="11">
        <v>43782</v>
      </c>
      <c r="E140" s="11">
        <v>43810</v>
      </c>
      <c r="F140" s="12">
        <f t="shared" si="0"/>
        <v>28</v>
      </c>
      <c r="G140" s="12">
        <f t="shared" si="1"/>
        <v>3</v>
      </c>
      <c r="H140" s="12"/>
      <c r="I140" s="12">
        <f t="shared" si="2"/>
        <v>11</v>
      </c>
      <c r="J140" s="32" t="str">
        <f>VLOOKUP(I140, Month!A:B, 2, FALSE)</f>
        <v>November</v>
      </c>
      <c r="K140" s="11" t="b">
        <f t="shared" si="3"/>
        <v>0</v>
      </c>
      <c r="L140" s="10">
        <v>33</v>
      </c>
      <c r="M140" s="10" t="s">
        <v>526</v>
      </c>
      <c r="N140" s="10">
        <v>1592.32</v>
      </c>
      <c r="O140" s="13" t="s">
        <v>410</v>
      </c>
      <c r="P140" s="10" t="s">
        <v>527</v>
      </c>
      <c r="Q140" s="10" t="s">
        <v>528</v>
      </c>
      <c r="R140" s="10" t="str">
        <f t="shared" si="6"/>
        <v>Sydney,NSW</v>
      </c>
      <c r="S140" s="10" t="s">
        <v>529</v>
      </c>
      <c r="T140" s="10" t="s">
        <v>51</v>
      </c>
      <c r="U140" s="10">
        <f t="shared" si="7"/>
        <v>54</v>
      </c>
      <c r="V140" s="10" t="s">
        <v>52</v>
      </c>
      <c r="W140" s="14" t="s">
        <v>33</v>
      </c>
      <c r="X140" s="10" t="s">
        <v>363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ht="15.75" customHeight="1" thickTop="1" thickBot="1" x14ac:dyDescent="0.3">
      <c r="A141" s="9" t="s">
        <v>588</v>
      </c>
      <c r="B141" s="10" t="s">
        <v>589</v>
      </c>
      <c r="C141" s="11">
        <v>43728</v>
      </c>
      <c r="D141" s="11">
        <v>43730</v>
      </c>
      <c r="E141" s="11">
        <v>43751</v>
      </c>
      <c r="F141" s="12">
        <f t="shared" si="0"/>
        <v>21</v>
      </c>
      <c r="G141" s="12">
        <f t="shared" si="1"/>
        <v>7</v>
      </c>
      <c r="H141" s="12"/>
      <c r="I141" s="12">
        <f t="shared" si="2"/>
        <v>9</v>
      </c>
      <c r="J141" s="32" t="str">
        <f>VLOOKUP(I141, Month!A:B, 2, FALSE)</f>
        <v>September</v>
      </c>
      <c r="K141" s="11" t="b">
        <f t="shared" si="3"/>
        <v>0</v>
      </c>
      <c r="L141" s="10">
        <v>1756</v>
      </c>
      <c r="M141" s="10" t="s">
        <v>71</v>
      </c>
      <c r="N141" s="10">
        <v>123665</v>
      </c>
      <c r="O141" s="13" t="s">
        <v>228</v>
      </c>
      <c r="P141" s="10" t="s">
        <v>590</v>
      </c>
      <c r="Q141" s="10" t="s">
        <v>590</v>
      </c>
      <c r="R141" s="10" t="str">
        <f t="shared" si="6"/>
        <v>Hamburg,Hamburg</v>
      </c>
      <c r="S141" s="10" t="s">
        <v>260</v>
      </c>
      <c r="T141" s="10" t="s">
        <v>51</v>
      </c>
      <c r="U141" s="10">
        <f t="shared" si="7"/>
        <v>54</v>
      </c>
      <c r="V141" s="10" t="s">
        <v>52</v>
      </c>
      <c r="W141" s="14" t="s">
        <v>33</v>
      </c>
      <c r="X141" s="10" t="s">
        <v>34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ht="15.75" customHeight="1" thickTop="1" thickBot="1" x14ac:dyDescent="0.3">
      <c r="A142" s="9" t="s">
        <v>591</v>
      </c>
      <c r="B142" s="10" t="s">
        <v>592</v>
      </c>
      <c r="C142" s="11">
        <v>43731</v>
      </c>
      <c r="D142" s="11">
        <v>43746</v>
      </c>
      <c r="E142" s="11">
        <v>43776</v>
      </c>
      <c r="F142" s="12">
        <f t="shared" si="0"/>
        <v>30</v>
      </c>
      <c r="G142" s="12">
        <f t="shared" si="1"/>
        <v>2</v>
      </c>
      <c r="H142" s="12"/>
      <c r="I142" s="12">
        <f t="shared" si="2"/>
        <v>10</v>
      </c>
      <c r="J142" s="32" t="str">
        <f>VLOOKUP(I142, Month!A:B, 2, FALSE)</f>
        <v>October</v>
      </c>
      <c r="K142" s="11" t="b">
        <f t="shared" si="3"/>
        <v>0</v>
      </c>
      <c r="L142" s="10">
        <v>112</v>
      </c>
      <c r="M142" s="10" t="s">
        <v>26</v>
      </c>
      <c r="N142" s="10">
        <v>6029</v>
      </c>
      <c r="O142" s="13" t="s">
        <v>593</v>
      </c>
      <c r="P142" s="10" t="s">
        <v>545</v>
      </c>
      <c r="Q142" s="10" t="s">
        <v>473</v>
      </c>
      <c r="R142" s="10" t="str">
        <f t="shared" si="6"/>
        <v>Boston,MA</v>
      </c>
      <c r="S142" s="10" t="s">
        <v>30</v>
      </c>
      <c r="T142" s="10" t="s">
        <v>66</v>
      </c>
      <c r="U142" s="10">
        <f t="shared" si="7"/>
        <v>54</v>
      </c>
      <c r="V142" s="10" t="s">
        <v>67</v>
      </c>
      <c r="W142" s="14" t="s">
        <v>33</v>
      </c>
      <c r="X142" s="10" t="s">
        <v>34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ht="15.75" customHeight="1" thickTop="1" thickBot="1" x14ac:dyDescent="0.3">
      <c r="A143" s="9" t="s">
        <v>594</v>
      </c>
      <c r="B143" s="10" t="s">
        <v>595</v>
      </c>
      <c r="C143" s="11">
        <v>43732</v>
      </c>
      <c r="D143" s="11">
        <v>43735</v>
      </c>
      <c r="E143" s="11">
        <v>43765</v>
      </c>
      <c r="F143" s="12">
        <f t="shared" si="0"/>
        <v>30</v>
      </c>
      <c r="G143" s="12">
        <f t="shared" si="1"/>
        <v>5</v>
      </c>
      <c r="H143" s="12"/>
      <c r="I143" s="12">
        <f t="shared" si="2"/>
        <v>9</v>
      </c>
      <c r="J143" s="32" t="str">
        <f>VLOOKUP(I143, Month!A:B, 2, FALSE)</f>
        <v>September</v>
      </c>
      <c r="K143" s="11" t="b">
        <f t="shared" si="3"/>
        <v>0</v>
      </c>
      <c r="L143" s="10">
        <v>14</v>
      </c>
      <c r="M143" s="10" t="s">
        <v>26</v>
      </c>
      <c r="N143" s="10">
        <v>479</v>
      </c>
      <c r="O143" s="13" t="s">
        <v>596</v>
      </c>
      <c r="P143" s="10" t="s">
        <v>597</v>
      </c>
      <c r="Q143" s="10" t="s">
        <v>598</v>
      </c>
      <c r="R143" s="10" t="str">
        <f t="shared" si="6"/>
        <v>Idaho Falls,ID</v>
      </c>
      <c r="S143" s="10" t="s">
        <v>30</v>
      </c>
      <c r="T143" s="10" t="s">
        <v>66</v>
      </c>
      <c r="U143" s="10">
        <f t="shared" si="7"/>
        <v>54</v>
      </c>
      <c r="V143" s="10" t="s">
        <v>67</v>
      </c>
      <c r="W143" s="14" t="s">
        <v>33</v>
      </c>
      <c r="X143" s="10" t="s">
        <v>42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ht="15.75" customHeight="1" thickTop="1" thickBot="1" x14ac:dyDescent="0.3">
      <c r="A144" s="9" t="s">
        <v>599</v>
      </c>
      <c r="B144" s="10" t="s">
        <v>600</v>
      </c>
      <c r="C144" s="11">
        <v>43734</v>
      </c>
      <c r="D144" s="11">
        <v>43754</v>
      </c>
      <c r="E144" s="11">
        <v>43775</v>
      </c>
      <c r="F144" s="12">
        <f t="shared" si="0"/>
        <v>21</v>
      </c>
      <c r="G144" s="12">
        <f t="shared" si="1"/>
        <v>3</v>
      </c>
      <c r="H144" s="12"/>
      <c r="I144" s="12">
        <f t="shared" si="2"/>
        <v>10</v>
      </c>
      <c r="J144" s="32" t="str">
        <f>VLOOKUP(I144, Month!A:B, 2, FALSE)</f>
        <v>October</v>
      </c>
      <c r="K144" s="11" t="b">
        <f t="shared" si="3"/>
        <v>0</v>
      </c>
      <c r="L144" s="10">
        <v>21735</v>
      </c>
      <c r="M144" s="10" t="s">
        <v>26</v>
      </c>
      <c r="N144" s="10">
        <v>3410084.24</v>
      </c>
      <c r="O144" s="13" t="s">
        <v>601</v>
      </c>
      <c r="P144" s="10" t="s">
        <v>602</v>
      </c>
      <c r="Q144" s="10" t="s">
        <v>324</v>
      </c>
      <c r="R144" s="10" t="str">
        <f t="shared" si="6"/>
        <v>Atlanta,GA</v>
      </c>
      <c r="S144" s="10" t="s">
        <v>30</v>
      </c>
      <c r="T144" s="10" t="s">
        <v>51</v>
      </c>
      <c r="U144" s="10">
        <f t="shared" si="7"/>
        <v>54</v>
      </c>
      <c r="V144" s="10" t="s">
        <v>52</v>
      </c>
      <c r="W144" s="14" t="s">
        <v>86</v>
      </c>
      <c r="X144" s="10" t="s">
        <v>34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4" ht="15.75" customHeight="1" thickTop="1" thickBot="1" x14ac:dyDescent="0.3">
      <c r="A145" s="9" t="s">
        <v>603</v>
      </c>
      <c r="B145" s="10" t="s">
        <v>604</v>
      </c>
      <c r="C145" s="11">
        <v>43734</v>
      </c>
      <c r="D145" s="11">
        <v>43734</v>
      </c>
      <c r="E145" s="11">
        <v>43764</v>
      </c>
      <c r="F145" s="12">
        <f t="shared" si="0"/>
        <v>30</v>
      </c>
      <c r="G145" s="12">
        <f t="shared" si="1"/>
        <v>4</v>
      </c>
      <c r="H145" s="12"/>
      <c r="I145" s="12">
        <f t="shared" si="2"/>
        <v>9</v>
      </c>
      <c r="J145" s="32" t="str">
        <f>VLOOKUP(I145, Month!A:B, 2, FALSE)</f>
        <v>September</v>
      </c>
      <c r="K145" s="11" t="b">
        <f t="shared" si="3"/>
        <v>1</v>
      </c>
      <c r="L145" s="10">
        <v>90</v>
      </c>
      <c r="M145" s="10" t="s">
        <v>269</v>
      </c>
      <c r="N145" s="10">
        <v>53416</v>
      </c>
      <c r="O145" s="13" t="s">
        <v>605</v>
      </c>
      <c r="P145" s="10" t="s">
        <v>606</v>
      </c>
      <c r="Q145" s="10" t="s">
        <v>607</v>
      </c>
      <c r="R145" s="10" t="str">
        <f t="shared" si="6"/>
        <v>Cheung Chau,Outlying Islands</v>
      </c>
      <c r="S145" s="10" t="s">
        <v>270</v>
      </c>
      <c r="T145" s="10" t="s">
        <v>51</v>
      </c>
      <c r="U145" s="10">
        <f t="shared" si="7"/>
        <v>54</v>
      </c>
      <c r="V145" s="10" t="s">
        <v>52</v>
      </c>
      <c r="W145" s="14" t="s">
        <v>33</v>
      </c>
      <c r="X145" s="10" t="s">
        <v>34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4" ht="15.75" customHeight="1" thickTop="1" thickBot="1" x14ac:dyDescent="0.3">
      <c r="A146" s="9" t="s">
        <v>608</v>
      </c>
      <c r="B146" s="10" t="s">
        <v>609</v>
      </c>
      <c r="C146" s="11">
        <v>43739</v>
      </c>
      <c r="D146" s="11">
        <v>43766</v>
      </c>
      <c r="E146" s="11">
        <v>43772</v>
      </c>
      <c r="F146" s="12">
        <f t="shared" si="0"/>
        <v>6</v>
      </c>
      <c r="G146" s="12">
        <f t="shared" si="1"/>
        <v>1</v>
      </c>
      <c r="H146" s="12"/>
      <c r="I146" s="12">
        <f t="shared" si="2"/>
        <v>10</v>
      </c>
      <c r="J146" s="32" t="str">
        <f>VLOOKUP(I146, Month!A:B, 2, FALSE)</f>
        <v>October</v>
      </c>
      <c r="K146" s="11" t="b">
        <f t="shared" si="3"/>
        <v>0</v>
      </c>
      <c r="L146" s="10">
        <v>559</v>
      </c>
      <c r="M146" s="10" t="s">
        <v>46</v>
      </c>
      <c r="N146" s="10">
        <v>36602</v>
      </c>
      <c r="O146" s="13" t="s">
        <v>532</v>
      </c>
      <c r="P146" s="10" t="s">
        <v>610</v>
      </c>
      <c r="Q146" s="10" t="s">
        <v>49</v>
      </c>
      <c r="R146" s="10" t="str">
        <f t="shared" si="6"/>
        <v>County Durham,England</v>
      </c>
      <c r="S146" s="10" t="s">
        <v>50</v>
      </c>
      <c r="T146" s="10" t="s">
        <v>51</v>
      </c>
      <c r="U146" s="10">
        <f t="shared" si="7"/>
        <v>54</v>
      </c>
      <c r="V146" s="10" t="s">
        <v>52</v>
      </c>
      <c r="W146" s="14" t="s">
        <v>33</v>
      </c>
      <c r="X146" s="10" t="s">
        <v>34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4" ht="15.75" customHeight="1" thickTop="1" thickBot="1" x14ac:dyDescent="0.3">
      <c r="A147" s="9" t="s">
        <v>611</v>
      </c>
      <c r="B147" s="10" t="s">
        <v>612</v>
      </c>
      <c r="C147" s="11">
        <v>43741</v>
      </c>
      <c r="D147" s="11">
        <v>43767</v>
      </c>
      <c r="E147" s="11">
        <v>43785</v>
      </c>
      <c r="F147" s="12">
        <f t="shared" si="0"/>
        <v>18</v>
      </c>
      <c r="G147" s="12">
        <f t="shared" si="1"/>
        <v>2</v>
      </c>
      <c r="H147" s="12"/>
      <c r="I147" s="12">
        <f t="shared" si="2"/>
        <v>10</v>
      </c>
      <c r="J147" s="32" t="str">
        <f>VLOOKUP(I147, Month!A:B, 2, FALSE)</f>
        <v>October</v>
      </c>
      <c r="K147" s="11" t="b">
        <f t="shared" si="3"/>
        <v>0</v>
      </c>
      <c r="L147" s="10">
        <v>428</v>
      </c>
      <c r="M147" s="10" t="s">
        <v>26</v>
      </c>
      <c r="N147" s="10">
        <v>23347</v>
      </c>
      <c r="O147" s="13" t="s">
        <v>613</v>
      </c>
      <c r="P147" s="10" t="s">
        <v>614</v>
      </c>
      <c r="Q147" s="10" t="s">
        <v>239</v>
      </c>
      <c r="R147" s="10" t="str">
        <f t="shared" si="6"/>
        <v>Longview,TX</v>
      </c>
      <c r="S147" s="10" t="s">
        <v>30</v>
      </c>
      <c r="T147" s="10" t="s">
        <v>51</v>
      </c>
      <c r="U147" s="10">
        <f t="shared" si="7"/>
        <v>54</v>
      </c>
      <c r="V147" s="10" t="s">
        <v>52</v>
      </c>
      <c r="W147" s="14" t="s">
        <v>33</v>
      </c>
      <c r="X147" s="10" t="s">
        <v>363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4" ht="15.75" customHeight="1" thickTop="1" thickBot="1" x14ac:dyDescent="0.3">
      <c r="A148" s="9" t="s">
        <v>615</v>
      </c>
      <c r="B148" s="10" t="s">
        <v>616</v>
      </c>
      <c r="C148" s="11">
        <v>43741</v>
      </c>
      <c r="D148" s="11">
        <v>43749</v>
      </c>
      <c r="E148" s="11">
        <v>43779</v>
      </c>
      <c r="F148" s="12">
        <f t="shared" si="0"/>
        <v>30</v>
      </c>
      <c r="G148" s="12">
        <f t="shared" si="1"/>
        <v>5</v>
      </c>
      <c r="H148" s="12"/>
      <c r="I148" s="12">
        <f t="shared" si="2"/>
        <v>10</v>
      </c>
      <c r="J148" s="32" t="str">
        <f>VLOOKUP(I148, Month!A:B, 2, FALSE)</f>
        <v>October</v>
      </c>
      <c r="K148" s="11" t="b">
        <f t="shared" si="3"/>
        <v>0</v>
      </c>
      <c r="L148" s="10">
        <v>90</v>
      </c>
      <c r="M148" s="10" t="s">
        <v>71</v>
      </c>
      <c r="N148" s="10">
        <v>4212</v>
      </c>
      <c r="O148" s="13" t="s">
        <v>157</v>
      </c>
      <c r="P148" s="10" t="s">
        <v>617</v>
      </c>
      <c r="Q148" s="10" t="s">
        <v>74</v>
      </c>
      <c r="R148" s="10" t="str">
        <f t="shared" si="6"/>
        <v>Porto Mantovano,Lombardy</v>
      </c>
      <c r="S148" s="10" t="s">
        <v>75</v>
      </c>
      <c r="T148" s="10" t="s">
        <v>51</v>
      </c>
      <c r="U148" s="10">
        <f t="shared" si="7"/>
        <v>54</v>
      </c>
      <c r="V148" s="10" t="s">
        <v>52</v>
      </c>
      <c r="W148" s="14" t="s">
        <v>33</v>
      </c>
      <c r="X148" s="10" t="s">
        <v>34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4" ht="15.75" customHeight="1" thickTop="1" thickBot="1" x14ac:dyDescent="0.3">
      <c r="A149" s="9" t="s">
        <v>618</v>
      </c>
      <c r="B149" s="10" t="s">
        <v>619</v>
      </c>
      <c r="C149" s="11">
        <v>43742</v>
      </c>
      <c r="D149" s="11">
        <v>43745</v>
      </c>
      <c r="E149" s="11">
        <v>43775</v>
      </c>
      <c r="F149" s="12">
        <f t="shared" si="0"/>
        <v>30</v>
      </c>
      <c r="G149" s="12">
        <f t="shared" si="1"/>
        <v>1</v>
      </c>
      <c r="H149" s="12"/>
      <c r="I149" s="12">
        <f t="shared" si="2"/>
        <v>10</v>
      </c>
      <c r="J149" s="32" t="str">
        <f>VLOOKUP(I149, Month!A:B, 2, FALSE)</f>
        <v>October</v>
      </c>
      <c r="K149" s="11" t="b">
        <f t="shared" si="3"/>
        <v>0</v>
      </c>
      <c r="L149" s="10">
        <v>133</v>
      </c>
      <c r="M149" s="10" t="s">
        <v>26</v>
      </c>
      <c r="N149" s="10">
        <v>3850</v>
      </c>
      <c r="O149" s="13" t="s">
        <v>157</v>
      </c>
      <c r="P149" s="10" t="s">
        <v>115</v>
      </c>
      <c r="Q149" s="10" t="s">
        <v>116</v>
      </c>
      <c r="R149" s="10" t="str">
        <f t="shared" si="6"/>
        <v>Seattle,WA</v>
      </c>
      <c r="S149" s="10" t="s">
        <v>30</v>
      </c>
      <c r="T149" s="10" t="s">
        <v>51</v>
      </c>
      <c r="U149" s="10">
        <f t="shared" si="7"/>
        <v>54</v>
      </c>
      <c r="V149" s="10" t="s">
        <v>52</v>
      </c>
      <c r="W149" s="14" t="s">
        <v>33</v>
      </c>
      <c r="X149" s="10" t="s">
        <v>34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4" ht="15.75" customHeight="1" thickTop="1" thickBot="1" x14ac:dyDescent="0.3">
      <c r="A150" s="9" t="s">
        <v>620</v>
      </c>
      <c r="B150" s="10" t="s">
        <v>621</v>
      </c>
      <c r="C150" s="11"/>
      <c r="D150" s="11">
        <v>43776</v>
      </c>
      <c r="E150" s="11">
        <v>43803</v>
      </c>
      <c r="F150" s="12">
        <f t="shared" si="0"/>
        <v>27</v>
      </c>
      <c r="G150" s="12">
        <f t="shared" si="1"/>
        <v>4</v>
      </c>
      <c r="H150" s="12"/>
      <c r="I150" s="12">
        <f t="shared" si="2"/>
        <v>11</v>
      </c>
      <c r="J150" s="32" t="str">
        <f>VLOOKUP(I150, Month!A:B, 2, FALSE)</f>
        <v>November</v>
      </c>
      <c r="K150" s="11" t="b">
        <f t="shared" si="3"/>
        <v>0</v>
      </c>
      <c r="L150" s="10">
        <v>135</v>
      </c>
      <c r="M150" s="10" t="s">
        <v>26</v>
      </c>
      <c r="N150" s="10">
        <v>4951</v>
      </c>
      <c r="O150" s="13" t="s">
        <v>188</v>
      </c>
      <c r="P150" s="10" t="s">
        <v>622</v>
      </c>
      <c r="Q150" s="10" t="s">
        <v>65</v>
      </c>
      <c r="R150" s="10" t="str">
        <f t="shared" si="6"/>
        <v>Burbank,CA</v>
      </c>
      <c r="S150" s="10" t="s">
        <v>30</v>
      </c>
      <c r="T150" s="10" t="s">
        <v>51</v>
      </c>
      <c r="U150" s="10">
        <f t="shared" si="7"/>
        <v>54</v>
      </c>
      <c r="V150" s="10" t="s">
        <v>52</v>
      </c>
      <c r="W150" s="14" t="s">
        <v>33</v>
      </c>
      <c r="X150" s="10" t="s">
        <v>363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4" ht="15.75" customHeight="1" thickTop="1" thickBot="1" x14ac:dyDescent="0.3">
      <c r="A151" s="9" t="s">
        <v>623</v>
      </c>
      <c r="B151" s="10" t="s">
        <v>624</v>
      </c>
      <c r="C151" s="11">
        <v>43753</v>
      </c>
      <c r="D151" s="11">
        <v>43769</v>
      </c>
      <c r="E151" s="11">
        <v>43784</v>
      </c>
      <c r="F151" s="12">
        <f t="shared" si="0"/>
        <v>15</v>
      </c>
      <c r="G151" s="12">
        <f t="shared" si="1"/>
        <v>4</v>
      </c>
      <c r="H151" s="12"/>
      <c r="I151" s="12">
        <f t="shared" si="2"/>
        <v>10</v>
      </c>
      <c r="J151" s="32" t="str">
        <f>VLOOKUP(I151, Month!A:B, 2, FALSE)</f>
        <v>October</v>
      </c>
      <c r="K151" s="11" t="b">
        <f t="shared" si="3"/>
        <v>0</v>
      </c>
      <c r="L151" s="10">
        <v>832</v>
      </c>
      <c r="M151" s="10" t="s">
        <v>26</v>
      </c>
      <c r="N151" s="10">
        <v>52469</v>
      </c>
      <c r="O151" s="13" t="s">
        <v>504</v>
      </c>
      <c r="P151" s="10" t="s">
        <v>625</v>
      </c>
      <c r="Q151" s="10" t="s">
        <v>473</v>
      </c>
      <c r="R151" s="10" t="str">
        <f t="shared" si="6"/>
        <v>Marlborough,MA</v>
      </c>
      <c r="S151" s="10" t="s">
        <v>30</v>
      </c>
      <c r="T151" s="10" t="s">
        <v>51</v>
      </c>
      <c r="U151" s="10">
        <f t="shared" si="7"/>
        <v>54</v>
      </c>
      <c r="V151" s="10" t="s">
        <v>52</v>
      </c>
      <c r="W151" s="14" t="s">
        <v>86</v>
      </c>
      <c r="X151" s="10" t="s">
        <v>363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4" ht="15.75" customHeight="1" thickTop="1" thickBot="1" x14ac:dyDescent="0.3">
      <c r="A152" s="9" t="s">
        <v>626</v>
      </c>
      <c r="B152" s="10" t="s">
        <v>627</v>
      </c>
      <c r="C152" s="11">
        <v>43754</v>
      </c>
      <c r="D152" s="11">
        <v>43783</v>
      </c>
      <c r="E152" s="11">
        <v>43813</v>
      </c>
      <c r="F152" s="12">
        <f t="shared" si="0"/>
        <v>30</v>
      </c>
      <c r="G152" s="12">
        <f t="shared" si="1"/>
        <v>4</v>
      </c>
      <c r="H152" s="12"/>
      <c r="I152" s="12">
        <f t="shared" si="2"/>
        <v>11</v>
      </c>
      <c r="J152" s="32" t="str">
        <f>VLOOKUP(I152, Month!A:B, 2, FALSE)</f>
        <v>November</v>
      </c>
      <c r="K152" s="11" t="b">
        <f t="shared" si="3"/>
        <v>0</v>
      </c>
      <c r="L152" s="10">
        <v>3</v>
      </c>
      <c r="M152" s="10" t="s">
        <v>26</v>
      </c>
      <c r="N152" s="10">
        <v>46</v>
      </c>
      <c r="O152" s="13" t="s">
        <v>228</v>
      </c>
      <c r="P152" s="10" t="s">
        <v>135</v>
      </c>
      <c r="Q152" s="10" t="s">
        <v>136</v>
      </c>
      <c r="R152" s="10" t="str">
        <f t="shared" si="6"/>
        <v>Philadelphia,PA</v>
      </c>
      <c r="S152" s="10" t="s">
        <v>30</v>
      </c>
      <c r="T152" s="10" t="s">
        <v>66</v>
      </c>
      <c r="U152" s="10">
        <f t="shared" si="7"/>
        <v>54</v>
      </c>
      <c r="V152" s="10" t="s">
        <v>67</v>
      </c>
      <c r="W152" s="14" t="s">
        <v>33</v>
      </c>
      <c r="X152" s="10" t="s">
        <v>363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4" ht="15.75" customHeight="1" thickTop="1" thickBot="1" x14ac:dyDescent="0.3">
      <c r="A153" s="9" t="s">
        <v>628</v>
      </c>
      <c r="B153" s="10" t="s">
        <v>629</v>
      </c>
      <c r="C153" s="11">
        <v>43760</v>
      </c>
      <c r="D153" s="11">
        <v>43782</v>
      </c>
      <c r="E153" s="11">
        <v>43815</v>
      </c>
      <c r="F153" s="12">
        <f t="shared" si="0"/>
        <v>33</v>
      </c>
      <c r="G153" s="12">
        <f t="shared" si="1"/>
        <v>3</v>
      </c>
      <c r="H153" s="12"/>
      <c r="I153" s="12">
        <f t="shared" si="2"/>
        <v>11</v>
      </c>
      <c r="J153" s="32" t="str">
        <f>VLOOKUP(I153, Month!A:B, 2, FALSE)</f>
        <v>November</v>
      </c>
      <c r="K153" s="11" t="b">
        <f t="shared" si="3"/>
        <v>0</v>
      </c>
      <c r="L153" s="10">
        <v>2</v>
      </c>
      <c r="M153" s="10" t="s">
        <v>26</v>
      </c>
      <c r="N153" s="10">
        <v>155</v>
      </c>
      <c r="O153" s="13" t="s">
        <v>630</v>
      </c>
      <c r="P153" s="10" t="s">
        <v>631</v>
      </c>
      <c r="Q153" s="10" t="s">
        <v>632</v>
      </c>
      <c r="R153" s="10" t="str">
        <f t="shared" si="6"/>
        <v>Karvin√°,Moravian-Silesian Region</v>
      </c>
      <c r="S153" s="10" t="s">
        <v>633</v>
      </c>
      <c r="T153" s="10" t="s">
        <v>51</v>
      </c>
      <c r="U153" s="10">
        <f t="shared" si="7"/>
        <v>54</v>
      </c>
      <c r="V153" s="10" t="s">
        <v>52</v>
      </c>
      <c r="W153" s="14" t="s">
        <v>33</v>
      </c>
      <c r="X153" s="10" t="s">
        <v>363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4" ht="15.75" customHeight="1" thickTop="1" thickBot="1" x14ac:dyDescent="0.3">
      <c r="A154" s="9" t="s">
        <v>634</v>
      </c>
      <c r="B154" s="10" t="s">
        <v>635</v>
      </c>
      <c r="C154" s="11">
        <v>43778</v>
      </c>
      <c r="D154" s="11">
        <v>43782</v>
      </c>
      <c r="E154" s="11">
        <v>43796</v>
      </c>
      <c r="F154" s="12">
        <f t="shared" si="0"/>
        <v>14</v>
      </c>
      <c r="G154" s="12">
        <f t="shared" si="1"/>
        <v>3</v>
      </c>
      <c r="H154" s="12"/>
      <c r="I154" s="12">
        <f t="shared" si="2"/>
        <v>11</v>
      </c>
      <c r="J154" s="32" t="str">
        <f>VLOOKUP(I154, Month!A:B, 2, FALSE)</f>
        <v>November</v>
      </c>
      <c r="K154" s="11" t="b">
        <f t="shared" si="3"/>
        <v>0</v>
      </c>
      <c r="L154" s="10">
        <v>3</v>
      </c>
      <c r="M154" s="10" t="s">
        <v>46</v>
      </c>
      <c r="N154" s="10">
        <v>21</v>
      </c>
      <c r="O154" s="13" t="s">
        <v>636</v>
      </c>
      <c r="P154" s="10" t="s">
        <v>483</v>
      </c>
      <c r="Q154" s="10" t="s">
        <v>49</v>
      </c>
      <c r="R154" s="10" t="str">
        <f t="shared" si="6"/>
        <v>Northampton,England</v>
      </c>
      <c r="S154" s="10" t="s">
        <v>50</v>
      </c>
      <c r="T154" s="10" t="s">
        <v>51</v>
      </c>
      <c r="U154" s="10">
        <f t="shared" si="7"/>
        <v>54</v>
      </c>
      <c r="V154" s="10" t="s">
        <v>52</v>
      </c>
      <c r="W154" s="14" t="s">
        <v>33</v>
      </c>
      <c r="X154" s="10" t="s">
        <v>363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4" ht="15.75" customHeight="1" thickTop="1" thickBot="1" x14ac:dyDescent="0.3">
      <c r="A155" s="27" t="s">
        <v>190</v>
      </c>
      <c r="B155" s="27" t="s">
        <v>160</v>
      </c>
      <c r="C155" s="27"/>
      <c r="D155" s="27"/>
      <c r="E155" s="27"/>
      <c r="F155" s="27">
        <f t="shared" si="0"/>
        <v>0</v>
      </c>
      <c r="G155" s="27">
        <f t="shared" si="1"/>
        <v>6</v>
      </c>
      <c r="H155" s="27"/>
      <c r="I155" s="12">
        <f t="shared" si="2"/>
        <v>1</v>
      </c>
      <c r="J155" s="32" t="str">
        <f>VLOOKUP(I155, Month!A:B, 2, FALSE)</f>
        <v>January</v>
      </c>
      <c r="K155" s="28" t="b">
        <f t="shared" si="3"/>
        <v>1</v>
      </c>
      <c r="L155" s="27"/>
      <c r="M155" s="27" t="s">
        <v>160</v>
      </c>
      <c r="N155" s="27"/>
      <c r="O155" s="27"/>
      <c r="P155" s="27"/>
      <c r="Q155" s="27"/>
      <c r="R155" s="27" t="str">
        <f t="shared" si="6"/>
        <v>,</v>
      </c>
      <c r="S155" s="27" t="s">
        <v>160</v>
      </c>
      <c r="T155" s="27"/>
      <c r="U155" s="27"/>
      <c r="V155" s="27" t="s">
        <v>160</v>
      </c>
      <c r="W155" s="27" t="s">
        <v>160</v>
      </c>
      <c r="X155" s="2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4" ht="15.75" customHeight="1" thickTop="1" thickBot="1" x14ac:dyDescent="0.3">
      <c r="A156" s="27" t="s">
        <v>190</v>
      </c>
      <c r="B156" s="27" t="s">
        <v>160</v>
      </c>
      <c r="C156" s="27"/>
      <c r="D156" s="27"/>
      <c r="E156" s="27"/>
      <c r="F156" s="27">
        <f t="shared" si="0"/>
        <v>0</v>
      </c>
      <c r="G156" s="27">
        <f t="shared" si="1"/>
        <v>6</v>
      </c>
      <c r="H156" s="27"/>
      <c r="I156" s="12">
        <f t="shared" si="2"/>
        <v>1</v>
      </c>
      <c r="J156" s="32" t="str">
        <f>VLOOKUP(I156, Month!A:B, 2, FALSE)</f>
        <v>January</v>
      </c>
      <c r="K156" s="28" t="b">
        <f t="shared" si="3"/>
        <v>1</v>
      </c>
      <c r="L156" s="27"/>
      <c r="M156" s="27" t="s">
        <v>160</v>
      </c>
      <c r="N156" s="27"/>
      <c r="O156" s="27"/>
      <c r="P156" s="27"/>
      <c r="Q156" s="27"/>
      <c r="R156" s="27" t="str">
        <f t="shared" si="6"/>
        <v>,</v>
      </c>
      <c r="S156" s="27" t="s">
        <v>160</v>
      </c>
      <c r="T156" s="27"/>
      <c r="U156" s="27"/>
      <c r="V156" s="27" t="s">
        <v>160</v>
      </c>
      <c r="W156" s="27" t="s">
        <v>160</v>
      </c>
      <c r="X156" s="2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4" ht="15.75" customHeight="1" thickTop="1" x14ac:dyDescent="0.25"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ht="15.75" customHeight="1" x14ac:dyDescent="0.25"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ht="15.75" customHeight="1" x14ac:dyDescent="0.25"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ht="15.75" customHeight="1" x14ac:dyDescent="0.25"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29:44" ht="15.75" customHeight="1" x14ac:dyDescent="0.25"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29:44" ht="15.75" customHeight="1" x14ac:dyDescent="0.25"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29:44" ht="15.75" customHeight="1" x14ac:dyDescent="0.2"/>
    <row r="164" spans="29:44" ht="15.75" customHeight="1" x14ac:dyDescent="0.2"/>
    <row r="165" spans="29:44" ht="15.75" customHeight="1" x14ac:dyDescent="0.2"/>
    <row r="166" spans="29:44" ht="15.75" customHeight="1" x14ac:dyDescent="0.2"/>
    <row r="167" spans="29:44" ht="15.75" customHeight="1" x14ac:dyDescent="0.2"/>
    <row r="168" spans="29:44" ht="15.75" customHeight="1" x14ac:dyDescent="0.2"/>
    <row r="169" spans="29:44" ht="15.75" customHeight="1" x14ac:dyDescent="0.2"/>
    <row r="170" spans="29:44" ht="15.75" customHeight="1" x14ac:dyDescent="0.2"/>
    <row r="171" spans="29:44" ht="15.75" customHeight="1" x14ac:dyDescent="0.2"/>
    <row r="172" spans="29:44" ht="15.75" customHeight="1" x14ac:dyDescent="0.2"/>
    <row r="173" spans="29:44" ht="15.75" customHeight="1" x14ac:dyDescent="0.2"/>
    <row r="174" spans="29:44" ht="15.75" customHeight="1" x14ac:dyDescent="0.2"/>
    <row r="175" spans="29:44" ht="15.75" customHeight="1" x14ac:dyDescent="0.2"/>
    <row r="176" spans="29:4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"/>
  <cols>
    <col min="1" max="1" width="18.85546875" customWidth="1"/>
    <col min="2" max="2" width="13.42578125" customWidth="1"/>
    <col min="3" max="26" width="8.7109375" customWidth="1"/>
  </cols>
  <sheetData>
    <row r="1" spans="1:3" ht="12.75" customHeight="1" x14ac:dyDescent="0.2">
      <c r="A1" s="29" t="s">
        <v>8</v>
      </c>
      <c r="B1" s="29" t="s">
        <v>637</v>
      </c>
      <c r="C1" s="29"/>
    </row>
    <row r="2" spans="1:3" ht="12.75" customHeight="1" x14ac:dyDescent="0.2">
      <c r="A2" s="30">
        <v>1</v>
      </c>
      <c r="B2" s="31" t="s">
        <v>638</v>
      </c>
    </row>
    <row r="3" spans="1:3" ht="12.75" customHeight="1" x14ac:dyDescent="0.2">
      <c r="A3" s="30">
        <v>2</v>
      </c>
      <c r="B3" s="31" t="s">
        <v>639</v>
      </c>
    </row>
    <row r="4" spans="1:3" ht="12.75" customHeight="1" x14ac:dyDescent="0.2">
      <c r="A4" s="30">
        <v>3</v>
      </c>
      <c r="B4" s="31" t="s">
        <v>640</v>
      </c>
    </row>
    <row r="5" spans="1:3" ht="12.75" customHeight="1" x14ac:dyDescent="0.2">
      <c r="A5" s="30">
        <v>4</v>
      </c>
      <c r="B5" s="31" t="s">
        <v>641</v>
      </c>
    </row>
    <row r="6" spans="1:3" ht="12.75" customHeight="1" x14ac:dyDescent="0.2">
      <c r="A6" s="30">
        <v>5</v>
      </c>
      <c r="B6" s="31" t="s">
        <v>642</v>
      </c>
    </row>
    <row r="7" spans="1:3" ht="12.75" customHeight="1" x14ac:dyDescent="0.2">
      <c r="A7" s="30">
        <v>6</v>
      </c>
      <c r="B7" s="31" t="s">
        <v>643</v>
      </c>
    </row>
    <row r="8" spans="1:3" ht="12.75" customHeight="1" x14ac:dyDescent="0.2">
      <c r="A8" s="30">
        <v>7</v>
      </c>
      <c r="B8" s="31" t="s">
        <v>644</v>
      </c>
    </row>
    <row r="9" spans="1:3" ht="12.75" customHeight="1" x14ac:dyDescent="0.2">
      <c r="A9" s="30">
        <v>8</v>
      </c>
      <c r="B9" s="31" t="s">
        <v>645</v>
      </c>
    </row>
    <row r="10" spans="1:3" ht="12.75" customHeight="1" x14ac:dyDescent="0.2">
      <c r="A10" s="30">
        <v>9</v>
      </c>
      <c r="B10" s="31" t="s">
        <v>646</v>
      </c>
    </row>
    <row r="11" spans="1:3" ht="12.75" customHeight="1" x14ac:dyDescent="0.2">
      <c r="A11" s="30">
        <v>10</v>
      </c>
      <c r="B11" s="31" t="s">
        <v>647</v>
      </c>
    </row>
    <row r="12" spans="1:3" ht="12.75" customHeight="1" x14ac:dyDescent="0.2">
      <c r="A12" s="30">
        <v>11</v>
      </c>
      <c r="B12" s="31" t="s">
        <v>648</v>
      </c>
    </row>
    <row r="13" spans="1:3" ht="12.75" customHeight="1" x14ac:dyDescent="0.2">
      <c r="A13" s="30">
        <v>12</v>
      </c>
      <c r="B13" s="31" t="s">
        <v>649</v>
      </c>
    </row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2021-12-19T11:46:56Z</dcterms:created>
  <dcterms:modified xsi:type="dcterms:W3CDTF">2021-12-19T11:46:56Z</dcterms:modified>
</cp:coreProperties>
</file>