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ickstarter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0qn5oYerZy0N689qI2LvOcyPauw=="/>
    </ext>
  </extLst>
</workbook>
</file>

<file path=xl/sharedStrings.xml><?xml version="1.0" encoding="utf-8"?>
<sst xmlns="http://schemas.openxmlformats.org/spreadsheetml/2006/main" count="1440" uniqueCount="567">
  <si>
    <t>Text</t>
  </si>
  <si>
    <t>Name</t>
  </si>
  <si>
    <t>created_at</t>
  </si>
  <si>
    <t>launched_at</t>
  </si>
  <si>
    <t>deadline</t>
  </si>
  <si>
    <t>funding_period</t>
  </si>
  <si>
    <t>weekday</t>
  </si>
  <si>
    <t>launch_timing</t>
  </si>
  <si>
    <t>launched month</t>
  </si>
  <si>
    <t>month_name</t>
  </si>
  <si>
    <t>exact_match</t>
  </si>
  <si>
    <t>backers_count</t>
  </si>
  <si>
    <t>currency</t>
  </si>
  <si>
    <t>pledged</t>
  </si>
  <si>
    <t>goal_USD</t>
  </si>
  <si>
    <t>city</t>
  </si>
  <si>
    <t>location</t>
  </si>
  <si>
    <t>country</t>
  </si>
  <si>
    <t>source_url</t>
  </si>
  <si>
    <t>source_url_length</t>
  </si>
  <si>
    <t>source_url_category</t>
  </si>
  <si>
    <t>source_url_category_cleaned</t>
  </si>
  <si>
    <t>source_url_cleaned</t>
  </si>
  <si>
    <t>staff_pick</t>
  </si>
  <si>
    <t>lower staff pick</t>
  </si>
  <si>
    <t>status</t>
  </si>
  <si>
    <t>12846160</t>
  </si>
  <si>
    <t>Hex Tile Content Add-Ons For Mapforge Map-Making Software</t>
  </si>
  <si>
    <t>USD</t>
  </si>
  <si>
    <t>Orlando</t>
  </si>
  <si>
    <t>FL</t>
  </si>
  <si>
    <t>United States</t>
  </si>
  <si>
    <t>https://www.kickstarter.com/discover/categories/games/live%20games</t>
  </si>
  <si>
    <t>successful</t>
  </si>
  <si>
    <t>13547406</t>
  </si>
  <si>
    <t>Epic Stuff Library Vol 4: D&amp;D 5E/Pathfinder Adaptable.</t>
  </si>
  <si>
    <t>Arlington</t>
  </si>
  <si>
    <t>VA</t>
  </si>
  <si>
    <t>https://www.kickstarter.com/discover/categories/games/mobile%20games</t>
  </si>
  <si>
    <t>failed</t>
  </si>
  <si>
    <t>Non-blank cells in columns D-G</t>
  </si>
  <si>
    <t>20761861</t>
  </si>
  <si>
    <t>Our House: The Lore Driven Card Game</t>
  </si>
  <si>
    <t>GBP</t>
  </si>
  <si>
    <t>Nottingham</t>
  </si>
  <si>
    <t>England</t>
  </si>
  <si>
    <t>United Kingdom</t>
  </si>
  <si>
    <t>https://www.kickstarter.com/discover/categories/games/tabletop%20games</t>
  </si>
  <si>
    <t>Blank cells</t>
  </si>
  <si>
    <t>30059044</t>
  </si>
  <si>
    <t>Zombicide: 2Nd Edition</t>
  </si>
  <si>
    <t>CAD</t>
  </si>
  <si>
    <t>Vancouver</t>
  </si>
  <si>
    <t>BC</t>
  </si>
  <si>
    <t>Canada</t>
  </si>
  <si>
    <t>49752892</t>
  </si>
  <si>
    <t>Longest Number Ever Written</t>
  </si>
  <si>
    <t>Los Gatos</t>
  </si>
  <si>
    <t>CA</t>
  </si>
  <si>
    <t>https://www.kickstarter.com/discover/categories/games/playing%20cards</t>
  </si>
  <si>
    <t>Minimum goal USD</t>
  </si>
  <si>
    <t>52444976</t>
  </si>
  <si>
    <t>Dead+Gone: A Competitive Horror Game</t>
  </si>
  <si>
    <t>EUR</t>
  </si>
  <si>
    <t>Lentate sul Seveso</t>
  </si>
  <si>
    <t>Lombardy</t>
  </si>
  <si>
    <t>Italy</t>
  </si>
  <si>
    <t>61166675</t>
  </si>
  <si>
    <t>The Oracle Of Heaven And Hell</t>
  </si>
  <si>
    <t>Phoenix</t>
  </si>
  <si>
    <t>AZ</t>
  </si>
  <si>
    <t>Backers count</t>
  </si>
  <si>
    <t>63381877</t>
  </si>
  <si>
    <t>Dwarf Board Game</t>
  </si>
  <si>
    <t>Los Angeles</t>
  </si>
  <si>
    <t>Sum</t>
  </si>
  <si>
    <t>92129914</t>
  </si>
  <si>
    <t>Traveller Fifth Edition</t>
  </si>
  <si>
    <t>Minimum</t>
  </si>
  <si>
    <t>96526024</t>
  </si>
  <si>
    <t>My Pad</t>
  </si>
  <si>
    <t>Virginia Beach</t>
  </si>
  <si>
    <t>Maximum</t>
  </si>
  <si>
    <t>148612159</t>
  </si>
  <si>
    <t>In Thoth'S Wake - Zine Quest Edition!</t>
  </si>
  <si>
    <t>Oakland</t>
  </si>
  <si>
    <t>Average</t>
  </si>
  <si>
    <t>154179006</t>
  </si>
  <si>
    <t>Over The Hills 2Nd Edition - The Napoleonic Wargames Rules</t>
  </si>
  <si>
    <t>Rochester</t>
  </si>
  <si>
    <t>NY</t>
  </si>
  <si>
    <t>Median</t>
  </si>
  <si>
    <t>165906545</t>
  </si>
  <si>
    <t>Capone: The Business Of Prohibition</t>
  </si>
  <si>
    <t>Guildford</t>
  </si>
  <si>
    <t>182072441</t>
  </si>
  <si>
    <t>The Empath Tarot: For Inner Healing</t>
  </si>
  <si>
    <t>Seattle</t>
  </si>
  <si>
    <t>WA</t>
  </si>
  <si>
    <t>Unique categories</t>
  </si>
  <si>
    <t>Count</t>
  </si>
  <si>
    <t>189035699</t>
  </si>
  <si>
    <t>Mutants Et Zombie</t>
  </si>
  <si>
    <t>SGD</t>
  </si>
  <si>
    <t>Singapore</t>
  </si>
  <si>
    <t>Central Singapore</t>
  </si>
  <si>
    <t>191795368</t>
  </si>
  <si>
    <t>Playing Cards: The Jedi Of The Old Republic</t>
  </si>
  <si>
    <t>Poulsbo</t>
  </si>
  <si>
    <t>194146399</t>
  </si>
  <si>
    <t>Azote Playing Cards | First Edition</t>
  </si>
  <si>
    <t>Franklin</t>
  </si>
  <si>
    <t>WI</t>
  </si>
  <si>
    <t>0</t>
  </si>
  <si>
    <t/>
  </si>
  <si>
    <t>Spain</t>
  </si>
  <si>
    <t>229060132</t>
  </si>
  <si>
    <t>Monster Menagerie: Gruesome Foes</t>
  </si>
  <si>
    <t>Philadelphia</t>
  </si>
  <si>
    <t>PA</t>
  </si>
  <si>
    <t>France</t>
  </si>
  <si>
    <t>255478760</t>
  </si>
  <si>
    <t>Hit The Streets: Defend The Block Tabletop Rpg66</t>
  </si>
  <si>
    <t>Barcelona</t>
  </si>
  <si>
    <t>Catalonia</t>
  </si>
  <si>
    <t>257726009</t>
  </si>
  <si>
    <t>Dice Palace: Display &amp; Storage Case For Dice &amp; Miniatures</t>
  </si>
  <si>
    <t>Rennes</t>
  </si>
  <si>
    <t>Ile-de-France</t>
  </si>
  <si>
    <t>265338582</t>
  </si>
  <si>
    <t>Peculiarity Oracle, Sacred Space And Beautiful Word Cards</t>
  </si>
  <si>
    <t>Seville</t>
  </si>
  <si>
    <t>Andalusia</t>
  </si>
  <si>
    <t>Average pledged tabletop</t>
  </si>
  <si>
    <t>272156229</t>
  </si>
  <si>
    <t>Doublesix Dice: Generation Two</t>
  </si>
  <si>
    <t>Columbia</t>
  </si>
  <si>
    <t>SC</t>
  </si>
  <si>
    <t>279753888</t>
  </si>
  <si>
    <t>The World Of The Lost Lands</t>
  </si>
  <si>
    <t>Ashland</t>
  </si>
  <si>
    <t>OR</t>
  </si>
  <si>
    <t>283822315</t>
  </si>
  <si>
    <t>Super Dude Jump</t>
  </si>
  <si>
    <t>Little Rock</t>
  </si>
  <si>
    <t>AR</t>
  </si>
  <si>
    <t>Goal_USD</t>
  </si>
  <si>
    <t>302537271</t>
  </si>
  <si>
    <t>Sloosh Cards</t>
  </si>
  <si>
    <t>310730322</t>
  </si>
  <si>
    <t>Dice Friend - Innovative Dice Tray &amp; Dice Bag - 2 In 1</t>
  </si>
  <si>
    <t>310781283</t>
  </si>
  <si>
    <t>Dungeon Craft: Build Your Own Battle Maps!</t>
  </si>
  <si>
    <t>Italia</t>
  </si>
  <si>
    <t>Piedmont</t>
  </si>
  <si>
    <t>328751672</t>
  </si>
  <si>
    <t>The Mana Pool For Magic The Gathering</t>
  </si>
  <si>
    <t>Kalamazoo</t>
  </si>
  <si>
    <t>MI</t>
  </si>
  <si>
    <t>343166008</t>
  </si>
  <si>
    <t>Rpg Pins Show Off Your Love Of Roleplaying Games! Series 1.5</t>
  </si>
  <si>
    <t>Astoria</t>
  </si>
  <si>
    <t>375484295</t>
  </si>
  <si>
    <t>Way Of The Samurai</t>
  </si>
  <si>
    <t>Reading</t>
  </si>
  <si>
    <t>Questions to answer</t>
  </si>
  <si>
    <t>375970229</t>
  </si>
  <si>
    <t>Budzzles...It'S A Bud, It'S A Puzzle, It'S A Budzzle!</t>
  </si>
  <si>
    <t>London</t>
  </si>
  <si>
    <t>1. Convert the ID column to text</t>
  </si>
  <si>
    <t>376043872</t>
  </si>
  <si>
    <t>Fief: The Lords Miniatures! Ks Exclusive!</t>
  </si>
  <si>
    <t>Chicago</t>
  </si>
  <si>
    <t>IL</t>
  </si>
  <si>
    <t>2. Convert the name column to Initialize the first letter of each word</t>
  </si>
  <si>
    <t>376134156</t>
  </si>
  <si>
    <t>Warbands Of The Dark Beyond</t>
  </si>
  <si>
    <t>3. Delete the original name column and replace it with the new proper initialized name column</t>
  </si>
  <si>
    <t>378511446</t>
  </si>
  <si>
    <t>Sensory White Playing Cards By Lunzi</t>
  </si>
  <si>
    <t>Paris</t>
  </si>
  <si>
    <t>4. A column has been created for you (Funding Period) so use it to the the project length</t>
  </si>
  <si>
    <t>379865899</t>
  </si>
  <si>
    <t>Tremor</t>
  </si>
  <si>
    <t>Fremont</t>
  </si>
  <si>
    <t>5. Using the launched at and launch month column, compute the weekday and month that a project was launched</t>
  </si>
  <si>
    <t>397149344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</si>
  <si>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</si>
  <si>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</si>
  <si>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</si>
  <si>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</si>
  <si>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414028537</t>
  </si>
  <si>
    <t>Aether Studios - Swamp Of Sorrows</t>
  </si>
  <si>
    <t>Ogden</t>
  </si>
  <si>
    <t>UT</t>
  </si>
  <si>
    <t>7. Convert the currency column to be all capital letter and delete the currency original column when you're done</t>
  </si>
  <si>
    <t>433917839</t>
  </si>
  <si>
    <t>Dark Streets &amp; Darker Secrets</t>
  </si>
  <si>
    <t>8. Create a new sheet with sheet name as month, The new sheet must have two column launched_at_month and month_name.</t>
  </si>
  <si>
    <t>434016760</t>
  </si>
  <si>
    <t>Sovereign Skies</t>
  </si>
  <si>
    <t>Kissimmee</t>
  </si>
  <si>
    <t>8b. Populate the new sheet with the month number assigned to launched at month and the name of the month assigned to the month name column</t>
  </si>
  <si>
    <t>446366581</t>
  </si>
  <si>
    <t>Doublehead Kids</t>
  </si>
  <si>
    <t>San Antonio</t>
  </si>
  <si>
    <t>TX</t>
  </si>
  <si>
    <t>8c. Using Vlookup assigned the new sheet to your main sheet to add the month name anywhere a matching month number exist</t>
  </si>
  <si>
    <t>456024909</t>
  </si>
  <si>
    <t>Mission Adventure</t>
  </si>
  <si>
    <t>Tours</t>
  </si>
  <si>
    <t>Centre</t>
  </si>
  <si>
    <t>Germany</t>
  </si>
  <si>
    <t>10. Remove whitespaces from the country column and assign your answer to the new country trimmed column. Remember to delete the original country column</t>
  </si>
  <si>
    <t>470556307</t>
  </si>
  <si>
    <t>Electric Volleyball: Led Volleyball Net</t>
  </si>
  <si>
    <t>Hampton</t>
  </si>
  <si>
    <t>474040495</t>
  </si>
  <si>
    <t>Breachstorm: Reloaded - 30Mm Sci-Fi Miniatures</t>
  </si>
  <si>
    <t>Collingswood</t>
  </si>
  <si>
    <t>NJ</t>
  </si>
  <si>
    <t>Hong Kong</t>
  </si>
  <si>
    <t>11. Convert the staff pick column to be all lower letters</t>
  </si>
  <si>
    <t>489200715</t>
  </si>
  <si>
    <t>Sea Shanties: A Pirate-Centric Board Game</t>
  </si>
  <si>
    <t>Krempe</t>
  </si>
  <si>
    <t>Schleswig-Holstein</t>
  </si>
  <si>
    <t>12. Clean the source_url_category and assigned your answer to the source_url_category_cleaned column. Remember to delete the original source_url_category column</t>
  </si>
  <si>
    <t>490205120</t>
  </si>
  <si>
    <t>A Collection Based Game For People To Show Off</t>
  </si>
  <si>
    <t>San Francisco</t>
  </si>
  <si>
    <t>506366660</t>
  </si>
  <si>
    <t>Secrets Of The World Harvesters</t>
  </si>
  <si>
    <t>HKD</t>
  </si>
  <si>
    <t>Hong Kong Island</t>
  </si>
  <si>
    <t>526646207</t>
  </si>
  <si>
    <t>Vengeance : Director'S Cut</t>
  </si>
  <si>
    <t>New Brunswick</t>
  </si>
  <si>
    <t>528402382</t>
  </si>
  <si>
    <t>Reaping At River'S End For 5E And S&amp;W Rpg!</t>
  </si>
  <si>
    <t>Provo</t>
  </si>
  <si>
    <t>570716639</t>
  </si>
  <si>
    <t>Night Parade Of 100 Demons: The Board Game (English)</t>
  </si>
  <si>
    <t>East Lansing</t>
  </si>
  <si>
    <t>575542112</t>
  </si>
  <si>
    <t>Gaym</t>
  </si>
  <si>
    <t>New York</t>
  </si>
  <si>
    <t>599991695</t>
  </si>
  <si>
    <t>First Us Fantasy Sports Site For Women'S Leagues: She Plays</t>
  </si>
  <si>
    <t>Brandon</t>
  </si>
  <si>
    <t>MS</t>
  </si>
  <si>
    <t>603218921</t>
  </si>
  <si>
    <t>Football Fantasy, A First-And-Dungeon Zine.</t>
  </si>
  <si>
    <t>Wales</t>
  </si>
  <si>
    <t>614983062</t>
  </si>
  <si>
    <t>The Umerican Road Atlas And Umerica Unnatural</t>
  </si>
  <si>
    <t>Naperville</t>
  </si>
  <si>
    <t>675733053</t>
  </si>
  <si>
    <t>Fantasy Towers In Stl Format For 3D Printing</t>
  </si>
  <si>
    <t>Bretagne</t>
  </si>
  <si>
    <t>691012156</t>
  </si>
  <si>
    <t>Ashes To Ashes - Ks Exclusive Game</t>
  </si>
  <si>
    <t>Boynton Beach</t>
  </si>
  <si>
    <t>693521123</t>
  </si>
  <si>
    <t>Aeon'S End: The New Age</t>
  </si>
  <si>
    <t>College Park</t>
  </si>
  <si>
    <t>MD</t>
  </si>
  <si>
    <t>697419301</t>
  </si>
  <si>
    <t>The Bridge Of The Damned</t>
  </si>
  <si>
    <t>Durango</t>
  </si>
  <si>
    <t>https://www.kickstarter.com/discover/categories/games/puzzles</t>
  </si>
  <si>
    <t>722089197</t>
  </si>
  <si>
    <t>Monster Cards: Dnd 5E Reference Cards</t>
  </si>
  <si>
    <t>Salt Lake City</t>
  </si>
  <si>
    <t>746887439</t>
  </si>
  <si>
    <t>Cash Quiz Live: Making Ads Fun, Challenging, &amp; Rewarding</t>
  </si>
  <si>
    <t>757326786</t>
  </si>
  <si>
    <t>Dice &amp; Ink: A Roll &amp; Write Anthology</t>
  </si>
  <si>
    <t>Hayward</t>
  </si>
  <si>
    <t>795830281</t>
  </si>
  <si>
    <t>Japanese Mythology For Dungeons &amp; Dragons 5E And Pathfinder</t>
  </si>
  <si>
    <t>Carrollton</t>
  </si>
  <si>
    <t>GA</t>
  </si>
  <si>
    <t>799327001</t>
  </si>
  <si>
    <t>28Mm Scale Orc Defence Turrets</t>
  </si>
  <si>
    <t>Detroit</t>
  </si>
  <si>
    <t>833136941</t>
  </si>
  <si>
    <t>Alkemy, Rados Cults</t>
  </si>
  <si>
    <t>Perugia</t>
  </si>
  <si>
    <t>Umbria</t>
  </si>
  <si>
    <t>851252173</t>
  </si>
  <si>
    <t>Nude Figure Playing Cards</t>
  </si>
  <si>
    <t>Redmond</t>
  </si>
  <si>
    <t>Norway</t>
  </si>
  <si>
    <t>859519481</t>
  </si>
  <si>
    <t>Musical Breakout</t>
  </si>
  <si>
    <t>Bloomington</t>
  </si>
  <si>
    <t>887539225</t>
  </si>
  <si>
    <t>Equality // Integrity \\\\ Justice Playing Cards</t>
  </si>
  <si>
    <t>Pasadena</t>
  </si>
  <si>
    <t>919862684</t>
  </si>
  <si>
    <t>Tabletop Terrain From Xps Foam: Buildings</t>
  </si>
  <si>
    <t>NOK</t>
  </si>
  <si>
    <t>Oslo</t>
  </si>
  <si>
    <t>Oslo Fylke</t>
  </si>
  <si>
    <t>921603041</t>
  </si>
  <si>
    <t>Critical Dice</t>
  </si>
  <si>
    <t>Plainfield</t>
  </si>
  <si>
    <t>935058626</t>
  </si>
  <si>
    <t>Burrows &amp; Badgers: Great &amp; Small Anthro Minis By Oathsworn</t>
  </si>
  <si>
    <t>Minneapolis</t>
  </si>
  <si>
    <t>MN</t>
  </si>
  <si>
    <t>965417878</t>
  </si>
  <si>
    <t>Lux Runa: Metal Playing Cards</t>
  </si>
  <si>
    <t>999093282</t>
  </si>
  <si>
    <t>The 72 Angels Talisman Coins &amp; Spiritual Cards</t>
  </si>
  <si>
    <t>1010252246</t>
  </si>
  <si>
    <t>Pixel Blocks By Little Problem Solvers</t>
  </si>
  <si>
    <t>live</t>
  </si>
  <si>
    <t>1038316883</t>
  </si>
  <si>
    <t>Quests And Chaos Merchandise Launch</t>
  </si>
  <si>
    <t>Vacaville</t>
  </si>
  <si>
    <t>1050302600</t>
  </si>
  <si>
    <t>Team Stack Cup - The Game</t>
  </si>
  <si>
    <t>1070138616</t>
  </si>
  <si>
    <t>Dance Of Death Playing Cards - Limited 1,2,3 Deck Of Cards</t>
  </si>
  <si>
    <t>1131233975</t>
  </si>
  <si>
    <t>Perfecttrine - Playing Cards</t>
  </si>
  <si>
    <t>Charlottesville</t>
  </si>
  <si>
    <t>1134572644</t>
  </si>
  <si>
    <t>Monolith Playing Cards</t>
  </si>
  <si>
    <t>Traverse City</t>
  </si>
  <si>
    <t>Austria</t>
  </si>
  <si>
    <t>1185465369</t>
  </si>
  <si>
    <t>Odyssey: Anthropos</t>
  </si>
  <si>
    <t>Toronto</t>
  </si>
  <si>
    <t>ON</t>
  </si>
  <si>
    <t>1191044112</t>
  </si>
  <si>
    <t>Mosaic The Board Game.</t>
  </si>
  <si>
    <t>Houston</t>
  </si>
  <si>
    <t>1191456933</t>
  </si>
  <si>
    <t>Us National Park Playing Cards</t>
  </si>
  <si>
    <t>Salzburg</t>
  </si>
  <si>
    <t>1204514267</t>
  </si>
  <si>
    <t>Attribute Dice</t>
  </si>
  <si>
    <t>Cintru√©nigo</t>
  </si>
  <si>
    <t>Navarre</t>
  </si>
  <si>
    <t>1216759387</t>
  </si>
  <si>
    <t>Medieval, 3D Printable Terrain For Tabletop And Modeling</t>
  </si>
  <si>
    <t>1221572723</t>
  </si>
  <si>
    <t>Murder Mystery Manor</t>
  </si>
  <si>
    <t>Shacklefords</t>
  </si>
  <si>
    <t>1235953202</t>
  </si>
  <si>
    <t>Castles &amp; Crusades Codex Egyptium</t>
  </si>
  <si>
    <t>Portland</t>
  </si>
  <si>
    <t>Ukraine</t>
  </si>
  <si>
    <t>1268024169</t>
  </si>
  <si>
    <t>Titans: Historical Fantasy Miniature Board Game</t>
  </si>
  <si>
    <t>1286829186</t>
  </si>
  <si>
    <t>Dado</t>
  </si>
  <si>
    <t>Coral Springs</t>
  </si>
  <si>
    <t>1292186083</t>
  </si>
  <si>
    <t>Iwari</t>
  </si>
  <si>
    <t>Kiev</t>
  </si>
  <si>
    <t>Kiev City Municipality</t>
  </si>
  <si>
    <t>1293602338</t>
  </si>
  <si>
    <t>Steve Hampson'S Tabletop Games Kickstarter Report 2019</t>
  </si>
  <si>
    <t>DUMBO</t>
  </si>
  <si>
    <t>1302123934</t>
  </si>
  <si>
    <t>Incoming Transmission: Coop Deduction Boardgame (Plus App!)</t>
  </si>
  <si>
    <t>1321289146</t>
  </si>
  <si>
    <t>Rod, Reel, &amp; Fist</t>
  </si>
  <si>
    <t>Oshkosh</t>
  </si>
  <si>
    <t>1325891740</t>
  </si>
  <si>
    <t>Camp Pinetop</t>
  </si>
  <si>
    <t>Edinburgh</t>
  </si>
  <si>
    <t>Scotland</t>
  </si>
  <si>
    <t>1336875210</t>
  </si>
  <si>
    <t>Montana: Goldrush &amp; Longhorns (Heritage Edition Expansions)</t>
  </si>
  <si>
    <t>Cologne</t>
  </si>
  <si>
    <t>North Rhine-Westphalia</t>
  </si>
  <si>
    <t>1342385545</t>
  </si>
  <si>
    <t>The Spy Game: 5Th Edition Action/Espionage Roleplaying Game</t>
  </si>
  <si>
    <t>Austin</t>
  </si>
  <si>
    <t>1361589531</t>
  </si>
  <si>
    <t>Space Raiders - The Space Goblins!</t>
  </si>
  <si>
    <t>New Albany</t>
  </si>
  <si>
    <t>IN</t>
  </si>
  <si>
    <t>1384863013</t>
  </si>
  <si>
    <t>Insecta; A Transformations Deck Of Intricate Insects</t>
  </si>
  <si>
    <t>1388623378</t>
  </si>
  <si>
    <t>Mine City</t>
  </si>
  <si>
    <t>Nashville</t>
  </si>
  <si>
    <t>TN</t>
  </si>
  <si>
    <t>1389755413</t>
  </si>
  <si>
    <t>Devil Dogs: Belleau Wood 1918</t>
  </si>
  <si>
    <t>Fort Collins</t>
  </si>
  <si>
    <t>Poland</t>
  </si>
  <si>
    <t>1428354446</t>
  </si>
  <si>
    <t>The Few And Cursed: Board Game</t>
  </si>
  <si>
    <t>1430382857</t>
  </si>
  <si>
    <t>Capers Covert Rpg</t>
  </si>
  <si>
    <t>Marietta</t>
  </si>
  <si>
    <t>1433669141</t>
  </si>
  <si>
    <t>American Civil War Printable Terrain Tabletop And Modeling</t>
  </si>
  <si>
    <t>Pozna≈Ñ</t>
  </si>
  <si>
    <t>Lublin</t>
  </si>
  <si>
    <t>1439972235</t>
  </si>
  <si>
    <t>Spark: The Magic Of Storytelling</t>
  </si>
  <si>
    <t>Berlin</t>
  </si>
  <si>
    <t>canceled</t>
  </si>
  <si>
    <t>1471383303</t>
  </si>
  <si>
    <t>Heritage Luxury Playing Cards ‚Îç Printed By Cartamundi</t>
  </si>
  <si>
    <t>Bydgoszcz</t>
  </si>
  <si>
    <t>Kuiavia-Pomerania</t>
  </si>
  <si>
    <t>1475393080</t>
  </si>
  <si>
    <t>G.O.H.K (Game Of Hong Kong)</t>
  </si>
  <si>
    <t>1482962260</t>
  </si>
  <si>
    <t>Blume</t>
  </si>
  <si>
    <t>Beverly</t>
  </si>
  <si>
    <t>MA</t>
  </si>
  <si>
    <t>1485641700</t>
  </si>
  <si>
    <t>The Road To Hell - 3D Print-Ready Models</t>
  </si>
  <si>
    <t>Memphis</t>
  </si>
  <si>
    <t>1487861879</t>
  </si>
  <si>
    <t>Monsters Of The Underworld For 5E</t>
  </si>
  <si>
    <t>Calgary</t>
  </si>
  <si>
    <t>AB</t>
  </si>
  <si>
    <t>1494377696</t>
  </si>
  <si>
    <t>Talespire</t>
  </si>
  <si>
    <t>Northampton</t>
  </si>
  <si>
    <t>1511224826</t>
  </si>
  <si>
    <t>Space Base Ii -Futuristic / Apocalyptic Scenery Stls In 28Mm</t>
  </si>
  <si>
    <t>Colorado Springs</t>
  </si>
  <si>
    <t>1513076599</t>
  </si>
  <si>
    <t>Dice Spell Tracker</t>
  </si>
  <si>
    <t>1561309532</t>
  </si>
  <si>
    <t>Raccoon Tycoon: The Fat Cat Expansion</t>
  </si>
  <si>
    <t>Milano</t>
  </si>
  <si>
    <t>1571195851</t>
  </si>
  <si>
    <t>Amazons!</t>
  </si>
  <si>
    <t>Cambridgeshire</t>
  </si>
  <si>
    <t>1588933145</t>
  </si>
  <si>
    <t>Warchess</t>
  </si>
  <si>
    <t>1623104570</t>
  </si>
  <si>
    <t>Dry Erase Game Tokens</t>
  </si>
  <si>
    <t>Surprise</t>
  </si>
  <si>
    <t>1626880018</t>
  </si>
  <si>
    <t>Cochin Industrial District: 3D Printable World Building</t>
  </si>
  <si>
    <t>Centerville</t>
  </si>
  <si>
    <t>1630292080</t>
  </si>
  <si>
    <t>Matter Playing Cards</t>
  </si>
  <si>
    <t>Bangor</t>
  </si>
  <si>
    <t>1635215446</t>
  </si>
  <si>
    <t>Endeavor: Age Of Expansion</t>
  </si>
  <si>
    <t>Richmond</t>
  </si>
  <si>
    <t>Estonia</t>
  </si>
  <si>
    <t>1681980700</t>
  </si>
  <si>
    <t>The Which Way? Coding Board Game</t>
  </si>
  <si>
    <t>Miami</t>
  </si>
  <si>
    <t>Australia</t>
  </si>
  <si>
    <t>1683781890</t>
  </si>
  <si>
    <t>Bridgehouse Playing Cards</t>
  </si>
  <si>
    <t>1699038054</t>
  </si>
  <si>
    <t>Maximum Mayhem Dungeons #7: Dread Swamp Of The Banshee</t>
  </si>
  <si>
    <t>Manniku</t>
  </si>
  <si>
    <t>Laane-Viru County</t>
  </si>
  <si>
    <t>1702433350</t>
  </si>
  <si>
    <t>Axis Playing Cards</t>
  </si>
  <si>
    <t>AUD</t>
  </si>
  <si>
    <t>Sydney</t>
  </si>
  <si>
    <t>NSW</t>
  </si>
  <si>
    <t>1713322204</t>
  </si>
  <si>
    <t>Terraforming Mars: Turmoil</t>
  </si>
  <si>
    <t>1713457614</t>
  </si>
  <si>
    <t>Dungeon Crawl Classics: Soul For The Ocean Dark</t>
  </si>
  <si>
    <t>Montesson</t>
  </si>
  <si>
    <t>1719736684</t>
  </si>
  <si>
    <t>Vampire Cards: Specialized Playing Cards!</t>
  </si>
  <si>
    <t>1738093236</t>
  </si>
  <si>
    <t>6Th Sense Connection Oracle Cards</t>
  </si>
  <si>
    <t>Fort Worth</t>
  </si>
  <si>
    <t>1748213057</t>
  </si>
  <si>
    <t>Bolabots (Steam Game)</t>
  </si>
  <si>
    <t>Boston</t>
  </si>
  <si>
    <t>1788831436</t>
  </si>
  <si>
    <t>Metal Gods Of Ur-Hadad Zine Returns!</t>
  </si>
  <si>
    <t>Saginaw</t>
  </si>
  <si>
    <t>1793298287</t>
  </si>
  <si>
    <t>Flight Club: Performance Artwork And Live Street Game</t>
  </si>
  <si>
    <t>Santa Cruz de Tenerife</t>
  </si>
  <si>
    <t>Canary Islands</t>
  </si>
  <si>
    <t>1801538018</t>
  </si>
  <si>
    <t>Night Life Tabletop Game</t>
  </si>
  <si>
    <t>Launceston</t>
  </si>
  <si>
    <t>TAS</t>
  </si>
  <si>
    <t>1812075920</t>
  </si>
  <si>
    <t>The Mescalaro Prophecy: Dungeons And Dragons Adventure (5E)</t>
  </si>
  <si>
    <t>1821926377</t>
  </si>
  <si>
    <t>The Hedgehog Hop</t>
  </si>
  <si>
    <t>Cincinnati</t>
  </si>
  <si>
    <t>OH</t>
  </si>
  <si>
    <t>1835829695</t>
  </si>
  <si>
    <t>Storosso, New Beach, Backyard, Tailgate Game (Canceled)</t>
  </si>
  <si>
    <t>1851778839</t>
  </si>
  <si>
    <t>Bullship! - Never Trust A Pirate!</t>
  </si>
  <si>
    <t>Bordeaux</t>
  </si>
  <si>
    <t>Aquitaine</t>
  </si>
  <si>
    <t>1859070850</t>
  </si>
  <si>
    <t>Savage Realms - Escape From Darkmoor Keep</t>
  </si>
  <si>
    <t>1884324378</t>
  </si>
  <si>
    <t>Handsome - An Elegant Wordgame By Tc Petty Iii</t>
  </si>
  <si>
    <t>Winchester</t>
  </si>
  <si>
    <t>1884678356</t>
  </si>
  <si>
    <t>King H√Πng Era</t>
  </si>
  <si>
    <t>Rome</t>
  </si>
  <si>
    <t>Lazio</t>
  </si>
  <si>
    <t>1905254051</t>
  </si>
  <si>
    <t>Matryoshka: A Set-Collection And Trading Game For 3-5P</t>
  </si>
  <si>
    <t>Orem</t>
  </si>
  <si>
    <t>1925222935</t>
  </si>
  <si>
    <t>Catch The Letch</t>
  </si>
  <si>
    <t>Stevens Point</t>
  </si>
  <si>
    <t>1926175052</t>
  </si>
  <si>
    <t>Troll'S Teeth: A Tabletop Rpg Game Of Chance‚Ñ¢</t>
  </si>
  <si>
    <t>1929508597</t>
  </si>
  <si>
    <t>Fearsome Critters</t>
  </si>
  <si>
    <t>Hamburg</t>
  </si>
  <si>
    <t>1950581568</t>
  </si>
  <si>
    <t>53 Films</t>
  </si>
  <si>
    <t>1951658552</t>
  </si>
  <si>
    <t>Twist Gaming - Year 4</t>
  </si>
  <si>
    <t>Idaho Falls</t>
  </si>
  <si>
    <t>ID</t>
  </si>
  <si>
    <t>1975006817</t>
  </si>
  <si>
    <t>Burgle Bros 2: The Casino Capers</t>
  </si>
  <si>
    <t>Atlanta</t>
  </si>
  <si>
    <t>1977071313</t>
  </si>
  <si>
    <t>Cigar Box Battle - Double Sided Battle Mats! New Designs!</t>
  </si>
  <si>
    <t>Cheung Chau</t>
  </si>
  <si>
    <t>Outlying Islands</t>
  </si>
  <si>
    <t>1997832529</t>
  </si>
  <si>
    <t>Wooden Exquisite Collection Playing Cards Display</t>
  </si>
  <si>
    <t>County Durham</t>
  </si>
  <si>
    <t>2001270294</t>
  </si>
  <si>
    <t>Double Cards - Cards That Give You Choices</t>
  </si>
  <si>
    <t>Longview</t>
  </si>
  <si>
    <t>2001427184</t>
  </si>
  <si>
    <t>The 1 Dollar Campaign: Break Kickstarter</t>
  </si>
  <si>
    <t>Porto Mantovano</t>
  </si>
  <si>
    <t>2017245526</t>
  </si>
  <si>
    <t>Emberlord</t>
  </si>
  <si>
    <t>2033432418</t>
  </si>
  <si>
    <t>Prowlers &amp; Paragons Ultimate Edition</t>
  </si>
  <si>
    <t>Burbank</t>
  </si>
  <si>
    <t>Czech Republic</t>
  </si>
  <si>
    <t>2034458156</t>
  </si>
  <si>
    <t>Magic Trick Science Tutoring Package, Fool Your Fellow!</t>
  </si>
  <si>
    <t>Marlborough</t>
  </si>
  <si>
    <t>2061303985</t>
  </si>
  <si>
    <t>Drunko Card - Game Nights Now Officially Forgettable</t>
  </si>
  <si>
    <t>2063533927</t>
  </si>
  <si>
    <t>Highlords Firstborn Playing Cards - Volume 1 Fantasy Series</t>
  </si>
  <si>
    <t>Karvin√°</t>
  </si>
  <si>
    <t>Moravian-Silesian Region</t>
  </si>
  <si>
    <t>2131317332</t>
  </si>
  <si>
    <t>Open Cards, Open Hearts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</si>
</sst>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6">
    <font>
      <sz val="10.0"/>
      <color rgb="FF000000"/>
      <name val="Arial"/>
    </font>
    <font>
      <b/>
      <sz val="12.0"/>
      <color rgb="FFFFFFFF"/>
      <name val="Calibri"/>
    </font>
    <font>
      <b/>
      <sz val="12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  <font>
      <b/>
      <sz val="11.0"/>
      <color rgb="FF595959"/>
      <name val="Calibri"/>
    </font>
    <font>
      <color theme="1"/>
      <name val="Calibri"/>
    </font>
    <font>
      <color rgb="FF000000"/>
      <name val="Calibri"/>
    </font>
    <font>
      <sz val="11.0"/>
      <color rgb="FFFFFFFF"/>
      <name val="Calibri"/>
    </font>
    <font>
      <b/>
      <sz val="11.0"/>
      <color theme="1"/>
      <name val="Calibri"/>
    </font>
    <font>
      <color theme="1"/>
      <name val="Arial"/>
    </font>
    <font>
      <b/>
      <sz val="14.0"/>
      <color theme="1"/>
      <name val="Calibri"/>
    </font>
    <font>
      <sz val="14.0"/>
      <color theme="1"/>
      <name val="Arial"/>
    </font>
    <font>
      <sz val="14.0"/>
      <color theme="1"/>
      <name val="Calibri"/>
    </font>
    <font>
      <sz val="11.0"/>
      <color rgb="FF000000"/>
      <name val="Calibri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</fills>
  <borders count="8">
    <border/>
    <border>
      <left/>
      <right/>
      <top/>
      <bottom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</border>
    <border>
      <left/>
      <right style="thin">
        <color rgb="FFAEAAAA"/>
      </right>
      <top style="thin">
        <color rgb="FFAEAAAA"/>
      </top>
      <bottom style="thin">
        <color rgb="FFAEAAA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164" xfId="0" applyAlignment="1" applyFont="1" applyNumberFormat="1">
      <alignment horizontal="center"/>
    </xf>
    <xf borderId="0" fillId="3" fontId="1" numFmtId="0" xfId="0" applyAlignment="1" applyFill="1" applyFont="1">
      <alignment horizontal="center" vertical="bottom"/>
    </xf>
    <xf borderId="0" fillId="3" fontId="1" numFmtId="164" xfId="0" applyAlignment="1" applyFont="1" applyNumberFormat="1">
      <alignment horizontal="center"/>
    </xf>
    <xf borderId="0" fillId="3" fontId="1" numFmtId="0" xfId="0" applyAlignment="1" applyFont="1">
      <alignment horizontal="center"/>
    </xf>
    <xf borderId="0" fillId="3" fontId="1" numFmtId="3" xfId="0" applyAlignment="1" applyFont="1" applyNumberFormat="1">
      <alignment horizontal="center"/>
    </xf>
    <xf borderId="0" fillId="3" fontId="2" numFmtId="0" xfId="0" applyAlignment="1" applyFont="1">
      <alignment horizontal="center"/>
    </xf>
    <xf borderId="0" fillId="2" fontId="2" numFmtId="0" xfId="0" applyAlignment="1" applyFont="1">
      <alignment horizontal="center" shrinkToFit="0" vertical="bottom" wrapText="0"/>
    </xf>
    <xf borderId="1" fillId="4" fontId="3" numFmtId="0" xfId="0" applyAlignment="1" applyBorder="1" applyFill="1" applyFont="1">
      <alignment horizontal="left" shrinkToFit="0" vertical="center" wrapText="1"/>
    </xf>
    <xf borderId="0" fillId="0" fontId="4" numFmtId="0" xfId="0" applyFont="1"/>
    <xf borderId="0" fillId="0" fontId="5" numFmtId="0" xfId="0" applyAlignment="1" applyFont="1">
      <alignment horizontal="left" shrinkToFit="0" vertical="center" wrapText="1"/>
    </xf>
    <xf borderId="0" fillId="0" fontId="6" numFmtId="0" xfId="0" applyFont="1"/>
    <xf borderId="0" fillId="0" fontId="4" numFmtId="164" xfId="0" applyFont="1" applyNumberFormat="1"/>
    <xf borderId="0" fillId="0" fontId="6" numFmtId="3" xfId="0" applyAlignment="1" applyFont="1" applyNumberFormat="1">
      <alignment horizontal="right"/>
    </xf>
    <xf borderId="0" fillId="0" fontId="7" numFmtId="0" xfId="0" applyAlignment="1" applyFont="1">
      <alignment shrinkToFit="0" vertical="bottom" wrapText="0"/>
    </xf>
    <xf borderId="0" fillId="0" fontId="4" numFmtId="0" xfId="0" applyAlignment="1" applyFont="1">
      <alignment horizontal="left"/>
    </xf>
    <xf borderId="2" fillId="5" fontId="4" numFmtId="0" xfId="0" applyBorder="1" applyFill="1" applyFont="1"/>
    <xf borderId="3" fillId="5" fontId="4" numFmtId="0" xfId="0" applyBorder="1" applyFont="1"/>
    <xf borderId="4" fillId="4" fontId="8" numFmtId="0" xfId="0" applyBorder="1" applyFont="1"/>
    <xf borderId="3" fillId="5" fontId="4" numFmtId="3" xfId="0" applyBorder="1" applyFont="1" applyNumberFormat="1"/>
    <xf borderId="2" fillId="5" fontId="9" numFmtId="0" xfId="0" applyBorder="1" applyFont="1"/>
    <xf borderId="5" fillId="4" fontId="8" numFmtId="0" xfId="0" applyBorder="1" applyFont="1"/>
    <xf borderId="6" fillId="4" fontId="8" numFmtId="0" xfId="0" applyBorder="1" applyFont="1"/>
    <xf borderId="0" fillId="0" fontId="10" numFmtId="0" xfId="0" applyFont="1"/>
    <xf borderId="0" fillId="0" fontId="11" numFmtId="0" xfId="0" applyAlignment="1" applyFont="1">
      <alignment shrinkToFit="0" wrapText="0"/>
    </xf>
    <xf borderId="0" fillId="0" fontId="12" numFmtId="0" xfId="0" applyFont="1"/>
    <xf borderId="0" fillId="0" fontId="13" numFmtId="0" xfId="0" applyAlignment="1" applyFont="1">
      <alignment shrinkToFit="0" wrapText="0"/>
    </xf>
    <xf borderId="0" fillId="0" fontId="13" numFmtId="0" xfId="0" applyFont="1"/>
    <xf borderId="2" fillId="5" fontId="12" numFmtId="0" xfId="0" applyBorder="1" applyFont="1"/>
    <xf borderId="2" fillId="5" fontId="13" numFmtId="0" xfId="0" applyBorder="1" applyFont="1"/>
    <xf borderId="0" fillId="0" fontId="9" numFmtId="0" xfId="0" applyFont="1"/>
    <xf borderId="7" fillId="0" fontId="4" numFmtId="0" xfId="0" applyBorder="1" applyFont="1"/>
    <xf borderId="0" fillId="0" fontId="14" numFmtId="0" xfId="0" applyAlignment="1" applyFont="1">
      <alignment horizontal="left"/>
    </xf>
    <xf borderId="0" fillId="0" fontId="4" numFmtId="0" xfId="0" applyAlignment="1" applyFont="1">
      <alignment horizontal="left" shrinkToFit="0" vertical="center" wrapText="1"/>
    </xf>
    <xf borderId="0" fillId="0" fontId="4" numFmtId="3" xfId="0" applyAlignment="1" applyFont="1" applyNumberFormat="1">
      <alignment horizontal="right" shrinkToFit="0" vertical="center" wrapText="1"/>
    </xf>
    <xf borderId="0" fillId="0" fontId="9" numFmtId="0" xfId="0" applyAlignment="1" applyFont="1">
      <alignment horizontal="left" shrinkToFit="0" vertical="center" wrapText="1"/>
    </xf>
    <xf borderId="0" fillId="0" fontId="15" numFmtId="0" xfId="0" applyAlignment="1" applyFont="1">
      <alignment shrinkToFit="0" vertical="bottom" wrapText="0"/>
    </xf>
    <xf borderId="0" fillId="0" fontId="10" numFmtId="3" xfId="0" applyFont="1" applyNumberForma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29"/>
    <col customWidth="1" min="2" max="2" width="58.43"/>
    <col customWidth="1" min="3" max="3" width="16.14"/>
    <col customWidth="1" min="4" max="4" width="17.57"/>
    <col customWidth="1" min="5" max="5" width="13.86"/>
    <col customWidth="1" min="6" max="6" width="18.57"/>
    <col customWidth="1" min="7" max="8" width="20.14"/>
    <col customWidth="1" min="9" max="10" width="21.14"/>
    <col customWidth="1" min="11" max="11" width="16.43"/>
    <col customWidth="1" min="12" max="12" width="19.86"/>
    <col customWidth="1" min="13" max="13" width="20.14"/>
    <col customWidth="1" min="14" max="14" width="13.0"/>
    <col customWidth="1" min="15" max="15" width="22.43"/>
    <col customWidth="1" min="16" max="16" width="21.29"/>
    <col customWidth="1" min="17" max="18" width="24.0"/>
    <col customWidth="1" min="19" max="19" width="22.0"/>
    <col customWidth="1" min="20" max="20" width="67.14"/>
    <col customWidth="1" min="21" max="21" width="18.29"/>
    <col customWidth="1" min="22" max="22" width="23.29"/>
    <col customWidth="1" min="23" max="23" width="0.14"/>
    <col customWidth="1" min="24" max="24" width="47.57"/>
    <col customWidth="1" min="25" max="25" width="15.14"/>
    <col customWidth="1" min="26" max="27" width="11.57"/>
    <col customWidth="1" min="28" max="28" width="8.71"/>
    <col customWidth="1" min="29" max="29" width="23.29"/>
    <col customWidth="1" min="30" max="30" width="23.43"/>
    <col customWidth="1" min="31" max="31" width="8.71"/>
    <col customWidth="1" min="32" max="32" width="29.0"/>
    <col customWidth="1" min="34" max="45" width="8.71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5" t="s">
        <v>15</v>
      </c>
      <c r="Q1" s="7"/>
      <c r="R1" s="5" t="s">
        <v>16</v>
      </c>
      <c r="S1" s="8" t="s">
        <v>17</v>
      </c>
      <c r="T1" s="5" t="s">
        <v>18</v>
      </c>
      <c r="U1" s="1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C1" s="9"/>
      <c r="AD1" s="9"/>
      <c r="AE1" s="10"/>
      <c r="AF1" s="11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ht="15.75" customHeight="1">
      <c r="A2" s="12" t="s">
        <v>26</v>
      </c>
      <c r="B2" s="13" t="s">
        <v>27</v>
      </c>
      <c r="C2" s="13">
        <v>43521.0</v>
      </c>
      <c r="D2" s="13">
        <v>43549.0</v>
      </c>
      <c r="E2" s="13">
        <v>43609.0</v>
      </c>
      <c r="F2" s="10">
        <f t="shared" ref="F2:F18" si="1">E2-D2</f>
        <v>60</v>
      </c>
      <c r="G2" s="10">
        <f t="shared" ref="G2:G22" si="2">WEEKDAY(C2,1)</f>
        <v>2</v>
      </c>
      <c r="H2" s="10"/>
      <c r="I2" s="10">
        <f t="shared" ref="I2:I159" si="3">MONTH(D2)</f>
        <v>3</v>
      </c>
      <c r="J2" s="10" t="str">
        <f t="shared" ref="J2:J16" si="4">TEXT(DATE(2019,I2,1),"mmm")</f>
        <v>Mar</v>
      </c>
      <c r="K2" s="13" t="b">
        <f t="shared" ref="K2:K18" si="5">EXACT(C2,D2)</f>
        <v>0</v>
      </c>
      <c r="L2" s="12">
        <v>138.0</v>
      </c>
      <c r="M2" s="12" t="s">
        <v>28</v>
      </c>
      <c r="N2" s="12">
        <v>15047.0</v>
      </c>
      <c r="O2" s="14">
        <v>15000.0</v>
      </c>
      <c r="P2" s="12" t="s">
        <v>29</v>
      </c>
      <c r="Q2" s="12" t="s">
        <v>30</v>
      </c>
      <c r="R2" s="12" t="str">
        <f t="shared" ref="R2:R18" si="6">CONCATENATE(P2,",",Q2)</f>
        <v>Orlando,FL</v>
      </c>
      <c r="S2" s="15" t="s">
        <v>31</v>
      </c>
      <c r="T2" s="12" t="s">
        <v>32</v>
      </c>
      <c r="U2" s="12">
        <f t="shared" ref="U2:U18" si="7">LEN("https://www.kickstarter.com/discover/categories/games/")</f>
        <v>54</v>
      </c>
      <c r="V2" s="12" t="str">
        <f t="shared" ref="V2:V18" si="8">RIGHT(T2,LEN(T2)-54)</f>
        <v>live%20games</v>
      </c>
      <c r="W2" s="12" t="str">
        <f t="shared" ref="W2:W18" si="9">SUBSTITUTE(V2,"%20"," ")</f>
        <v>live games</v>
      </c>
      <c r="X2" s="16" t="str">
        <f t="shared" ref="X2:X23" si="10">SUBSTITUTE(V2,"%20"," ",)</f>
        <v>live games</v>
      </c>
      <c r="Y2" s="16" t="b">
        <v>0</v>
      </c>
      <c r="Z2" s="12" t="str">
        <f t="shared" ref="Z2:Z22" si="11">lower(Y2)</f>
        <v>false</v>
      </c>
      <c r="AA2" s="12" t="s">
        <v>33</v>
      </c>
      <c r="AC2" s="17"/>
      <c r="AD2" s="18"/>
      <c r="AE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ht="15.75" customHeight="1">
      <c r="A3" s="12" t="s">
        <v>34</v>
      </c>
      <c r="B3" s="13" t="s">
        <v>35</v>
      </c>
      <c r="C3" s="13">
        <v>43478.0</v>
      </c>
      <c r="D3" s="13">
        <v>43491.0</v>
      </c>
      <c r="E3" s="13">
        <v>43526.0</v>
      </c>
      <c r="F3" s="10">
        <f t="shared" si="1"/>
        <v>35</v>
      </c>
      <c r="G3" s="10">
        <f t="shared" si="2"/>
        <v>1</v>
      </c>
      <c r="H3" s="10"/>
      <c r="I3" s="10">
        <f t="shared" si="3"/>
        <v>1</v>
      </c>
      <c r="J3" s="10" t="str">
        <f t="shared" si="4"/>
        <v>Jan</v>
      </c>
      <c r="K3" s="13" t="b">
        <f t="shared" si="5"/>
        <v>0</v>
      </c>
      <c r="L3" s="12">
        <v>1.0</v>
      </c>
      <c r="M3" s="12" t="s">
        <v>28</v>
      </c>
      <c r="N3" s="12">
        <v>1.0</v>
      </c>
      <c r="O3" s="14">
        <v>28000.0</v>
      </c>
      <c r="P3" s="12" t="s">
        <v>36</v>
      </c>
      <c r="Q3" s="12" t="s">
        <v>37</v>
      </c>
      <c r="R3" s="12" t="str">
        <f t="shared" si="6"/>
        <v>Arlington,VA</v>
      </c>
      <c r="S3" s="15" t="s">
        <v>31</v>
      </c>
      <c r="T3" s="12" t="s">
        <v>38</v>
      </c>
      <c r="U3" s="12">
        <f t="shared" si="7"/>
        <v>54</v>
      </c>
      <c r="V3" s="12" t="str">
        <f t="shared" si="8"/>
        <v>mobile%20games</v>
      </c>
      <c r="W3" s="12" t="str">
        <f t="shared" si="9"/>
        <v>mobile games</v>
      </c>
      <c r="X3" s="16" t="str">
        <f t="shared" si="10"/>
        <v>mobile games</v>
      </c>
      <c r="Y3" s="16" t="b">
        <v>0</v>
      </c>
      <c r="Z3" s="12" t="str">
        <f t="shared" si="11"/>
        <v>false</v>
      </c>
      <c r="AA3" s="12" t="s">
        <v>39</v>
      </c>
      <c r="AC3" s="19" t="s">
        <v>40</v>
      </c>
      <c r="AD3" s="18"/>
      <c r="AE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ht="15.75" customHeight="1">
      <c r="A4" s="12" t="s">
        <v>41</v>
      </c>
      <c r="B4" s="13" t="s">
        <v>42</v>
      </c>
      <c r="C4" s="13">
        <v>43504.0</v>
      </c>
      <c r="D4" s="13">
        <v>43504.0</v>
      </c>
      <c r="E4" s="13">
        <v>43534.0</v>
      </c>
      <c r="F4" s="10">
        <f t="shared" si="1"/>
        <v>30</v>
      </c>
      <c r="G4" s="10">
        <f t="shared" si="2"/>
        <v>6</v>
      </c>
      <c r="H4" s="10"/>
      <c r="I4" s="10">
        <f t="shared" si="3"/>
        <v>2</v>
      </c>
      <c r="J4" s="10" t="str">
        <f t="shared" si="4"/>
        <v>Feb</v>
      </c>
      <c r="K4" s="13" t="b">
        <f t="shared" si="5"/>
        <v>1</v>
      </c>
      <c r="L4" s="12">
        <v>170.0</v>
      </c>
      <c r="M4" s="12" t="s">
        <v>43</v>
      </c>
      <c r="N4" s="12">
        <v>6324.0</v>
      </c>
      <c r="O4" s="14">
        <v>2000.0</v>
      </c>
      <c r="P4" s="12" t="s">
        <v>44</v>
      </c>
      <c r="Q4" s="12" t="s">
        <v>45</v>
      </c>
      <c r="R4" s="12" t="str">
        <f t="shared" si="6"/>
        <v>Nottingham,England</v>
      </c>
      <c r="S4" s="15" t="s">
        <v>46</v>
      </c>
      <c r="T4" s="12" t="s">
        <v>47</v>
      </c>
      <c r="U4" s="12">
        <f t="shared" si="7"/>
        <v>54</v>
      </c>
      <c r="V4" s="12" t="str">
        <f t="shared" si="8"/>
        <v>tabletop%20games</v>
      </c>
      <c r="W4" s="12" t="str">
        <f t="shared" si="9"/>
        <v>tabletop games</v>
      </c>
      <c r="X4" s="16" t="str">
        <f t="shared" si="10"/>
        <v>tabletop games</v>
      </c>
      <c r="Y4" s="16" t="b">
        <v>0</v>
      </c>
      <c r="Z4" s="12" t="str">
        <f t="shared" si="11"/>
        <v>false</v>
      </c>
      <c r="AA4" s="12" t="s">
        <v>33</v>
      </c>
      <c r="AC4" s="19" t="s">
        <v>48</v>
      </c>
      <c r="AD4" s="18"/>
      <c r="AE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ht="15.75" customHeight="1">
      <c r="A5" s="12" t="s">
        <v>49</v>
      </c>
      <c r="B5" s="13" t="s">
        <v>50</v>
      </c>
      <c r="C5" s="13">
        <v>43676.0</v>
      </c>
      <c r="D5" s="13">
        <v>43721.0</v>
      </c>
      <c r="E5" s="13">
        <v>43746.0</v>
      </c>
      <c r="F5" s="10">
        <f t="shared" si="1"/>
        <v>25</v>
      </c>
      <c r="G5" s="10">
        <f t="shared" si="2"/>
        <v>3</v>
      </c>
      <c r="H5" s="10"/>
      <c r="I5" s="10">
        <f t="shared" si="3"/>
        <v>9</v>
      </c>
      <c r="J5" s="10" t="str">
        <f t="shared" si="4"/>
        <v>Sep</v>
      </c>
      <c r="K5" s="13" t="b">
        <f t="shared" si="5"/>
        <v>0</v>
      </c>
      <c r="L5" s="12">
        <v>45.0</v>
      </c>
      <c r="M5" s="12" t="s">
        <v>51</v>
      </c>
      <c r="N5" s="12">
        <v>4408.29</v>
      </c>
      <c r="O5" s="14">
        <v>3300.0</v>
      </c>
      <c r="P5" s="12" t="s">
        <v>52</v>
      </c>
      <c r="Q5" s="12" t="s">
        <v>53</v>
      </c>
      <c r="R5" s="12" t="str">
        <f t="shared" si="6"/>
        <v>Vancouver,BC</v>
      </c>
      <c r="S5" s="15" t="s">
        <v>54</v>
      </c>
      <c r="T5" s="12" t="s">
        <v>47</v>
      </c>
      <c r="U5" s="12">
        <f t="shared" si="7"/>
        <v>54</v>
      </c>
      <c r="V5" s="12" t="str">
        <f t="shared" si="8"/>
        <v>tabletop%20games</v>
      </c>
      <c r="W5" s="12" t="str">
        <f t="shared" si="9"/>
        <v>tabletop games</v>
      </c>
      <c r="X5" s="16" t="str">
        <f t="shared" si="10"/>
        <v>tabletop games</v>
      </c>
      <c r="Y5" s="16" t="b">
        <v>0</v>
      </c>
      <c r="Z5" s="12" t="str">
        <f t="shared" si="11"/>
        <v>false</v>
      </c>
      <c r="AA5" s="12" t="s">
        <v>33</v>
      </c>
      <c r="AC5" s="10"/>
      <c r="AD5" s="10"/>
      <c r="AE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ht="15.75" customHeight="1">
      <c r="A6" s="12" t="s">
        <v>55</v>
      </c>
      <c r="B6" s="13" t="s">
        <v>56</v>
      </c>
      <c r="C6" s="13">
        <v>43471.0</v>
      </c>
      <c r="D6" s="13">
        <v>43622.0</v>
      </c>
      <c r="E6" s="13">
        <v>43652.0</v>
      </c>
      <c r="F6" s="10">
        <f t="shared" si="1"/>
        <v>30</v>
      </c>
      <c r="G6" s="10">
        <f t="shared" si="2"/>
        <v>1</v>
      </c>
      <c r="H6" s="10"/>
      <c r="I6" s="10">
        <f t="shared" si="3"/>
        <v>6</v>
      </c>
      <c r="J6" s="10" t="str">
        <f t="shared" si="4"/>
        <v>Jun</v>
      </c>
      <c r="K6" s="13" t="b">
        <f t="shared" si="5"/>
        <v>0</v>
      </c>
      <c r="L6" s="12">
        <v>250.0</v>
      </c>
      <c r="M6" s="12" t="s">
        <v>28</v>
      </c>
      <c r="N6" s="12">
        <v>6341.0</v>
      </c>
      <c r="O6" s="14">
        <v>2500.0</v>
      </c>
      <c r="P6" s="12" t="s">
        <v>57</v>
      </c>
      <c r="Q6" s="12" t="s">
        <v>58</v>
      </c>
      <c r="R6" s="12" t="str">
        <f t="shared" si="6"/>
        <v>Los Gatos,CA</v>
      </c>
      <c r="S6" s="15" t="s">
        <v>31</v>
      </c>
      <c r="T6" s="12" t="s">
        <v>59</v>
      </c>
      <c r="U6" s="12">
        <f t="shared" si="7"/>
        <v>54</v>
      </c>
      <c r="V6" s="12" t="str">
        <f t="shared" si="8"/>
        <v>playing%20cards</v>
      </c>
      <c r="W6" s="12" t="str">
        <f t="shared" si="9"/>
        <v>playing cards</v>
      </c>
      <c r="X6" s="16" t="str">
        <f t="shared" si="10"/>
        <v>playing cards</v>
      </c>
      <c r="Y6" s="16" t="b">
        <v>0</v>
      </c>
      <c r="Z6" s="12" t="str">
        <f t="shared" si="11"/>
        <v>false</v>
      </c>
      <c r="AA6" s="12" t="s">
        <v>33</v>
      </c>
      <c r="AC6" s="19" t="s">
        <v>60</v>
      </c>
      <c r="AD6" s="20">
        <f>MIN(O2:O159)</f>
        <v>1</v>
      </c>
      <c r="AE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ht="15.75" customHeight="1">
      <c r="A7" s="12" t="s">
        <v>61</v>
      </c>
      <c r="B7" s="13" t="s">
        <v>62</v>
      </c>
      <c r="C7" s="13">
        <v>43466.0</v>
      </c>
      <c r="D7" s="13">
        <v>43511.0</v>
      </c>
      <c r="E7" s="13">
        <v>43527.0</v>
      </c>
      <c r="F7" s="10">
        <f t="shared" si="1"/>
        <v>16</v>
      </c>
      <c r="G7" s="10">
        <f t="shared" si="2"/>
        <v>3</v>
      </c>
      <c r="H7" s="10"/>
      <c r="I7" s="10">
        <f t="shared" si="3"/>
        <v>2</v>
      </c>
      <c r="J7" s="10" t="str">
        <f t="shared" si="4"/>
        <v>Feb</v>
      </c>
      <c r="K7" s="13" t="b">
        <f t="shared" si="5"/>
        <v>0</v>
      </c>
      <c r="L7" s="12">
        <v>667.0</v>
      </c>
      <c r="M7" s="12" t="s">
        <v>63</v>
      </c>
      <c r="N7" s="12">
        <v>50384.0</v>
      </c>
      <c r="O7" s="14">
        <v>17000.0</v>
      </c>
      <c r="P7" s="12" t="s">
        <v>64</v>
      </c>
      <c r="Q7" s="12" t="s">
        <v>65</v>
      </c>
      <c r="R7" s="12" t="str">
        <f t="shared" si="6"/>
        <v>Lentate sul Seveso,Lombardy</v>
      </c>
      <c r="S7" s="15" t="s">
        <v>66</v>
      </c>
      <c r="T7" s="12" t="s">
        <v>59</v>
      </c>
      <c r="U7" s="12">
        <f t="shared" si="7"/>
        <v>54</v>
      </c>
      <c r="V7" s="12" t="str">
        <f t="shared" si="8"/>
        <v>playing%20cards</v>
      </c>
      <c r="W7" s="12" t="str">
        <f t="shared" si="9"/>
        <v>playing cards</v>
      </c>
      <c r="X7" s="16" t="str">
        <f t="shared" si="10"/>
        <v>playing cards</v>
      </c>
      <c r="Y7" s="16" t="b">
        <v>0</v>
      </c>
      <c r="Z7" s="12" t="str">
        <f t="shared" si="11"/>
        <v>false</v>
      </c>
      <c r="AA7" s="12"/>
      <c r="AC7" s="10"/>
      <c r="AD7" s="10"/>
      <c r="AE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ht="15.75" customHeight="1">
      <c r="A8" s="12" t="s">
        <v>67</v>
      </c>
      <c r="B8" s="13" t="s">
        <v>68</v>
      </c>
      <c r="C8" s="13">
        <v>43467.0</v>
      </c>
      <c r="D8" s="13">
        <v>43503.0</v>
      </c>
      <c r="E8" s="13">
        <v>43523.0</v>
      </c>
      <c r="F8" s="10">
        <f t="shared" si="1"/>
        <v>20</v>
      </c>
      <c r="G8" s="10">
        <f t="shared" si="2"/>
        <v>4</v>
      </c>
      <c r="H8" s="10"/>
      <c r="I8" s="10">
        <f t="shared" si="3"/>
        <v>2</v>
      </c>
      <c r="J8" s="10" t="str">
        <f t="shared" si="4"/>
        <v>Feb</v>
      </c>
      <c r="K8" s="13" t="b">
        <f t="shared" si="5"/>
        <v>0</v>
      </c>
      <c r="L8" s="12">
        <v>243.0</v>
      </c>
      <c r="M8" s="12" t="s">
        <v>28</v>
      </c>
      <c r="N8" s="12">
        <v>7402.0</v>
      </c>
      <c r="O8" s="14">
        <v>5000.0</v>
      </c>
      <c r="P8" s="12" t="s">
        <v>69</v>
      </c>
      <c r="Q8" s="12" t="s">
        <v>70</v>
      </c>
      <c r="R8" s="12" t="str">
        <f t="shared" si="6"/>
        <v>Phoenix,AZ</v>
      </c>
      <c r="S8" s="15" t="s">
        <v>31</v>
      </c>
      <c r="T8" s="12" t="s">
        <v>47</v>
      </c>
      <c r="U8" s="12">
        <f t="shared" si="7"/>
        <v>54</v>
      </c>
      <c r="V8" s="12" t="str">
        <f t="shared" si="8"/>
        <v>tabletop%20games</v>
      </c>
      <c r="W8" s="12" t="str">
        <f t="shared" si="9"/>
        <v>tabletop games</v>
      </c>
      <c r="X8" s="16" t="str">
        <f t="shared" si="10"/>
        <v>tabletop games</v>
      </c>
      <c r="Y8" s="16" t="b">
        <v>0</v>
      </c>
      <c r="Z8" s="12" t="str">
        <f t="shared" si="11"/>
        <v>false</v>
      </c>
      <c r="AA8" s="12" t="s">
        <v>33</v>
      </c>
      <c r="AC8" s="21" t="s">
        <v>71</v>
      </c>
      <c r="AE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</row>
    <row r="9" ht="15.75" customHeight="1">
      <c r="A9" s="12" t="s">
        <v>72</v>
      </c>
      <c r="B9" s="13" t="s">
        <v>73</v>
      </c>
      <c r="C9" s="13">
        <v>43469.0</v>
      </c>
      <c r="D9" s="13">
        <v>43497.0</v>
      </c>
      <c r="E9" s="13">
        <v>43525.0</v>
      </c>
      <c r="F9" s="10">
        <f t="shared" si="1"/>
        <v>28</v>
      </c>
      <c r="G9" s="10">
        <f t="shared" si="2"/>
        <v>6</v>
      </c>
      <c r="H9" s="10"/>
      <c r="I9" s="10">
        <f t="shared" si="3"/>
        <v>2</v>
      </c>
      <c r="J9" s="10" t="str">
        <f t="shared" si="4"/>
        <v>Feb</v>
      </c>
      <c r="K9" s="13" t="b">
        <f t="shared" si="5"/>
        <v>0</v>
      </c>
      <c r="L9" s="12">
        <v>144.0</v>
      </c>
      <c r="M9" s="12" t="s">
        <v>28</v>
      </c>
      <c r="N9" s="12">
        <v>1816.0</v>
      </c>
      <c r="O9" s="14">
        <v>1800.0</v>
      </c>
      <c r="P9" s="12" t="s">
        <v>74</v>
      </c>
      <c r="Q9" s="12" t="s">
        <v>58</v>
      </c>
      <c r="R9" s="12" t="str">
        <f t="shared" si="6"/>
        <v>Los Angeles,CA</v>
      </c>
      <c r="S9" s="15" t="s">
        <v>31</v>
      </c>
      <c r="T9" s="12" t="s">
        <v>47</v>
      </c>
      <c r="U9" s="12">
        <f t="shared" si="7"/>
        <v>54</v>
      </c>
      <c r="V9" s="12" t="str">
        <f t="shared" si="8"/>
        <v>tabletop%20games</v>
      </c>
      <c r="W9" s="12" t="str">
        <f t="shared" si="9"/>
        <v>tabletop games</v>
      </c>
      <c r="X9" s="16" t="str">
        <f t="shared" si="10"/>
        <v>tabletop games</v>
      </c>
      <c r="Y9" s="16" t="b">
        <v>1</v>
      </c>
      <c r="Z9" s="12" t="str">
        <f t="shared" si="11"/>
        <v>true</v>
      </c>
      <c r="AA9" s="12" t="s">
        <v>33</v>
      </c>
      <c r="AC9" s="22" t="s">
        <v>75</v>
      </c>
      <c r="AD9" s="18">
        <f>SUM(L2:L159)</f>
        <v>134773</v>
      </c>
      <c r="AE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</row>
    <row r="10" ht="15.75" customHeight="1">
      <c r="A10" s="12" t="s">
        <v>76</v>
      </c>
      <c r="B10" s="13" t="s">
        <v>77</v>
      </c>
      <c r="C10" s="13">
        <v>43472.0</v>
      </c>
      <c r="D10" s="13">
        <v>43550.0</v>
      </c>
      <c r="E10" s="13">
        <v>43587.0</v>
      </c>
      <c r="F10" s="10">
        <f t="shared" si="1"/>
        <v>37</v>
      </c>
      <c r="G10" s="10">
        <f t="shared" si="2"/>
        <v>2</v>
      </c>
      <c r="H10" s="10"/>
      <c r="I10" s="10">
        <f t="shared" si="3"/>
        <v>3</v>
      </c>
      <c r="J10" s="10" t="str">
        <f t="shared" si="4"/>
        <v>Mar</v>
      </c>
      <c r="K10" s="13" t="b">
        <f t="shared" si="5"/>
        <v>0</v>
      </c>
      <c r="L10" s="12">
        <v>4009.0</v>
      </c>
      <c r="M10" s="12" t="s">
        <v>28</v>
      </c>
      <c r="N10" s="12">
        <v>109565.5</v>
      </c>
      <c r="O10" s="14">
        <v>15013.0</v>
      </c>
      <c r="P10" s="12" t="s">
        <v>36</v>
      </c>
      <c r="Q10" s="12" t="s">
        <v>37</v>
      </c>
      <c r="R10" s="12" t="str">
        <f t="shared" si="6"/>
        <v>Arlington,VA</v>
      </c>
      <c r="S10" s="15" t="s">
        <v>31</v>
      </c>
      <c r="T10" s="12" t="s">
        <v>47</v>
      </c>
      <c r="U10" s="12">
        <f t="shared" si="7"/>
        <v>54</v>
      </c>
      <c r="V10" s="12" t="str">
        <f t="shared" si="8"/>
        <v>tabletop%20games</v>
      </c>
      <c r="W10" s="12" t="str">
        <f t="shared" si="9"/>
        <v>tabletop games</v>
      </c>
      <c r="X10" s="16" t="str">
        <f t="shared" si="10"/>
        <v>tabletop games</v>
      </c>
      <c r="Y10" s="16" t="b">
        <v>0</v>
      </c>
      <c r="Z10" s="12" t="str">
        <f t="shared" si="11"/>
        <v>false</v>
      </c>
      <c r="AA10" s="12" t="s">
        <v>33</v>
      </c>
      <c r="AC10" s="19" t="s">
        <v>78</v>
      </c>
      <c r="AD10" s="18">
        <f>MIN(L2:L159)</f>
        <v>1</v>
      </c>
      <c r="AE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ht="15.75" customHeight="1">
      <c r="A11" s="12" t="s">
        <v>79</v>
      </c>
      <c r="B11" s="13" t="s">
        <v>80</v>
      </c>
      <c r="C11" s="13">
        <v>43474.0</v>
      </c>
      <c r="D11" s="13">
        <v>43522.0</v>
      </c>
      <c r="E11" s="13">
        <v>43549.0</v>
      </c>
      <c r="F11" s="10">
        <f t="shared" si="1"/>
        <v>27</v>
      </c>
      <c r="G11" s="10">
        <f t="shared" si="2"/>
        <v>4</v>
      </c>
      <c r="H11" s="10"/>
      <c r="I11" s="10">
        <f t="shared" si="3"/>
        <v>2</v>
      </c>
      <c r="J11" s="10" t="str">
        <f t="shared" si="4"/>
        <v>Feb</v>
      </c>
      <c r="K11" s="13" t="b">
        <f t="shared" si="5"/>
        <v>0</v>
      </c>
      <c r="L11" s="12">
        <v>143.0</v>
      </c>
      <c r="M11" s="12" t="s">
        <v>28</v>
      </c>
      <c r="N11" s="12">
        <v>4868.25</v>
      </c>
      <c r="O11" s="14">
        <v>2200.0</v>
      </c>
      <c r="P11" s="12" t="s">
        <v>81</v>
      </c>
      <c r="Q11" s="12" t="s">
        <v>37</v>
      </c>
      <c r="R11" s="12" t="str">
        <f t="shared" si="6"/>
        <v>Virginia Beach,VA</v>
      </c>
      <c r="S11" s="15" t="s">
        <v>31</v>
      </c>
      <c r="T11" s="12" t="s">
        <v>47</v>
      </c>
      <c r="U11" s="12">
        <f t="shared" si="7"/>
        <v>54</v>
      </c>
      <c r="V11" s="12" t="str">
        <f t="shared" si="8"/>
        <v>tabletop%20games</v>
      </c>
      <c r="W11" s="12" t="str">
        <f t="shared" si="9"/>
        <v>tabletop games</v>
      </c>
      <c r="X11" s="16" t="str">
        <f t="shared" si="10"/>
        <v>tabletop games</v>
      </c>
      <c r="Y11" s="16" t="b">
        <v>0</v>
      </c>
      <c r="Z11" s="12" t="str">
        <f t="shared" si="11"/>
        <v>false</v>
      </c>
      <c r="AA11" s="12" t="s">
        <v>33</v>
      </c>
      <c r="AC11" s="19" t="s">
        <v>82</v>
      </c>
      <c r="AD11" s="18">
        <f>MAX(L2:L159)</f>
        <v>26004</v>
      </c>
      <c r="AE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ht="15.75" customHeight="1">
      <c r="A12" s="12" t="s">
        <v>83</v>
      </c>
      <c r="B12" s="13" t="s">
        <v>84</v>
      </c>
      <c r="C12" s="13">
        <v>43475.0</v>
      </c>
      <c r="D12" s="13">
        <v>43508.0</v>
      </c>
      <c r="E12" s="13">
        <v>43539.0</v>
      </c>
      <c r="F12" s="10">
        <f t="shared" si="1"/>
        <v>31</v>
      </c>
      <c r="G12" s="10">
        <f t="shared" si="2"/>
        <v>5</v>
      </c>
      <c r="H12" s="10"/>
      <c r="I12" s="10">
        <f t="shared" si="3"/>
        <v>2</v>
      </c>
      <c r="J12" s="10" t="str">
        <f t="shared" si="4"/>
        <v>Feb</v>
      </c>
      <c r="K12" s="13" t="b">
        <f t="shared" si="5"/>
        <v>0</v>
      </c>
      <c r="L12" s="12">
        <v>5431.0</v>
      </c>
      <c r="M12" s="12" t="s">
        <v>28</v>
      </c>
      <c r="N12" s="12">
        <v>528786.0</v>
      </c>
      <c r="O12" s="14">
        <v>40000.0</v>
      </c>
      <c r="P12" s="12" t="s">
        <v>85</v>
      </c>
      <c r="Q12" s="12" t="s">
        <v>58</v>
      </c>
      <c r="R12" s="12" t="str">
        <f t="shared" si="6"/>
        <v>Oakland,CA</v>
      </c>
      <c r="S12" s="15" t="s">
        <v>31</v>
      </c>
      <c r="T12" s="12" t="s">
        <v>47</v>
      </c>
      <c r="U12" s="12">
        <f t="shared" si="7"/>
        <v>54</v>
      </c>
      <c r="V12" s="12" t="str">
        <f t="shared" si="8"/>
        <v>tabletop%20games</v>
      </c>
      <c r="W12" s="12" t="str">
        <f t="shared" si="9"/>
        <v>tabletop games</v>
      </c>
      <c r="X12" s="16" t="str">
        <f t="shared" si="10"/>
        <v>tabletop games</v>
      </c>
      <c r="Y12" s="16" t="b">
        <v>0</v>
      </c>
      <c r="Z12" s="12" t="str">
        <f t="shared" si="11"/>
        <v>false</v>
      </c>
      <c r="AA12" s="12" t="s">
        <v>33</v>
      </c>
      <c r="AC12" s="19" t="s">
        <v>86</v>
      </c>
      <c r="AD12" s="18">
        <f>AVERAGE(L2:L159)</f>
        <v>886.6644737</v>
      </c>
      <c r="AE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</row>
    <row r="13" ht="15.75" customHeight="1">
      <c r="A13" s="12" t="s">
        <v>87</v>
      </c>
      <c r="B13" s="13" t="s">
        <v>88</v>
      </c>
      <c r="C13" s="13">
        <v>43478.0</v>
      </c>
      <c r="D13" s="13">
        <v>43546.0</v>
      </c>
      <c r="E13" s="13">
        <v>43576.0</v>
      </c>
      <c r="F13" s="10">
        <f t="shared" si="1"/>
        <v>30</v>
      </c>
      <c r="G13" s="10">
        <f t="shared" si="2"/>
        <v>1</v>
      </c>
      <c r="H13" s="10"/>
      <c r="I13" s="10">
        <f t="shared" si="3"/>
        <v>3</v>
      </c>
      <c r="J13" s="10" t="str">
        <f t="shared" si="4"/>
        <v>Mar</v>
      </c>
      <c r="K13" s="13" t="b">
        <f t="shared" si="5"/>
        <v>0</v>
      </c>
      <c r="L13" s="12">
        <v>286.0</v>
      </c>
      <c r="M13" s="12" t="s">
        <v>28</v>
      </c>
      <c r="N13" s="12">
        <v>5113.0</v>
      </c>
      <c r="O13" s="14">
        <v>1250.0</v>
      </c>
      <c r="P13" s="12" t="s">
        <v>89</v>
      </c>
      <c r="Q13" s="12" t="s">
        <v>90</v>
      </c>
      <c r="R13" s="12" t="str">
        <f t="shared" si="6"/>
        <v>Rochester,NY</v>
      </c>
      <c r="S13" s="15" t="s">
        <v>31</v>
      </c>
      <c r="T13" s="12" t="s">
        <v>47</v>
      </c>
      <c r="U13" s="12">
        <f t="shared" si="7"/>
        <v>54</v>
      </c>
      <c r="V13" s="12" t="str">
        <f t="shared" si="8"/>
        <v>tabletop%20games</v>
      </c>
      <c r="W13" s="12" t="str">
        <f t="shared" si="9"/>
        <v>tabletop games</v>
      </c>
      <c r="X13" s="16" t="str">
        <f t="shared" si="10"/>
        <v>tabletop games</v>
      </c>
      <c r="Y13" s="16" t="b">
        <v>0</v>
      </c>
      <c r="Z13" s="12" t="str">
        <f t="shared" si="11"/>
        <v>false</v>
      </c>
      <c r="AA13" s="12" t="s">
        <v>33</v>
      </c>
      <c r="AC13" s="19" t="s">
        <v>91</v>
      </c>
      <c r="AD13" s="18">
        <f>MEDIAN(L2:L159)</f>
        <v>155</v>
      </c>
      <c r="AE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</row>
    <row r="14" ht="15.75" customHeight="1">
      <c r="A14" s="12" t="s">
        <v>92</v>
      </c>
      <c r="B14" s="13" t="s">
        <v>93</v>
      </c>
      <c r="C14" s="13">
        <v>43487.0</v>
      </c>
      <c r="D14" s="13">
        <v>43531.0</v>
      </c>
      <c r="E14" s="13">
        <v>43561.0</v>
      </c>
      <c r="F14" s="10">
        <f t="shared" si="1"/>
        <v>30</v>
      </c>
      <c r="G14" s="10">
        <f t="shared" si="2"/>
        <v>3</v>
      </c>
      <c r="H14" s="10"/>
      <c r="I14" s="10">
        <f t="shared" si="3"/>
        <v>3</v>
      </c>
      <c r="J14" s="10" t="str">
        <f t="shared" si="4"/>
        <v>Mar</v>
      </c>
      <c r="K14" s="13" t="b">
        <f t="shared" si="5"/>
        <v>0</v>
      </c>
      <c r="L14" s="12">
        <v>10.0</v>
      </c>
      <c r="M14" s="12" t="s">
        <v>43</v>
      </c>
      <c r="N14" s="12">
        <v>266.0</v>
      </c>
      <c r="O14" s="14">
        <v>250.0</v>
      </c>
      <c r="P14" s="12" t="s">
        <v>94</v>
      </c>
      <c r="Q14" s="12" t="s">
        <v>45</v>
      </c>
      <c r="R14" s="12" t="str">
        <f t="shared" si="6"/>
        <v>Guildford,England</v>
      </c>
      <c r="S14" s="15" t="s">
        <v>46</v>
      </c>
      <c r="T14" s="12" t="s">
        <v>47</v>
      </c>
      <c r="U14" s="12">
        <f t="shared" si="7"/>
        <v>54</v>
      </c>
      <c r="V14" s="12" t="str">
        <f t="shared" si="8"/>
        <v>tabletop%20games</v>
      </c>
      <c r="W14" s="12" t="str">
        <f t="shared" si="9"/>
        <v>tabletop games</v>
      </c>
      <c r="X14" s="16" t="str">
        <f t="shared" si="10"/>
        <v>tabletop games</v>
      </c>
      <c r="Y14" s="16" t="b">
        <v>0</v>
      </c>
      <c r="Z14" s="12" t="str">
        <f t="shared" si="11"/>
        <v>false</v>
      </c>
      <c r="AA14" s="12" t="s">
        <v>33</v>
      </c>
      <c r="AC14" s="10"/>
      <c r="AD14" s="10"/>
      <c r="AE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</row>
    <row r="15" ht="15.75" customHeight="1">
      <c r="A15" s="12" t="s">
        <v>95</v>
      </c>
      <c r="B15" s="13" t="s">
        <v>96</v>
      </c>
      <c r="C15" s="13">
        <v>43491.0</v>
      </c>
      <c r="D15" s="13">
        <v>43497.0</v>
      </c>
      <c r="E15" s="13">
        <v>43512.0</v>
      </c>
      <c r="F15" s="10">
        <f t="shared" si="1"/>
        <v>15</v>
      </c>
      <c r="G15" s="10">
        <f t="shared" si="2"/>
        <v>7</v>
      </c>
      <c r="H15" s="10"/>
      <c r="I15" s="10">
        <f t="shared" si="3"/>
        <v>2</v>
      </c>
      <c r="J15" s="10" t="str">
        <f t="shared" si="4"/>
        <v>Feb</v>
      </c>
      <c r="K15" s="13" t="b">
        <f t="shared" si="5"/>
        <v>0</v>
      </c>
      <c r="L15" s="12">
        <v>1.0</v>
      </c>
      <c r="M15" s="12" t="s">
        <v>28</v>
      </c>
      <c r="N15" s="12">
        <v>1.0</v>
      </c>
      <c r="O15" s="14">
        <v>3500.0</v>
      </c>
      <c r="P15" s="12" t="s">
        <v>97</v>
      </c>
      <c r="Q15" s="12" t="s">
        <v>98</v>
      </c>
      <c r="R15" s="12" t="str">
        <f t="shared" si="6"/>
        <v>Seattle,WA</v>
      </c>
      <c r="S15" s="15" t="s">
        <v>31</v>
      </c>
      <c r="T15" s="12" t="s">
        <v>32</v>
      </c>
      <c r="U15" s="12">
        <f t="shared" si="7"/>
        <v>54</v>
      </c>
      <c r="V15" s="12" t="str">
        <f t="shared" si="8"/>
        <v>live%20games</v>
      </c>
      <c r="W15" s="12" t="str">
        <f t="shared" si="9"/>
        <v>live games</v>
      </c>
      <c r="X15" s="16" t="str">
        <f t="shared" si="10"/>
        <v>live games</v>
      </c>
      <c r="Y15" s="16" t="b">
        <v>0</v>
      </c>
      <c r="Z15" s="12" t="str">
        <f t="shared" si="11"/>
        <v>false</v>
      </c>
      <c r="AA15" s="12" t="s">
        <v>39</v>
      </c>
      <c r="AC15" s="23" t="s">
        <v>99</v>
      </c>
      <c r="AD15" s="23" t="s">
        <v>100</v>
      </c>
      <c r="AE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</row>
    <row r="16" ht="15.75" customHeight="1">
      <c r="A16" s="12" t="s">
        <v>101</v>
      </c>
      <c r="B16" s="13" t="s">
        <v>102</v>
      </c>
      <c r="C16" s="13">
        <v>43491.0</v>
      </c>
      <c r="D16" s="13">
        <v>43502.0</v>
      </c>
      <c r="E16" s="13">
        <v>43532.0</v>
      </c>
      <c r="F16" s="10">
        <f t="shared" si="1"/>
        <v>30</v>
      </c>
      <c r="G16" s="10">
        <f t="shared" si="2"/>
        <v>7</v>
      </c>
      <c r="H16" s="10"/>
      <c r="I16" s="10">
        <f t="shared" si="3"/>
        <v>2</v>
      </c>
      <c r="J16" s="10" t="str">
        <f t="shared" si="4"/>
        <v>Feb</v>
      </c>
      <c r="K16" s="13" t="b">
        <f t="shared" si="5"/>
        <v>0</v>
      </c>
      <c r="L16" s="12">
        <v>16.0</v>
      </c>
      <c r="M16" s="12" t="s">
        <v>103</v>
      </c>
      <c r="N16" s="12">
        <v>904.0</v>
      </c>
      <c r="O16" s="14">
        <v>9000.0</v>
      </c>
      <c r="P16" s="12" t="s">
        <v>104</v>
      </c>
      <c r="Q16" s="12" t="s">
        <v>105</v>
      </c>
      <c r="R16" s="12" t="str">
        <f t="shared" si="6"/>
        <v>Singapore,Central Singapore</v>
      </c>
      <c r="S16" s="15" t="s">
        <v>104</v>
      </c>
      <c r="T16" s="12" t="s">
        <v>59</v>
      </c>
      <c r="U16" s="12">
        <f t="shared" si="7"/>
        <v>54</v>
      </c>
      <c r="V16" s="12" t="str">
        <f t="shared" si="8"/>
        <v>playing%20cards</v>
      </c>
      <c r="W16" s="12" t="str">
        <f t="shared" si="9"/>
        <v>playing cards</v>
      </c>
      <c r="X16" s="16" t="str">
        <f t="shared" si="10"/>
        <v>playing cards</v>
      </c>
      <c r="Y16" s="16" t="b">
        <v>0</v>
      </c>
      <c r="Z16" s="12" t="str">
        <f t="shared" si="11"/>
        <v>false</v>
      </c>
      <c r="AA16" s="12" t="s">
        <v>39</v>
      </c>
      <c r="AC16" s="17" t="str">
        <f>IFERROR(__xludf.DUMMYFUNCTION("UNIQUE(S2:S159)"),"#REF!")</f>
        <v>#REF!</v>
      </c>
      <c r="AD16" s="17">
        <f t="shared" ref="AD16:AD23" si="12">COUNTIF(S2:S158,AC16)</f>
        <v>0</v>
      </c>
      <c r="AE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</row>
    <row r="17" ht="15.75" customHeight="1">
      <c r="A17" s="12" t="s">
        <v>106</v>
      </c>
      <c r="B17" s="13" t="s">
        <v>107</v>
      </c>
      <c r="C17" s="13">
        <v>43493.0</v>
      </c>
      <c r="D17" s="13">
        <v>43514.0</v>
      </c>
      <c r="E17" s="13">
        <v>43559.0</v>
      </c>
      <c r="F17" s="10">
        <f t="shared" si="1"/>
        <v>45</v>
      </c>
      <c r="G17" s="10">
        <f t="shared" si="2"/>
        <v>2</v>
      </c>
      <c r="H17" s="10"/>
      <c r="I17" s="10">
        <f t="shared" si="3"/>
        <v>2</v>
      </c>
      <c r="J17" s="10" t="str">
        <f t="shared" ref="J17:J159" si="13">TEXT(DATE(2019,I17,1),"mmmm")</f>
        <v>February</v>
      </c>
      <c r="K17" s="13" t="b">
        <f t="shared" si="5"/>
        <v>0</v>
      </c>
      <c r="L17" s="12">
        <v>1331.0</v>
      </c>
      <c r="M17" s="12" t="s">
        <v>28</v>
      </c>
      <c r="N17" s="12">
        <v>157049.0</v>
      </c>
      <c r="O17" s="14">
        <v>50000.0</v>
      </c>
      <c r="P17" s="12" t="s">
        <v>108</v>
      </c>
      <c r="Q17" s="12" t="s">
        <v>98</v>
      </c>
      <c r="R17" s="12" t="str">
        <f t="shared" si="6"/>
        <v>Poulsbo,WA</v>
      </c>
      <c r="S17" s="15" t="s">
        <v>31</v>
      </c>
      <c r="T17" s="12" t="s">
        <v>47</v>
      </c>
      <c r="U17" s="12">
        <f t="shared" si="7"/>
        <v>54</v>
      </c>
      <c r="V17" s="12" t="str">
        <f t="shared" si="8"/>
        <v>tabletop%20games</v>
      </c>
      <c r="W17" s="12" t="str">
        <f t="shared" si="9"/>
        <v>tabletop games</v>
      </c>
      <c r="X17" s="16" t="str">
        <f t="shared" si="10"/>
        <v>tabletop games</v>
      </c>
      <c r="Y17" s="16" t="b">
        <v>0</v>
      </c>
      <c r="Z17" s="12" t="str">
        <f t="shared" si="11"/>
        <v>false</v>
      </c>
      <c r="AA17" s="12" t="s">
        <v>33</v>
      </c>
      <c r="AC17" s="17"/>
      <c r="AD17" s="17">
        <f t="shared" si="12"/>
        <v>0</v>
      </c>
      <c r="AE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</row>
    <row r="18" ht="15.75" customHeight="1">
      <c r="A18" s="12" t="s">
        <v>109</v>
      </c>
      <c r="B18" s="13" t="s">
        <v>110</v>
      </c>
      <c r="C18" s="13">
        <v>43493.0</v>
      </c>
      <c r="D18" s="13">
        <v>43529.0</v>
      </c>
      <c r="E18" s="13">
        <v>43559.0</v>
      </c>
      <c r="F18" s="10">
        <f t="shared" si="1"/>
        <v>30</v>
      </c>
      <c r="G18" s="10">
        <f t="shared" si="2"/>
        <v>2</v>
      </c>
      <c r="H18" s="10"/>
      <c r="I18" s="10">
        <f t="shared" si="3"/>
        <v>3</v>
      </c>
      <c r="J18" s="10" t="str">
        <f t="shared" si="13"/>
        <v>March</v>
      </c>
      <c r="K18" s="13" t="b">
        <f t="shared" si="5"/>
        <v>0</v>
      </c>
      <c r="L18" s="12">
        <v>258.0</v>
      </c>
      <c r="M18" s="12" t="s">
        <v>28</v>
      </c>
      <c r="N18" s="12">
        <v>6818.0</v>
      </c>
      <c r="O18" s="14">
        <v>3500.0</v>
      </c>
      <c r="P18" s="12" t="s">
        <v>111</v>
      </c>
      <c r="Q18" s="12" t="s">
        <v>112</v>
      </c>
      <c r="R18" s="12" t="str">
        <f t="shared" si="6"/>
        <v>Franklin,WI</v>
      </c>
      <c r="S18" s="15" t="s">
        <v>31</v>
      </c>
      <c r="T18" s="12" t="s">
        <v>47</v>
      </c>
      <c r="U18" s="12">
        <f t="shared" si="7"/>
        <v>54</v>
      </c>
      <c r="V18" s="12" t="str">
        <f t="shared" si="8"/>
        <v>tabletop%20games</v>
      </c>
      <c r="W18" s="12" t="str">
        <f t="shared" si="9"/>
        <v>tabletop games</v>
      </c>
      <c r="X18" s="16" t="str">
        <f t="shared" si="10"/>
        <v>tabletop games</v>
      </c>
      <c r="Y18" s="16" t="b">
        <v>0</v>
      </c>
      <c r="Z18" s="12" t="str">
        <f t="shared" si="11"/>
        <v>false</v>
      </c>
      <c r="AA18" s="12" t="s">
        <v>33</v>
      </c>
      <c r="AC18" s="17"/>
      <c r="AD18" s="17">
        <f t="shared" si="12"/>
        <v>0</v>
      </c>
      <c r="AE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</row>
    <row r="19" ht="15.75" customHeight="1">
      <c r="A19" s="12" t="s">
        <v>113</v>
      </c>
      <c r="B19" s="13"/>
      <c r="C19" s="13"/>
      <c r="D19" s="13"/>
      <c r="E19" s="13"/>
      <c r="F19" s="10"/>
      <c r="G19" s="10">
        <f t="shared" si="2"/>
        <v>7</v>
      </c>
      <c r="H19" s="10"/>
      <c r="I19" s="10">
        <f t="shared" si="3"/>
        <v>12</v>
      </c>
      <c r="J19" s="10" t="str">
        <f t="shared" si="13"/>
        <v>December</v>
      </c>
      <c r="K19" s="13"/>
      <c r="L19" s="12"/>
      <c r="M19" s="12" t="s">
        <v>114</v>
      </c>
      <c r="N19" s="12"/>
      <c r="O19" s="14"/>
      <c r="P19" s="12"/>
      <c r="Q19" s="12"/>
      <c r="R19" s="12"/>
      <c r="S19" s="15" t="s">
        <v>31</v>
      </c>
      <c r="T19" s="12"/>
      <c r="U19" s="12"/>
      <c r="V19" s="12"/>
      <c r="W19" s="12"/>
      <c r="X19" s="16" t="str">
        <f t="shared" si="10"/>
        <v/>
      </c>
      <c r="Y19" s="16"/>
      <c r="Z19" s="12" t="str">
        <f t="shared" si="11"/>
        <v/>
      </c>
      <c r="AA19" s="12"/>
      <c r="AC19" s="17"/>
      <c r="AD19" s="17">
        <f t="shared" si="12"/>
        <v>0</v>
      </c>
      <c r="AE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</row>
    <row r="20" ht="15.75" customHeight="1">
      <c r="A20" s="12" t="s">
        <v>113</v>
      </c>
      <c r="B20" s="13"/>
      <c r="C20" s="13"/>
      <c r="D20" s="13"/>
      <c r="E20" s="13"/>
      <c r="F20" s="10"/>
      <c r="G20" s="10">
        <f t="shared" si="2"/>
        <v>7</v>
      </c>
      <c r="H20" s="10"/>
      <c r="I20" s="10">
        <f t="shared" si="3"/>
        <v>12</v>
      </c>
      <c r="J20" s="10" t="str">
        <f t="shared" si="13"/>
        <v>December</v>
      </c>
      <c r="K20" s="13"/>
      <c r="L20" s="12"/>
      <c r="M20" s="12" t="s">
        <v>114</v>
      </c>
      <c r="N20" s="12"/>
      <c r="O20" s="14"/>
      <c r="P20" s="12"/>
      <c r="Q20" s="12"/>
      <c r="R20" s="12"/>
      <c r="S20" s="15" t="s">
        <v>115</v>
      </c>
      <c r="T20" s="12"/>
      <c r="U20" s="12"/>
      <c r="V20" s="12"/>
      <c r="W20" s="12"/>
      <c r="X20" s="16" t="str">
        <f t="shared" si="10"/>
        <v/>
      </c>
      <c r="Y20" s="16"/>
      <c r="Z20" s="12" t="str">
        <f t="shared" si="11"/>
        <v/>
      </c>
      <c r="AA20" s="12"/>
      <c r="AC20" s="17"/>
      <c r="AD20" s="17">
        <f t="shared" si="12"/>
        <v>0</v>
      </c>
      <c r="AE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ht="15.75" customHeight="1">
      <c r="A21" s="12" t="s">
        <v>116</v>
      </c>
      <c r="B21" s="13" t="s">
        <v>117</v>
      </c>
      <c r="C21" s="13">
        <v>43494.0</v>
      </c>
      <c r="D21" s="13">
        <v>43620.0</v>
      </c>
      <c r="E21" s="13">
        <v>43644.0</v>
      </c>
      <c r="F21" s="10">
        <f t="shared" ref="F21:F22" si="14">E21-D21</f>
        <v>24</v>
      </c>
      <c r="G21" s="10">
        <f t="shared" si="2"/>
        <v>3</v>
      </c>
      <c r="H21" s="10"/>
      <c r="I21" s="10">
        <f t="shared" si="3"/>
        <v>6</v>
      </c>
      <c r="J21" s="10" t="str">
        <f t="shared" si="13"/>
        <v>June</v>
      </c>
      <c r="K21" s="13" t="b">
        <f t="shared" ref="K21:K22" si="15">EXACT(C21,D21)</f>
        <v>0</v>
      </c>
      <c r="L21" s="12">
        <v>2378.0</v>
      </c>
      <c r="M21" s="12" t="s">
        <v>28</v>
      </c>
      <c r="N21" s="12">
        <v>135083.28</v>
      </c>
      <c r="O21" s="14">
        <v>50000.0</v>
      </c>
      <c r="P21" s="12" t="s">
        <v>118</v>
      </c>
      <c r="Q21" s="12" t="s">
        <v>119</v>
      </c>
      <c r="R21" s="12" t="str">
        <f t="shared" ref="R21:R22" si="16">CONCATENATE(P21,",",Q21)</f>
        <v>Philadelphia,PA</v>
      </c>
      <c r="S21" s="15" t="s">
        <v>120</v>
      </c>
      <c r="T21" s="12" t="s">
        <v>47</v>
      </c>
      <c r="U21" s="12">
        <f t="shared" ref="U21:U22" si="17">LEN("https://www.kickstarter.com/discover/categories/games/")</f>
        <v>54</v>
      </c>
      <c r="V21" s="12" t="str">
        <f t="shared" ref="V21:V22" si="18">RIGHT(T21,LEN(T21)-54)</f>
        <v>tabletop%20games</v>
      </c>
      <c r="W21" s="12" t="str">
        <f t="shared" ref="W21:W22" si="19">SUBSTITUTE(V21,"%20"," ")</f>
        <v>tabletop games</v>
      </c>
      <c r="X21" s="16" t="str">
        <f t="shared" si="10"/>
        <v>tabletop games</v>
      </c>
      <c r="Y21" s="16" t="b">
        <v>1</v>
      </c>
      <c r="Z21" s="12" t="str">
        <f t="shared" si="11"/>
        <v>true</v>
      </c>
      <c r="AA21" s="12" t="s">
        <v>33</v>
      </c>
      <c r="AC21" s="17"/>
      <c r="AD21" s="17">
        <f t="shared" si="12"/>
        <v>0</v>
      </c>
      <c r="AE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ht="15.75" customHeight="1">
      <c r="A22" s="12" t="s">
        <v>121</v>
      </c>
      <c r="B22" s="13" t="s">
        <v>122</v>
      </c>
      <c r="C22" s="13">
        <v>43496.0</v>
      </c>
      <c r="D22" s="13">
        <v>43501.0</v>
      </c>
      <c r="E22" s="13">
        <v>43538.0</v>
      </c>
      <c r="F22" s="10">
        <f t="shared" si="14"/>
        <v>37</v>
      </c>
      <c r="G22" s="10">
        <f t="shared" si="2"/>
        <v>5</v>
      </c>
      <c r="H22" s="10"/>
      <c r="I22" s="10">
        <f t="shared" si="3"/>
        <v>2</v>
      </c>
      <c r="J22" s="10" t="str">
        <f t="shared" si="13"/>
        <v>February</v>
      </c>
      <c r="K22" s="13" t="b">
        <f t="shared" si="15"/>
        <v>0</v>
      </c>
      <c r="L22" s="12">
        <v>2.0</v>
      </c>
      <c r="M22" s="12" t="s">
        <v>63</v>
      </c>
      <c r="N22" s="12">
        <v>2.0</v>
      </c>
      <c r="O22" s="14">
        <v>1500.0</v>
      </c>
      <c r="P22" s="12" t="s">
        <v>123</v>
      </c>
      <c r="Q22" s="12" t="s">
        <v>124</v>
      </c>
      <c r="R22" s="12" t="str">
        <f t="shared" si="16"/>
        <v>Barcelona,Catalonia</v>
      </c>
      <c r="S22" s="15" t="s">
        <v>115</v>
      </c>
      <c r="T22" s="12" t="s">
        <v>32</v>
      </c>
      <c r="U22" s="12">
        <f t="shared" si="17"/>
        <v>54</v>
      </c>
      <c r="V22" s="12" t="str">
        <f t="shared" si="18"/>
        <v>live%20games</v>
      </c>
      <c r="W22" s="12" t="str">
        <f t="shared" si="19"/>
        <v>live games</v>
      </c>
      <c r="X22" s="16" t="str">
        <f t="shared" si="10"/>
        <v>live games</v>
      </c>
      <c r="Y22" s="16" t="b">
        <v>0</v>
      </c>
      <c r="Z22" s="12" t="str">
        <f t="shared" si="11"/>
        <v>false</v>
      </c>
      <c r="AA22" s="12" t="s">
        <v>39</v>
      </c>
      <c r="AC22" s="17"/>
      <c r="AD22" s="17">
        <f t="shared" si="12"/>
        <v>0</v>
      </c>
      <c r="AE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</row>
    <row r="23" ht="15.75" customHeight="1">
      <c r="A23" s="12"/>
      <c r="B23" s="13"/>
      <c r="C23" s="13"/>
      <c r="D23" s="13"/>
      <c r="E23" s="13"/>
      <c r="F23" s="10"/>
      <c r="G23" s="10"/>
      <c r="H23" s="10"/>
      <c r="I23" s="10">
        <f t="shared" si="3"/>
        <v>12</v>
      </c>
      <c r="J23" s="10" t="str">
        <f t="shared" si="13"/>
        <v>December</v>
      </c>
      <c r="K23" s="13"/>
      <c r="L23" s="12"/>
      <c r="M23" s="12"/>
      <c r="N23" s="12"/>
      <c r="O23" s="14"/>
      <c r="P23" s="12"/>
      <c r="Q23" s="12"/>
      <c r="R23" s="12"/>
      <c r="S23" s="15" t="s">
        <v>31</v>
      </c>
      <c r="T23" s="12"/>
      <c r="U23" s="12"/>
      <c r="V23" s="12"/>
      <c r="W23" s="12"/>
      <c r="X23" s="16" t="str">
        <f t="shared" si="10"/>
        <v/>
      </c>
      <c r="Y23" s="16"/>
      <c r="Z23" s="12"/>
      <c r="AA23" s="12"/>
      <c r="AC23" s="10"/>
      <c r="AD23" s="17">
        <f t="shared" si="12"/>
        <v>0</v>
      </c>
      <c r="AE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</row>
    <row r="24" ht="15.75" customHeight="1">
      <c r="A24" s="12"/>
      <c r="B24" s="13"/>
      <c r="C24" s="13"/>
      <c r="D24" s="13"/>
      <c r="E24" s="13"/>
      <c r="F24" s="10"/>
      <c r="G24" s="10"/>
      <c r="H24" s="10"/>
      <c r="I24" s="10">
        <f t="shared" si="3"/>
        <v>12</v>
      </c>
      <c r="J24" s="10" t="str">
        <f t="shared" si="13"/>
        <v>December</v>
      </c>
      <c r="K24" s="13"/>
      <c r="L24" s="12"/>
      <c r="M24" s="12"/>
      <c r="N24" s="12"/>
      <c r="O24" s="14"/>
      <c r="P24" s="12"/>
      <c r="Q24" s="12"/>
      <c r="R24" s="12"/>
      <c r="S24" s="15"/>
      <c r="T24" s="12"/>
      <c r="U24" s="12"/>
      <c r="V24" s="12"/>
      <c r="W24" s="12"/>
      <c r="X24" s="16"/>
      <c r="Y24" s="16"/>
      <c r="Z24" s="12"/>
      <c r="AA24" s="12"/>
      <c r="AC24" s="10"/>
      <c r="AD24" s="17"/>
      <c r="AE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</row>
    <row r="25" ht="15.75" customHeight="1">
      <c r="A25" s="12" t="s">
        <v>125</v>
      </c>
      <c r="B25" s="13" t="s">
        <v>126</v>
      </c>
      <c r="C25" s="13">
        <v>43498.0</v>
      </c>
      <c r="D25" s="13">
        <v>43519.0</v>
      </c>
      <c r="E25" s="13">
        <v>43549.0</v>
      </c>
      <c r="F25" s="10">
        <f t="shared" ref="F25:F159" si="20">E25-D25</f>
        <v>30</v>
      </c>
      <c r="G25" s="10">
        <f t="shared" ref="G25:G159" si="21">WEEKDAY(C25,1)</f>
        <v>7</v>
      </c>
      <c r="H25" s="10"/>
      <c r="I25" s="10">
        <f t="shared" si="3"/>
        <v>2</v>
      </c>
      <c r="J25" s="10" t="str">
        <f t="shared" si="13"/>
        <v>February</v>
      </c>
      <c r="K25" s="13" t="b">
        <f t="shared" ref="K25:K159" si="22">EXACT(C25,D25)</f>
        <v>0</v>
      </c>
      <c r="L25" s="12">
        <v>207.0</v>
      </c>
      <c r="M25" s="12" t="s">
        <v>63</v>
      </c>
      <c r="N25" s="12">
        <v>7339.0</v>
      </c>
      <c r="O25" s="14">
        <v>7000.0</v>
      </c>
      <c r="P25" s="12" t="s">
        <v>127</v>
      </c>
      <c r="Q25" s="12" t="s">
        <v>128</v>
      </c>
      <c r="R25" s="12" t="str">
        <f t="shared" ref="R25:R159" si="23">CONCATENATE(P25,",",Q25)</f>
        <v>Rennes,Ile-de-France</v>
      </c>
      <c r="S25" s="15" t="s">
        <v>31</v>
      </c>
      <c r="T25" s="12" t="s">
        <v>59</v>
      </c>
      <c r="U25" s="12">
        <f t="shared" ref="U25:U34" si="24">LEN("https://www.kickstarter.com/discover/categories/games/")</f>
        <v>54</v>
      </c>
      <c r="V25" s="12" t="str">
        <f t="shared" ref="V25:V34" si="25">RIGHT(T25,LEN(T25)-54)</f>
        <v>playing%20cards</v>
      </c>
      <c r="W25" s="12" t="str">
        <f t="shared" ref="W25:W159" si="26">SUBSTITUTE(V25,"%20"," ")</f>
        <v>playing cards</v>
      </c>
      <c r="X25" s="16" t="str">
        <f t="shared" ref="X25:X160" si="27">SUBSTITUTE(V25,"%20"," ",)</f>
        <v>playing cards</v>
      </c>
      <c r="Y25" s="16" t="b">
        <v>0</v>
      </c>
      <c r="Z25" s="12"/>
      <c r="AA25" s="12" t="s">
        <v>33</v>
      </c>
      <c r="AC25" s="10"/>
      <c r="AD25" s="17"/>
      <c r="AE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</row>
    <row r="26" ht="15.75" customHeight="1">
      <c r="A26" s="12" t="s">
        <v>129</v>
      </c>
      <c r="B26" s="13" t="s">
        <v>130</v>
      </c>
      <c r="C26" s="13">
        <v>43498.0</v>
      </c>
      <c r="D26" s="13">
        <v>43529.0</v>
      </c>
      <c r="E26" s="13">
        <v>43545.0</v>
      </c>
      <c r="F26" s="10">
        <f t="shared" si="20"/>
        <v>16</v>
      </c>
      <c r="G26" s="10">
        <f t="shared" si="21"/>
        <v>7</v>
      </c>
      <c r="H26" s="10"/>
      <c r="I26" s="10">
        <f t="shared" si="3"/>
        <v>3</v>
      </c>
      <c r="J26" s="10" t="str">
        <f t="shared" si="13"/>
        <v>March</v>
      </c>
      <c r="K26" s="13" t="b">
        <f t="shared" si="22"/>
        <v>0</v>
      </c>
      <c r="L26" s="12">
        <v>5428.0</v>
      </c>
      <c r="M26" s="12" t="s">
        <v>63</v>
      </c>
      <c r="N26" s="12">
        <v>389552.0</v>
      </c>
      <c r="O26" s="14">
        <v>30000.0</v>
      </c>
      <c r="P26" s="12" t="s">
        <v>131</v>
      </c>
      <c r="Q26" s="12" t="s">
        <v>132</v>
      </c>
      <c r="R26" s="12" t="str">
        <f t="shared" si="23"/>
        <v>Seville,Andalusia</v>
      </c>
      <c r="S26" s="15" t="s">
        <v>31</v>
      </c>
      <c r="T26" s="12" t="s">
        <v>47</v>
      </c>
      <c r="U26" s="12">
        <f t="shared" si="24"/>
        <v>54</v>
      </c>
      <c r="V26" s="12" t="str">
        <f t="shared" si="25"/>
        <v>tabletop%20games</v>
      </c>
      <c r="W26" s="12" t="str">
        <f t="shared" si="26"/>
        <v>tabletop games</v>
      </c>
      <c r="X26" s="16" t="str">
        <f t="shared" si="27"/>
        <v>tabletop games</v>
      </c>
      <c r="Y26" s="16" t="b">
        <v>0</v>
      </c>
      <c r="Z26" s="12"/>
      <c r="AA26" s="12" t="s">
        <v>33</v>
      </c>
      <c r="AC26" s="19" t="s">
        <v>133</v>
      </c>
      <c r="AD26" s="18"/>
      <c r="AE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  <row r="27" ht="15.75" customHeight="1">
      <c r="A27" s="12" t="s">
        <v>134</v>
      </c>
      <c r="B27" s="13" t="s">
        <v>135</v>
      </c>
      <c r="C27" s="13">
        <v>43500.0</v>
      </c>
      <c r="D27" s="13">
        <v>43655.0</v>
      </c>
      <c r="E27" s="13">
        <v>43671.0</v>
      </c>
      <c r="F27" s="10">
        <f t="shared" si="20"/>
        <v>16</v>
      </c>
      <c r="G27" s="10">
        <f t="shared" si="21"/>
        <v>2</v>
      </c>
      <c r="H27" s="10"/>
      <c r="I27" s="10">
        <f t="shared" si="3"/>
        <v>7</v>
      </c>
      <c r="J27" s="10" t="str">
        <f t="shared" si="13"/>
        <v>July</v>
      </c>
      <c r="K27" s="13" t="b">
        <f t="shared" si="22"/>
        <v>0</v>
      </c>
      <c r="L27" s="12">
        <v>165.0</v>
      </c>
      <c r="M27" s="12" t="s">
        <v>28</v>
      </c>
      <c r="N27" s="12">
        <v>5513.0</v>
      </c>
      <c r="O27" s="14">
        <v>3000.0</v>
      </c>
      <c r="P27" s="12" t="s">
        <v>136</v>
      </c>
      <c r="Q27" s="12" t="s">
        <v>137</v>
      </c>
      <c r="R27" s="12" t="str">
        <f t="shared" si="23"/>
        <v>Columbia,SC</v>
      </c>
      <c r="S27" s="15" t="s">
        <v>104</v>
      </c>
      <c r="T27" s="12" t="s">
        <v>47</v>
      </c>
      <c r="U27" s="12">
        <f t="shared" si="24"/>
        <v>54</v>
      </c>
      <c r="V27" s="12" t="str">
        <f t="shared" si="25"/>
        <v>tabletop%20games</v>
      </c>
      <c r="W27" s="12" t="str">
        <f t="shared" si="26"/>
        <v>tabletop games</v>
      </c>
      <c r="X27" s="16" t="str">
        <f t="shared" si="27"/>
        <v>tabletop games</v>
      </c>
      <c r="Y27" s="16"/>
      <c r="Z27" s="12"/>
      <c r="AA27" s="12" t="s">
        <v>33</v>
      </c>
      <c r="AC27" s="10"/>
      <c r="AD27" s="10"/>
      <c r="AE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</row>
    <row r="28" ht="15.75" customHeight="1">
      <c r="A28" s="12" t="s">
        <v>138</v>
      </c>
      <c r="B28" s="13" t="s">
        <v>139</v>
      </c>
      <c r="C28" s="13">
        <v>43500.0</v>
      </c>
      <c r="D28" s="13">
        <v>43542.0</v>
      </c>
      <c r="E28" s="13">
        <v>43558.0</v>
      </c>
      <c r="F28" s="10">
        <f t="shared" si="20"/>
        <v>16</v>
      </c>
      <c r="G28" s="10">
        <f t="shared" si="21"/>
        <v>2</v>
      </c>
      <c r="H28" s="10"/>
      <c r="I28" s="10">
        <f t="shared" si="3"/>
        <v>3</v>
      </c>
      <c r="J28" s="10" t="str">
        <f t="shared" si="13"/>
        <v>March</v>
      </c>
      <c r="K28" s="13" t="b">
        <f t="shared" si="22"/>
        <v>0</v>
      </c>
      <c r="L28" s="12">
        <v>30.0</v>
      </c>
      <c r="M28" s="12" t="s">
        <v>28</v>
      </c>
      <c r="N28" s="12">
        <v>1232.0</v>
      </c>
      <c r="O28" s="14">
        <v>1000.0</v>
      </c>
      <c r="P28" s="12" t="s">
        <v>140</v>
      </c>
      <c r="Q28" s="12" t="s">
        <v>141</v>
      </c>
      <c r="R28" s="12" t="str">
        <f t="shared" si="23"/>
        <v>Ashland,OR</v>
      </c>
      <c r="S28" s="15" t="s">
        <v>31</v>
      </c>
      <c r="T28" s="12" t="s">
        <v>47</v>
      </c>
      <c r="U28" s="12">
        <f t="shared" si="24"/>
        <v>54</v>
      </c>
      <c r="V28" s="12" t="str">
        <f t="shared" si="25"/>
        <v>tabletop%20games</v>
      </c>
      <c r="W28" s="12" t="str">
        <f t="shared" si="26"/>
        <v>tabletop games</v>
      </c>
      <c r="X28" s="16" t="str">
        <f t="shared" si="27"/>
        <v>tabletop games</v>
      </c>
      <c r="Y28" s="16" t="b">
        <v>0</v>
      </c>
      <c r="Z28" s="12"/>
      <c r="AA28" s="12" t="s">
        <v>33</v>
      </c>
      <c r="AC28" s="10"/>
      <c r="AD28" s="10"/>
      <c r="AE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</row>
    <row r="29" ht="15.75" customHeight="1">
      <c r="A29" s="12" t="s">
        <v>142</v>
      </c>
      <c r="B29" s="13" t="s">
        <v>143</v>
      </c>
      <c r="C29" s="13">
        <v>43502.0</v>
      </c>
      <c r="D29" s="13">
        <v>43507.0</v>
      </c>
      <c r="E29" s="13">
        <v>43529.0</v>
      </c>
      <c r="F29" s="10">
        <f t="shared" si="20"/>
        <v>22</v>
      </c>
      <c r="G29" s="10">
        <f t="shared" si="21"/>
        <v>4</v>
      </c>
      <c r="H29" s="10"/>
      <c r="I29" s="10">
        <f t="shared" si="3"/>
        <v>2</v>
      </c>
      <c r="J29" s="10" t="str">
        <f t="shared" si="13"/>
        <v>February</v>
      </c>
      <c r="K29" s="13" t="b">
        <f t="shared" si="22"/>
        <v>0</v>
      </c>
      <c r="L29" s="12">
        <v>374.0</v>
      </c>
      <c r="M29" s="12" t="s">
        <v>28</v>
      </c>
      <c r="N29" s="12">
        <v>24135.0</v>
      </c>
      <c r="O29" s="14">
        <v>2500.0</v>
      </c>
      <c r="P29" s="12" t="s">
        <v>144</v>
      </c>
      <c r="Q29" s="12" t="s">
        <v>145</v>
      </c>
      <c r="R29" s="12" t="str">
        <f t="shared" si="23"/>
        <v>Little Rock,AR</v>
      </c>
      <c r="S29" s="15" t="s">
        <v>66</v>
      </c>
      <c r="T29" s="12" t="s">
        <v>47</v>
      </c>
      <c r="U29" s="12">
        <f t="shared" si="24"/>
        <v>54</v>
      </c>
      <c r="V29" s="12" t="str">
        <f t="shared" si="25"/>
        <v>tabletop%20games</v>
      </c>
      <c r="W29" s="12" t="str">
        <f t="shared" si="26"/>
        <v>tabletop games</v>
      </c>
      <c r="X29" s="16" t="str">
        <f t="shared" si="27"/>
        <v>tabletop games</v>
      </c>
      <c r="Y29" s="16" t="b">
        <v>0</v>
      </c>
      <c r="Z29" s="12"/>
      <c r="AA29" s="12" t="s">
        <v>33</v>
      </c>
      <c r="AC29" s="21" t="s">
        <v>146</v>
      </c>
      <c r="AE29" s="10"/>
      <c r="AF29" s="24">
        <f>AVERAGEIF(X2:X159,"tabletop games",N2:N159)</f>
        <v>118677.1984</v>
      </c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r="30" ht="15.75" customHeight="1">
      <c r="A30" s="12" t="s">
        <v>147</v>
      </c>
      <c r="B30" s="13" t="s">
        <v>148</v>
      </c>
      <c r="C30" s="13">
        <v>43504.0</v>
      </c>
      <c r="D30" s="13">
        <v>43506.0</v>
      </c>
      <c r="E30" s="13">
        <v>43536.0</v>
      </c>
      <c r="F30" s="10">
        <f t="shared" si="20"/>
        <v>30</v>
      </c>
      <c r="G30" s="10">
        <f t="shared" si="21"/>
        <v>6</v>
      </c>
      <c r="H30" s="10"/>
      <c r="I30" s="10">
        <f t="shared" si="3"/>
        <v>2</v>
      </c>
      <c r="J30" s="10" t="str">
        <f t="shared" si="13"/>
        <v>February</v>
      </c>
      <c r="K30" s="13" t="b">
        <f t="shared" si="22"/>
        <v>0</v>
      </c>
      <c r="L30" s="12">
        <v>310.0</v>
      </c>
      <c r="M30" s="12" t="s">
        <v>103</v>
      </c>
      <c r="N30" s="12">
        <v>20861.0</v>
      </c>
      <c r="O30" s="14">
        <v>6800.0</v>
      </c>
      <c r="P30" s="12" t="s">
        <v>104</v>
      </c>
      <c r="Q30" s="12" t="s">
        <v>105</v>
      </c>
      <c r="R30" s="12" t="str">
        <f t="shared" si="23"/>
        <v>Singapore,Central Singapore</v>
      </c>
      <c r="S30" s="15" t="s">
        <v>31</v>
      </c>
      <c r="T30" s="12" t="s">
        <v>59</v>
      </c>
      <c r="U30" s="12">
        <f t="shared" si="24"/>
        <v>54</v>
      </c>
      <c r="V30" s="12" t="str">
        <f t="shared" si="25"/>
        <v>playing%20cards</v>
      </c>
      <c r="W30" s="12" t="str">
        <f t="shared" si="26"/>
        <v>playing cards</v>
      </c>
      <c r="X30" s="16" t="str">
        <f t="shared" si="27"/>
        <v>playing cards</v>
      </c>
      <c r="Y30" s="16" t="b">
        <v>0</v>
      </c>
      <c r="Z30" s="12"/>
      <c r="AA30" s="12" t="s">
        <v>33</v>
      </c>
      <c r="AC30" s="22" t="s">
        <v>75</v>
      </c>
      <c r="AD30" s="20">
        <f>SUM(O2:O159)</f>
        <v>3253042</v>
      </c>
      <c r="AE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ht="15.75" customHeight="1">
      <c r="A31" s="12" t="s">
        <v>149</v>
      </c>
      <c r="B31" s="13" t="s">
        <v>150</v>
      </c>
      <c r="C31" s="13">
        <v>43507.0</v>
      </c>
      <c r="D31" s="13">
        <v>43593.0</v>
      </c>
      <c r="E31" s="13">
        <v>43616.0</v>
      </c>
      <c r="F31" s="10">
        <f t="shared" si="20"/>
        <v>23</v>
      </c>
      <c r="G31" s="10">
        <f t="shared" si="21"/>
        <v>2</v>
      </c>
      <c r="H31" s="10"/>
      <c r="I31" s="10">
        <f t="shared" si="3"/>
        <v>5</v>
      </c>
      <c r="J31" s="10" t="str">
        <f t="shared" si="13"/>
        <v>May</v>
      </c>
      <c r="K31" s="13" t="b">
        <f t="shared" si="22"/>
        <v>0</v>
      </c>
      <c r="L31" s="12">
        <v>291.0</v>
      </c>
      <c r="M31" s="12" t="s">
        <v>28</v>
      </c>
      <c r="N31" s="12">
        <v>6234.0</v>
      </c>
      <c r="O31" s="14">
        <v>3200.0</v>
      </c>
      <c r="P31" s="12" t="s">
        <v>89</v>
      </c>
      <c r="Q31" s="12" t="s">
        <v>90</v>
      </c>
      <c r="R31" s="12" t="str">
        <f t="shared" si="23"/>
        <v>Rochester,NY</v>
      </c>
      <c r="S31" s="15" t="s">
        <v>31</v>
      </c>
      <c r="T31" s="12" t="s">
        <v>47</v>
      </c>
      <c r="U31" s="12">
        <f t="shared" si="24"/>
        <v>54</v>
      </c>
      <c r="V31" s="12" t="str">
        <f t="shared" si="25"/>
        <v>tabletop%20games</v>
      </c>
      <c r="W31" s="12" t="str">
        <f t="shared" si="26"/>
        <v>tabletop games</v>
      </c>
      <c r="X31" s="16" t="str">
        <f t="shared" si="27"/>
        <v>tabletop games</v>
      </c>
      <c r="Y31" s="16" t="b">
        <v>0</v>
      </c>
      <c r="Z31" s="12"/>
      <c r="AA31" s="12" t="s">
        <v>33</v>
      </c>
      <c r="AC31" s="19" t="s">
        <v>78</v>
      </c>
      <c r="AD31" s="20">
        <f>MIN(O2:O159)</f>
        <v>1</v>
      </c>
      <c r="AE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</row>
    <row r="32" ht="15.75" customHeight="1">
      <c r="A32" s="12" t="s">
        <v>151</v>
      </c>
      <c r="B32" s="13" t="s">
        <v>152</v>
      </c>
      <c r="C32" s="13">
        <v>43508.0</v>
      </c>
      <c r="D32" s="13">
        <v>43508.0</v>
      </c>
      <c r="E32" s="13">
        <v>43523.0</v>
      </c>
      <c r="F32" s="10">
        <f t="shared" si="20"/>
        <v>15</v>
      </c>
      <c r="G32" s="10">
        <f t="shared" si="21"/>
        <v>3</v>
      </c>
      <c r="H32" s="10"/>
      <c r="I32" s="10">
        <f t="shared" si="3"/>
        <v>2</v>
      </c>
      <c r="J32" s="10" t="str">
        <f t="shared" si="13"/>
        <v>February</v>
      </c>
      <c r="K32" s="13" t="b">
        <f t="shared" si="22"/>
        <v>1</v>
      </c>
      <c r="L32" s="12">
        <v>153.0</v>
      </c>
      <c r="M32" s="12" t="s">
        <v>63</v>
      </c>
      <c r="N32" s="12">
        <v>808.0</v>
      </c>
      <c r="O32" s="14">
        <v>80.0</v>
      </c>
      <c r="P32" s="12" t="s">
        <v>153</v>
      </c>
      <c r="Q32" s="12" t="s">
        <v>154</v>
      </c>
      <c r="R32" s="12" t="str">
        <f t="shared" si="23"/>
        <v>Italia,Piedmont</v>
      </c>
      <c r="S32" s="15"/>
      <c r="T32" s="12" t="s">
        <v>47</v>
      </c>
      <c r="U32" s="12">
        <f t="shared" si="24"/>
        <v>54</v>
      </c>
      <c r="V32" s="12" t="str">
        <f t="shared" si="25"/>
        <v>tabletop%20games</v>
      </c>
      <c r="W32" s="12" t="str">
        <f t="shared" si="26"/>
        <v>tabletop games</v>
      </c>
      <c r="X32" s="16" t="str">
        <f t="shared" si="27"/>
        <v>tabletop games</v>
      </c>
      <c r="Y32" s="16" t="b">
        <v>0</v>
      </c>
      <c r="Z32" s="12"/>
      <c r="AA32" s="12" t="s">
        <v>33</v>
      </c>
      <c r="AC32" s="19" t="s">
        <v>82</v>
      </c>
      <c r="AD32" s="18"/>
      <c r="AE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ht="15.75" customHeight="1">
      <c r="A33" s="12" t="s">
        <v>155</v>
      </c>
      <c r="B33" s="13" t="s">
        <v>156</v>
      </c>
      <c r="C33" s="13">
        <v>43512.0</v>
      </c>
      <c r="D33" s="13">
        <v>43521.0</v>
      </c>
      <c r="E33" s="13">
        <v>43551.0</v>
      </c>
      <c r="F33" s="10">
        <f t="shared" si="20"/>
        <v>30</v>
      </c>
      <c r="G33" s="10">
        <f t="shared" si="21"/>
        <v>7</v>
      </c>
      <c r="H33" s="10"/>
      <c r="I33" s="10">
        <f t="shared" si="3"/>
        <v>2</v>
      </c>
      <c r="J33" s="10" t="str">
        <f t="shared" si="13"/>
        <v>February</v>
      </c>
      <c r="K33" s="13" t="b">
        <f t="shared" si="22"/>
        <v>0</v>
      </c>
      <c r="L33" s="12">
        <v>519.0</v>
      </c>
      <c r="M33" s="12" t="s">
        <v>28</v>
      </c>
      <c r="N33" s="12">
        <v>7169.0</v>
      </c>
      <c r="O33" s="14">
        <v>1000.0</v>
      </c>
      <c r="P33" s="12" t="s">
        <v>157</v>
      </c>
      <c r="Q33" s="12" t="s">
        <v>158</v>
      </c>
      <c r="R33" s="12" t="str">
        <f t="shared" si="23"/>
        <v>Kalamazoo,MI</v>
      </c>
      <c r="S33" s="15"/>
      <c r="T33" s="12" t="s">
        <v>47</v>
      </c>
      <c r="U33" s="12">
        <f t="shared" si="24"/>
        <v>54</v>
      </c>
      <c r="V33" s="12" t="str">
        <f t="shared" si="25"/>
        <v>tabletop%20games</v>
      </c>
      <c r="W33" s="12" t="str">
        <f t="shared" si="26"/>
        <v>tabletop games</v>
      </c>
      <c r="X33" s="16" t="str">
        <f t="shared" si="27"/>
        <v>tabletop games</v>
      </c>
      <c r="Y33" s="16" t="b">
        <v>0</v>
      </c>
      <c r="Z33" s="12"/>
      <c r="AA33" s="12" t="s">
        <v>33</v>
      </c>
      <c r="AC33" s="19" t="s">
        <v>86</v>
      </c>
      <c r="AD33" s="18"/>
      <c r="AE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ht="15.75" customHeight="1">
      <c r="A34" s="12" t="s">
        <v>159</v>
      </c>
      <c r="B34" s="13" t="s">
        <v>160</v>
      </c>
      <c r="C34" s="13">
        <v>43512.0</v>
      </c>
      <c r="D34" s="13">
        <v>43514.0</v>
      </c>
      <c r="E34" s="13">
        <v>43529.0</v>
      </c>
      <c r="F34" s="10">
        <f t="shared" si="20"/>
        <v>15</v>
      </c>
      <c r="G34" s="10">
        <f t="shared" si="21"/>
        <v>7</v>
      </c>
      <c r="H34" s="10"/>
      <c r="I34" s="10">
        <f t="shared" si="3"/>
        <v>2</v>
      </c>
      <c r="J34" s="10" t="str">
        <f t="shared" si="13"/>
        <v>February</v>
      </c>
      <c r="K34" s="13" t="b">
        <f t="shared" si="22"/>
        <v>0</v>
      </c>
      <c r="L34" s="12">
        <v>268.0</v>
      </c>
      <c r="M34" s="12" t="s">
        <v>28</v>
      </c>
      <c r="N34" s="12">
        <v>5469.0</v>
      </c>
      <c r="O34" s="14">
        <v>500.0</v>
      </c>
      <c r="P34" s="12" t="s">
        <v>161</v>
      </c>
      <c r="Q34" s="12" t="s">
        <v>90</v>
      </c>
      <c r="R34" s="12" t="str">
        <f t="shared" si="23"/>
        <v>Astoria,NY</v>
      </c>
      <c r="S34" s="15" t="s">
        <v>46</v>
      </c>
      <c r="T34" s="12" t="s">
        <v>47</v>
      </c>
      <c r="U34" s="12">
        <f t="shared" si="24"/>
        <v>54</v>
      </c>
      <c r="V34" s="12" t="str">
        <f t="shared" si="25"/>
        <v>tabletop%20games</v>
      </c>
      <c r="W34" s="12" t="str">
        <f t="shared" si="26"/>
        <v>tabletop games</v>
      </c>
      <c r="X34" s="16" t="str">
        <f t="shared" si="27"/>
        <v>tabletop games</v>
      </c>
      <c r="Y34" s="16" t="b">
        <v>1</v>
      </c>
      <c r="Z34" s="12"/>
      <c r="AA34" s="12" t="s">
        <v>33</v>
      </c>
      <c r="AC34" s="19" t="s">
        <v>91</v>
      </c>
      <c r="AD34" s="18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</row>
    <row r="35" ht="15.75" customHeight="1">
      <c r="A35" s="12" t="s">
        <v>113</v>
      </c>
      <c r="B35" s="13" t="s">
        <v>114</v>
      </c>
      <c r="C35" s="13"/>
      <c r="D35" s="13"/>
      <c r="E35" s="13"/>
      <c r="F35" s="10">
        <f t="shared" si="20"/>
        <v>0</v>
      </c>
      <c r="G35" s="10">
        <f t="shared" si="21"/>
        <v>7</v>
      </c>
      <c r="H35" s="10"/>
      <c r="I35" s="10">
        <f t="shared" si="3"/>
        <v>12</v>
      </c>
      <c r="J35" s="10" t="str">
        <f t="shared" si="13"/>
        <v>December</v>
      </c>
      <c r="K35" s="13" t="b">
        <f t="shared" si="22"/>
        <v>1</v>
      </c>
      <c r="L35" s="12"/>
      <c r="M35" s="12" t="s">
        <v>114</v>
      </c>
      <c r="N35" s="12"/>
      <c r="O35" s="14"/>
      <c r="P35" s="12"/>
      <c r="Q35" s="12"/>
      <c r="R35" s="12" t="str">
        <f t="shared" si="23"/>
        <v>,</v>
      </c>
      <c r="S35" s="15" t="s">
        <v>46</v>
      </c>
      <c r="T35" s="12"/>
      <c r="U35" s="12"/>
      <c r="V35" s="12"/>
      <c r="W35" s="12" t="str">
        <f t="shared" si="26"/>
        <v/>
      </c>
      <c r="X35" s="16" t="str">
        <f t="shared" si="27"/>
        <v/>
      </c>
      <c r="Y35" s="16"/>
      <c r="Z35" s="12"/>
      <c r="AA35" s="12"/>
      <c r="AC35" s="25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</row>
    <row r="36" ht="15.75" customHeight="1">
      <c r="A36" s="12" t="s">
        <v>113</v>
      </c>
      <c r="B36" s="13" t="s">
        <v>114</v>
      </c>
      <c r="C36" s="13"/>
      <c r="D36" s="13"/>
      <c r="E36" s="13"/>
      <c r="F36" s="10">
        <f t="shared" si="20"/>
        <v>0</v>
      </c>
      <c r="G36" s="10">
        <f t="shared" si="21"/>
        <v>7</v>
      </c>
      <c r="H36" s="10"/>
      <c r="I36" s="10">
        <f t="shared" si="3"/>
        <v>12</v>
      </c>
      <c r="J36" s="10" t="str">
        <f t="shared" si="13"/>
        <v>December</v>
      </c>
      <c r="K36" s="13" t="b">
        <f t="shared" si="22"/>
        <v>1</v>
      </c>
      <c r="L36" s="12"/>
      <c r="M36" s="12" t="s">
        <v>114</v>
      </c>
      <c r="N36" s="12"/>
      <c r="O36" s="14"/>
      <c r="P36" s="12"/>
      <c r="Q36" s="12"/>
      <c r="R36" s="12" t="str">
        <f t="shared" si="23"/>
        <v>,</v>
      </c>
      <c r="S36" s="15" t="s">
        <v>31</v>
      </c>
      <c r="T36" s="12"/>
      <c r="U36" s="12"/>
      <c r="V36" s="12"/>
      <c r="W36" s="12" t="str">
        <f t="shared" si="26"/>
        <v/>
      </c>
      <c r="X36" s="16" t="str">
        <f t="shared" si="27"/>
        <v/>
      </c>
      <c r="Y36" s="16"/>
      <c r="Z36" s="12"/>
      <c r="AA36" s="12"/>
      <c r="AC36" s="25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</row>
    <row r="37" ht="15.75" customHeight="1">
      <c r="A37" s="12" t="s">
        <v>162</v>
      </c>
      <c r="B37" s="13" t="s">
        <v>163</v>
      </c>
      <c r="C37" s="13">
        <v>43515.0</v>
      </c>
      <c r="D37" s="13">
        <v>43536.0</v>
      </c>
      <c r="E37" s="13">
        <v>43566.0</v>
      </c>
      <c r="F37" s="10">
        <f t="shared" si="20"/>
        <v>30</v>
      </c>
      <c r="G37" s="10">
        <f t="shared" si="21"/>
        <v>3</v>
      </c>
      <c r="H37" s="10"/>
      <c r="I37" s="10">
        <f t="shared" si="3"/>
        <v>3</v>
      </c>
      <c r="J37" s="10" t="str">
        <f t="shared" si="13"/>
        <v>March</v>
      </c>
      <c r="K37" s="13" t="b">
        <f t="shared" si="22"/>
        <v>0</v>
      </c>
      <c r="L37" s="12">
        <v>479.0</v>
      </c>
      <c r="M37" s="12" t="s">
        <v>43</v>
      </c>
      <c r="N37" s="12">
        <v>16854.0</v>
      </c>
      <c r="O37" s="14">
        <v>8500.0</v>
      </c>
      <c r="P37" s="12" t="s">
        <v>164</v>
      </c>
      <c r="Q37" s="12" t="s">
        <v>45</v>
      </c>
      <c r="R37" s="12" t="str">
        <f t="shared" si="23"/>
        <v>Reading,England</v>
      </c>
      <c r="S37" s="15" t="s">
        <v>54</v>
      </c>
      <c r="T37" s="12" t="s">
        <v>59</v>
      </c>
      <c r="U37" s="12">
        <f t="shared" ref="U37:U159" si="28">LEN("https://www.kickstarter.com/discover/categories/games/")</f>
        <v>54</v>
      </c>
      <c r="V37" s="12" t="str">
        <f t="shared" ref="V37:V159" si="29">RIGHT(T37,LEN(T37)-54)</f>
        <v>playing%20cards</v>
      </c>
      <c r="W37" s="12" t="str">
        <f t="shared" si="26"/>
        <v>playing cards</v>
      </c>
      <c r="X37" s="16" t="str">
        <f t="shared" si="27"/>
        <v>playing cards</v>
      </c>
      <c r="Y37" s="16" t="b">
        <v>0</v>
      </c>
      <c r="Z37" s="12"/>
      <c r="AA37" s="12" t="s">
        <v>33</v>
      </c>
      <c r="AC37" s="25" t="s">
        <v>165</v>
      </c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</row>
    <row r="38" ht="15.75" customHeight="1">
      <c r="A38" s="12" t="s">
        <v>166</v>
      </c>
      <c r="B38" s="13" t="s">
        <v>167</v>
      </c>
      <c r="C38" s="13">
        <v>43515.0</v>
      </c>
      <c r="D38" s="13">
        <v>43598.0</v>
      </c>
      <c r="E38" s="13">
        <v>43628.0</v>
      </c>
      <c r="F38" s="10">
        <f t="shared" si="20"/>
        <v>30</v>
      </c>
      <c r="G38" s="10">
        <f t="shared" si="21"/>
        <v>3</v>
      </c>
      <c r="H38" s="10"/>
      <c r="I38" s="10">
        <f t="shared" si="3"/>
        <v>5</v>
      </c>
      <c r="J38" s="10" t="str">
        <f t="shared" si="13"/>
        <v>May</v>
      </c>
      <c r="K38" s="13" t="b">
        <f t="shared" si="22"/>
        <v>0</v>
      </c>
      <c r="L38" s="12">
        <v>282.0</v>
      </c>
      <c r="M38" s="12" t="s">
        <v>43</v>
      </c>
      <c r="N38" s="12">
        <v>18800.0</v>
      </c>
      <c r="O38" s="14">
        <v>15000.0</v>
      </c>
      <c r="P38" s="12" t="s">
        <v>168</v>
      </c>
      <c r="Q38" s="12" t="s">
        <v>45</v>
      </c>
      <c r="R38" s="12" t="str">
        <f t="shared" si="23"/>
        <v>London,England</v>
      </c>
      <c r="S38" s="15" t="s">
        <v>120</v>
      </c>
      <c r="T38" s="12" t="s">
        <v>47</v>
      </c>
      <c r="U38" s="12">
        <f t="shared" si="28"/>
        <v>54</v>
      </c>
      <c r="V38" s="12" t="str">
        <f t="shared" si="29"/>
        <v>tabletop%20games</v>
      </c>
      <c r="W38" s="12" t="str">
        <f t="shared" si="26"/>
        <v>tabletop games</v>
      </c>
      <c r="X38" s="16" t="str">
        <f t="shared" si="27"/>
        <v>tabletop games</v>
      </c>
      <c r="Y38" s="16" t="b">
        <v>0</v>
      </c>
      <c r="Z38" s="12"/>
      <c r="AA38" s="12" t="s">
        <v>33</v>
      </c>
      <c r="AB38" s="26"/>
      <c r="AC38" s="27" t="s">
        <v>169</v>
      </c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ht="15.75" customHeight="1">
      <c r="A39" s="12" t="s">
        <v>170</v>
      </c>
      <c r="B39" s="13" t="s">
        <v>171</v>
      </c>
      <c r="C39" s="13">
        <v>43515.0</v>
      </c>
      <c r="D39" s="13">
        <v>43524.0</v>
      </c>
      <c r="E39" s="13">
        <v>43539.0</v>
      </c>
      <c r="F39" s="10">
        <f t="shared" si="20"/>
        <v>15</v>
      </c>
      <c r="G39" s="10">
        <f t="shared" si="21"/>
        <v>3</v>
      </c>
      <c r="H39" s="10"/>
      <c r="I39" s="10">
        <f t="shared" si="3"/>
        <v>2</v>
      </c>
      <c r="J39" s="10" t="str">
        <f t="shared" si="13"/>
        <v>February</v>
      </c>
      <c r="K39" s="13" t="b">
        <f t="shared" si="22"/>
        <v>0</v>
      </c>
      <c r="L39" s="12">
        <v>125.0</v>
      </c>
      <c r="M39" s="12" t="s">
        <v>28</v>
      </c>
      <c r="N39" s="12">
        <v>1731.0</v>
      </c>
      <c r="O39" s="14">
        <v>500.0</v>
      </c>
      <c r="P39" s="12" t="s">
        <v>172</v>
      </c>
      <c r="Q39" s="12" t="s">
        <v>173</v>
      </c>
      <c r="R39" s="12" t="str">
        <f t="shared" si="23"/>
        <v>Chicago,IL</v>
      </c>
      <c r="S39" s="15" t="s">
        <v>31</v>
      </c>
      <c r="T39" s="12" t="s">
        <v>47</v>
      </c>
      <c r="U39" s="12">
        <f t="shared" si="28"/>
        <v>54</v>
      </c>
      <c r="V39" s="12" t="str">
        <f t="shared" si="29"/>
        <v>tabletop%20games</v>
      </c>
      <c r="W39" s="12" t="str">
        <f t="shared" si="26"/>
        <v>tabletop games</v>
      </c>
      <c r="X39" s="16" t="str">
        <f t="shared" si="27"/>
        <v>tabletop games</v>
      </c>
      <c r="Y39" s="16" t="b">
        <v>0</v>
      </c>
      <c r="Z39" s="12"/>
      <c r="AA39" s="12" t="s">
        <v>33</v>
      </c>
      <c r="AB39" s="26"/>
      <c r="AC39" s="27" t="s">
        <v>174</v>
      </c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ht="15.75" customHeight="1">
      <c r="A40" s="12" t="s">
        <v>175</v>
      </c>
      <c r="B40" s="13" t="s">
        <v>176</v>
      </c>
      <c r="C40" s="13">
        <v>43518.0</v>
      </c>
      <c r="D40" s="13">
        <v>43578.0</v>
      </c>
      <c r="E40" s="13">
        <v>43614.0</v>
      </c>
      <c r="F40" s="10">
        <f t="shared" si="20"/>
        <v>36</v>
      </c>
      <c r="G40" s="10">
        <f t="shared" si="21"/>
        <v>6</v>
      </c>
      <c r="H40" s="10"/>
      <c r="I40" s="10">
        <f t="shared" si="3"/>
        <v>4</v>
      </c>
      <c r="J40" s="10" t="str">
        <f t="shared" si="13"/>
        <v>April</v>
      </c>
      <c r="K40" s="13" t="b">
        <f t="shared" si="22"/>
        <v>0</v>
      </c>
      <c r="L40" s="12">
        <v>710.0</v>
      </c>
      <c r="M40" s="12" t="s">
        <v>51</v>
      </c>
      <c r="N40" s="12">
        <v>46303.29</v>
      </c>
      <c r="O40" s="14">
        <v>27000.0</v>
      </c>
      <c r="P40" s="12" t="s">
        <v>52</v>
      </c>
      <c r="Q40" s="12" t="s">
        <v>53</v>
      </c>
      <c r="R40" s="12" t="str">
        <f t="shared" si="23"/>
        <v>Vancouver,BC</v>
      </c>
      <c r="S40" s="15" t="s">
        <v>31</v>
      </c>
      <c r="T40" s="12" t="s">
        <v>47</v>
      </c>
      <c r="U40" s="12">
        <f t="shared" si="28"/>
        <v>54</v>
      </c>
      <c r="V40" s="12" t="str">
        <f t="shared" si="29"/>
        <v>tabletop%20games</v>
      </c>
      <c r="W40" s="12" t="str">
        <f t="shared" si="26"/>
        <v>tabletop games</v>
      </c>
      <c r="X40" s="16" t="str">
        <f t="shared" si="27"/>
        <v>tabletop games</v>
      </c>
      <c r="Y40" s="16" t="b">
        <v>0</v>
      </c>
      <c r="Z40" s="12"/>
      <c r="AA40" s="12" t="s">
        <v>33</v>
      </c>
      <c r="AB40" s="26"/>
      <c r="AC40" s="27" t="s">
        <v>177</v>
      </c>
      <c r="AD40" s="26"/>
      <c r="AE40" s="26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ht="15.75" customHeight="1">
      <c r="A41" s="12" t="s">
        <v>178</v>
      </c>
      <c r="B41" s="13" t="s">
        <v>179</v>
      </c>
      <c r="C41" s="13">
        <v>43520.0</v>
      </c>
      <c r="D41" s="13">
        <v>43525.0</v>
      </c>
      <c r="E41" s="13">
        <v>43585.0</v>
      </c>
      <c r="F41" s="10">
        <f t="shared" si="20"/>
        <v>60</v>
      </c>
      <c r="G41" s="10">
        <f t="shared" si="21"/>
        <v>1</v>
      </c>
      <c r="H41" s="10"/>
      <c r="I41" s="10">
        <f t="shared" si="3"/>
        <v>3</v>
      </c>
      <c r="J41" s="10" t="str">
        <f t="shared" si="13"/>
        <v>March</v>
      </c>
      <c r="K41" s="13" t="b">
        <f t="shared" si="22"/>
        <v>0</v>
      </c>
      <c r="L41" s="12">
        <v>4.0</v>
      </c>
      <c r="M41" s="12" t="s">
        <v>63</v>
      </c>
      <c r="N41" s="12">
        <v>4.0</v>
      </c>
      <c r="O41" s="14">
        <v>7000.0</v>
      </c>
      <c r="P41" s="12" t="s">
        <v>180</v>
      </c>
      <c r="Q41" s="12" t="s">
        <v>128</v>
      </c>
      <c r="R41" s="12" t="str">
        <f t="shared" si="23"/>
        <v>Paris,Ile-de-France</v>
      </c>
      <c r="S41" s="15" t="s">
        <v>31</v>
      </c>
      <c r="T41" s="12" t="s">
        <v>38</v>
      </c>
      <c r="U41" s="12">
        <f t="shared" si="28"/>
        <v>54</v>
      </c>
      <c r="V41" s="12" t="str">
        <f t="shared" si="29"/>
        <v>mobile%20games</v>
      </c>
      <c r="W41" s="12" t="str">
        <f t="shared" si="26"/>
        <v>mobile games</v>
      </c>
      <c r="X41" s="16" t="str">
        <f t="shared" si="27"/>
        <v>mobile games</v>
      </c>
      <c r="Y41" s="16" t="b">
        <v>0</v>
      </c>
      <c r="Z41" s="12"/>
      <c r="AA41" s="12" t="s">
        <v>39</v>
      </c>
      <c r="AB41" s="26"/>
      <c r="AC41" s="27" t="s">
        <v>181</v>
      </c>
      <c r="AD41" s="26"/>
      <c r="AE41" s="26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</row>
    <row r="42" ht="15.75" customHeight="1">
      <c r="A42" s="12" t="s">
        <v>182</v>
      </c>
      <c r="B42" s="13" t="s">
        <v>183</v>
      </c>
      <c r="C42" s="13">
        <v>43520.0</v>
      </c>
      <c r="D42" s="13">
        <v>43528.0</v>
      </c>
      <c r="E42" s="13">
        <v>43556.0</v>
      </c>
      <c r="F42" s="10">
        <f t="shared" si="20"/>
        <v>28</v>
      </c>
      <c r="G42" s="10">
        <f t="shared" si="21"/>
        <v>1</v>
      </c>
      <c r="H42" s="10"/>
      <c r="I42" s="10">
        <f t="shared" si="3"/>
        <v>3</v>
      </c>
      <c r="J42" s="10" t="str">
        <f t="shared" si="13"/>
        <v>March</v>
      </c>
      <c r="K42" s="13" t="b">
        <f t="shared" si="22"/>
        <v>0</v>
      </c>
      <c r="L42" s="12">
        <v>44.0</v>
      </c>
      <c r="M42" s="12" t="s">
        <v>28</v>
      </c>
      <c r="N42" s="12">
        <v>2060.0</v>
      </c>
      <c r="O42" s="14">
        <v>1500.0</v>
      </c>
      <c r="P42" s="12" t="s">
        <v>184</v>
      </c>
      <c r="Q42" s="12" t="s">
        <v>58</v>
      </c>
      <c r="R42" s="12" t="str">
        <f t="shared" si="23"/>
        <v>Fremont,CA</v>
      </c>
      <c r="S42" s="15" t="s">
        <v>31</v>
      </c>
      <c r="T42" s="12" t="s">
        <v>47</v>
      </c>
      <c r="U42" s="12">
        <f t="shared" si="28"/>
        <v>54</v>
      </c>
      <c r="V42" s="12" t="str">
        <f t="shared" si="29"/>
        <v>tabletop%20games</v>
      </c>
      <c r="W42" s="12" t="str">
        <f t="shared" si="26"/>
        <v>tabletop games</v>
      </c>
      <c r="X42" s="16" t="str">
        <f t="shared" si="27"/>
        <v>tabletop games</v>
      </c>
      <c r="Y42" s="16" t="b">
        <v>0</v>
      </c>
      <c r="Z42" s="12"/>
      <c r="AA42" s="12" t="s">
        <v>33</v>
      </c>
      <c r="AB42" s="26"/>
      <c r="AC42" s="27" t="s">
        <v>185</v>
      </c>
      <c r="AD42" s="26"/>
      <c r="AE42" s="27"/>
      <c r="AF42" s="26"/>
      <c r="AG42" s="27"/>
      <c r="AH42" s="26"/>
      <c r="AI42" s="27"/>
      <c r="AJ42" s="26"/>
      <c r="AK42" s="28"/>
      <c r="AL42" s="28"/>
      <c r="AM42" s="28"/>
      <c r="AN42" s="28"/>
      <c r="AO42" s="28"/>
      <c r="AP42" s="28"/>
      <c r="AQ42" s="28"/>
      <c r="AR42" s="28"/>
      <c r="AS42" s="28"/>
    </row>
    <row r="43" ht="15.75" customHeight="1">
      <c r="A43" s="12" t="s">
        <v>186</v>
      </c>
      <c r="B43" s="13" t="s">
        <v>187</v>
      </c>
      <c r="C43" s="13">
        <v>43522.0</v>
      </c>
      <c r="D43" s="13">
        <v>43543.0</v>
      </c>
      <c r="E43" s="13">
        <v>43563.0</v>
      </c>
      <c r="F43" s="10">
        <f t="shared" si="20"/>
        <v>20</v>
      </c>
      <c r="G43" s="10">
        <f t="shared" si="21"/>
        <v>3</v>
      </c>
      <c r="H43" s="10"/>
      <c r="I43" s="10">
        <f t="shared" si="3"/>
        <v>3</v>
      </c>
      <c r="J43" s="10" t="str">
        <f t="shared" si="13"/>
        <v>March</v>
      </c>
      <c r="K43" s="13" t="b">
        <f t="shared" si="22"/>
        <v>0</v>
      </c>
      <c r="L43" s="12">
        <v>473.0</v>
      </c>
      <c r="M43" s="12" t="s">
        <v>28</v>
      </c>
      <c r="N43" s="12">
        <v>34332.5</v>
      </c>
      <c r="O43" s="14">
        <v>28000.0</v>
      </c>
      <c r="P43" s="12" t="s">
        <v>188</v>
      </c>
      <c r="Q43" s="12" t="s">
        <v>189</v>
      </c>
      <c r="R43" s="12" t="str">
        <f t="shared" si="23"/>
        <v>Denver,CO</v>
      </c>
      <c r="S43" s="15" t="s">
        <v>31</v>
      </c>
      <c r="T43" s="12" t="s">
        <v>47</v>
      </c>
      <c r="U43" s="12">
        <f t="shared" si="28"/>
        <v>54</v>
      </c>
      <c r="V43" s="12" t="str">
        <f t="shared" si="29"/>
        <v>tabletop%20games</v>
      </c>
      <c r="W43" s="12" t="str">
        <f t="shared" si="26"/>
        <v>tabletop games</v>
      </c>
      <c r="X43" s="16" t="str">
        <f t="shared" si="27"/>
        <v>tabletop games</v>
      </c>
      <c r="Y43" s="16" t="b">
        <v>0</v>
      </c>
      <c r="Z43" s="12"/>
      <c r="AA43" s="12" t="s">
        <v>33</v>
      </c>
      <c r="AB43" s="26"/>
      <c r="AC43" s="29" t="s">
        <v>190</v>
      </c>
      <c r="AD43" s="26"/>
      <c r="AE43" s="26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ht="15.75" customHeight="1">
      <c r="A44" s="12" t="s">
        <v>191</v>
      </c>
      <c r="B44" s="13" t="s">
        <v>192</v>
      </c>
      <c r="C44" s="13">
        <v>43523.0</v>
      </c>
      <c r="D44" s="13">
        <v>43536.0</v>
      </c>
      <c r="E44" s="13">
        <v>43544.0</v>
      </c>
      <c r="F44" s="10">
        <f t="shared" si="20"/>
        <v>8</v>
      </c>
      <c r="G44" s="10">
        <f t="shared" si="21"/>
        <v>4</v>
      </c>
      <c r="H44" s="10"/>
      <c r="I44" s="10">
        <f t="shared" si="3"/>
        <v>3</v>
      </c>
      <c r="J44" s="10" t="str">
        <f t="shared" si="13"/>
        <v>March</v>
      </c>
      <c r="K44" s="13" t="b">
        <f t="shared" si="22"/>
        <v>0</v>
      </c>
      <c r="L44" s="12">
        <v>344.0</v>
      </c>
      <c r="M44" s="12" t="s">
        <v>28</v>
      </c>
      <c r="N44" s="12">
        <v>6372.0</v>
      </c>
      <c r="O44" s="14">
        <v>1000.0</v>
      </c>
      <c r="P44" s="12" t="s">
        <v>193</v>
      </c>
      <c r="Q44" s="12" t="s">
        <v>194</v>
      </c>
      <c r="R44" s="12" t="str">
        <f t="shared" si="23"/>
        <v>Ogden,UT</v>
      </c>
      <c r="S44" s="15" t="s">
        <v>31</v>
      </c>
      <c r="T44" s="12" t="s">
        <v>47</v>
      </c>
      <c r="U44" s="12">
        <f t="shared" si="28"/>
        <v>54</v>
      </c>
      <c r="V44" s="12" t="str">
        <f t="shared" si="29"/>
        <v>tabletop%20games</v>
      </c>
      <c r="W44" s="12" t="str">
        <f t="shared" si="26"/>
        <v>tabletop games</v>
      </c>
      <c r="X44" s="16" t="str">
        <f t="shared" si="27"/>
        <v>tabletop games</v>
      </c>
      <c r="Y44" s="16" t="b">
        <v>0</v>
      </c>
      <c r="Z44" s="12"/>
      <c r="AA44" s="12" t="s">
        <v>33</v>
      </c>
      <c r="AB44" s="26"/>
      <c r="AC44" s="30" t="s">
        <v>195</v>
      </c>
      <c r="AD44" s="26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ht="15.75" customHeight="1">
      <c r="A45" s="12" t="s">
        <v>196</v>
      </c>
      <c r="B45" s="13" t="s">
        <v>197</v>
      </c>
      <c r="C45" s="13">
        <v>43528.0</v>
      </c>
      <c r="D45" s="13">
        <v>43536.0</v>
      </c>
      <c r="E45" s="13">
        <v>43552.0</v>
      </c>
      <c r="F45" s="10">
        <f t="shared" si="20"/>
        <v>16</v>
      </c>
      <c r="G45" s="10">
        <f t="shared" si="21"/>
        <v>2</v>
      </c>
      <c r="H45" s="10"/>
      <c r="I45" s="10">
        <f t="shared" si="3"/>
        <v>3</v>
      </c>
      <c r="J45" s="10" t="str">
        <f t="shared" si="13"/>
        <v>March</v>
      </c>
      <c r="K45" s="13" t="b">
        <f t="shared" si="22"/>
        <v>0</v>
      </c>
      <c r="L45" s="12">
        <v>212.0</v>
      </c>
      <c r="M45" s="12" t="s">
        <v>28</v>
      </c>
      <c r="N45" s="12">
        <v>17396.0</v>
      </c>
      <c r="O45" s="14">
        <v>10000.0</v>
      </c>
      <c r="P45" s="12" t="s">
        <v>81</v>
      </c>
      <c r="Q45" s="12" t="s">
        <v>37</v>
      </c>
      <c r="R45" s="12" t="str">
        <f t="shared" si="23"/>
        <v>Virginia Beach,VA</v>
      </c>
      <c r="S45" s="15" t="s">
        <v>120</v>
      </c>
      <c r="T45" s="12" t="s">
        <v>47</v>
      </c>
      <c r="U45" s="12">
        <f t="shared" si="28"/>
        <v>54</v>
      </c>
      <c r="V45" s="12" t="str">
        <f t="shared" si="29"/>
        <v>tabletop%20games</v>
      </c>
      <c r="W45" s="12" t="str">
        <f t="shared" si="26"/>
        <v>tabletop games</v>
      </c>
      <c r="X45" s="16" t="str">
        <f t="shared" si="27"/>
        <v>tabletop games</v>
      </c>
      <c r="Y45" s="16" t="b">
        <v>0</v>
      </c>
      <c r="Z45" s="12"/>
      <c r="AA45" s="12" t="s">
        <v>33</v>
      </c>
      <c r="AC45" s="30" t="s">
        <v>198</v>
      </c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ht="15.75" customHeight="1">
      <c r="A46" s="12" t="s">
        <v>199</v>
      </c>
      <c r="B46" s="13" t="s">
        <v>200</v>
      </c>
      <c r="C46" s="13">
        <v>43530.0</v>
      </c>
      <c r="D46" s="13">
        <v>43545.0</v>
      </c>
      <c r="E46" s="13">
        <v>43575.0</v>
      </c>
      <c r="F46" s="10">
        <f t="shared" si="20"/>
        <v>30</v>
      </c>
      <c r="G46" s="10">
        <f t="shared" si="21"/>
        <v>4</v>
      </c>
      <c r="H46" s="10"/>
      <c r="I46" s="10">
        <f t="shared" si="3"/>
        <v>3</v>
      </c>
      <c r="J46" s="10" t="str">
        <f t="shared" si="13"/>
        <v>March</v>
      </c>
      <c r="K46" s="13" t="b">
        <f t="shared" si="22"/>
        <v>0</v>
      </c>
      <c r="L46" s="12">
        <v>80.0</v>
      </c>
      <c r="M46" s="12" t="s">
        <v>28</v>
      </c>
      <c r="N46" s="12">
        <v>5815.0</v>
      </c>
      <c r="O46" s="14">
        <v>5550.0</v>
      </c>
      <c r="P46" s="12" t="s">
        <v>201</v>
      </c>
      <c r="Q46" s="12" t="s">
        <v>30</v>
      </c>
      <c r="R46" s="12" t="str">
        <f t="shared" si="23"/>
        <v>Kissimmee,FL</v>
      </c>
      <c r="S46" s="15" t="s">
        <v>31</v>
      </c>
      <c r="T46" s="12" t="s">
        <v>59</v>
      </c>
      <c r="U46" s="12">
        <f t="shared" si="28"/>
        <v>54</v>
      </c>
      <c r="V46" s="12" t="str">
        <f t="shared" si="29"/>
        <v>playing%20cards</v>
      </c>
      <c r="W46" s="12" t="str">
        <f t="shared" si="26"/>
        <v>playing cards</v>
      </c>
      <c r="X46" s="16" t="str">
        <f t="shared" si="27"/>
        <v>playing cards</v>
      </c>
      <c r="Y46" s="16" t="b">
        <v>0</v>
      </c>
      <c r="Z46" s="12"/>
      <c r="AA46" s="12" t="s">
        <v>33</v>
      </c>
      <c r="AC46" s="30" t="s">
        <v>202</v>
      </c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ht="15.75" customHeight="1">
      <c r="A47" s="12" t="s">
        <v>203</v>
      </c>
      <c r="B47" s="13" t="s">
        <v>204</v>
      </c>
      <c r="C47" s="13">
        <v>43533.0</v>
      </c>
      <c r="D47" s="13">
        <v>43556.0</v>
      </c>
      <c r="E47" s="13">
        <v>43585.0</v>
      </c>
      <c r="F47" s="10">
        <f t="shared" si="20"/>
        <v>29</v>
      </c>
      <c r="G47" s="10">
        <f t="shared" si="21"/>
        <v>7</v>
      </c>
      <c r="H47" s="10"/>
      <c r="I47" s="10">
        <f t="shared" si="3"/>
        <v>4</v>
      </c>
      <c r="J47" s="10" t="str">
        <f t="shared" si="13"/>
        <v>April</v>
      </c>
      <c r="K47" s="13" t="b">
        <f t="shared" si="22"/>
        <v>0</v>
      </c>
      <c r="L47" s="12">
        <v>1430.0</v>
      </c>
      <c r="M47" s="12" t="s">
        <v>28</v>
      </c>
      <c r="N47" s="12">
        <v>40642.0</v>
      </c>
      <c r="O47" s="14">
        <v>4200.0</v>
      </c>
      <c r="P47" s="12" t="s">
        <v>205</v>
      </c>
      <c r="Q47" s="12" t="s">
        <v>206</v>
      </c>
      <c r="R47" s="12" t="str">
        <f t="shared" si="23"/>
        <v>San Antonio,TX</v>
      </c>
      <c r="S47" s="15" t="s">
        <v>31</v>
      </c>
      <c r="T47" s="12" t="s">
        <v>47</v>
      </c>
      <c r="U47" s="12">
        <f t="shared" si="28"/>
        <v>54</v>
      </c>
      <c r="V47" s="12" t="str">
        <f t="shared" si="29"/>
        <v>tabletop%20games</v>
      </c>
      <c r="W47" s="12" t="str">
        <f t="shared" si="26"/>
        <v>tabletop games</v>
      </c>
      <c r="X47" s="16" t="str">
        <f t="shared" si="27"/>
        <v>tabletop games</v>
      </c>
      <c r="Y47" s="16" t="b">
        <v>1</v>
      </c>
      <c r="Z47" s="12"/>
      <c r="AA47" s="12" t="s">
        <v>33</v>
      </c>
      <c r="AC47" s="30" t="s">
        <v>207</v>
      </c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ht="15.75" customHeight="1">
      <c r="A48" s="12" t="s">
        <v>208</v>
      </c>
      <c r="B48" s="13" t="s">
        <v>209</v>
      </c>
      <c r="C48" s="13">
        <v>43533.0</v>
      </c>
      <c r="D48" s="13">
        <v>43586.0</v>
      </c>
      <c r="E48" s="13">
        <v>43606.0</v>
      </c>
      <c r="F48" s="10">
        <f t="shared" si="20"/>
        <v>20</v>
      </c>
      <c r="G48" s="10">
        <f t="shared" si="21"/>
        <v>7</v>
      </c>
      <c r="H48" s="10"/>
      <c r="I48" s="10">
        <f t="shared" si="3"/>
        <v>5</v>
      </c>
      <c r="J48" s="10" t="str">
        <f t="shared" si="13"/>
        <v>May</v>
      </c>
      <c r="K48" s="13" t="b">
        <f t="shared" si="22"/>
        <v>0</v>
      </c>
      <c r="L48" s="12">
        <v>1056.0</v>
      </c>
      <c r="M48" s="12" t="s">
        <v>63</v>
      </c>
      <c r="N48" s="12">
        <v>78175.5</v>
      </c>
      <c r="O48" s="14">
        <v>10000.0</v>
      </c>
      <c r="P48" s="12" t="s">
        <v>210</v>
      </c>
      <c r="Q48" s="12" t="s">
        <v>211</v>
      </c>
      <c r="R48" s="12" t="str">
        <f t="shared" si="23"/>
        <v>Tours,Centre</v>
      </c>
      <c r="S48" s="15" t="s">
        <v>212</v>
      </c>
      <c r="T48" s="12" t="s">
        <v>47</v>
      </c>
      <c r="U48" s="12">
        <f t="shared" si="28"/>
        <v>54</v>
      </c>
      <c r="V48" s="12" t="str">
        <f t="shared" si="29"/>
        <v>tabletop%20games</v>
      </c>
      <c r="W48" s="12" t="str">
        <f t="shared" si="26"/>
        <v>tabletop games</v>
      </c>
      <c r="X48" s="16" t="str">
        <f t="shared" si="27"/>
        <v>tabletop games</v>
      </c>
      <c r="Y48" s="16" t="b">
        <v>0</v>
      </c>
      <c r="Z48" s="12"/>
      <c r="AA48" s="12" t="s">
        <v>33</v>
      </c>
      <c r="AC48" s="30" t="s">
        <v>213</v>
      </c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ht="15.75" customHeight="1">
      <c r="A49" s="12" t="s">
        <v>214</v>
      </c>
      <c r="B49" s="13" t="s">
        <v>215</v>
      </c>
      <c r="C49" s="13">
        <v>43534.0</v>
      </c>
      <c r="D49" s="13">
        <v>43537.0</v>
      </c>
      <c r="E49" s="13">
        <v>43597.0</v>
      </c>
      <c r="F49" s="10">
        <f t="shared" si="20"/>
        <v>60</v>
      </c>
      <c r="G49" s="10">
        <f t="shared" si="21"/>
        <v>1</v>
      </c>
      <c r="H49" s="10"/>
      <c r="I49" s="10">
        <f t="shared" si="3"/>
        <v>3</v>
      </c>
      <c r="J49" s="10" t="str">
        <f t="shared" si="13"/>
        <v>March</v>
      </c>
      <c r="K49" s="13" t="b">
        <f t="shared" si="22"/>
        <v>0</v>
      </c>
      <c r="L49" s="12">
        <v>2.0</v>
      </c>
      <c r="M49" s="12" t="s">
        <v>28</v>
      </c>
      <c r="N49" s="12">
        <v>2.0</v>
      </c>
      <c r="O49" s="14">
        <v>550000.0</v>
      </c>
      <c r="P49" s="12" t="s">
        <v>216</v>
      </c>
      <c r="Q49" s="12" t="s">
        <v>37</v>
      </c>
      <c r="R49" s="12" t="str">
        <f t="shared" si="23"/>
        <v>Hampton,VA</v>
      </c>
      <c r="S49" s="15" t="s">
        <v>31</v>
      </c>
      <c r="T49" s="12" t="s">
        <v>32</v>
      </c>
      <c r="U49" s="12">
        <f t="shared" si="28"/>
        <v>54</v>
      </c>
      <c r="V49" s="12" t="str">
        <f t="shared" si="29"/>
        <v>live%20games</v>
      </c>
      <c r="W49" s="12" t="str">
        <f t="shared" si="26"/>
        <v>live games</v>
      </c>
      <c r="X49" s="16" t="str">
        <f t="shared" si="27"/>
        <v>live games</v>
      </c>
      <c r="Y49" s="16" t="b">
        <v>0</v>
      </c>
      <c r="Z49" s="12"/>
      <c r="AA49" s="12" t="s">
        <v>39</v>
      </c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ht="15.75" customHeight="1">
      <c r="A50" s="12" t="s">
        <v>217</v>
      </c>
      <c r="B50" s="13" t="s">
        <v>218</v>
      </c>
      <c r="C50" s="13">
        <v>43539.0</v>
      </c>
      <c r="D50" s="13">
        <v>43550.0</v>
      </c>
      <c r="E50" s="13">
        <v>43561.0</v>
      </c>
      <c r="F50" s="10">
        <f t="shared" si="20"/>
        <v>11</v>
      </c>
      <c r="G50" s="10">
        <f t="shared" si="21"/>
        <v>6</v>
      </c>
      <c r="H50" s="10"/>
      <c r="I50" s="10">
        <f t="shared" si="3"/>
        <v>3</v>
      </c>
      <c r="J50" s="10" t="str">
        <f t="shared" si="13"/>
        <v>March</v>
      </c>
      <c r="K50" s="13" t="b">
        <f t="shared" si="22"/>
        <v>0</v>
      </c>
      <c r="L50" s="12">
        <v>617.0</v>
      </c>
      <c r="M50" s="12" t="s">
        <v>28</v>
      </c>
      <c r="N50" s="12">
        <v>9766.0</v>
      </c>
      <c r="O50" s="14">
        <v>1000.0</v>
      </c>
      <c r="P50" s="12" t="s">
        <v>219</v>
      </c>
      <c r="Q50" s="12" t="s">
        <v>220</v>
      </c>
      <c r="R50" s="12" t="str">
        <f t="shared" si="23"/>
        <v>Collingswood,NJ</v>
      </c>
      <c r="S50" s="15" t="s">
        <v>221</v>
      </c>
      <c r="T50" s="12" t="s">
        <v>47</v>
      </c>
      <c r="U50" s="12">
        <f t="shared" si="28"/>
        <v>54</v>
      </c>
      <c r="V50" s="12" t="str">
        <f t="shared" si="29"/>
        <v>tabletop%20games</v>
      </c>
      <c r="W50" s="12" t="str">
        <f t="shared" si="26"/>
        <v>tabletop games</v>
      </c>
      <c r="X50" s="16" t="str">
        <f t="shared" si="27"/>
        <v>tabletop games</v>
      </c>
      <c r="Y50" s="16" t="b">
        <v>0</v>
      </c>
      <c r="Z50" s="12"/>
      <c r="AA50" s="12" t="s">
        <v>33</v>
      </c>
      <c r="AC50" s="30" t="s">
        <v>222</v>
      </c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ht="15.75" customHeight="1">
      <c r="A51" s="12" t="s">
        <v>223</v>
      </c>
      <c r="B51" s="13" t="s">
        <v>224</v>
      </c>
      <c r="C51" s="13">
        <v>43542.0</v>
      </c>
      <c r="D51" s="13">
        <v>43543.0</v>
      </c>
      <c r="E51" s="13">
        <v>43576.0</v>
      </c>
      <c r="F51" s="10">
        <f t="shared" si="20"/>
        <v>33</v>
      </c>
      <c r="G51" s="10">
        <f t="shared" si="21"/>
        <v>2</v>
      </c>
      <c r="H51" s="10"/>
      <c r="I51" s="10">
        <f t="shared" si="3"/>
        <v>3</v>
      </c>
      <c r="J51" s="10" t="str">
        <f t="shared" si="13"/>
        <v>March</v>
      </c>
      <c r="K51" s="13" t="b">
        <f t="shared" si="22"/>
        <v>0</v>
      </c>
      <c r="L51" s="12">
        <v>272.0</v>
      </c>
      <c r="M51" s="12" t="s">
        <v>63</v>
      </c>
      <c r="N51" s="12">
        <v>15456.0</v>
      </c>
      <c r="O51" s="14">
        <v>500.0</v>
      </c>
      <c r="P51" s="12" t="s">
        <v>225</v>
      </c>
      <c r="Q51" s="12" t="s">
        <v>226</v>
      </c>
      <c r="R51" s="12" t="str">
        <f t="shared" si="23"/>
        <v>Krempe,Schleswig-Holstein</v>
      </c>
      <c r="S51" s="15" t="s">
        <v>31</v>
      </c>
      <c r="T51" s="12" t="s">
        <v>47</v>
      </c>
      <c r="U51" s="12">
        <f t="shared" si="28"/>
        <v>54</v>
      </c>
      <c r="V51" s="12" t="str">
        <f t="shared" si="29"/>
        <v>tabletop%20games</v>
      </c>
      <c r="W51" s="12" t="str">
        <f t="shared" si="26"/>
        <v>tabletop games</v>
      </c>
      <c r="X51" s="16" t="str">
        <f t="shared" si="27"/>
        <v>tabletop games</v>
      </c>
      <c r="Y51" s="16" t="b">
        <v>0</v>
      </c>
      <c r="Z51" s="12"/>
      <c r="AA51" s="12" t="s">
        <v>33</v>
      </c>
      <c r="AC51" s="30" t="s">
        <v>227</v>
      </c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ht="15.75" customHeight="1">
      <c r="A52" s="12" t="s">
        <v>228</v>
      </c>
      <c r="B52" s="13" t="s">
        <v>229</v>
      </c>
      <c r="C52" s="13">
        <v>43542.0</v>
      </c>
      <c r="D52" s="13">
        <v>43543.0</v>
      </c>
      <c r="E52" s="13">
        <v>43573.0</v>
      </c>
      <c r="F52" s="10">
        <f t="shared" si="20"/>
        <v>30</v>
      </c>
      <c r="G52" s="10">
        <f t="shared" si="21"/>
        <v>2</v>
      </c>
      <c r="H52" s="10"/>
      <c r="I52" s="10">
        <f t="shared" si="3"/>
        <v>3</v>
      </c>
      <c r="J52" s="10" t="str">
        <f t="shared" si="13"/>
        <v>March</v>
      </c>
      <c r="K52" s="13" t="b">
        <f t="shared" si="22"/>
        <v>0</v>
      </c>
      <c r="L52" s="12">
        <v>725.0</v>
      </c>
      <c r="M52" s="12" t="s">
        <v>28</v>
      </c>
      <c r="N52" s="12">
        <v>12400.0</v>
      </c>
      <c r="O52" s="14">
        <v>400.0</v>
      </c>
      <c r="P52" s="12" t="s">
        <v>230</v>
      </c>
      <c r="Q52" s="12" t="s">
        <v>58</v>
      </c>
      <c r="R52" s="12" t="str">
        <f t="shared" si="23"/>
        <v>San Francisco,CA</v>
      </c>
      <c r="S52" s="15" t="s">
        <v>31</v>
      </c>
      <c r="T52" s="12" t="s">
        <v>47</v>
      </c>
      <c r="U52" s="12">
        <f t="shared" si="28"/>
        <v>54</v>
      </c>
      <c r="V52" s="12" t="str">
        <f t="shared" si="29"/>
        <v>tabletop%20games</v>
      </c>
      <c r="W52" s="12" t="str">
        <f t="shared" si="26"/>
        <v>tabletop games</v>
      </c>
      <c r="X52" s="16" t="str">
        <f t="shared" si="27"/>
        <v>tabletop games</v>
      </c>
      <c r="Y52" s="16" t="b">
        <v>0</v>
      </c>
      <c r="Z52" s="12"/>
      <c r="AA52" s="12" t="s">
        <v>33</v>
      </c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ht="15.75" customHeight="1">
      <c r="A53" s="12" t="s">
        <v>231</v>
      </c>
      <c r="B53" s="13" t="s">
        <v>232</v>
      </c>
      <c r="C53" s="13">
        <v>43543.0</v>
      </c>
      <c r="D53" s="13">
        <v>43662.0</v>
      </c>
      <c r="E53" s="13">
        <v>43683.0</v>
      </c>
      <c r="F53" s="10">
        <f t="shared" si="20"/>
        <v>21</v>
      </c>
      <c r="G53" s="10">
        <f t="shared" si="21"/>
        <v>3</v>
      </c>
      <c r="H53" s="10"/>
      <c r="I53" s="10">
        <f t="shared" si="3"/>
        <v>7</v>
      </c>
      <c r="J53" s="10" t="str">
        <f t="shared" si="13"/>
        <v>July</v>
      </c>
      <c r="K53" s="13" t="b">
        <f t="shared" si="22"/>
        <v>0</v>
      </c>
      <c r="L53" s="12">
        <v>160.0</v>
      </c>
      <c r="M53" s="12" t="s">
        <v>233</v>
      </c>
      <c r="N53" s="12">
        <v>87445.0</v>
      </c>
      <c r="O53" s="14">
        <v>30000.0</v>
      </c>
      <c r="P53" s="12" t="s">
        <v>221</v>
      </c>
      <c r="Q53" s="12" t="s">
        <v>234</v>
      </c>
      <c r="R53" s="12" t="str">
        <f t="shared" si="23"/>
        <v>Hong Kong,Hong Kong Island</v>
      </c>
      <c r="S53" s="15" t="s">
        <v>31</v>
      </c>
      <c r="T53" s="12" t="s">
        <v>59</v>
      </c>
      <c r="U53" s="12">
        <f t="shared" si="28"/>
        <v>54</v>
      </c>
      <c r="V53" s="12" t="str">
        <f t="shared" si="29"/>
        <v>playing%20cards</v>
      </c>
      <c r="W53" s="12" t="str">
        <f t="shared" si="26"/>
        <v>playing cards</v>
      </c>
      <c r="X53" s="16" t="str">
        <f t="shared" si="27"/>
        <v>playing cards</v>
      </c>
      <c r="Y53" s="16" t="b">
        <v>0</v>
      </c>
      <c r="Z53" s="12"/>
      <c r="AA53" s="12" t="s">
        <v>33</v>
      </c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ht="15.75" customHeight="1">
      <c r="A54" s="12" t="s">
        <v>235</v>
      </c>
      <c r="B54" s="13" t="s">
        <v>236</v>
      </c>
      <c r="C54" s="13">
        <v>43543.0</v>
      </c>
      <c r="D54" s="13">
        <v>43552.0</v>
      </c>
      <c r="E54" s="13">
        <v>43601.0</v>
      </c>
      <c r="F54" s="10">
        <f t="shared" si="20"/>
        <v>49</v>
      </c>
      <c r="G54" s="10">
        <f t="shared" si="21"/>
        <v>3</v>
      </c>
      <c r="H54" s="10"/>
      <c r="I54" s="10">
        <f t="shared" si="3"/>
        <v>3</v>
      </c>
      <c r="J54" s="10" t="str">
        <f t="shared" si="13"/>
        <v>March</v>
      </c>
      <c r="K54" s="13" t="b">
        <f t="shared" si="22"/>
        <v>0</v>
      </c>
      <c r="L54" s="12">
        <v>56.0</v>
      </c>
      <c r="M54" s="12" t="s">
        <v>28</v>
      </c>
      <c r="N54" s="12">
        <v>4046.69</v>
      </c>
      <c r="O54" s="14">
        <v>2500.0</v>
      </c>
      <c r="P54" s="12" t="s">
        <v>237</v>
      </c>
      <c r="Q54" s="12" t="s">
        <v>220</v>
      </c>
      <c r="R54" s="12" t="str">
        <f t="shared" si="23"/>
        <v>New Brunswick,NJ</v>
      </c>
      <c r="S54" s="15" t="s">
        <v>31</v>
      </c>
      <c r="T54" s="12" t="s">
        <v>47</v>
      </c>
      <c r="U54" s="12">
        <f t="shared" si="28"/>
        <v>54</v>
      </c>
      <c r="V54" s="12" t="str">
        <f t="shared" si="29"/>
        <v>tabletop%20games</v>
      </c>
      <c r="W54" s="12" t="str">
        <f t="shared" si="26"/>
        <v>tabletop games</v>
      </c>
      <c r="X54" s="16" t="str">
        <f t="shared" si="27"/>
        <v>tabletop games</v>
      </c>
      <c r="Y54" s="16" t="b">
        <v>0</v>
      </c>
      <c r="Z54" s="12"/>
      <c r="AA54" s="12" t="s">
        <v>33</v>
      </c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ht="15.75" customHeight="1">
      <c r="A55" s="12" t="s">
        <v>238</v>
      </c>
      <c r="B55" s="13" t="s">
        <v>239</v>
      </c>
      <c r="C55" s="13">
        <v>43545.0</v>
      </c>
      <c r="D55" s="13">
        <v>43557.0</v>
      </c>
      <c r="E55" s="13">
        <v>43587.0</v>
      </c>
      <c r="F55" s="10">
        <f t="shared" si="20"/>
        <v>30</v>
      </c>
      <c r="G55" s="10">
        <f t="shared" si="21"/>
        <v>5</v>
      </c>
      <c r="H55" s="10"/>
      <c r="I55" s="10">
        <f t="shared" si="3"/>
        <v>4</v>
      </c>
      <c r="J55" s="10" t="str">
        <f t="shared" si="13"/>
        <v>April</v>
      </c>
      <c r="K55" s="13" t="b">
        <f t="shared" si="22"/>
        <v>0</v>
      </c>
      <c r="L55" s="12">
        <v>78.0</v>
      </c>
      <c r="M55" s="12" t="s">
        <v>28</v>
      </c>
      <c r="N55" s="12">
        <v>2707.0</v>
      </c>
      <c r="O55" s="14">
        <v>1000.0</v>
      </c>
      <c r="P55" s="12" t="s">
        <v>240</v>
      </c>
      <c r="Q55" s="12" t="s">
        <v>194</v>
      </c>
      <c r="R55" s="12" t="str">
        <f t="shared" si="23"/>
        <v>Provo,UT</v>
      </c>
      <c r="S55" s="15" t="s">
        <v>31</v>
      </c>
      <c r="T55" s="12" t="s">
        <v>59</v>
      </c>
      <c r="U55" s="12">
        <f t="shared" si="28"/>
        <v>54</v>
      </c>
      <c r="V55" s="12" t="str">
        <f t="shared" si="29"/>
        <v>playing%20cards</v>
      </c>
      <c r="W55" s="12" t="str">
        <f t="shared" si="26"/>
        <v>playing cards</v>
      </c>
      <c r="X55" s="16" t="str">
        <f t="shared" si="27"/>
        <v>playing cards</v>
      </c>
      <c r="Y55" s="16" t="b">
        <v>0</v>
      </c>
      <c r="Z55" s="12"/>
      <c r="AA55" s="12" t="s">
        <v>33</v>
      </c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ht="15.75" customHeight="1">
      <c r="A56" s="12" t="s">
        <v>241</v>
      </c>
      <c r="B56" s="13" t="s">
        <v>242</v>
      </c>
      <c r="C56" s="13">
        <v>43546.0</v>
      </c>
      <c r="D56" s="13">
        <v>43570.0</v>
      </c>
      <c r="E56" s="13">
        <v>43600.0</v>
      </c>
      <c r="F56" s="10">
        <f t="shared" si="20"/>
        <v>30</v>
      </c>
      <c r="G56" s="10">
        <f t="shared" si="21"/>
        <v>6</v>
      </c>
      <c r="H56" s="10"/>
      <c r="I56" s="10">
        <f t="shared" si="3"/>
        <v>4</v>
      </c>
      <c r="J56" s="10" t="str">
        <f t="shared" si="13"/>
        <v>April</v>
      </c>
      <c r="K56" s="13" t="b">
        <f t="shared" si="22"/>
        <v>0</v>
      </c>
      <c r="L56" s="12">
        <v>18.0</v>
      </c>
      <c r="M56" s="12" t="s">
        <v>28</v>
      </c>
      <c r="N56" s="12">
        <v>1154.0</v>
      </c>
      <c r="O56" s="14">
        <v>10000.0</v>
      </c>
      <c r="P56" s="12" t="s">
        <v>243</v>
      </c>
      <c r="Q56" s="12" t="s">
        <v>158</v>
      </c>
      <c r="R56" s="12" t="str">
        <f t="shared" si="23"/>
        <v>East Lansing,MI</v>
      </c>
      <c r="S56" s="15" t="s">
        <v>46</v>
      </c>
      <c r="T56" s="12" t="s">
        <v>59</v>
      </c>
      <c r="U56" s="12">
        <f t="shared" si="28"/>
        <v>54</v>
      </c>
      <c r="V56" s="12" t="str">
        <f t="shared" si="29"/>
        <v>playing%20cards</v>
      </c>
      <c r="W56" s="12" t="str">
        <f t="shared" si="26"/>
        <v>playing cards</v>
      </c>
      <c r="X56" s="16" t="str">
        <f t="shared" si="27"/>
        <v>playing cards</v>
      </c>
      <c r="Y56" s="16" t="b">
        <v>0</v>
      </c>
      <c r="Z56" s="12"/>
      <c r="AA56" s="12" t="s">
        <v>39</v>
      </c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ht="15.75" customHeight="1">
      <c r="A57" s="12" t="s">
        <v>244</v>
      </c>
      <c r="B57" s="13" t="s">
        <v>245</v>
      </c>
      <c r="C57" s="13">
        <v>43550.0</v>
      </c>
      <c r="D57" s="13">
        <v>43552.0</v>
      </c>
      <c r="E57" s="13">
        <v>43572.0</v>
      </c>
      <c r="F57" s="10">
        <f t="shared" si="20"/>
        <v>20</v>
      </c>
      <c r="G57" s="10">
        <f t="shared" si="21"/>
        <v>3</v>
      </c>
      <c r="H57" s="10"/>
      <c r="I57" s="10">
        <f t="shared" si="3"/>
        <v>3</v>
      </c>
      <c r="J57" s="10" t="str">
        <f t="shared" si="13"/>
        <v>March</v>
      </c>
      <c r="K57" s="13" t="b">
        <f t="shared" si="22"/>
        <v>0</v>
      </c>
      <c r="L57" s="12">
        <v>96.0</v>
      </c>
      <c r="M57" s="12" t="s">
        <v>28</v>
      </c>
      <c r="N57" s="12">
        <v>2731.0</v>
      </c>
      <c r="O57" s="14">
        <v>1000.0</v>
      </c>
      <c r="P57" s="12" t="s">
        <v>246</v>
      </c>
      <c r="Q57" s="12" t="s">
        <v>90</v>
      </c>
      <c r="R57" s="12" t="str">
        <f t="shared" si="23"/>
        <v>New York,NY</v>
      </c>
      <c r="S57" s="15" t="s">
        <v>31</v>
      </c>
      <c r="T57" s="12" t="s">
        <v>47</v>
      </c>
      <c r="U57" s="12">
        <f t="shared" si="28"/>
        <v>54</v>
      </c>
      <c r="V57" s="12" t="str">
        <f t="shared" si="29"/>
        <v>tabletop%20games</v>
      </c>
      <c r="W57" s="12" t="str">
        <f t="shared" si="26"/>
        <v>tabletop games</v>
      </c>
      <c r="X57" s="16" t="str">
        <f t="shared" si="27"/>
        <v>tabletop games</v>
      </c>
      <c r="Y57" s="16" t="b">
        <v>0</v>
      </c>
      <c r="Z57" s="12"/>
      <c r="AA57" s="12" t="s">
        <v>33</v>
      </c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ht="15.75" customHeight="1">
      <c r="A58" s="12" t="s">
        <v>247</v>
      </c>
      <c r="B58" s="13" t="s">
        <v>248</v>
      </c>
      <c r="C58" s="13">
        <v>43551.0</v>
      </c>
      <c r="D58" s="13">
        <v>43556.0</v>
      </c>
      <c r="E58" s="13">
        <v>43570.0</v>
      </c>
      <c r="F58" s="10">
        <f t="shared" si="20"/>
        <v>14</v>
      </c>
      <c r="G58" s="10">
        <f t="shared" si="21"/>
        <v>4</v>
      </c>
      <c r="H58" s="10"/>
      <c r="I58" s="10">
        <f t="shared" si="3"/>
        <v>4</v>
      </c>
      <c r="J58" s="10" t="str">
        <f t="shared" si="13"/>
        <v>April</v>
      </c>
      <c r="K58" s="13" t="b">
        <f t="shared" si="22"/>
        <v>0</v>
      </c>
      <c r="L58" s="12">
        <v>228.0</v>
      </c>
      <c r="M58" s="12" t="s">
        <v>28</v>
      </c>
      <c r="N58" s="12">
        <v>16047.0</v>
      </c>
      <c r="O58" s="14">
        <v>5000.0</v>
      </c>
      <c r="P58" s="12" t="s">
        <v>249</v>
      </c>
      <c r="Q58" s="12" t="s">
        <v>250</v>
      </c>
      <c r="R58" s="12" t="str">
        <f t="shared" si="23"/>
        <v>Brandon,MS</v>
      </c>
      <c r="S58" s="15" t="s">
        <v>120</v>
      </c>
      <c r="T58" s="12" t="s">
        <v>47</v>
      </c>
      <c r="U58" s="12">
        <f t="shared" si="28"/>
        <v>54</v>
      </c>
      <c r="V58" s="12" t="str">
        <f t="shared" si="29"/>
        <v>tabletop%20games</v>
      </c>
      <c r="W58" s="12" t="str">
        <f t="shared" si="26"/>
        <v>tabletop games</v>
      </c>
      <c r="X58" s="16" t="str">
        <f t="shared" si="27"/>
        <v>tabletop games</v>
      </c>
      <c r="Y58" s="16" t="b">
        <v>0</v>
      </c>
      <c r="Z58" s="12"/>
      <c r="AA58" s="12" t="s">
        <v>33</v>
      </c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ht="15.75" customHeight="1">
      <c r="A59" s="12" t="s">
        <v>251</v>
      </c>
      <c r="B59" s="13" t="s">
        <v>252</v>
      </c>
      <c r="C59" s="13">
        <v>43553.0</v>
      </c>
      <c r="D59" s="13">
        <v>43605.0</v>
      </c>
      <c r="E59" s="13">
        <v>43635.0</v>
      </c>
      <c r="F59" s="10">
        <f t="shared" si="20"/>
        <v>30</v>
      </c>
      <c r="G59" s="10">
        <f t="shared" si="21"/>
        <v>6</v>
      </c>
      <c r="H59" s="10"/>
      <c r="I59" s="10">
        <f t="shared" si="3"/>
        <v>5</v>
      </c>
      <c r="J59" s="10" t="str">
        <f t="shared" si="13"/>
        <v>May</v>
      </c>
      <c r="K59" s="13" t="b">
        <f t="shared" si="22"/>
        <v>0</v>
      </c>
      <c r="L59" s="12">
        <v>157.0</v>
      </c>
      <c r="M59" s="12" t="s">
        <v>43</v>
      </c>
      <c r="N59" s="12">
        <v>4313.0</v>
      </c>
      <c r="O59" s="14">
        <v>3000.0</v>
      </c>
      <c r="P59" s="12" t="s">
        <v>253</v>
      </c>
      <c r="Q59" s="12" t="s">
        <v>45</v>
      </c>
      <c r="R59" s="12" t="str">
        <f t="shared" si="23"/>
        <v>Wales,England</v>
      </c>
      <c r="S59" s="15" t="s">
        <v>31</v>
      </c>
      <c r="T59" s="12" t="s">
        <v>59</v>
      </c>
      <c r="U59" s="12">
        <f t="shared" si="28"/>
        <v>54</v>
      </c>
      <c r="V59" s="12" t="str">
        <f t="shared" si="29"/>
        <v>playing%20cards</v>
      </c>
      <c r="W59" s="12" t="str">
        <f t="shared" si="26"/>
        <v>playing cards</v>
      </c>
      <c r="X59" s="16" t="str">
        <f t="shared" si="27"/>
        <v>playing cards</v>
      </c>
      <c r="Y59" s="16" t="b">
        <v>0</v>
      </c>
      <c r="Z59" s="12"/>
      <c r="AA59" s="12" t="s">
        <v>33</v>
      </c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31"/>
      <c r="AQ59" s="10"/>
      <c r="AR59" s="10"/>
      <c r="AS59" s="10"/>
    </row>
    <row r="60" ht="15.75" customHeight="1">
      <c r="A60" s="12" t="s">
        <v>254</v>
      </c>
      <c r="B60" s="13" t="s">
        <v>255</v>
      </c>
      <c r="C60" s="13">
        <v>43554.0</v>
      </c>
      <c r="D60" s="13">
        <v>43560.0</v>
      </c>
      <c r="E60" s="13">
        <v>43592.0</v>
      </c>
      <c r="F60" s="10">
        <f t="shared" si="20"/>
        <v>32</v>
      </c>
      <c r="G60" s="10">
        <f t="shared" si="21"/>
        <v>7</v>
      </c>
      <c r="H60" s="10"/>
      <c r="I60" s="10">
        <f t="shared" si="3"/>
        <v>4</v>
      </c>
      <c r="J60" s="10" t="str">
        <f t="shared" si="13"/>
        <v>April</v>
      </c>
      <c r="K60" s="13" t="b">
        <f t="shared" si="22"/>
        <v>0</v>
      </c>
      <c r="L60" s="12">
        <v>341.0</v>
      </c>
      <c r="M60" s="12" t="s">
        <v>28</v>
      </c>
      <c r="N60" s="12">
        <v>13032.0</v>
      </c>
      <c r="O60" s="14">
        <v>10000.0</v>
      </c>
      <c r="P60" s="12" t="s">
        <v>256</v>
      </c>
      <c r="Q60" s="12" t="s">
        <v>173</v>
      </c>
      <c r="R60" s="12" t="str">
        <f t="shared" si="23"/>
        <v>Naperville,IL</v>
      </c>
      <c r="S60" s="15" t="s">
        <v>31</v>
      </c>
      <c r="T60" s="12" t="s">
        <v>47</v>
      </c>
      <c r="U60" s="12">
        <f t="shared" si="28"/>
        <v>54</v>
      </c>
      <c r="V60" s="12" t="str">
        <f t="shared" si="29"/>
        <v>tabletop%20games</v>
      </c>
      <c r="W60" s="12" t="str">
        <f t="shared" si="26"/>
        <v>tabletop games</v>
      </c>
      <c r="X60" s="16" t="str">
        <f t="shared" si="27"/>
        <v>tabletop games</v>
      </c>
      <c r="Y60" s="16" t="b">
        <v>0</v>
      </c>
      <c r="Z60" s="12"/>
      <c r="AA60" s="12" t="s">
        <v>33</v>
      </c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ht="15.75" customHeight="1">
      <c r="A61" s="12" t="s">
        <v>257</v>
      </c>
      <c r="B61" s="13" t="s">
        <v>258</v>
      </c>
      <c r="C61" s="13">
        <v>43556.0</v>
      </c>
      <c r="D61" s="13">
        <v>43561.0</v>
      </c>
      <c r="E61" s="13">
        <v>43576.0</v>
      </c>
      <c r="F61" s="10">
        <f t="shared" si="20"/>
        <v>15</v>
      </c>
      <c r="G61" s="10">
        <f t="shared" si="21"/>
        <v>2</v>
      </c>
      <c r="H61" s="10"/>
      <c r="I61" s="10">
        <f t="shared" si="3"/>
        <v>4</v>
      </c>
      <c r="J61" s="10" t="str">
        <f t="shared" si="13"/>
        <v>April</v>
      </c>
      <c r="K61" s="13" t="b">
        <f t="shared" si="22"/>
        <v>0</v>
      </c>
      <c r="L61" s="12">
        <v>7.0</v>
      </c>
      <c r="M61" s="12" t="s">
        <v>63</v>
      </c>
      <c r="N61" s="12">
        <v>197.0</v>
      </c>
      <c r="O61" s="14">
        <v>100.0</v>
      </c>
      <c r="P61" s="12" t="s">
        <v>259</v>
      </c>
      <c r="Q61" s="12" t="s">
        <v>211</v>
      </c>
      <c r="R61" s="12" t="str">
        <f t="shared" si="23"/>
        <v>Bretagne,Centre</v>
      </c>
      <c r="S61" s="15" t="s">
        <v>31</v>
      </c>
      <c r="T61" s="12" t="s">
        <v>47</v>
      </c>
      <c r="U61" s="12">
        <f t="shared" si="28"/>
        <v>54</v>
      </c>
      <c r="V61" s="12" t="str">
        <f t="shared" si="29"/>
        <v>tabletop%20games</v>
      </c>
      <c r="W61" s="12" t="str">
        <f t="shared" si="26"/>
        <v>tabletop games</v>
      </c>
      <c r="X61" s="16" t="str">
        <f t="shared" si="27"/>
        <v>tabletop games</v>
      </c>
      <c r="Y61" s="16" t="b">
        <v>0</v>
      </c>
      <c r="Z61" s="12"/>
      <c r="AA61" s="12" t="s">
        <v>33</v>
      </c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ht="15.75" customHeight="1">
      <c r="A62" s="12" t="s">
        <v>260</v>
      </c>
      <c r="B62" s="13" t="s">
        <v>261</v>
      </c>
      <c r="C62" s="13">
        <v>43558.0</v>
      </c>
      <c r="D62" s="13">
        <v>43571.0</v>
      </c>
      <c r="E62" s="13">
        <v>43587.0</v>
      </c>
      <c r="F62" s="10">
        <f t="shared" si="20"/>
        <v>16</v>
      </c>
      <c r="G62" s="10">
        <f t="shared" si="21"/>
        <v>4</v>
      </c>
      <c r="H62" s="10"/>
      <c r="I62" s="10">
        <f t="shared" si="3"/>
        <v>4</v>
      </c>
      <c r="J62" s="10" t="str">
        <f t="shared" si="13"/>
        <v>April</v>
      </c>
      <c r="K62" s="13" t="b">
        <f t="shared" si="22"/>
        <v>0</v>
      </c>
      <c r="L62" s="12">
        <v>26004.0</v>
      </c>
      <c r="M62" s="12" t="s">
        <v>28</v>
      </c>
      <c r="N62" s="12">
        <v>1367901.33</v>
      </c>
      <c r="O62" s="14">
        <v>20000.0</v>
      </c>
      <c r="P62" s="12" t="s">
        <v>262</v>
      </c>
      <c r="Q62" s="12" t="s">
        <v>30</v>
      </c>
      <c r="R62" s="12" t="str">
        <f t="shared" si="23"/>
        <v>Boynton Beach,FL</v>
      </c>
      <c r="S62" s="15" t="s">
        <v>31</v>
      </c>
      <c r="T62" s="12" t="s">
        <v>47</v>
      </c>
      <c r="U62" s="12">
        <f t="shared" si="28"/>
        <v>54</v>
      </c>
      <c r="V62" s="12" t="str">
        <f t="shared" si="29"/>
        <v>tabletop%20games</v>
      </c>
      <c r="W62" s="12" t="str">
        <f t="shared" si="26"/>
        <v>tabletop games</v>
      </c>
      <c r="X62" s="16" t="str">
        <f t="shared" si="27"/>
        <v>tabletop games</v>
      </c>
      <c r="Y62" s="16" t="b">
        <v>0</v>
      </c>
      <c r="Z62" s="12"/>
      <c r="AA62" s="12" t="s">
        <v>33</v>
      </c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ht="15.75" customHeight="1">
      <c r="A63" s="12" t="s">
        <v>263</v>
      </c>
      <c r="B63" s="13" t="s">
        <v>264</v>
      </c>
      <c r="C63" s="13">
        <v>43564.0</v>
      </c>
      <c r="D63" s="13">
        <v>43578.0</v>
      </c>
      <c r="E63" s="13">
        <v>43608.0</v>
      </c>
      <c r="F63" s="10">
        <f t="shared" si="20"/>
        <v>30</v>
      </c>
      <c r="G63" s="10">
        <f t="shared" si="21"/>
        <v>3</v>
      </c>
      <c r="H63" s="10"/>
      <c r="I63" s="10">
        <f t="shared" si="3"/>
        <v>4</v>
      </c>
      <c r="J63" s="10" t="str">
        <f t="shared" si="13"/>
        <v>April</v>
      </c>
      <c r="K63" s="13" t="b">
        <f t="shared" si="22"/>
        <v>0</v>
      </c>
      <c r="L63" s="12">
        <v>71.0</v>
      </c>
      <c r="M63" s="12" t="s">
        <v>28</v>
      </c>
      <c r="N63" s="12">
        <v>1633.0</v>
      </c>
      <c r="O63" s="14">
        <v>7500.0</v>
      </c>
      <c r="P63" s="12" t="s">
        <v>265</v>
      </c>
      <c r="Q63" s="12" t="s">
        <v>266</v>
      </c>
      <c r="R63" s="12" t="str">
        <f t="shared" si="23"/>
        <v>College Park,MD</v>
      </c>
      <c r="S63" s="15" t="s">
        <v>221</v>
      </c>
      <c r="T63" s="12" t="s">
        <v>59</v>
      </c>
      <c r="U63" s="12">
        <f t="shared" si="28"/>
        <v>54</v>
      </c>
      <c r="V63" s="12" t="str">
        <f t="shared" si="29"/>
        <v>playing%20cards</v>
      </c>
      <c r="W63" s="12" t="str">
        <f t="shared" si="26"/>
        <v>playing cards</v>
      </c>
      <c r="X63" s="16" t="str">
        <f t="shared" si="27"/>
        <v>playing cards</v>
      </c>
      <c r="Y63" s="16" t="b">
        <v>0</v>
      </c>
      <c r="Z63" s="12"/>
      <c r="AA63" s="12" t="s">
        <v>39</v>
      </c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ht="15.75" customHeight="1">
      <c r="A64" s="12" t="s">
        <v>267</v>
      </c>
      <c r="B64" s="13" t="s">
        <v>268</v>
      </c>
      <c r="C64" s="13">
        <v>43564.0</v>
      </c>
      <c r="D64" s="13">
        <v>43574.0</v>
      </c>
      <c r="E64" s="13">
        <v>43605.0</v>
      </c>
      <c r="F64" s="10">
        <f t="shared" si="20"/>
        <v>31</v>
      </c>
      <c r="G64" s="10">
        <f t="shared" si="21"/>
        <v>3</v>
      </c>
      <c r="H64" s="10"/>
      <c r="I64" s="10">
        <f t="shared" si="3"/>
        <v>4</v>
      </c>
      <c r="J64" s="10" t="str">
        <f t="shared" si="13"/>
        <v>April</v>
      </c>
      <c r="K64" s="13" t="b">
        <f t="shared" si="22"/>
        <v>0</v>
      </c>
      <c r="L64" s="12">
        <v>22.0</v>
      </c>
      <c r="M64" s="12" t="s">
        <v>28</v>
      </c>
      <c r="N64" s="12">
        <v>1364.0</v>
      </c>
      <c r="O64" s="14">
        <v>5000.0</v>
      </c>
      <c r="P64" s="12" t="s">
        <v>269</v>
      </c>
      <c r="Q64" s="12" t="s">
        <v>189</v>
      </c>
      <c r="R64" s="12" t="str">
        <f t="shared" si="23"/>
        <v>Durango,CO</v>
      </c>
      <c r="S64" s="15" t="s">
        <v>31</v>
      </c>
      <c r="T64" s="12" t="s">
        <v>270</v>
      </c>
      <c r="U64" s="12">
        <f t="shared" si="28"/>
        <v>54</v>
      </c>
      <c r="V64" s="12" t="str">
        <f t="shared" si="29"/>
        <v>puzzles</v>
      </c>
      <c r="W64" s="12" t="str">
        <f t="shared" si="26"/>
        <v>puzzles</v>
      </c>
      <c r="X64" s="16" t="str">
        <f t="shared" si="27"/>
        <v>puzzles</v>
      </c>
      <c r="Y64" s="16" t="b">
        <v>0</v>
      </c>
      <c r="Z64" s="12"/>
      <c r="AA64" s="12" t="s">
        <v>39</v>
      </c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ht="15.75" customHeight="1">
      <c r="A65" s="12" t="s">
        <v>271</v>
      </c>
      <c r="B65" s="13" t="s">
        <v>272</v>
      </c>
      <c r="C65" s="13">
        <v>43566.0</v>
      </c>
      <c r="D65" s="13">
        <v>43572.0</v>
      </c>
      <c r="E65" s="13">
        <v>43602.0</v>
      </c>
      <c r="F65" s="10">
        <f t="shared" si="20"/>
        <v>30</v>
      </c>
      <c r="G65" s="10">
        <f t="shared" si="21"/>
        <v>5</v>
      </c>
      <c r="H65" s="10"/>
      <c r="I65" s="10">
        <f t="shared" si="3"/>
        <v>4</v>
      </c>
      <c r="J65" s="10" t="str">
        <f t="shared" si="13"/>
        <v>April</v>
      </c>
      <c r="K65" s="13" t="b">
        <f t="shared" si="22"/>
        <v>0</v>
      </c>
      <c r="L65" s="12">
        <v>319.0</v>
      </c>
      <c r="M65" s="12" t="s">
        <v>28</v>
      </c>
      <c r="N65" s="12">
        <v>27666.0</v>
      </c>
      <c r="O65" s="14">
        <v>10000.0</v>
      </c>
      <c r="P65" s="12" t="s">
        <v>273</v>
      </c>
      <c r="Q65" s="12" t="s">
        <v>194</v>
      </c>
      <c r="R65" s="12" t="str">
        <f t="shared" si="23"/>
        <v>Salt Lake City,UT</v>
      </c>
      <c r="S65" s="15" t="s">
        <v>31</v>
      </c>
      <c r="T65" s="12" t="s">
        <v>47</v>
      </c>
      <c r="U65" s="12">
        <f t="shared" si="28"/>
        <v>54</v>
      </c>
      <c r="V65" s="12" t="str">
        <f t="shared" si="29"/>
        <v>tabletop%20games</v>
      </c>
      <c r="W65" s="12" t="str">
        <f t="shared" si="26"/>
        <v>tabletop games</v>
      </c>
      <c r="X65" s="16" t="str">
        <f t="shared" si="27"/>
        <v>tabletop games</v>
      </c>
      <c r="Y65" s="16" t="b">
        <v>0</v>
      </c>
      <c r="Z65" s="12"/>
      <c r="AA65" s="12" t="s">
        <v>33</v>
      </c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ht="15.75" customHeight="1">
      <c r="A66" s="12" t="s">
        <v>274</v>
      </c>
      <c r="B66" s="13" t="s">
        <v>275</v>
      </c>
      <c r="C66" s="13">
        <v>43567.0</v>
      </c>
      <c r="D66" s="13">
        <v>43582.0</v>
      </c>
      <c r="E66" s="13">
        <v>43617.0</v>
      </c>
      <c r="F66" s="10">
        <f t="shared" si="20"/>
        <v>35</v>
      </c>
      <c r="G66" s="10">
        <f t="shared" si="21"/>
        <v>6</v>
      </c>
      <c r="H66" s="10"/>
      <c r="I66" s="10">
        <f t="shared" si="3"/>
        <v>4</v>
      </c>
      <c r="J66" s="10" t="str">
        <f t="shared" si="13"/>
        <v>April</v>
      </c>
      <c r="K66" s="13" t="b">
        <f t="shared" si="22"/>
        <v>0</v>
      </c>
      <c r="L66" s="12">
        <v>3.0</v>
      </c>
      <c r="M66" s="12" t="s">
        <v>233</v>
      </c>
      <c r="N66" s="12">
        <v>40.0</v>
      </c>
      <c r="O66" s="14">
        <v>30000.0</v>
      </c>
      <c r="P66" s="12" t="s">
        <v>221</v>
      </c>
      <c r="Q66" s="12" t="s">
        <v>234</v>
      </c>
      <c r="R66" s="12" t="str">
        <f t="shared" si="23"/>
        <v>Hong Kong,Hong Kong Island</v>
      </c>
      <c r="S66" s="15" t="s">
        <v>31</v>
      </c>
      <c r="T66" s="12" t="s">
        <v>38</v>
      </c>
      <c r="U66" s="12">
        <f t="shared" si="28"/>
        <v>54</v>
      </c>
      <c r="V66" s="12" t="str">
        <f t="shared" si="29"/>
        <v>mobile%20games</v>
      </c>
      <c r="W66" s="12" t="str">
        <f t="shared" si="26"/>
        <v>mobile games</v>
      </c>
      <c r="X66" s="16" t="str">
        <f t="shared" si="27"/>
        <v>mobile games</v>
      </c>
      <c r="Y66" s="16" t="b">
        <v>0</v>
      </c>
      <c r="Z66" s="12"/>
      <c r="AA66" s="12" t="s">
        <v>39</v>
      </c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ht="15.75" customHeight="1">
      <c r="A67" s="12" t="s">
        <v>276</v>
      </c>
      <c r="B67" s="13" t="s">
        <v>277</v>
      </c>
      <c r="C67" s="13">
        <v>43570.0</v>
      </c>
      <c r="D67" s="13">
        <v>43603.0</v>
      </c>
      <c r="E67" s="13">
        <v>43623.0</v>
      </c>
      <c r="F67" s="10">
        <f t="shared" si="20"/>
        <v>20</v>
      </c>
      <c r="G67" s="10">
        <f t="shared" si="21"/>
        <v>2</v>
      </c>
      <c r="H67" s="10"/>
      <c r="I67" s="10">
        <f t="shared" si="3"/>
        <v>5</v>
      </c>
      <c r="J67" s="10" t="str">
        <f t="shared" si="13"/>
        <v>May</v>
      </c>
      <c r="K67" s="13" t="b">
        <f t="shared" si="22"/>
        <v>0</v>
      </c>
      <c r="L67" s="12">
        <v>193.0</v>
      </c>
      <c r="M67" s="12" t="s">
        <v>28</v>
      </c>
      <c r="N67" s="12">
        <v>10558.0</v>
      </c>
      <c r="O67" s="14">
        <v>4500.0</v>
      </c>
      <c r="P67" s="12" t="s">
        <v>278</v>
      </c>
      <c r="Q67" s="12" t="s">
        <v>58</v>
      </c>
      <c r="R67" s="12" t="str">
        <f t="shared" si="23"/>
        <v>Hayward,CA</v>
      </c>
      <c r="S67" s="15" t="s">
        <v>66</v>
      </c>
      <c r="T67" s="12" t="s">
        <v>59</v>
      </c>
      <c r="U67" s="12">
        <f t="shared" si="28"/>
        <v>54</v>
      </c>
      <c r="V67" s="12" t="str">
        <f t="shared" si="29"/>
        <v>playing%20cards</v>
      </c>
      <c r="W67" s="12" t="str">
        <f t="shared" si="26"/>
        <v>playing cards</v>
      </c>
      <c r="X67" s="16" t="str">
        <f t="shared" si="27"/>
        <v>playing cards</v>
      </c>
      <c r="Y67" s="16" t="b">
        <v>0</v>
      </c>
      <c r="Z67" s="12"/>
      <c r="AA67" s="12" t="s">
        <v>33</v>
      </c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ht="15.75" customHeight="1">
      <c r="A68" s="12" t="s">
        <v>279</v>
      </c>
      <c r="B68" s="13" t="s">
        <v>280</v>
      </c>
      <c r="C68" s="13">
        <v>43571.0</v>
      </c>
      <c r="D68" s="13">
        <v>43572.0</v>
      </c>
      <c r="E68" s="13">
        <v>43586.0</v>
      </c>
      <c r="F68" s="10">
        <f t="shared" si="20"/>
        <v>14</v>
      </c>
      <c r="G68" s="10">
        <f t="shared" si="21"/>
        <v>3</v>
      </c>
      <c r="H68" s="10"/>
      <c r="I68" s="10">
        <f t="shared" si="3"/>
        <v>4</v>
      </c>
      <c r="J68" s="10" t="str">
        <f t="shared" si="13"/>
        <v>April</v>
      </c>
      <c r="K68" s="13" t="b">
        <f t="shared" si="22"/>
        <v>0</v>
      </c>
      <c r="L68" s="12">
        <v>36.0</v>
      </c>
      <c r="M68" s="12" t="s">
        <v>28</v>
      </c>
      <c r="N68" s="12">
        <v>989.0</v>
      </c>
      <c r="O68" s="14">
        <v>500.0</v>
      </c>
      <c r="P68" s="12" t="s">
        <v>281</v>
      </c>
      <c r="Q68" s="12" t="s">
        <v>282</v>
      </c>
      <c r="R68" s="12" t="str">
        <f t="shared" si="23"/>
        <v>Carrollton,GA</v>
      </c>
      <c r="S68" s="15" t="s">
        <v>31</v>
      </c>
      <c r="T68" s="12" t="s">
        <v>47</v>
      </c>
      <c r="U68" s="12">
        <f t="shared" si="28"/>
        <v>54</v>
      </c>
      <c r="V68" s="12" t="str">
        <f t="shared" si="29"/>
        <v>tabletop%20games</v>
      </c>
      <c r="W68" s="12" t="str">
        <f t="shared" si="26"/>
        <v>tabletop games</v>
      </c>
      <c r="X68" s="16" t="str">
        <f t="shared" si="27"/>
        <v>tabletop games</v>
      </c>
      <c r="Y68" s="16" t="b">
        <v>0</v>
      </c>
      <c r="Z68" s="12"/>
      <c r="AA68" s="12" t="s">
        <v>33</v>
      </c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ht="15.75" customHeight="1">
      <c r="A69" s="12" t="s">
        <v>283</v>
      </c>
      <c r="B69" s="13" t="s">
        <v>284</v>
      </c>
      <c r="C69" s="13">
        <v>43574.0</v>
      </c>
      <c r="D69" s="13"/>
      <c r="E69" s="13">
        <v>43661.0</v>
      </c>
      <c r="F69" s="10">
        <f t="shared" si="20"/>
        <v>43661</v>
      </c>
      <c r="G69" s="10">
        <f t="shared" si="21"/>
        <v>6</v>
      </c>
      <c r="H69" s="10"/>
      <c r="I69" s="10">
        <f t="shared" si="3"/>
        <v>12</v>
      </c>
      <c r="J69" s="10" t="str">
        <f t="shared" si="13"/>
        <v>December</v>
      </c>
      <c r="K69" s="13" t="b">
        <f t="shared" si="22"/>
        <v>0</v>
      </c>
      <c r="L69" s="12">
        <v>208.0</v>
      </c>
      <c r="M69" s="12" t="s">
        <v>28</v>
      </c>
      <c r="N69" s="12">
        <v>4127.0</v>
      </c>
      <c r="O69" s="14">
        <v>1500.0</v>
      </c>
      <c r="P69" s="12" t="s">
        <v>285</v>
      </c>
      <c r="Q69" s="12" t="s">
        <v>158</v>
      </c>
      <c r="R69" s="12" t="str">
        <f t="shared" si="23"/>
        <v>Detroit,MI</v>
      </c>
      <c r="S69" s="15" t="s">
        <v>31</v>
      </c>
      <c r="T69" s="12" t="s">
        <v>47</v>
      </c>
      <c r="U69" s="12">
        <f t="shared" si="28"/>
        <v>54</v>
      </c>
      <c r="V69" s="12" t="str">
        <f t="shared" si="29"/>
        <v>tabletop%20games</v>
      </c>
      <c r="W69" s="12" t="str">
        <f t="shared" si="26"/>
        <v>tabletop games</v>
      </c>
      <c r="X69" s="16" t="str">
        <f t="shared" si="27"/>
        <v>tabletop games</v>
      </c>
      <c r="Y69" s="16" t="b">
        <v>0</v>
      </c>
      <c r="Z69" s="12"/>
      <c r="AA69" s="12" t="s">
        <v>33</v>
      </c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ht="15.75" customHeight="1">
      <c r="A70" s="12" t="s">
        <v>286</v>
      </c>
      <c r="B70" s="13" t="s">
        <v>287</v>
      </c>
      <c r="C70" s="13">
        <v>43574.0</v>
      </c>
      <c r="D70" s="13">
        <v>43586.0</v>
      </c>
      <c r="E70" s="13">
        <v>43611.0</v>
      </c>
      <c r="F70" s="10">
        <f t="shared" si="20"/>
        <v>25</v>
      </c>
      <c r="G70" s="10">
        <f t="shared" si="21"/>
        <v>6</v>
      </c>
      <c r="H70" s="10"/>
      <c r="I70" s="10">
        <f t="shared" si="3"/>
        <v>5</v>
      </c>
      <c r="J70" s="10" t="str">
        <f t="shared" si="13"/>
        <v>May</v>
      </c>
      <c r="K70" s="13" t="b">
        <f t="shared" si="22"/>
        <v>0</v>
      </c>
      <c r="L70" s="12">
        <v>893.0</v>
      </c>
      <c r="M70" s="12" t="s">
        <v>63</v>
      </c>
      <c r="N70" s="12">
        <v>44556.0</v>
      </c>
      <c r="O70" s="14">
        <v>28000.0</v>
      </c>
      <c r="P70" s="12" t="s">
        <v>288</v>
      </c>
      <c r="Q70" s="12" t="s">
        <v>289</v>
      </c>
      <c r="R70" s="12" t="str">
        <f t="shared" si="23"/>
        <v>Perugia,Umbria</v>
      </c>
      <c r="S70" s="15" t="s">
        <v>31</v>
      </c>
      <c r="T70" s="12" t="s">
        <v>47</v>
      </c>
      <c r="U70" s="12">
        <f t="shared" si="28"/>
        <v>54</v>
      </c>
      <c r="V70" s="12" t="str">
        <f t="shared" si="29"/>
        <v>tabletop%20games</v>
      </c>
      <c r="W70" s="12" t="str">
        <f t="shared" si="26"/>
        <v>tabletop games</v>
      </c>
      <c r="X70" s="16" t="str">
        <f t="shared" si="27"/>
        <v>tabletop games</v>
      </c>
      <c r="Y70" s="16" t="b">
        <v>0</v>
      </c>
      <c r="Z70" s="12"/>
      <c r="AA70" s="12" t="s">
        <v>33</v>
      </c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ht="15.75" customHeight="1">
      <c r="A71" s="12" t="s">
        <v>290</v>
      </c>
      <c r="B71" s="13" t="s">
        <v>291</v>
      </c>
      <c r="C71" s="13">
        <v>43575.0</v>
      </c>
      <c r="D71" s="13">
        <v>43593.0</v>
      </c>
      <c r="E71" s="13">
        <v>43623.0</v>
      </c>
      <c r="F71" s="10">
        <f t="shared" si="20"/>
        <v>30</v>
      </c>
      <c r="G71" s="10">
        <f t="shared" si="21"/>
        <v>7</v>
      </c>
      <c r="H71" s="10"/>
      <c r="I71" s="10">
        <f t="shared" si="3"/>
        <v>5</v>
      </c>
      <c r="J71" s="10" t="str">
        <f t="shared" si="13"/>
        <v>May</v>
      </c>
      <c r="K71" s="13" t="b">
        <f t="shared" si="22"/>
        <v>0</v>
      </c>
      <c r="L71" s="12">
        <v>23.0</v>
      </c>
      <c r="M71" s="12" t="s">
        <v>28</v>
      </c>
      <c r="N71" s="12">
        <v>1966.0</v>
      </c>
      <c r="O71" s="14">
        <v>75000.0</v>
      </c>
      <c r="P71" s="12" t="s">
        <v>292</v>
      </c>
      <c r="Q71" s="12" t="s">
        <v>98</v>
      </c>
      <c r="R71" s="12" t="str">
        <f t="shared" si="23"/>
        <v>Redmond,WA</v>
      </c>
      <c r="S71" s="15" t="s">
        <v>293</v>
      </c>
      <c r="T71" s="12" t="s">
        <v>32</v>
      </c>
      <c r="U71" s="12">
        <f t="shared" si="28"/>
        <v>54</v>
      </c>
      <c r="V71" s="12" t="str">
        <f t="shared" si="29"/>
        <v>live%20games</v>
      </c>
      <c r="W71" s="12" t="str">
        <f t="shared" si="26"/>
        <v>live games</v>
      </c>
      <c r="X71" s="16" t="str">
        <f t="shared" si="27"/>
        <v>live games</v>
      </c>
      <c r="Y71" s="16" t="b">
        <v>0</v>
      </c>
      <c r="Z71" s="12"/>
      <c r="AA71" s="12" t="s">
        <v>39</v>
      </c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ht="15.75" customHeight="1">
      <c r="A72" s="12" t="s">
        <v>294</v>
      </c>
      <c r="B72" s="13" t="s">
        <v>295</v>
      </c>
      <c r="C72" s="13">
        <v>43575.0</v>
      </c>
      <c r="D72" s="13">
        <v>43586.0</v>
      </c>
      <c r="E72" s="13">
        <v>43622.0</v>
      </c>
      <c r="F72" s="10">
        <f t="shared" si="20"/>
        <v>36</v>
      </c>
      <c r="G72" s="10">
        <f t="shared" si="21"/>
        <v>7</v>
      </c>
      <c r="H72" s="10"/>
      <c r="I72" s="10">
        <f t="shared" si="3"/>
        <v>5</v>
      </c>
      <c r="J72" s="10" t="str">
        <f t="shared" si="13"/>
        <v>May</v>
      </c>
      <c r="K72" s="13" t="b">
        <f t="shared" si="22"/>
        <v>0</v>
      </c>
      <c r="L72" s="12">
        <v>1273.0</v>
      </c>
      <c r="M72" s="12" t="s">
        <v>28</v>
      </c>
      <c r="N72" s="12">
        <v>166304.0</v>
      </c>
      <c r="O72" s="14">
        <v>15000.0</v>
      </c>
      <c r="P72" s="12" t="s">
        <v>296</v>
      </c>
      <c r="Q72" s="12" t="s">
        <v>173</v>
      </c>
      <c r="R72" s="12" t="str">
        <f t="shared" si="23"/>
        <v>Bloomington,IL</v>
      </c>
      <c r="S72" s="15" t="s">
        <v>31</v>
      </c>
      <c r="T72" s="12" t="s">
        <v>47</v>
      </c>
      <c r="U72" s="12">
        <f t="shared" si="28"/>
        <v>54</v>
      </c>
      <c r="V72" s="12" t="str">
        <f t="shared" si="29"/>
        <v>tabletop%20games</v>
      </c>
      <c r="W72" s="12" t="str">
        <f t="shared" si="26"/>
        <v>tabletop games</v>
      </c>
      <c r="X72" s="16" t="str">
        <f t="shared" si="27"/>
        <v>tabletop games</v>
      </c>
      <c r="Y72" s="16" t="b">
        <v>0</v>
      </c>
      <c r="Z72" s="12"/>
      <c r="AA72" s="12" t="s">
        <v>33</v>
      </c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ht="15.75" customHeight="1">
      <c r="A73" s="12" t="s">
        <v>297</v>
      </c>
      <c r="B73" s="13" t="s">
        <v>298</v>
      </c>
      <c r="C73" s="13">
        <v>43576.0</v>
      </c>
      <c r="D73" s="13">
        <v>43586.0</v>
      </c>
      <c r="E73" s="13">
        <v>43616.0</v>
      </c>
      <c r="F73" s="10">
        <f t="shared" si="20"/>
        <v>30</v>
      </c>
      <c r="G73" s="10">
        <f t="shared" si="21"/>
        <v>1</v>
      </c>
      <c r="H73" s="10"/>
      <c r="I73" s="10">
        <f t="shared" si="3"/>
        <v>5</v>
      </c>
      <c r="J73" s="10" t="str">
        <f t="shared" si="13"/>
        <v>May</v>
      </c>
      <c r="K73" s="13" t="b">
        <f t="shared" si="22"/>
        <v>0</v>
      </c>
      <c r="L73" s="12">
        <v>36.0</v>
      </c>
      <c r="M73" s="12" t="s">
        <v>28</v>
      </c>
      <c r="N73" s="12">
        <v>3511.0</v>
      </c>
      <c r="O73" s="14">
        <v>2000.0</v>
      </c>
      <c r="P73" s="12" t="s">
        <v>299</v>
      </c>
      <c r="Q73" s="12" t="s">
        <v>58</v>
      </c>
      <c r="R73" s="12" t="str">
        <f t="shared" si="23"/>
        <v>Pasadena,CA</v>
      </c>
      <c r="S73" s="15" t="s">
        <v>31</v>
      </c>
      <c r="T73" s="12" t="s">
        <v>270</v>
      </c>
      <c r="U73" s="12">
        <f t="shared" si="28"/>
        <v>54</v>
      </c>
      <c r="V73" s="12" t="str">
        <f t="shared" si="29"/>
        <v>puzzles</v>
      </c>
      <c r="W73" s="12" t="str">
        <f t="shared" si="26"/>
        <v>puzzles</v>
      </c>
      <c r="X73" s="16" t="str">
        <f t="shared" si="27"/>
        <v>puzzles</v>
      </c>
      <c r="Y73" s="16" t="b">
        <v>0</v>
      </c>
      <c r="Z73" s="12"/>
      <c r="AA73" s="12" t="s">
        <v>33</v>
      </c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ht="15.75" customHeight="1">
      <c r="A74" s="12" t="s">
        <v>300</v>
      </c>
      <c r="B74" s="13" t="s">
        <v>301</v>
      </c>
      <c r="C74" s="13">
        <v>43579.0</v>
      </c>
      <c r="D74" s="13">
        <v>43640.0</v>
      </c>
      <c r="E74" s="13">
        <v>43685.0</v>
      </c>
      <c r="F74" s="10">
        <f t="shared" si="20"/>
        <v>45</v>
      </c>
      <c r="G74" s="10">
        <f t="shared" si="21"/>
        <v>4</v>
      </c>
      <c r="H74" s="10"/>
      <c r="I74" s="10">
        <f t="shared" si="3"/>
        <v>6</v>
      </c>
      <c r="J74" s="10" t="str">
        <f t="shared" si="13"/>
        <v>June</v>
      </c>
      <c r="K74" s="13" t="b">
        <f t="shared" si="22"/>
        <v>0</v>
      </c>
      <c r="L74" s="12">
        <v>8504.0</v>
      </c>
      <c r="M74" s="12" t="s">
        <v>302</v>
      </c>
      <c r="N74" s="12">
        <v>3542035.74</v>
      </c>
      <c r="O74" s="14">
        <v>1079668.0</v>
      </c>
      <c r="P74" s="12" t="s">
        <v>303</v>
      </c>
      <c r="Q74" s="12" t="s">
        <v>304</v>
      </c>
      <c r="R74" s="12" t="str">
        <f t="shared" si="23"/>
        <v>Oslo,Oslo Fylke</v>
      </c>
      <c r="S74" s="15" t="s">
        <v>31</v>
      </c>
      <c r="T74" s="12" t="s">
        <v>47</v>
      </c>
      <c r="U74" s="12">
        <f t="shared" si="28"/>
        <v>54</v>
      </c>
      <c r="V74" s="12" t="str">
        <f t="shared" si="29"/>
        <v>tabletop%20games</v>
      </c>
      <c r="W74" s="12" t="str">
        <f t="shared" si="26"/>
        <v>tabletop games</v>
      </c>
      <c r="X74" s="16" t="str">
        <f t="shared" si="27"/>
        <v>tabletop games</v>
      </c>
      <c r="Y74" s="16" t="b">
        <v>0</v>
      </c>
      <c r="Z74" s="12"/>
      <c r="AA74" s="12" t="s">
        <v>33</v>
      </c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ht="15.75" customHeight="1">
      <c r="A75" s="12" t="s">
        <v>305</v>
      </c>
      <c r="B75" s="13" t="s">
        <v>306</v>
      </c>
      <c r="C75" s="13">
        <v>43580.0</v>
      </c>
      <c r="D75" s="13">
        <v>43599.0</v>
      </c>
      <c r="E75" s="13">
        <v>43623.0</v>
      </c>
      <c r="F75" s="10">
        <f t="shared" si="20"/>
        <v>24</v>
      </c>
      <c r="G75" s="10">
        <f t="shared" si="21"/>
        <v>5</v>
      </c>
      <c r="H75" s="10"/>
      <c r="I75" s="10">
        <f t="shared" si="3"/>
        <v>5</v>
      </c>
      <c r="J75" s="10" t="str">
        <f t="shared" si="13"/>
        <v>May</v>
      </c>
      <c r="K75" s="13" t="b">
        <f t="shared" si="22"/>
        <v>0</v>
      </c>
      <c r="L75" s="12">
        <v>2848.0</v>
      </c>
      <c r="M75" s="12" t="s">
        <v>28</v>
      </c>
      <c r="N75" s="12">
        <v>136726.0</v>
      </c>
      <c r="O75" s="14">
        <v>5000.0</v>
      </c>
      <c r="P75" s="12" t="s">
        <v>307</v>
      </c>
      <c r="Q75" s="12" t="s">
        <v>173</v>
      </c>
      <c r="R75" s="12" t="str">
        <f t="shared" si="23"/>
        <v>Plainfield,IL</v>
      </c>
      <c r="S75" s="15" t="s">
        <v>46</v>
      </c>
      <c r="T75" s="12" t="s">
        <v>47</v>
      </c>
      <c r="U75" s="12">
        <f t="shared" si="28"/>
        <v>54</v>
      </c>
      <c r="V75" s="12" t="str">
        <f t="shared" si="29"/>
        <v>tabletop%20games</v>
      </c>
      <c r="W75" s="12" t="str">
        <f t="shared" si="26"/>
        <v>tabletop games</v>
      </c>
      <c r="X75" s="16" t="str">
        <f t="shared" si="27"/>
        <v>tabletop games</v>
      </c>
      <c r="Y75" s="16" t="b">
        <v>0</v>
      </c>
      <c r="Z75" s="12"/>
      <c r="AA75" s="12" t="s">
        <v>33</v>
      </c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ht="15.75" customHeight="1">
      <c r="A76" s="12" t="s">
        <v>308</v>
      </c>
      <c r="B76" s="13" t="s">
        <v>309</v>
      </c>
      <c r="C76" s="13">
        <v>43581.0</v>
      </c>
      <c r="D76" s="13">
        <v>43647.0</v>
      </c>
      <c r="E76" s="13">
        <v>43677.0</v>
      </c>
      <c r="F76" s="10">
        <f t="shared" si="20"/>
        <v>30</v>
      </c>
      <c r="G76" s="10">
        <f t="shared" si="21"/>
        <v>6</v>
      </c>
      <c r="H76" s="10"/>
      <c r="I76" s="10">
        <f t="shared" si="3"/>
        <v>7</v>
      </c>
      <c r="J76" s="10" t="str">
        <f t="shared" si="13"/>
        <v>July</v>
      </c>
      <c r="K76" s="13" t="b">
        <f t="shared" si="22"/>
        <v>0</v>
      </c>
      <c r="L76" s="12">
        <v>307.0</v>
      </c>
      <c r="M76" s="12" t="s">
        <v>28</v>
      </c>
      <c r="N76" s="12">
        <v>5363.0</v>
      </c>
      <c r="O76" s="14">
        <v>1000.0</v>
      </c>
      <c r="P76" s="12" t="s">
        <v>310</v>
      </c>
      <c r="Q76" s="12" t="s">
        <v>311</v>
      </c>
      <c r="R76" s="12" t="str">
        <f t="shared" si="23"/>
        <v>Minneapolis,MN</v>
      </c>
      <c r="S76" s="15" t="s">
        <v>31</v>
      </c>
      <c r="T76" s="12" t="s">
        <v>47</v>
      </c>
      <c r="U76" s="12">
        <f t="shared" si="28"/>
        <v>54</v>
      </c>
      <c r="V76" s="12" t="str">
        <f t="shared" si="29"/>
        <v>tabletop%20games</v>
      </c>
      <c r="W76" s="12" t="str">
        <f t="shared" si="26"/>
        <v>tabletop games</v>
      </c>
      <c r="X76" s="16" t="str">
        <f t="shared" si="27"/>
        <v>tabletop games</v>
      </c>
      <c r="Y76" s="16" t="b">
        <v>0</v>
      </c>
      <c r="Z76" s="12"/>
      <c r="AA76" s="12" t="s">
        <v>33</v>
      </c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ht="15.75" customHeight="1">
      <c r="A77" s="12" t="s">
        <v>312</v>
      </c>
      <c r="B77" s="13" t="s">
        <v>313</v>
      </c>
      <c r="C77" s="13">
        <v>43584.0</v>
      </c>
      <c r="D77" s="13">
        <v>43586.0</v>
      </c>
      <c r="E77" s="13">
        <v>43616.0</v>
      </c>
      <c r="F77" s="10">
        <f t="shared" si="20"/>
        <v>30</v>
      </c>
      <c r="G77" s="10">
        <f t="shared" si="21"/>
        <v>2</v>
      </c>
      <c r="H77" s="10"/>
      <c r="I77" s="10">
        <f t="shared" si="3"/>
        <v>5</v>
      </c>
      <c r="J77" s="10" t="str">
        <f t="shared" si="13"/>
        <v>May</v>
      </c>
      <c r="K77" s="13" t="b">
        <f t="shared" si="22"/>
        <v>0</v>
      </c>
      <c r="L77" s="12">
        <v>173.0</v>
      </c>
      <c r="M77" s="12" t="s">
        <v>28</v>
      </c>
      <c r="N77" s="12">
        <v>1737.0</v>
      </c>
      <c r="O77" s="14">
        <v>1000.0</v>
      </c>
      <c r="P77" s="12" t="s">
        <v>292</v>
      </c>
      <c r="Q77" s="12" t="s">
        <v>98</v>
      </c>
      <c r="R77" s="12" t="str">
        <f t="shared" si="23"/>
        <v>Redmond,WA</v>
      </c>
      <c r="S77" s="15" t="s">
        <v>31</v>
      </c>
      <c r="T77" s="12" t="s">
        <v>47</v>
      </c>
      <c r="U77" s="12">
        <f t="shared" si="28"/>
        <v>54</v>
      </c>
      <c r="V77" s="12" t="str">
        <f t="shared" si="29"/>
        <v>tabletop%20games</v>
      </c>
      <c r="W77" s="12" t="str">
        <f t="shared" si="26"/>
        <v>tabletop games</v>
      </c>
      <c r="X77" s="16" t="str">
        <f t="shared" si="27"/>
        <v>tabletop games</v>
      </c>
      <c r="Y77" s="16" t="b">
        <v>0</v>
      </c>
      <c r="Z77" s="12"/>
      <c r="AA77" s="12" t="s">
        <v>33</v>
      </c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ht="15.75" customHeight="1">
      <c r="A78" s="12" t="s">
        <v>314</v>
      </c>
      <c r="B78" s="13" t="s">
        <v>315</v>
      </c>
      <c r="C78" s="13"/>
      <c r="D78" s="13">
        <v>43689.0</v>
      </c>
      <c r="E78" s="13">
        <v>43719.0</v>
      </c>
      <c r="F78" s="10">
        <f t="shared" si="20"/>
        <v>30</v>
      </c>
      <c r="G78" s="10">
        <f t="shared" si="21"/>
        <v>7</v>
      </c>
      <c r="H78" s="10"/>
      <c r="I78" s="10">
        <f t="shared" si="3"/>
        <v>8</v>
      </c>
      <c r="J78" s="10" t="str">
        <f t="shared" si="13"/>
        <v>August</v>
      </c>
      <c r="K78" s="13" t="b">
        <f t="shared" si="22"/>
        <v>0</v>
      </c>
      <c r="L78" s="12">
        <v>11.0</v>
      </c>
      <c r="M78" s="12" t="s">
        <v>43</v>
      </c>
      <c r="N78" s="12">
        <v>81.0</v>
      </c>
      <c r="O78" s="14">
        <v>20.0</v>
      </c>
      <c r="P78" s="12" t="s">
        <v>168</v>
      </c>
      <c r="Q78" s="12" t="s">
        <v>45</v>
      </c>
      <c r="R78" s="12" t="str">
        <f t="shared" si="23"/>
        <v>London,England</v>
      </c>
      <c r="S78" s="15" t="s">
        <v>46</v>
      </c>
      <c r="T78" s="12" t="s">
        <v>47</v>
      </c>
      <c r="U78" s="12">
        <f t="shared" si="28"/>
        <v>54</v>
      </c>
      <c r="V78" s="12" t="str">
        <f t="shared" si="29"/>
        <v>tabletop%20games</v>
      </c>
      <c r="W78" s="12" t="str">
        <f t="shared" si="26"/>
        <v>tabletop games</v>
      </c>
      <c r="X78" s="16" t="str">
        <f t="shared" si="27"/>
        <v>tabletop games</v>
      </c>
      <c r="Y78" s="16" t="b">
        <v>0</v>
      </c>
      <c r="Z78" s="12"/>
      <c r="AA78" s="12" t="s">
        <v>33</v>
      </c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ht="15.75" customHeight="1">
      <c r="A79" s="12" t="s">
        <v>316</v>
      </c>
      <c r="B79" s="13" t="s">
        <v>317</v>
      </c>
      <c r="C79" s="13">
        <v>43587.0</v>
      </c>
      <c r="D79" s="13">
        <v>43774.0</v>
      </c>
      <c r="E79" s="13">
        <v>43805.0</v>
      </c>
      <c r="F79" s="10">
        <f t="shared" si="20"/>
        <v>31</v>
      </c>
      <c r="G79" s="10">
        <f t="shared" si="21"/>
        <v>5</v>
      </c>
      <c r="H79" s="10"/>
      <c r="I79" s="10">
        <f t="shared" si="3"/>
        <v>11</v>
      </c>
      <c r="J79" s="10" t="str">
        <f t="shared" si="13"/>
        <v>November</v>
      </c>
      <c r="K79" s="13" t="b">
        <f t="shared" si="22"/>
        <v>0</v>
      </c>
      <c r="L79" s="12">
        <v>23.0</v>
      </c>
      <c r="M79" s="12" t="s">
        <v>28</v>
      </c>
      <c r="N79" s="12">
        <v>607.0</v>
      </c>
      <c r="O79" s="14">
        <v>1500.0</v>
      </c>
      <c r="P79" s="12" t="s">
        <v>188</v>
      </c>
      <c r="Q79" s="12" t="s">
        <v>189</v>
      </c>
      <c r="R79" s="12" t="str">
        <f t="shared" si="23"/>
        <v>Denver,CO</v>
      </c>
      <c r="S79" s="15" t="s">
        <v>104</v>
      </c>
      <c r="T79" s="32" t="s">
        <v>47</v>
      </c>
      <c r="U79" s="12">
        <f t="shared" si="28"/>
        <v>54</v>
      </c>
      <c r="V79" s="12" t="str">
        <f t="shared" si="29"/>
        <v>tabletop%20games</v>
      </c>
      <c r="W79" s="12" t="str">
        <f t="shared" si="26"/>
        <v>tabletop games</v>
      </c>
      <c r="X79" s="16" t="str">
        <f t="shared" si="27"/>
        <v>tabletop games</v>
      </c>
      <c r="Y79" s="16" t="b">
        <v>0</v>
      </c>
      <c r="Z79" s="12"/>
      <c r="AA79" s="12" t="s">
        <v>318</v>
      </c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ht="15.75" customHeight="1">
      <c r="A80" s="12" t="s">
        <v>319</v>
      </c>
      <c r="B80" s="13" t="s">
        <v>320</v>
      </c>
      <c r="C80" s="13">
        <v>43588.0</v>
      </c>
      <c r="D80" s="13">
        <v>43599.0</v>
      </c>
      <c r="E80" s="13">
        <v>43629.0</v>
      </c>
      <c r="F80" s="10">
        <f t="shared" si="20"/>
        <v>30</v>
      </c>
      <c r="G80" s="10">
        <f t="shared" si="21"/>
        <v>6</v>
      </c>
      <c r="H80" s="10"/>
      <c r="I80" s="10">
        <f t="shared" si="3"/>
        <v>5</v>
      </c>
      <c r="J80" s="10" t="str">
        <f t="shared" si="13"/>
        <v>May</v>
      </c>
      <c r="K80" s="13" t="b">
        <f t="shared" si="22"/>
        <v>0</v>
      </c>
      <c r="L80" s="12">
        <v>350.0</v>
      </c>
      <c r="M80" s="12" t="s">
        <v>28</v>
      </c>
      <c r="N80" s="12">
        <v>24500.0</v>
      </c>
      <c r="O80" s="14">
        <v>400.0</v>
      </c>
      <c r="P80" s="12" t="s">
        <v>321</v>
      </c>
      <c r="Q80" s="12" t="s">
        <v>58</v>
      </c>
      <c r="R80" s="12" t="str">
        <f t="shared" si="23"/>
        <v>Vacaville,CA</v>
      </c>
      <c r="S80" s="15" t="s">
        <v>31</v>
      </c>
      <c r="T80" s="12" t="s">
        <v>47</v>
      </c>
      <c r="U80" s="12">
        <f t="shared" si="28"/>
        <v>54</v>
      </c>
      <c r="V80" s="12" t="str">
        <f t="shared" si="29"/>
        <v>tabletop%20games</v>
      </c>
      <c r="W80" s="12" t="str">
        <f t="shared" si="26"/>
        <v>tabletop games</v>
      </c>
      <c r="X80" s="16" t="str">
        <f t="shared" si="27"/>
        <v>tabletop games</v>
      </c>
      <c r="Y80" s="16" t="b">
        <v>0</v>
      </c>
      <c r="Z80" s="12"/>
      <c r="AA80" s="12" t="s">
        <v>33</v>
      </c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ht="15.75" customHeight="1">
      <c r="A81" s="12" t="s">
        <v>322</v>
      </c>
      <c r="B81" s="13" t="s">
        <v>323</v>
      </c>
      <c r="C81" s="13">
        <v>43598.0</v>
      </c>
      <c r="D81" s="13">
        <v>43605.0</v>
      </c>
      <c r="E81" s="13">
        <v>43635.0</v>
      </c>
      <c r="F81" s="10">
        <f t="shared" si="20"/>
        <v>30</v>
      </c>
      <c r="G81" s="10">
        <f t="shared" si="21"/>
        <v>2</v>
      </c>
      <c r="H81" s="10"/>
      <c r="I81" s="10">
        <f t="shared" si="3"/>
        <v>5</v>
      </c>
      <c r="J81" s="10" t="str">
        <f t="shared" si="13"/>
        <v>May</v>
      </c>
      <c r="K81" s="13" t="b">
        <f t="shared" si="22"/>
        <v>0</v>
      </c>
      <c r="L81" s="12">
        <v>10.0</v>
      </c>
      <c r="M81" s="12" t="s">
        <v>43</v>
      </c>
      <c r="N81" s="12">
        <v>401.0</v>
      </c>
      <c r="O81" s="14">
        <v>3000.0</v>
      </c>
      <c r="P81" s="12"/>
      <c r="Q81" s="12" t="s">
        <v>45</v>
      </c>
      <c r="R81" s="12" t="str">
        <f t="shared" si="23"/>
        <v>,England</v>
      </c>
      <c r="S81" s="15" t="s">
        <v>31</v>
      </c>
      <c r="T81" s="12" t="s">
        <v>38</v>
      </c>
      <c r="U81" s="12">
        <f t="shared" si="28"/>
        <v>54</v>
      </c>
      <c r="V81" s="12" t="str">
        <f t="shared" si="29"/>
        <v>mobile%20games</v>
      </c>
      <c r="W81" s="12" t="str">
        <f t="shared" si="26"/>
        <v>mobile games</v>
      </c>
      <c r="X81" s="16" t="str">
        <f t="shared" si="27"/>
        <v>mobile games</v>
      </c>
      <c r="Y81" s="16" t="b">
        <v>0</v>
      </c>
      <c r="Z81" s="12"/>
      <c r="AA81" s="12" t="s">
        <v>39</v>
      </c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ht="15.75" customHeight="1">
      <c r="A82" s="12" t="s">
        <v>324</v>
      </c>
      <c r="B82" s="13" t="s">
        <v>325</v>
      </c>
      <c r="C82" s="13">
        <v>43601.0</v>
      </c>
      <c r="D82" s="13">
        <v>43606.0</v>
      </c>
      <c r="E82" s="13">
        <v>43636.0</v>
      </c>
      <c r="F82" s="10">
        <f t="shared" si="20"/>
        <v>30</v>
      </c>
      <c r="G82" s="10">
        <f t="shared" si="21"/>
        <v>5</v>
      </c>
      <c r="H82" s="10"/>
      <c r="I82" s="10">
        <f t="shared" si="3"/>
        <v>5</v>
      </c>
      <c r="J82" s="10" t="str">
        <f t="shared" si="13"/>
        <v>May</v>
      </c>
      <c r="K82" s="13" t="b">
        <f t="shared" si="22"/>
        <v>0</v>
      </c>
      <c r="L82" s="12">
        <v>12.0</v>
      </c>
      <c r="M82" s="12" t="s">
        <v>103</v>
      </c>
      <c r="N82" s="12">
        <v>409.0</v>
      </c>
      <c r="O82" s="14">
        <v>300.0</v>
      </c>
      <c r="P82" s="12" t="s">
        <v>104</v>
      </c>
      <c r="Q82" s="12" t="s">
        <v>105</v>
      </c>
      <c r="R82" s="12" t="str">
        <f t="shared" si="23"/>
        <v>Singapore,Central Singapore</v>
      </c>
      <c r="S82" s="15" t="s">
        <v>54</v>
      </c>
      <c r="T82" s="12" t="s">
        <v>59</v>
      </c>
      <c r="U82" s="12">
        <f t="shared" si="28"/>
        <v>54</v>
      </c>
      <c r="V82" s="12" t="str">
        <f t="shared" si="29"/>
        <v>playing%20cards</v>
      </c>
      <c r="W82" s="12" t="str">
        <f t="shared" si="26"/>
        <v>playing cards</v>
      </c>
      <c r="X82" s="16" t="str">
        <f t="shared" si="27"/>
        <v>playing cards</v>
      </c>
      <c r="Y82" s="16" t="b">
        <v>0</v>
      </c>
      <c r="Z82" s="12"/>
      <c r="AA82" s="12" t="s">
        <v>33</v>
      </c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ht="15.75" customHeight="1">
      <c r="A83" s="12" t="s">
        <v>326</v>
      </c>
      <c r="B83" s="13" t="s">
        <v>327</v>
      </c>
      <c r="C83" s="13">
        <v>43601.0</v>
      </c>
      <c r="D83" s="13">
        <v>43638.0</v>
      </c>
      <c r="E83" s="13">
        <v>43668.0</v>
      </c>
      <c r="F83" s="10">
        <f t="shared" si="20"/>
        <v>30</v>
      </c>
      <c r="G83" s="10">
        <f t="shared" si="21"/>
        <v>5</v>
      </c>
      <c r="H83" s="10"/>
      <c r="I83" s="10">
        <f t="shared" si="3"/>
        <v>6</v>
      </c>
      <c r="J83" s="10" t="str">
        <f t="shared" si="13"/>
        <v>June</v>
      </c>
      <c r="K83" s="13" t="b">
        <f t="shared" si="22"/>
        <v>0</v>
      </c>
      <c r="L83" s="12">
        <v>27.0</v>
      </c>
      <c r="M83" s="12" t="s">
        <v>28</v>
      </c>
      <c r="N83" s="12">
        <v>1275.0</v>
      </c>
      <c r="O83" s="14">
        <v>1000.0</v>
      </c>
      <c r="P83" s="12" t="s">
        <v>328</v>
      </c>
      <c r="Q83" s="12" t="s">
        <v>37</v>
      </c>
      <c r="R83" s="12" t="str">
        <f t="shared" si="23"/>
        <v>Charlottesville,VA</v>
      </c>
      <c r="S83" s="15" t="s">
        <v>31</v>
      </c>
      <c r="T83" s="12" t="s">
        <v>47</v>
      </c>
      <c r="U83" s="12">
        <f t="shared" si="28"/>
        <v>54</v>
      </c>
      <c r="V83" s="12" t="str">
        <f t="shared" si="29"/>
        <v>tabletop%20games</v>
      </c>
      <c r="W83" s="12" t="str">
        <f t="shared" si="26"/>
        <v>tabletop games</v>
      </c>
      <c r="X83" s="16" t="str">
        <f t="shared" si="27"/>
        <v>tabletop games</v>
      </c>
      <c r="Y83" s="16" t="b">
        <v>0</v>
      </c>
      <c r="Z83" s="12"/>
      <c r="AA83" s="12" t="s">
        <v>33</v>
      </c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ht="15.75" customHeight="1">
      <c r="A84" s="12" t="s">
        <v>329</v>
      </c>
      <c r="B84" s="13" t="s">
        <v>330</v>
      </c>
      <c r="C84" s="13">
        <v>43607.0</v>
      </c>
      <c r="D84" s="13">
        <v>43630.0</v>
      </c>
      <c r="E84" s="13">
        <v>43660.0</v>
      </c>
      <c r="F84" s="10">
        <f t="shared" si="20"/>
        <v>30</v>
      </c>
      <c r="G84" s="10">
        <f t="shared" si="21"/>
        <v>4</v>
      </c>
      <c r="H84" s="10"/>
      <c r="I84" s="10">
        <f t="shared" si="3"/>
        <v>6</v>
      </c>
      <c r="J84" s="10" t="str">
        <f t="shared" si="13"/>
        <v>June</v>
      </c>
      <c r="K84" s="13" t="b">
        <f t="shared" si="22"/>
        <v>0</v>
      </c>
      <c r="L84" s="12">
        <v>132.0</v>
      </c>
      <c r="M84" s="12" t="s">
        <v>28</v>
      </c>
      <c r="N84" s="12">
        <v>3208.0</v>
      </c>
      <c r="O84" s="14">
        <v>12000.0</v>
      </c>
      <c r="P84" s="12" t="s">
        <v>331</v>
      </c>
      <c r="Q84" s="12" t="s">
        <v>158</v>
      </c>
      <c r="R84" s="12" t="str">
        <f t="shared" si="23"/>
        <v>Traverse City,MI</v>
      </c>
      <c r="S84" s="15" t="s">
        <v>332</v>
      </c>
      <c r="T84" s="12" t="s">
        <v>59</v>
      </c>
      <c r="U84" s="12">
        <f t="shared" si="28"/>
        <v>54</v>
      </c>
      <c r="V84" s="12" t="str">
        <f t="shared" si="29"/>
        <v>playing%20cards</v>
      </c>
      <c r="W84" s="12" t="str">
        <f t="shared" si="26"/>
        <v>playing cards</v>
      </c>
      <c r="X84" s="16" t="str">
        <f t="shared" si="27"/>
        <v>playing cards</v>
      </c>
      <c r="Y84" s="16" t="b">
        <v>1</v>
      </c>
      <c r="Z84" s="12"/>
      <c r="AA84" s="12" t="s">
        <v>39</v>
      </c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ht="15.75" customHeight="1">
      <c r="A85" s="12" t="s">
        <v>333</v>
      </c>
      <c r="B85" s="13" t="s">
        <v>334</v>
      </c>
      <c r="C85" s="13">
        <v>43609.0</v>
      </c>
      <c r="D85" s="13">
        <v>43634.0</v>
      </c>
      <c r="E85" s="13">
        <v>43649.0</v>
      </c>
      <c r="F85" s="10">
        <f t="shared" si="20"/>
        <v>15</v>
      </c>
      <c r="G85" s="10">
        <f t="shared" si="21"/>
        <v>6</v>
      </c>
      <c r="H85" s="10"/>
      <c r="I85" s="10">
        <f t="shared" si="3"/>
        <v>6</v>
      </c>
      <c r="J85" s="10" t="str">
        <f t="shared" si="13"/>
        <v>June</v>
      </c>
      <c r="K85" s="13" t="b">
        <f t="shared" si="22"/>
        <v>0</v>
      </c>
      <c r="L85" s="12">
        <v>5229.0</v>
      </c>
      <c r="M85" s="12" t="s">
        <v>51</v>
      </c>
      <c r="N85" s="12">
        <v>265211.91</v>
      </c>
      <c r="O85" s="14">
        <v>36500.0</v>
      </c>
      <c r="P85" s="12" t="s">
        <v>335</v>
      </c>
      <c r="Q85" s="12" t="s">
        <v>336</v>
      </c>
      <c r="R85" s="12" t="str">
        <f t="shared" si="23"/>
        <v>Toronto,ON</v>
      </c>
      <c r="S85" s="15" t="s">
        <v>115</v>
      </c>
      <c r="T85" s="12" t="s">
        <v>47</v>
      </c>
      <c r="U85" s="12">
        <f t="shared" si="28"/>
        <v>54</v>
      </c>
      <c r="V85" s="12" t="str">
        <f t="shared" si="29"/>
        <v>tabletop%20games</v>
      </c>
      <c r="W85" s="12" t="str">
        <f t="shared" si="26"/>
        <v>tabletop games</v>
      </c>
      <c r="X85" s="16" t="str">
        <f t="shared" si="27"/>
        <v>tabletop games</v>
      </c>
      <c r="Y85" s="16" t="b">
        <v>0</v>
      </c>
      <c r="Z85" s="12"/>
      <c r="AA85" s="12" t="s">
        <v>33</v>
      </c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ht="15.75" customHeight="1">
      <c r="A86" s="12" t="s">
        <v>337</v>
      </c>
      <c r="B86" s="13" t="s">
        <v>338</v>
      </c>
      <c r="C86" s="13">
        <v>43611.0</v>
      </c>
      <c r="D86" s="13">
        <v>43629.0</v>
      </c>
      <c r="E86" s="13">
        <v>43689.0</v>
      </c>
      <c r="F86" s="10">
        <f t="shared" si="20"/>
        <v>60</v>
      </c>
      <c r="G86" s="10">
        <f t="shared" si="21"/>
        <v>1</v>
      </c>
      <c r="H86" s="10"/>
      <c r="I86" s="10">
        <f t="shared" si="3"/>
        <v>6</v>
      </c>
      <c r="J86" s="10" t="str">
        <f t="shared" si="13"/>
        <v>June</v>
      </c>
      <c r="K86" s="13" t="b">
        <f t="shared" si="22"/>
        <v>0</v>
      </c>
      <c r="L86" s="12">
        <v>16.0</v>
      </c>
      <c r="M86" s="12" t="s">
        <v>28</v>
      </c>
      <c r="N86" s="12">
        <v>1612.0</v>
      </c>
      <c r="O86" s="14">
        <v>10000.0</v>
      </c>
      <c r="P86" s="12" t="s">
        <v>339</v>
      </c>
      <c r="Q86" s="12" t="s">
        <v>206</v>
      </c>
      <c r="R86" s="12" t="str">
        <f t="shared" si="23"/>
        <v>Houston,TX</v>
      </c>
      <c r="S86" s="15" t="s">
        <v>31</v>
      </c>
      <c r="T86" s="12" t="s">
        <v>59</v>
      </c>
      <c r="U86" s="12">
        <f t="shared" si="28"/>
        <v>54</v>
      </c>
      <c r="V86" s="12" t="str">
        <f t="shared" si="29"/>
        <v>playing%20cards</v>
      </c>
      <c r="W86" s="12" t="str">
        <f t="shared" si="26"/>
        <v>playing cards</v>
      </c>
      <c r="X86" s="16" t="str">
        <f t="shared" si="27"/>
        <v>playing cards</v>
      </c>
      <c r="Y86" s="16" t="b">
        <v>0</v>
      </c>
      <c r="Z86" s="12"/>
      <c r="AA86" s="12" t="s">
        <v>39</v>
      </c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ht="15.75" customHeight="1">
      <c r="A87" s="12" t="s">
        <v>340</v>
      </c>
      <c r="B87" s="13" t="s">
        <v>341</v>
      </c>
      <c r="C87" s="13">
        <v>43614.0</v>
      </c>
      <c r="D87" s="13">
        <v>43675.0</v>
      </c>
      <c r="E87" s="13">
        <v>43720.0</v>
      </c>
      <c r="F87" s="10">
        <f t="shared" si="20"/>
        <v>45</v>
      </c>
      <c r="G87" s="10">
        <f t="shared" si="21"/>
        <v>4</v>
      </c>
      <c r="H87" s="10"/>
      <c r="I87" s="10">
        <f t="shared" si="3"/>
        <v>7</v>
      </c>
      <c r="J87" s="10" t="str">
        <f t="shared" si="13"/>
        <v>July</v>
      </c>
      <c r="K87" s="13" t="b">
        <f t="shared" si="22"/>
        <v>0</v>
      </c>
      <c r="L87" s="12">
        <v>1.0</v>
      </c>
      <c r="M87" s="12" t="s">
        <v>63</v>
      </c>
      <c r="N87" s="12">
        <v>1.0</v>
      </c>
      <c r="O87" s="14">
        <v>1000.0</v>
      </c>
      <c r="P87" s="12" t="s">
        <v>342</v>
      </c>
      <c r="Q87" s="12" t="s">
        <v>342</v>
      </c>
      <c r="R87" s="12" t="str">
        <f t="shared" si="23"/>
        <v>Salzburg,Salzburg</v>
      </c>
      <c r="S87" s="15" t="s">
        <v>31</v>
      </c>
      <c r="T87" s="12" t="s">
        <v>270</v>
      </c>
      <c r="U87" s="12">
        <f t="shared" si="28"/>
        <v>54</v>
      </c>
      <c r="V87" s="12" t="str">
        <f t="shared" si="29"/>
        <v>puzzles</v>
      </c>
      <c r="W87" s="12" t="str">
        <f t="shared" si="26"/>
        <v>puzzles</v>
      </c>
      <c r="X87" s="16" t="str">
        <f t="shared" si="27"/>
        <v>puzzles</v>
      </c>
      <c r="Y87" s="16" t="b">
        <v>0</v>
      </c>
      <c r="Z87" s="12"/>
      <c r="AA87" s="12" t="s">
        <v>39</v>
      </c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ht="15.75" customHeight="1">
      <c r="A88" s="12" t="s">
        <v>343</v>
      </c>
      <c r="B88" s="13" t="s">
        <v>344</v>
      </c>
      <c r="C88" s="13">
        <v>43621.0</v>
      </c>
      <c r="D88" s="13">
        <v>43626.0</v>
      </c>
      <c r="E88" s="13">
        <v>43640.0</v>
      </c>
      <c r="F88" s="10">
        <f t="shared" si="20"/>
        <v>14</v>
      </c>
      <c r="G88" s="10">
        <f t="shared" si="21"/>
        <v>4</v>
      </c>
      <c r="H88" s="10"/>
      <c r="I88" s="10">
        <f t="shared" si="3"/>
        <v>6</v>
      </c>
      <c r="J88" s="10" t="str">
        <f t="shared" si="13"/>
        <v>June</v>
      </c>
      <c r="K88" s="13" t="b">
        <f t="shared" si="22"/>
        <v>0</v>
      </c>
      <c r="L88" s="12">
        <v>144.0</v>
      </c>
      <c r="M88" s="12" t="s">
        <v>63</v>
      </c>
      <c r="N88" s="12">
        <v>6087.0</v>
      </c>
      <c r="O88" s="14">
        <v>2000.0</v>
      </c>
      <c r="P88" s="12" t="s">
        <v>345</v>
      </c>
      <c r="Q88" s="12" t="s">
        <v>346</v>
      </c>
      <c r="R88" s="12" t="str">
        <f t="shared" si="23"/>
        <v>Cintru√©nigo,Navarre</v>
      </c>
      <c r="S88" s="15" t="s">
        <v>31</v>
      </c>
      <c r="T88" s="12" t="s">
        <v>47</v>
      </c>
      <c r="U88" s="12">
        <f t="shared" si="28"/>
        <v>54</v>
      </c>
      <c r="V88" s="12" t="str">
        <f t="shared" si="29"/>
        <v>tabletop%20games</v>
      </c>
      <c r="W88" s="12" t="str">
        <f t="shared" si="26"/>
        <v>tabletop games</v>
      </c>
      <c r="X88" s="16" t="str">
        <f t="shared" si="27"/>
        <v>tabletop games</v>
      </c>
      <c r="Y88" s="16" t="b">
        <v>0</v>
      </c>
      <c r="Z88" s="12"/>
      <c r="AA88" s="12" t="s">
        <v>33</v>
      </c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ht="15.75" customHeight="1">
      <c r="A89" s="12" t="s">
        <v>347</v>
      </c>
      <c r="B89" s="13" t="s">
        <v>348</v>
      </c>
      <c r="C89" s="13">
        <v>43627.0</v>
      </c>
      <c r="D89" s="13">
        <v>43718.0</v>
      </c>
      <c r="E89" s="13">
        <v>43736.0</v>
      </c>
      <c r="F89" s="10">
        <f t="shared" si="20"/>
        <v>18</v>
      </c>
      <c r="G89" s="10">
        <f t="shared" si="21"/>
        <v>3</v>
      </c>
      <c r="H89" s="10"/>
      <c r="I89" s="10">
        <f t="shared" si="3"/>
        <v>9</v>
      </c>
      <c r="J89" s="10" t="str">
        <f t="shared" si="13"/>
        <v>September</v>
      </c>
      <c r="K89" s="13" t="b">
        <f t="shared" si="22"/>
        <v>0</v>
      </c>
      <c r="L89" s="12">
        <v>611.0</v>
      </c>
      <c r="M89" s="12" t="s">
        <v>28</v>
      </c>
      <c r="N89" s="12">
        <v>15805.0</v>
      </c>
      <c r="O89" s="14">
        <v>15000.0</v>
      </c>
      <c r="P89" s="12" t="s">
        <v>52</v>
      </c>
      <c r="Q89" s="12" t="s">
        <v>98</v>
      </c>
      <c r="R89" s="12" t="str">
        <f t="shared" si="23"/>
        <v>Vancouver,WA</v>
      </c>
      <c r="S89" s="15" t="s">
        <v>46</v>
      </c>
      <c r="T89" s="12" t="s">
        <v>47</v>
      </c>
      <c r="U89" s="12">
        <f t="shared" si="28"/>
        <v>54</v>
      </c>
      <c r="V89" s="12" t="str">
        <f t="shared" si="29"/>
        <v>tabletop%20games</v>
      </c>
      <c r="W89" s="12" t="str">
        <f t="shared" si="26"/>
        <v>tabletop games</v>
      </c>
      <c r="X89" s="16" t="str">
        <f t="shared" si="27"/>
        <v>tabletop games</v>
      </c>
      <c r="Y89" s="16" t="b">
        <v>0</v>
      </c>
      <c r="Z89" s="12"/>
      <c r="AA89" s="12" t="s">
        <v>33</v>
      </c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ht="15.75" customHeight="1">
      <c r="A90" s="12" t="s">
        <v>349</v>
      </c>
      <c r="B90" s="13" t="s">
        <v>350</v>
      </c>
      <c r="C90" s="13">
        <v>43631.0</v>
      </c>
      <c r="D90" s="13">
        <v>43632.0</v>
      </c>
      <c r="E90" s="13">
        <v>43662.0</v>
      </c>
      <c r="F90" s="10">
        <f t="shared" si="20"/>
        <v>30</v>
      </c>
      <c r="G90" s="10">
        <f t="shared" si="21"/>
        <v>7</v>
      </c>
      <c r="H90" s="10"/>
      <c r="I90" s="10">
        <f t="shared" si="3"/>
        <v>6</v>
      </c>
      <c r="J90" s="10" t="str">
        <f t="shared" si="13"/>
        <v>June</v>
      </c>
      <c r="K90" s="13" t="b">
        <f t="shared" si="22"/>
        <v>0</v>
      </c>
      <c r="L90" s="12">
        <v>230.0</v>
      </c>
      <c r="M90" s="12" t="s">
        <v>28</v>
      </c>
      <c r="N90" s="12">
        <v>8927.0</v>
      </c>
      <c r="O90" s="14">
        <v>1000.0</v>
      </c>
      <c r="P90" s="12" t="s">
        <v>351</v>
      </c>
      <c r="Q90" s="12" t="s">
        <v>37</v>
      </c>
      <c r="R90" s="12" t="str">
        <f t="shared" si="23"/>
        <v>Shacklefords,VA</v>
      </c>
      <c r="S90" s="15" t="s">
        <v>31</v>
      </c>
      <c r="T90" s="12" t="s">
        <v>47</v>
      </c>
      <c r="U90" s="12">
        <f t="shared" si="28"/>
        <v>54</v>
      </c>
      <c r="V90" s="12" t="str">
        <f t="shared" si="29"/>
        <v>tabletop%20games</v>
      </c>
      <c r="W90" s="12" t="str">
        <f t="shared" si="26"/>
        <v>tabletop games</v>
      </c>
      <c r="X90" s="16" t="str">
        <f t="shared" si="27"/>
        <v>tabletop games</v>
      </c>
      <c r="Y90" s="16" t="b">
        <v>0</v>
      </c>
      <c r="Z90" s="12"/>
      <c r="AA90" s="12" t="s">
        <v>33</v>
      </c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ht="15.75" customHeight="1">
      <c r="A91" s="12" t="s">
        <v>352</v>
      </c>
      <c r="B91" s="13" t="s">
        <v>353</v>
      </c>
      <c r="C91" s="13">
        <v>43633.0</v>
      </c>
      <c r="D91" s="13">
        <v>43655.0</v>
      </c>
      <c r="E91" s="13"/>
      <c r="F91" s="10">
        <f t="shared" si="20"/>
        <v>-43655</v>
      </c>
      <c r="G91" s="10">
        <f t="shared" si="21"/>
        <v>2</v>
      </c>
      <c r="H91" s="10"/>
      <c r="I91" s="10">
        <f t="shared" si="3"/>
        <v>7</v>
      </c>
      <c r="J91" s="10" t="str">
        <f t="shared" si="13"/>
        <v>July</v>
      </c>
      <c r="K91" s="13" t="b">
        <f t="shared" si="22"/>
        <v>0</v>
      </c>
      <c r="L91" s="12">
        <v>5698.0</v>
      </c>
      <c r="M91" s="12" t="s">
        <v>28</v>
      </c>
      <c r="N91" s="12">
        <v>358133.0</v>
      </c>
      <c r="O91" s="14">
        <v>75000.0</v>
      </c>
      <c r="P91" s="12" t="s">
        <v>354</v>
      </c>
      <c r="Q91" s="12" t="s">
        <v>141</v>
      </c>
      <c r="R91" s="12" t="str">
        <f t="shared" si="23"/>
        <v>Portland,OR</v>
      </c>
      <c r="S91" s="15" t="s">
        <v>355</v>
      </c>
      <c r="T91" s="12" t="s">
        <v>47</v>
      </c>
      <c r="U91" s="12">
        <f t="shared" si="28"/>
        <v>54</v>
      </c>
      <c r="V91" s="12" t="str">
        <f t="shared" si="29"/>
        <v>tabletop%20games</v>
      </c>
      <c r="W91" s="12" t="str">
        <f t="shared" si="26"/>
        <v>tabletop games</v>
      </c>
      <c r="X91" s="16" t="str">
        <f t="shared" si="27"/>
        <v>tabletop games</v>
      </c>
      <c r="Y91" s="16" t="b">
        <v>0</v>
      </c>
      <c r="Z91" s="12"/>
      <c r="AA91" s="12" t="s">
        <v>33</v>
      </c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ht="15.75" customHeight="1">
      <c r="A92" s="12" t="s">
        <v>356</v>
      </c>
      <c r="B92" s="13" t="s">
        <v>357</v>
      </c>
      <c r="C92" s="13">
        <v>43633.0</v>
      </c>
      <c r="D92" s="13">
        <v>43648.0</v>
      </c>
      <c r="E92" s="13">
        <v>43686.0</v>
      </c>
      <c r="F92" s="10">
        <f t="shared" si="20"/>
        <v>38</v>
      </c>
      <c r="G92" s="10">
        <f t="shared" si="21"/>
        <v>2</v>
      </c>
      <c r="H92" s="10"/>
      <c r="I92" s="10">
        <f t="shared" si="3"/>
        <v>7</v>
      </c>
      <c r="J92" s="10" t="str">
        <f t="shared" si="13"/>
        <v>July</v>
      </c>
      <c r="K92" s="13" t="b">
        <f t="shared" si="22"/>
        <v>0</v>
      </c>
      <c r="L92" s="12">
        <v>702.0</v>
      </c>
      <c r="M92" s="12" t="s">
        <v>43</v>
      </c>
      <c r="N92" s="12">
        <v>30858.0</v>
      </c>
      <c r="O92" s="14">
        <v>17000.0</v>
      </c>
      <c r="P92" s="12" t="s">
        <v>168</v>
      </c>
      <c r="Q92" s="12" t="s">
        <v>45</v>
      </c>
      <c r="R92" s="12" t="str">
        <f t="shared" si="23"/>
        <v>London,England</v>
      </c>
      <c r="S92" s="15" t="s">
        <v>31</v>
      </c>
      <c r="T92" s="12" t="s">
        <v>47</v>
      </c>
      <c r="U92" s="12">
        <f t="shared" si="28"/>
        <v>54</v>
      </c>
      <c r="V92" s="12" t="str">
        <f t="shared" si="29"/>
        <v>tabletop%20games</v>
      </c>
      <c r="W92" s="12" t="str">
        <f t="shared" si="26"/>
        <v>tabletop games</v>
      </c>
      <c r="X92" s="16" t="str">
        <f t="shared" si="27"/>
        <v>tabletop games</v>
      </c>
      <c r="Y92" s="16" t="b">
        <v>0</v>
      </c>
      <c r="Z92" s="12"/>
      <c r="AA92" s="12" t="s">
        <v>33</v>
      </c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ht="15.75" customHeight="1">
      <c r="A93" s="12" t="s">
        <v>358</v>
      </c>
      <c r="B93" s="13" t="s">
        <v>359</v>
      </c>
      <c r="C93" s="13">
        <v>43636.0</v>
      </c>
      <c r="D93" s="13">
        <v>43661.0</v>
      </c>
      <c r="E93" s="13">
        <v>43685.0</v>
      </c>
      <c r="F93" s="10">
        <f t="shared" si="20"/>
        <v>24</v>
      </c>
      <c r="G93" s="10">
        <f t="shared" si="21"/>
        <v>5</v>
      </c>
      <c r="H93" s="10"/>
      <c r="I93" s="10">
        <f t="shared" si="3"/>
        <v>7</v>
      </c>
      <c r="J93" s="10" t="str">
        <f t="shared" si="13"/>
        <v>July</v>
      </c>
      <c r="K93" s="13" t="b">
        <f t="shared" si="22"/>
        <v>0</v>
      </c>
      <c r="L93" s="12">
        <v>139.0</v>
      </c>
      <c r="M93" s="12" t="s">
        <v>28</v>
      </c>
      <c r="N93" s="12">
        <v>8522.0</v>
      </c>
      <c r="O93" s="14">
        <v>5000.0</v>
      </c>
      <c r="P93" s="12" t="s">
        <v>360</v>
      </c>
      <c r="Q93" s="12" t="s">
        <v>30</v>
      </c>
      <c r="R93" s="12" t="str">
        <f t="shared" si="23"/>
        <v>Coral Springs,FL</v>
      </c>
      <c r="S93" s="15" t="s">
        <v>31</v>
      </c>
      <c r="T93" s="12" t="s">
        <v>47</v>
      </c>
      <c r="U93" s="12">
        <f t="shared" si="28"/>
        <v>54</v>
      </c>
      <c r="V93" s="12" t="str">
        <f t="shared" si="29"/>
        <v>tabletop%20games</v>
      </c>
      <c r="W93" s="12" t="str">
        <f t="shared" si="26"/>
        <v>tabletop games</v>
      </c>
      <c r="X93" s="16" t="str">
        <f t="shared" si="27"/>
        <v>tabletop games</v>
      </c>
      <c r="Y93" s="16" t="b">
        <v>0</v>
      </c>
      <c r="Z93" s="12"/>
      <c r="AA93" s="12" t="s">
        <v>33</v>
      </c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ht="15.75" customHeight="1">
      <c r="A94" s="12" t="s">
        <v>361</v>
      </c>
      <c r="B94" s="13" t="s">
        <v>362</v>
      </c>
      <c r="C94" s="13">
        <v>43638.0</v>
      </c>
      <c r="D94" s="13">
        <v>43655.0</v>
      </c>
      <c r="E94" s="13">
        <v>43685.0</v>
      </c>
      <c r="F94" s="10">
        <f t="shared" si="20"/>
        <v>30</v>
      </c>
      <c r="G94" s="10">
        <f t="shared" si="21"/>
        <v>7</v>
      </c>
      <c r="H94" s="10"/>
      <c r="I94" s="10">
        <f t="shared" si="3"/>
        <v>7</v>
      </c>
      <c r="J94" s="10" t="str">
        <f t="shared" si="13"/>
        <v>July</v>
      </c>
      <c r="K94" s="13" t="b">
        <f t="shared" si="22"/>
        <v>0</v>
      </c>
      <c r="L94" s="12">
        <v>253.0</v>
      </c>
      <c r="M94" s="12" t="s">
        <v>28</v>
      </c>
      <c r="N94" s="12">
        <v>14564.5</v>
      </c>
      <c r="O94" s="14">
        <v>8000.0</v>
      </c>
      <c r="P94" s="12" t="s">
        <v>363</v>
      </c>
      <c r="Q94" s="12" t="s">
        <v>364</v>
      </c>
      <c r="R94" s="12" t="str">
        <f t="shared" si="23"/>
        <v>Kiev,Kiev City Municipality</v>
      </c>
      <c r="S94" s="15" t="s">
        <v>31</v>
      </c>
      <c r="T94" s="12" t="s">
        <v>59</v>
      </c>
      <c r="U94" s="12">
        <f t="shared" si="28"/>
        <v>54</v>
      </c>
      <c r="V94" s="12" t="str">
        <f t="shared" si="29"/>
        <v>playing%20cards</v>
      </c>
      <c r="W94" s="12" t="str">
        <f t="shared" si="26"/>
        <v>playing cards</v>
      </c>
      <c r="X94" s="16" t="str">
        <f t="shared" si="27"/>
        <v>playing cards</v>
      </c>
      <c r="Y94" s="16" t="b">
        <v>0</v>
      </c>
      <c r="Z94" s="12"/>
      <c r="AA94" s="12" t="s">
        <v>33</v>
      </c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ht="15.75" customHeight="1">
      <c r="A95" s="12" t="s">
        <v>365</v>
      </c>
      <c r="B95" s="13" t="s">
        <v>366</v>
      </c>
      <c r="C95" s="13">
        <v>43639.0</v>
      </c>
      <c r="D95" s="13">
        <v>43640.0</v>
      </c>
      <c r="E95" s="13">
        <v>43660.0</v>
      </c>
      <c r="F95" s="10">
        <f t="shared" si="20"/>
        <v>20</v>
      </c>
      <c r="G95" s="10">
        <f t="shared" si="21"/>
        <v>1</v>
      </c>
      <c r="H95" s="10"/>
      <c r="I95" s="10">
        <f t="shared" si="3"/>
        <v>6</v>
      </c>
      <c r="J95" s="10" t="str">
        <f t="shared" si="13"/>
        <v>June</v>
      </c>
      <c r="K95" s="13" t="b">
        <f t="shared" si="22"/>
        <v>0</v>
      </c>
      <c r="L95" s="12">
        <v>31.0</v>
      </c>
      <c r="M95" s="12" t="s">
        <v>43</v>
      </c>
      <c r="N95" s="12">
        <v>815.0</v>
      </c>
      <c r="O95" s="14">
        <v>800.0</v>
      </c>
      <c r="P95" s="12" t="s">
        <v>367</v>
      </c>
      <c r="Q95" s="12" t="s">
        <v>90</v>
      </c>
      <c r="R95" s="12" t="str">
        <f t="shared" si="23"/>
        <v>DUMBO,NY</v>
      </c>
      <c r="S95" s="15" t="s">
        <v>46</v>
      </c>
      <c r="T95" s="12" t="s">
        <v>32</v>
      </c>
      <c r="U95" s="12">
        <f t="shared" si="28"/>
        <v>54</v>
      </c>
      <c r="V95" s="12" t="str">
        <f t="shared" si="29"/>
        <v>live%20games</v>
      </c>
      <c r="W95" s="12" t="str">
        <f t="shared" si="26"/>
        <v>live games</v>
      </c>
      <c r="X95" s="16" t="str">
        <f t="shared" si="27"/>
        <v>live games</v>
      </c>
      <c r="Y95" s="16" t="b">
        <v>0</v>
      </c>
      <c r="Z95" s="12"/>
      <c r="AA95" s="12" t="s">
        <v>33</v>
      </c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ht="15.75" customHeight="1">
      <c r="A96" s="12" t="s">
        <v>368</v>
      </c>
      <c r="B96" s="13" t="s">
        <v>369</v>
      </c>
      <c r="C96" s="13">
        <v>43641.0</v>
      </c>
      <c r="D96" s="13">
        <v>43676.0</v>
      </c>
      <c r="E96" s="13">
        <v>43704.0</v>
      </c>
      <c r="F96" s="10">
        <f t="shared" si="20"/>
        <v>28</v>
      </c>
      <c r="G96" s="10">
        <f t="shared" si="21"/>
        <v>3</v>
      </c>
      <c r="H96" s="10"/>
      <c r="I96" s="10">
        <f t="shared" si="3"/>
        <v>7</v>
      </c>
      <c r="J96" s="10" t="str">
        <f t="shared" si="13"/>
        <v>July</v>
      </c>
      <c r="K96" s="13" t="b">
        <f t="shared" si="22"/>
        <v>0</v>
      </c>
      <c r="L96" s="12">
        <v>219.0</v>
      </c>
      <c r="M96" s="12" t="s">
        <v>28</v>
      </c>
      <c r="N96" s="12">
        <v>1057.0</v>
      </c>
      <c r="O96" s="14">
        <v>250.0</v>
      </c>
      <c r="P96" s="12" t="s">
        <v>273</v>
      </c>
      <c r="Q96" s="12" t="s">
        <v>194</v>
      </c>
      <c r="R96" s="12" t="str">
        <f t="shared" si="23"/>
        <v>Salt Lake City,UT</v>
      </c>
      <c r="S96" s="15" t="s">
        <v>212</v>
      </c>
      <c r="T96" s="12" t="s">
        <v>47</v>
      </c>
      <c r="U96" s="12">
        <f t="shared" si="28"/>
        <v>54</v>
      </c>
      <c r="V96" s="12" t="str">
        <f t="shared" si="29"/>
        <v>tabletop%20games</v>
      </c>
      <c r="W96" s="12" t="str">
        <f t="shared" si="26"/>
        <v>tabletop games</v>
      </c>
      <c r="X96" s="16" t="str">
        <f t="shared" si="27"/>
        <v>tabletop games</v>
      </c>
      <c r="Y96" s="16" t="b">
        <v>0</v>
      </c>
      <c r="Z96" s="12"/>
      <c r="AA96" s="12" t="s">
        <v>33</v>
      </c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ht="15.75" customHeight="1">
      <c r="A97" s="12" t="s">
        <v>370</v>
      </c>
      <c r="B97" s="13" t="s">
        <v>371</v>
      </c>
      <c r="C97" s="13">
        <v>43648.0</v>
      </c>
      <c r="D97" s="13">
        <v>43774.0</v>
      </c>
      <c r="E97" s="13">
        <v>43796.0</v>
      </c>
      <c r="F97" s="10">
        <f t="shared" si="20"/>
        <v>22</v>
      </c>
      <c r="G97" s="10">
        <f t="shared" si="21"/>
        <v>3</v>
      </c>
      <c r="H97" s="10"/>
      <c r="I97" s="10">
        <f t="shared" si="3"/>
        <v>11</v>
      </c>
      <c r="J97" s="10" t="str">
        <f t="shared" si="13"/>
        <v>November</v>
      </c>
      <c r="K97" s="13" t="b">
        <f t="shared" si="22"/>
        <v>0</v>
      </c>
      <c r="L97" s="12">
        <v>712.0</v>
      </c>
      <c r="M97" s="12" t="s">
        <v>28</v>
      </c>
      <c r="N97" s="12">
        <v>37048.0</v>
      </c>
      <c r="O97" s="14">
        <v>23000.0</v>
      </c>
      <c r="P97" s="12" t="s">
        <v>372</v>
      </c>
      <c r="Q97" s="12" t="s">
        <v>112</v>
      </c>
      <c r="R97" s="12" t="str">
        <f t="shared" si="23"/>
        <v>Oshkosh,WI</v>
      </c>
      <c r="S97" s="15" t="s">
        <v>31</v>
      </c>
      <c r="T97" s="12" t="s">
        <v>47</v>
      </c>
      <c r="U97" s="12">
        <f t="shared" si="28"/>
        <v>54</v>
      </c>
      <c r="V97" s="12" t="str">
        <f t="shared" si="29"/>
        <v>tabletop%20games</v>
      </c>
      <c r="W97" s="12" t="str">
        <f t="shared" si="26"/>
        <v>tabletop games</v>
      </c>
      <c r="X97" s="16" t="str">
        <f t="shared" si="27"/>
        <v>tabletop games</v>
      </c>
      <c r="Y97" s="16" t="b">
        <v>0</v>
      </c>
      <c r="Z97" s="12"/>
      <c r="AA97" s="12" t="s">
        <v>318</v>
      </c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ht="15.75" customHeight="1">
      <c r="A98" s="12" t="s">
        <v>373</v>
      </c>
      <c r="B98" s="13" t="s">
        <v>374</v>
      </c>
      <c r="C98" s="13">
        <v>43649.0</v>
      </c>
      <c r="D98" s="13">
        <v>43693.0</v>
      </c>
      <c r="E98" s="13">
        <v>43724.0</v>
      </c>
      <c r="F98" s="10">
        <f t="shared" si="20"/>
        <v>31</v>
      </c>
      <c r="G98" s="10">
        <f t="shared" si="21"/>
        <v>4</v>
      </c>
      <c r="H98" s="10"/>
      <c r="I98" s="10">
        <f t="shared" si="3"/>
        <v>8</v>
      </c>
      <c r="J98" s="10" t="str">
        <f t="shared" si="13"/>
        <v>August</v>
      </c>
      <c r="K98" s="13" t="b">
        <f t="shared" si="22"/>
        <v>0</v>
      </c>
      <c r="L98" s="12">
        <v>620.0</v>
      </c>
      <c r="M98" s="12" t="s">
        <v>43</v>
      </c>
      <c r="N98" s="12">
        <v>24249.0</v>
      </c>
      <c r="O98" s="14">
        <v>1000.0</v>
      </c>
      <c r="P98" s="12" t="s">
        <v>375</v>
      </c>
      <c r="Q98" s="12" t="s">
        <v>376</v>
      </c>
      <c r="R98" s="12" t="str">
        <f t="shared" si="23"/>
        <v>Edinburgh,Scotland</v>
      </c>
      <c r="S98" s="15" t="s">
        <v>31</v>
      </c>
      <c r="T98" s="12" t="s">
        <v>47</v>
      </c>
      <c r="U98" s="12">
        <f t="shared" si="28"/>
        <v>54</v>
      </c>
      <c r="V98" s="12" t="str">
        <f t="shared" si="29"/>
        <v>tabletop%20games</v>
      </c>
      <c r="W98" s="12" t="str">
        <f t="shared" si="26"/>
        <v>tabletop games</v>
      </c>
      <c r="X98" s="16" t="str">
        <f t="shared" si="27"/>
        <v>tabletop games</v>
      </c>
      <c r="Y98" s="16" t="b">
        <v>0</v>
      </c>
      <c r="Z98" s="12"/>
      <c r="AA98" s="12" t="s">
        <v>33</v>
      </c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ht="15.75" customHeight="1">
      <c r="A99" s="12" t="s">
        <v>377</v>
      </c>
      <c r="B99" s="13" t="s">
        <v>378</v>
      </c>
      <c r="C99" s="13">
        <v>43649.0</v>
      </c>
      <c r="D99" s="13">
        <v>43781.0</v>
      </c>
      <c r="E99" s="13">
        <v>43809.0</v>
      </c>
      <c r="F99" s="10">
        <f t="shared" si="20"/>
        <v>28</v>
      </c>
      <c r="G99" s="10">
        <f t="shared" si="21"/>
        <v>4</v>
      </c>
      <c r="H99" s="10"/>
      <c r="I99" s="10">
        <f t="shared" si="3"/>
        <v>11</v>
      </c>
      <c r="J99" s="10" t="str">
        <f t="shared" si="13"/>
        <v>November</v>
      </c>
      <c r="K99" s="13" t="b">
        <f t="shared" si="22"/>
        <v>0</v>
      </c>
      <c r="L99" s="12">
        <v>77.0</v>
      </c>
      <c r="M99" s="12" t="s">
        <v>63</v>
      </c>
      <c r="N99" s="12">
        <v>1411.0</v>
      </c>
      <c r="O99" s="14">
        <v>500.0</v>
      </c>
      <c r="P99" s="12" t="s">
        <v>379</v>
      </c>
      <c r="Q99" s="12" t="s">
        <v>380</v>
      </c>
      <c r="R99" s="12" t="str">
        <f t="shared" si="23"/>
        <v>Cologne,North Rhine-Westphalia</v>
      </c>
      <c r="S99" s="15" t="s">
        <v>54</v>
      </c>
      <c r="T99" s="12" t="s">
        <v>47</v>
      </c>
      <c r="U99" s="12">
        <f t="shared" si="28"/>
        <v>54</v>
      </c>
      <c r="V99" s="12" t="str">
        <f t="shared" si="29"/>
        <v>tabletop%20games</v>
      </c>
      <c r="W99" s="12" t="str">
        <f t="shared" si="26"/>
        <v>tabletop games</v>
      </c>
      <c r="X99" s="16" t="str">
        <f t="shared" si="27"/>
        <v>tabletop games</v>
      </c>
      <c r="Y99" s="16" t="b">
        <v>0</v>
      </c>
      <c r="Z99" s="12"/>
      <c r="AA99" s="12" t="s">
        <v>318</v>
      </c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ht="15.75" customHeight="1">
      <c r="A100" s="12" t="s">
        <v>381</v>
      </c>
      <c r="B100" s="13" t="s">
        <v>382</v>
      </c>
      <c r="C100" s="13">
        <v>43649.0</v>
      </c>
      <c r="D100" s="13">
        <v>43709.0</v>
      </c>
      <c r="E100" s="13">
        <v>43737.0</v>
      </c>
      <c r="F100" s="10">
        <f t="shared" si="20"/>
        <v>28</v>
      </c>
      <c r="G100" s="10">
        <f t="shared" si="21"/>
        <v>4</v>
      </c>
      <c r="H100" s="10"/>
      <c r="I100" s="10">
        <f t="shared" si="3"/>
        <v>9</v>
      </c>
      <c r="J100" s="10" t="str">
        <f t="shared" si="13"/>
        <v>September</v>
      </c>
      <c r="K100" s="13" t="b">
        <f t="shared" si="22"/>
        <v>0</v>
      </c>
      <c r="L100" s="12">
        <v>812.0</v>
      </c>
      <c r="M100" s="12" t="s">
        <v>28</v>
      </c>
      <c r="N100" s="12">
        <v>45701.01</v>
      </c>
      <c r="O100" s="14">
        <v>5000.0</v>
      </c>
      <c r="P100" s="12" t="s">
        <v>383</v>
      </c>
      <c r="Q100" s="12" t="s">
        <v>206</v>
      </c>
      <c r="R100" s="12" t="str">
        <f t="shared" si="23"/>
        <v>Austin,TX</v>
      </c>
      <c r="S100" s="15" t="s">
        <v>31</v>
      </c>
      <c r="T100" s="12" t="s">
        <v>47</v>
      </c>
      <c r="U100" s="12">
        <f t="shared" si="28"/>
        <v>54</v>
      </c>
      <c r="V100" s="12" t="str">
        <f t="shared" si="29"/>
        <v>tabletop%20games</v>
      </c>
      <c r="W100" s="12" t="str">
        <f t="shared" si="26"/>
        <v>tabletop games</v>
      </c>
      <c r="X100" s="16" t="str">
        <f t="shared" si="27"/>
        <v>tabletop games</v>
      </c>
      <c r="Y100" s="16" t="b">
        <v>0</v>
      </c>
      <c r="Z100" s="12"/>
      <c r="AA100" s="12" t="s">
        <v>33</v>
      </c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ht="15.75" customHeight="1">
      <c r="A101" s="12" t="s">
        <v>384</v>
      </c>
      <c r="B101" s="13" t="s">
        <v>385</v>
      </c>
      <c r="C101" s="13">
        <v>43650.0</v>
      </c>
      <c r="D101" s="13">
        <v>43756.0</v>
      </c>
      <c r="E101" s="13">
        <v>43786.0</v>
      </c>
      <c r="F101" s="10">
        <f t="shared" si="20"/>
        <v>30</v>
      </c>
      <c r="G101" s="10">
        <f t="shared" si="21"/>
        <v>5</v>
      </c>
      <c r="H101" s="10"/>
      <c r="I101" s="10">
        <f t="shared" si="3"/>
        <v>10</v>
      </c>
      <c r="J101" s="10" t="str">
        <f t="shared" si="13"/>
        <v>October</v>
      </c>
      <c r="K101" s="13" t="b">
        <f t="shared" si="22"/>
        <v>0</v>
      </c>
      <c r="L101" s="12">
        <v>15.0</v>
      </c>
      <c r="M101" s="12" t="s">
        <v>28</v>
      </c>
      <c r="N101" s="12">
        <v>915.0</v>
      </c>
      <c r="O101" s="14">
        <v>7500.0</v>
      </c>
      <c r="P101" s="12" t="s">
        <v>386</v>
      </c>
      <c r="Q101" s="12" t="s">
        <v>387</v>
      </c>
      <c r="R101" s="12" t="str">
        <f t="shared" si="23"/>
        <v>New Albany,IN</v>
      </c>
      <c r="S101" s="15" t="s">
        <v>31</v>
      </c>
      <c r="T101" s="12" t="s">
        <v>47</v>
      </c>
      <c r="U101" s="12">
        <f t="shared" si="28"/>
        <v>54</v>
      </c>
      <c r="V101" s="12" t="str">
        <f t="shared" si="29"/>
        <v>tabletop%20games</v>
      </c>
      <c r="W101" s="12" t="str">
        <f t="shared" si="26"/>
        <v>tabletop games</v>
      </c>
      <c r="X101" s="16" t="str">
        <f t="shared" si="27"/>
        <v>tabletop games</v>
      </c>
      <c r="Y101" s="16" t="b">
        <v>0</v>
      </c>
      <c r="Z101" s="12"/>
      <c r="AA101" s="12" t="s">
        <v>318</v>
      </c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ht="15.75" customHeight="1">
      <c r="A102" s="12" t="s">
        <v>388</v>
      </c>
      <c r="B102" s="13" t="s">
        <v>389</v>
      </c>
      <c r="C102" s="13">
        <v>43650.0</v>
      </c>
      <c r="D102" s="13">
        <v>43767.0</v>
      </c>
      <c r="E102" s="13">
        <v>43791.0</v>
      </c>
      <c r="F102" s="10">
        <f t="shared" si="20"/>
        <v>24</v>
      </c>
      <c r="G102" s="10">
        <f t="shared" si="21"/>
        <v>5</v>
      </c>
      <c r="H102" s="10"/>
      <c r="I102" s="10">
        <f t="shared" si="3"/>
        <v>10</v>
      </c>
      <c r="J102" s="10" t="str">
        <f t="shared" si="13"/>
        <v>October</v>
      </c>
      <c r="K102" s="13" t="b">
        <f t="shared" si="22"/>
        <v>0</v>
      </c>
      <c r="L102" s="12">
        <v>42.0</v>
      </c>
      <c r="M102" s="12" t="s">
        <v>51</v>
      </c>
      <c r="N102" s="12">
        <v>1784.29</v>
      </c>
      <c r="O102" s="14">
        <v>9000.0</v>
      </c>
      <c r="P102" s="12" t="s">
        <v>335</v>
      </c>
      <c r="Q102" s="12" t="s">
        <v>336</v>
      </c>
      <c r="R102" s="12" t="str">
        <f t="shared" si="23"/>
        <v>Toronto,ON</v>
      </c>
      <c r="S102" s="15" t="s">
        <v>212</v>
      </c>
      <c r="T102" s="12" t="s">
        <v>47</v>
      </c>
      <c r="U102" s="12">
        <f t="shared" si="28"/>
        <v>54</v>
      </c>
      <c r="V102" s="12" t="str">
        <f t="shared" si="29"/>
        <v>tabletop%20games</v>
      </c>
      <c r="W102" s="12" t="str">
        <f t="shared" si="26"/>
        <v>tabletop games</v>
      </c>
      <c r="X102" s="16" t="str">
        <f t="shared" si="27"/>
        <v>tabletop games</v>
      </c>
      <c r="Y102" s="16" t="b">
        <v>0</v>
      </c>
      <c r="Z102" s="12"/>
      <c r="AA102" s="12" t="s">
        <v>318</v>
      </c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ht="15.75" customHeight="1">
      <c r="A103" s="12" t="s">
        <v>390</v>
      </c>
      <c r="B103" s="13" t="s">
        <v>391</v>
      </c>
      <c r="C103" s="13">
        <v>43651.0</v>
      </c>
      <c r="D103" s="13">
        <v>43734.0</v>
      </c>
      <c r="E103" s="13">
        <v>43764.0</v>
      </c>
      <c r="F103" s="10">
        <f t="shared" si="20"/>
        <v>30</v>
      </c>
      <c r="G103" s="10">
        <f t="shared" si="21"/>
        <v>6</v>
      </c>
      <c r="H103" s="10"/>
      <c r="I103" s="10">
        <f t="shared" si="3"/>
        <v>9</v>
      </c>
      <c r="J103" s="10" t="str">
        <f t="shared" si="13"/>
        <v>September</v>
      </c>
      <c r="K103" s="13" t="b">
        <f t="shared" si="22"/>
        <v>0</v>
      </c>
      <c r="L103" s="12">
        <v>314.0</v>
      </c>
      <c r="M103" s="12" t="s">
        <v>28</v>
      </c>
      <c r="N103" s="12">
        <v>58293.0</v>
      </c>
      <c r="O103" s="14">
        <v>5000.0</v>
      </c>
      <c r="P103" s="12" t="s">
        <v>392</v>
      </c>
      <c r="Q103" s="12" t="s">
        <v>393</v>
      </c>
      <c r="R103" s="12" t="str">
        <f t="shared" si="23"/>
        <v>Nashville,TN</v>
      </c>
      <c r="S103" s="15" t="s">
        <v>31</v>
      </c>
      <c r="T103" s="12" t="s">
        <v>47</v>
      </c>
      <c r="U103" s="12">
        <f t="shared" si="28"/>
        <v>54</v>
      </c>
      <c r="V103" s="12" t="str">
        <f t="shared" si="29"/>
        <v>tabletop%20games</v>
      </c>
      <c r="W103" s="12" t="str">
        <f t="shared" si="26"/>
        <v>tabletop games</v>
      </c>
      <c r="X103" s="16" t="str">
        <f t="shared" si="27"/>
        <v>tabletop games</v>
      </c>
      <c r="Y103" s="16" t="b">
        <v>0</v>
      </c>
      <c r="Z103" s="12"/>
      <c r="AA103" s="12" t="s">
        <v>33</v>
      </c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ht="15.75" customHeight="1">
      <c r="A104" s="12" t="s">
        <v>394</v>
      </c>
      <c r="B104" s="13" t="s">
        <v>395</v>
      </c>
      <c r="C104" s="13">
        <v>43654.0</v>
      </c>
      <c r="D104" s="13">
        <v>43725.0</v>
      </c>
      <c r="E104" s="13">
        <v>43755.0</v>
      </c>
      <c r="F104" s="10">
        <f t="shared" si="20"/>
        <v>30</v>
      </c>
      <c r="G104" s="10">
        <f t="shared" si="21"/>
        <v>2</v>
      </c>
      <c r="H104" s="10"/>
      <c r="I104" s="10">
        <f t="shared" si="3"/>
        <v>9</v>
      </c>
      <c r="J104" s="10" t="str">
        <f t="shared" si="13"/>
        <v>September</v>
      </c>
      <c r="K104" s="13" t="b">
        <f t="shared" si="22"/>
        <v>0</v>
      </c>
      <c r="L104" s="12">
        <v>30.0</v>
      </c>
      <c r="M104" s="12" t="s">
        <v>28</v>
      </c>
      <c r="N104" s="12">
        <v>2123.0</v>
      </c>
      <c r="O104" s="14">
        <v>1000.0</v>
      </c>
      <c r="P104" s="12" t="s">
        <v>396</v>
      </c>
      <c r="Q104" s="12" t="s">
        <v>189</v>
      </c>
      <c r="R104" s="12" t="str">
        <f t="shared" si="23"/>
        <v>Fort Collins,CO</v>
      </c>
      <c r="S104" s="15" t="s">
        <v>397</v>
      </c>
      <c r="T104" s="12" t="s">
        <v>47</v>
      </c>
      <c r="U104" s="12">
        <f t="shared" si="28"/>
        <v>54</v>
      </c>
      <c r="V104" s="12" t="str">
        <f t="shared" si="29"/>
        <v>tabletop%20games</v>
      </c>
      <c r="W104" s="12" t="str">
        <f t="shared" si="26"/>
        <v>tabletop games</v>
      </c>
      <c r="X104" s="16" t="str">
        <f t="shared" si="27"/>
        <v>tabletop games</v>
      </c>
      <c r="Y104" s="16" t="b">
        <v>0</v>
      </c>
      <c r="Z104" s="12"/>
      <c r="AA104" s="12" t="s">
        <v>33</v>
      </c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ht="15.75" customHeight="1">
      <c r="A105" s="12" t="s">
        <v>398</v>
      </c>
      <c r="B105" s="13" t="s">
        <v>399</v>
      </c>
      <c r="C105" s="13">
        <v>43661.0</v>
      </c>
      <c r="D105" s="13">
        <v>43668.0</v>
      </c>
      <c r="E105" s="13">
        <v>43695.0</v>
      </c>
      <c r="F105" s="10">
        <f t="shared" si="20"/>
        <v>27</v>
      </c>
      <c r="G105" s="10">
        <f t="shared" si="21"/>
        <v>2</v>
      </c>
      <c r="H105" s="10"/>
      <c r="I105" s="10">
        <f t="shared" si="3"/>
        <v>7</v>
      </c>
      <c r="J105" s="10" t="str">
        <f t="shared" si="13"/>
        <v>July</v>
      </c>
      <c r="K105" s="13" t="b">
        <f t="shared" si="22"/>
        <v>0</v>
      </c>
      <c r="L105" s="12">
        <v>160.0</v>
      </c>
      <c r="M105" s="12" t="s">
        <v>63</v>
      </c>
      <c r="N105" s="12">
        <v>9831.0</v>
      </c>
      <c r="O105" s="14">
        <v>1000.0</v>
      </c>
      <c r="P105" s="12" t="s">
        <v>225</v>
      </c>
      <c r="Q105" s="12" t="s">
        <v>226</v>
      </c>
      <c r="R105" s="12" t="str">
        <f t="shared" si="23"/>
        <v>Krempe,Schleswig-Holstein</v>
      </c>
      <c r="S105" s="15" t="s">
        <v>212</v>
      </c>
      <c r="T105" s="12" t="s">
        <v>47</v>
      </c>
      <c r="U105" s="12">
        <f t="shared" si="28"/>
        <v>54</v>
      </c>
      <c r="V105" s="12" t="str">
        <f t="shared" si="29"/>
        <v>tabletop%20games</v>
      </c>
      <c r="W105" s="12" t="str">
        <f t="shared" si="26"/>
        <v>tabletop games</v>
      </c>
      <c r="X105" s="16" t="str">
        <f t="shared" si="27"/>
        <v>tabletop games</v>
      </c>
      <c r="Y105" s="16" t="b">
        <v>0</v>
      </c>
      <c r="Z105" s="12"/>
      <c r="AA105" s="12" t="s">
        <v>33</v>
      </c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ht="15.75" customHeight="1">
      <c r="A106" s="12" t="s">
        <v>400</v>
      </c>
      <c r="B106" s="13" t="s">
        <v>401</v>
      </c>
      <c r="C106" s="13">
        <v>43661.0</v>
      </c>
      <c r="D106" s="13">
        <v>43725.0</v>
      </c>
      <c r="E106" s="13">
        <v>43749.0</v>
      </c>
      <c r="F106" s="10">
        <f t="shared" si="20"/>
        <v>24</v>
      </c>
      <c r="G106" s="10">
        <f t="shared" si="21"/>
        <v>2</v>
      </c>
      <c r="H106" s="10"/>
      <c r="I106" s="10">
        <f t="shared" si="3"/>
        <v>9</v>
      </c>
      <c r="J106" s="10" t="str">
        <f t="shared" si="13"/>
        <v>September</v>
      </c>
      <c r="K106" s="13" t="b">
        <f t="shared" si="22"/>
        <v>0</v>
      </c>
      <c r="L106" s="12">
        <v>306.0</v>
      </c>
      <c r="M106" s="12" t="s">
        <v>28</v>
      </c>
      <c r="N106" s="12">
        <v>5585.0</v>
      </c>
      <c r="O106" s="14">
        <v>1000.0</v>
      </c>
      <c r="P106" s="12" t="s">
        <v>402</v>
      </c>
      <c r="Q106" s="12" t="s">
        <v>282</v>
      </c>
      <c r="R106" s="12" t="str">
        <f t="shared" si="23"/>
        <v>Marietta,GA</v>
      </c>
      <c r="S106" s="15" t="s">
        <v>397</v>
      </c>
      <c r="T106" s="12" t="s">
        <v>47</v>
      </c>
      <c r="U106" s="12">
        <f t="shared" si="28"/>
        <v>54</v>
      </c>
      <c r="V106" s="12" t="str">
        <f t="shared" si="29"/>
        <v>tabletop%20games</v>
      </c>
      <c r="W106" s="12" t="str">
        <f t="shared" si="26"/>
        <v>tabletop games</v>
      </c>
      <c r="X106" s="16" t="str">
        <f t="shared" si="27"/>
        <v>tabletop games</v>
      </c>
      <c r="Y106" s="16" t="b">
        <v>0</v>
      </c>
      <c r="Z106" s="12"/>
      <c r="AA106" s="12" t="s">
        <v>33</v>
      </c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ht="15.75" customHeight="1">
      <c r="A107" s="12" t="s">
        <v>403</v>
      </c>
      <c r="B107" s="13" t="s">
        <v>404</v>
      </c>
      <c r="C107" s="13">
        <v>43662.0</v>
      </c>
      <c r="D107" s="13">
        <v>43774.0</v>
      </c>
      <c r="E107" s="13">
        <v>43797.0</v>
      </c>
      <c r="F107" s="10">
        <f t="shared" si="20"/>
        <v>23</v>
      </c>
      <c r="G107" s="10">
        <f t="shared" si="21"/>
        <v>3</v>
      </c>
      <c r="H107" s="10"/>
      <c r="I107" s="10">
        <f t="shared" si="3"/>
        <v>11</v>
      </c>
      <c r="J107" s="10" t="str">
        <f t="shared" si="13"/>
        <v>November</v>
      </c>
      <c r="K107" s="13" t="b">
        <f t="shared" si="22"/>
        <v>0</v>
      </c>
      <c r="L107" s="12">
        <v>1609.0</v>
      </c>
      <c r="M107" s="12" t="s">
        <v>43</v>
      </c>
      <c r="N107" s="12">
        <v>136578.0</v>
      </c>
      <c r="O107" s="14">
        <v>80000.0</v>
      </c>
      <c r="P107" s="12" t="s">
        <v>405</v>
      </c>
      <c r="Q107" s="12" t="s">
        <v>406</v>
      </c>
      <c r="R107" s="12" t="str">
        <f t="shared" si="23"/>
        <v>Pozna≈Ñ,Lublin</v>
      </c>
      <c r="S107" s="15" t="s">
        <v>221</v>
      </c>
      <c r="T107" s="12" t="s">
        <v>47</v>
      </c>
      <c r="U107" s="12">
        <f t="shared" si="28"/>
        <v>54</v>
      </c>
      <c r="V107" s="12" t="str">
        <f t="shared" si="29"/>
        <v>tabletop%20games</v>
      </c>
      <c r="W107" s="12" t="str">
        <f t="shared" si="26"/>
        <v>tabletop games</v>
      </c>
      <c r="X107" s="16" t="str">
        <f t="shared" si="27"/>
        <v>tabletop games</v>
      </c>
      <c r="Y107" s="16" t="b">
        <v>0</v>
      </c>
      <c r="Z107" s="12"/>
      <c r="AA107" s="12" t="s">
        <v>318</v>
      </c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ht="15.75" customHeight="1">
      <c r="A108" s="12" t="s">
        <v>407</v>
      </c>
      <c r="B108" s="13" t="s">
        <v>408</v>
      </c>
      <c r="C108" s="13">
        <v>43663.0</v>
      </c>
      <c r="D108" s="13">
        <v>43663.0</v>
      </c>
      <c r="E108" s="13">
        <v>43683.0</v>
      </c>
      <c r="F108" s="10">
        <f t="shared" si="20"/>
        <v>20</v>
      </c>
      <c r="G108" s="10">
        <f t="shared" si="21"/>
        <v>4</v>
      </c>
      <c r="H108" s="10"/>
      <c r="I108" s="10">
        <f t="shared" si="3"/>
        <v>7</v>
      </c>
      <c r="J108" s="10" t="str">
        <f t="shared" si="13"/>
        <v>July</v>
      </c>
      <c r="K108" s="13" t="b">
        <f t="shared" si="22"/>
        <v>1</v>
      </c>
      <c r="L108" s="12">
        <v>7.0</v>
      </c>
      <c r="M108" s="12" t="s">
        <v>63</v>
      </c>
      <c r="N108" s="12">
        <v>1004.0</v>
      </c>
      <c r="O108" s="14">
        <v>1000.0</v>
      </c>
      <c r="P108" s="12" t="s">
        <v>409</v>
      </c>
      <c r="Q108" s="12" t="s">
        <v>409</v>
      </c>
      <c r="R108" s="12" t="str">
        <f t="shared" si="23"/>
        <v>Berlin,Berlin</v>
      </c>
      <c r="S108" s="15" t="s">
        <v>31</v>
      </c>
      <c r="T108" s="12" t="s">
        <v>32</v>
      </c>
      <c r="U108" s="12">
        <f t="shared" si="28"/>
        <v>54</v>
      </c>
      <c r="V108" s="12" t="str">
        <f t="shared" si="29"/>
        <v>live%20games</v>
      </c>
      <c r="W108" s="12" t="str">
        <f t="shared" si="26"/>
        <v>live games</v>
      </c>
      <c r="X108" s="16" t="str">
        <f t="shared" si="27"/>
        <v>live games</v>
      </c>
      <c r="Y108" s="16" t="b">
        <v>0</v>
      </c>
      <c r="Z108" s="12"/>
      <c r="AA108" s="12" t="s">
        <v>410</v>
      </c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ht="15.75" customHeight="1">
      <c r="A109" s="12" t="s">
        <v>411</v>
      </c>
      <c r="B109" s="13" t="s">
        <v>412</v>
      </c>
      <c r="C109" s="13">
        <v>43663.0</v>
      </c>
      <c r="D109" s="13">
        <v>43683.0</v>
      </c>
      <c r="E109" s="13">
        <v>43704.0</v>
      </c>
      <c r="F109" s="10">
        <f t="shared" si="20"/>
        <v>21</v>
      </c>
      <c r="G109" s="10">
        <f t="shared" si="21"/>
        <v>4</v>
      </c>
      <c r="H109" s="10"/>
      <c r="I109" s="10">
        <f t="shared" si="3"/>
        <v>8</v>
      </c>
      <c r="J109" s="10" t="str">
        <f t="shared" si="13"/>
        <v>August</v>
      </c>
      <c r="K109" s="13" t="b">
        <f t="shared" si="22"/>
        <v>0</v>
      </c>
      <c r="L109" s="12">
        <v>482.0</v>
      </c>
      <c r="M109" s="12" t="s">
        <v>43</v>
      </c>
      <c r="N109" s="12">
        <v>11063.0</v>
      </c>
      <c r="O109" s="14">
        <v>2000.0</v>
      </c>
      <c r="P109" s="12" t="s">
        <v>413</v>
      </c>
      <c r="Q109" s="12" t="s">
        <v>414</v>
      </c>
      <c r="R109" s="12" t="str">
        <f t="shared" si="23"/>
        <v>Bydgoszcz,Kuiavia-Pomerania</v>
      </c>
      <c r="S109" s="15" t="s">
        <v>31</v>
      </c>
      <c r="T109" s="12" t="s">
        <v>47</v>
      </c>
      <c r="U109" s="12">
        <f t="shared" si="28"/>
        <v>54</v>
      </c>
      <c r="V109" s="12" t="str">
        <f t="shared" si="29"/>
        <v>tabletop%20games</v>
      </c>
      <c r="W109" s="12" t="str">
        <f t="shared" si="26"/>
        <v>tabletop games</v>
      </c>
      <c r="X109" s="16" t="str">
        <f t="shared" si="27"/>
        <v>tabletop games</v>
      </c>
      <c r="Y109" s="16" t="b">
        <v>0</v>
      </c>
      <c r="Z109" s="12"/>
      <c r="AA109" s="12" t="s">
        <v>33</v>
      </c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ht="15.75" customHeight="1">
      <c r="A110" s="12" t="s">
        <v>415</v>
      </c>
      <c r="B110" s="13" t="s">
        <v>416</v>
      </c>
      <c r="C110" s="13">
        <v>43667.0</v>
      </c>
      <c r="D110" s="13">
        <v>43677.0</v>
      </c>
      <c r="E110" s="13">
        <v>43698.0</v>
      </c>
      <c r="F110" s="10">
        <f t="shared" si="20"/>
        <v>21</v>
      </c>
      <c r="G110" s="10">
        <f t="shared" si="21"/>
        <v>1</v>
      </c>
      <c r="H110" s="10"/>
      <c r="I110" s="10">
        <f t="shared" si="3"/>
        <v>7</v>
      </c>
      <c r="J110" s="10" t="str">
        <f t="shared" si="13"/>
        <v>July</v>
      </c>
      <c r="K110" s="13" t="b">
        <f t="shared" si="22"/>
        <v>0</v>
      </c>
      <c r="L110" s="12">
        <v>183.0</v>
      </c>
      <c r="M110" s="12" t="s">
        <v>233</v>
      </c>
      <c r="N110" s="12">
        <v>24176.0</v>
      </c>
      <c r="O110" s="14">
        <v>3000.0</v>
      </c>
      <c r="P110" s="12" t="s">
        <v>221</v>
      </c>
      <c r="Q110" s="12" t="s">
        <v>234</v>
      </c>
      <c r="R110" s="12" t="str">
        <f t="shared" si="23"/>
        <v>Hong Kong,Hong Kong Island</v>
      </c>
      <c r="S110" s="15" t="s">
        <v>54</v>
      </c>
      <c r="T110" s="12" t="s">
        <v>47</v>
      </c>
      <c r="U110" s="12">
        <f t="shared" si="28"/>
        <v>54</v>
      </c>
      <c r="V110" s="12" t="str">
        <f t="shared" si="29"/>
        <v>tabletop%20games</v>
      </c>
      <c r="W110" s="12" t="str">
        <f t="shared" si="26"/>
        <v>tabletop games</v>
      </c>
      <c r="X110" s="16" t="str">
        <f t="shared" si="27"/>
        <v>tabletop games</v>
      </c>
      <c r="Y110" s="16" t="b">
        <v>0</v>
      </c>
      <c r="Z110" s="12"/>
      <c r="AA110" s="12" t="s">
        <v>33</v>
      </c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ht="15.75" customHeight="1">
      <c r="A111" s="12" t="s">
        <v>417</v>
      </c>
      <c r="B111" s="13" t="s">
        <v>418</v>
      </c>
      <c r="C111" s="13">
        <v>43670.0</v>
      </c>
      <c r="D111" s="13">
        <v>43693.0</v>
      </c>
      <c r="E111" s="13">
        <v>43711.0</v>
      </c>
      <c r="F111" s="10">
        <f t="shared" si="20"/>
        <v>18</v>
      </c>
      <c r="G111" s="10">
        <f t="shared" si="21"/>
        <v>4</v>
      </c>
      <c r="H111" s="10"/>
      <c r="I111" s="10">
        <f t="shared" si="3"/>
        <v>8</v>
      </c>
      <c r="J111" s="10" t="str">
        <f t="shared" si="13"/>
        <v>August</v>
      </c>
      <c r="K111" s="13" t="b">
        <f t="shared" si="22"/>
        <v>0</v>
      </c>
      <c r="L111" s="12">
        <v>29.0</v>
      </c>
      <c r="M111" s="12" t="s">
        <v>28</v>
      </c>
      <c r="N111" s="12">
        <v>2612.0</v>
      </c>
      <c r="O111" s="14">
        <v>650.0</v>
      </c>
      <c r="P111" s="12" t="s">
        <v>419</v>
      </c>
      <c r="Q111" s="12" t="s">
        <v>420</v>
      </c>
      <c r="R111" s="12" t="str">
        <f t="shared" si="23"/>
        <v>Beverly,MA</v>
      </c>
      <c r="S111" s="15" t="s">
        <v>46</v>
      </c>
      <c r="T111" s="12" t="s">
        <v>47</v>
      </c>
      <c r="U111" s="12">
        <f t="shared" si="28"/>
        <v>54</v>
      </c>
      <c r="V111" s="12" t="str">
        <f t="shared" si="29"/>
        <v>tabletop%20games</v>
      </c>
      <c r="W111" s="12" t="str">
        <f t="shared" si="26"/>
        <v>tabletop games</v>
      </c>
      <c r="X111" s="16" t="str">
        <f t="shared" si="27"/>
        <v>tabletop games</v>
      </c>
      <c r="Y111" s="16" t="b">
        <v>0</v>
      </c>
      <c r="Z111" s="12"/>
      <c r="AA111" s="12" t="s">
        <v>33</v>
      </c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ht="15.75" customHeight="1">
      <c r="A112" s="12" t="s">
        <v>421</v>
      </c>
      <c r="B112" s="13" t="s">
        <v>422</v>
      </c>
      <c r="C112" s="13">
        <v>43670.0</v>
      </c>
      <c r="D112" s="13">
        <v>43676.0</v>
      </c>
      <c r="E112" s="13">
        <v>43690.0</v>
      </c>
      <c r="F112" s="10">
        <f t="shared" si="20"/>
        <v>14</v>
      </c>
      <c r="G112" s="10">
        <f t="shared" si="21"/>
        <v>4</v>
      </c>
      <c r="H112" s="10"/>
      <c r="I112" s="10">
        <f t="shared" si="3"/>
        <v>7</v>
      </c>
      <c r="J112" s="10" t="str">
        <f t="shared" si="13"/>
        <v>July</v>
      </c>
      <c r="K112" s="13" t="b">
        <f t="shared" si="22"/>
        <v>0</v>
      </c>
      <c r="L112" s="12">
        <v>102.0</v>
      </c>
      <c r="M112" s="12" t="s">
        <v>28</v>
      </c>
      <c r="N112" s="12">
        <v>2145.0</v>
      </c>
      <c r="O112" s="14">
        <v>500.0</v>
      </c>
      <c r="P112" s="12" t="s">
        <v>423</v>
      </c>
      <c r="Q112" s="12" t="s">
        <v>393</v>
      </c>
      <c r="R112" s="12" t="str">
        <f t="shared" si="23"/>
        <v>Memphis,TN</v>
      </c>
      <c r="S112" s="15" t="s">
        <v>31</v>
      </c>
      <c r="T112" s="12" t="s">
        <v>47</v>
      </c>
      <c r="U112" s="12">
        <f t="shared" si="28"/>
        <v>54</v>
      </c>
      <c r="V112" s="12" t="str">
        <f t="shared" si="29"/>
        <v>tabletop%20games</v>
      </c>
      <c r="W112" s="12" t="str">
        <f t="shared" si="26"/>
        <v>tabletop games</v>
      </c>
      <c r="X112" s="16" t="str">
        <f t="shared" si="27"/>
        <v>tabletop games</v>
      </c>
      <c r="Y112" s="16" t="b">
        <v>0</v>
      </c>
      <c r="Z112" s="12"/>
      <c r="AA112" s="12" t="s">
        <v>33</v>
      </c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ht="15.75" customHeight="1">
      <c r="A113" s="12" t="s">
        <v>424</v>
      </c>
      <c r="B113" s="13" t="s">
        <v>425</v>
      </c>
      <c r="C113" s="13">
        <v>43671.0</v>
      </c>
      <c r="D113" s="13">
        <v>43690.0</v>
      </c>
      <c r="E113" s="13">
        <v>43735.0</v>
      </c>
      <c r="F113" s="10">
        <f t="shared" si="20"/>
        <v>45</v>
      </c>
      <c r="G113" s="10">
        <f t="shared" si="21"/>
        <v>5</v>
      </c>
      <c r="H113" s="10"/>
      <c r="I113" s="10">
        <f t="shared" si="3"/>
        <v>8</v>
      </c>
      <c r="J113" s="10" t="str">
        <f t="shared" si="13"/>
        <v>August</v>
      </c>
      <c r="K113" s="13" t="b">
        <f t="shared" si="22"/>
        <v>0</v>
      </c>
      <c r="L113" s="12">
        <v>26.0</v>
      </c>
      <c r="M113" s="12" t="s">
        <v>51</v>
      </c>
      <c r="N113" s="12">
        <v>1427.29</v>
      </c>
      <c r="O113" s="14">
        <v>20000.0</v>
      </c>
      <c r="P113" s="12" t="s">
        <v>426</v>
      </c>
      <c r="Q113" s="12" t="s">
        <v>427</v>
      </c>
      <c r="R113" s="12" t="str">
        <f t="shared" si="23"/>
        <v>Calgary,AB</v>
      </c>
      <c r="S113" s="15" t="s">
        <v>31</v>
      </c>
      <c r="T113" s="12" t="s">
        <v>32</v>
      </c>
      <c r="U113" s="12">
        <f t="shared" si="28"/>
        <v>54</v>
      </c>
      <c r="V113" s="12" t="str">
        <f t="shared" si="29"/>
        <v>live%20games</v>
      </c>
      <c r="W113" s="12" t="str">
        <f t="shared" si="26"/>
        <v>live games</v>
      </c>
      <c r="X113" s="16" t="str">
        <f t="shared" si="27"/>
        <v>live games</v>
      </c>
      <c r="Y113" s="16" t="b">
        <v>0</v>
      </c>
      <c r="Z113" s="12"/>
      <c r="AA113" s="12" t="s">
        <v>39</v>
      </c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ht="15.75" customHeight="1">
      <c r="A114" s="12" t="s">
        <v>428</v>
      </c>
      <c r="B114" s="13" t="s">
        <v>429</v>
      </c>
      <c r="C114" s="13">
        <v>43672.0</v>
      </c>
      <c r="D114" s="13">
        <v>43682.0</v>
      </c>
      <c r="E114" s="13">
        <v>43690.0</v>
      </c>
      <c r="F114" s="10">
        <f t="shared" si="20"/>
        <v>8</v>
      </c>
      <c r="G114" s="10">
        <f t="shared" si="21"/>
        <v>6</v>
      </c>
      <c r="H114" s="10"/>
      <c r="I114" s="10">
        <f t="shared" si="3"/>
        <v>8</v>
      </c>
      <c r="J114" s="10" t="str">
        <f t="shared" si="13"/>
        <v>August</v>
      </c>
      <c r="K114" s="13" t="b">
        <f t="shared" si="22"/>
        <v>0</v>
      </c>
      <c r="L114" s="12">
        <v>17.0</v>
      </c>
      <c r="M114" s="12" t="s">
        <v>43</v>
      </c>
      <c r="N114" s="12">
        <v>367.0</v>
      </c>
      <c r="O114" s="14">
        <v>20.0</v>
      </c>
      <c r="P114" s="12" t="s">
        <v>430</v>
      </c>
      <c r="Q114" s="12" t="s">
        <v>45</v>
      </c>
      <c r="R114" s="12" t="str">
        <f t="shared" si="23"/>
        <v>Northampton,England</v>
      </c>
      <c r="S114" s="15" t="s">
        <v>66</v>
      </c>
      <c r="T114" s="12" t="s">
        <v>47</v>
      </c>
      <c r="U114" s="12">
        <f t="shared" si="28"/>
        <v>54</v>
      </c>
      <c r="V114" s="12" t="str">
        <f t="shared" si="29"/>
        <v>tabletop%20games</v>
      </c>
      <c r="W114" s="12" t="str">
        <f t="shared" si="26"/>
        <v>tabletop games</v>
      </c>
      <c r="X114" s="16" t="str">
        <f t="shared" si="27"/>
        <v>tabletop games</v>
      </c>
      <c r="Y114" s="16" t="b">
        <v>0</v>
      </c>
      <c r="Z114" s="12"/>
      <c r="AA114" s="12" t="s">
        <v>33</v>
      </c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ht="15.75" customHeight="1">
      <c r="A115" s="12" t="s">
        <v>431</v>
      </c>
      <c r="B115" s="13" t="s">
        <v>432</v>
      </c>
      <c r="C115" s="13">
        <v>43675.0</v>
      </c>
      <c r="D115" s="13">
        <v>43709.0</v>
      </c>
      <c r="E115" s="13">
        <v>43739.0</v>
      </c>
      <c r="F115" s="10">
        <f t="shared" si="20"/>
        <v>30</v>
      </c>
      <c r="G115" s="10">
        <f t="shared" si="21"/>
        <v>2</v>
      </c>
      <c r="H115" s="10"/>
      <c r="I115" s="10">
        <f t="shared" si="3"/>
        <v>9</v>
      </c>
      <c r="J115" s="10" t="str">
        <f t="shared" si="13"/>
        <v>September</v>
      </c>
      <c r="K115" s="13" t="b">
        <f t="shared" si="22"/>
        <v>0</v>
      </c>
      <c r="L115" s="12">
        <v>105.0</v>
      </c>
      <c r="M115" s="12" t="s">
        <v>28</v>
      </c>
      <c r="N115" s="12">
        <v>4527.0</v>
      </c>
      <c r="O115" s="14">
        <v>1000.0</v>
      </c>
      <c r="P115" s="12" t="s">
        <v>433</v>
      </c>
      <c r="Q115" s="12" t="s">
        <v>189</v>
      </c>
      <c r="R115" s="12" t="str">
        <f t="shared" si="23"/>
        <v>Colorado Springs,CO</v>
      </c>
      <c r="S115" s="15" t="s">
        <v>46</v>
      </c>
      <c r="T115" s="12" t="s">
        <v>47</v>
      </c>
      <c r="U115" s="12">
        <f t="shared" si="28"/>
        <v>54</v>
      </c>
      <c r="V115" s="12" t="str">
        <f t="shared" si="29"/>
        <v>tabletop%20games</v>
      </c>
      <c r="W115" s="12" t="str">
        <f t="shared" si="26"/>
        <v>tabletop games</v>
      </c>
      <c r="X115" s="16" t="str">
        <f t="shared" si="27"/>
        <v>tabletop games</v>
      </c>
      <c r="Y115" s="16" t="b">
        <v>0</v>
      </c>
      <c r="Z115" s="12"/>
      <c r="AA115" s="12" t="s">
        <v>33</v>
      </c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ht="15.75" customHeight="1">
      <c r="A116" s="12" t="s">
        <v>434</v>
      </c>
      <c r="B116" s="13" t="s">
        <v>435</v>
      </c>
      <c r="C116" s="13">
        <v>43676.0</v>
      </c>
      <c r="D116" s="13"/>
      <c r="E116" s="13">
        <v>43709.0</v>
      </c>
      <c r="F116" s="10">
        <f t="shared" si="20"/>
        <v>43709</v>
      </c>
      <c r="G116" s="10">
        <f t="shared" si="21"/>
        <v>3</v>
      </c>
      <c r="H116" s="10"/>
      <c r="I116" s="10">
        <f t="shared" si="3"/>
        <v>12</v>
      </c>
      <c r="J116" s="10" t="str">
        <f t="shared" si="13"/>
        <v>December</v>
      </c>
      <c r="K116" s="13" t="b">
        <f t="shared" si="22"/>
        <v>0</v>
      </c>
      <c r="L116" s="12">
        <v>23.0</v>
      </c>
      <c r="M116" s="12" t="s">
        <v>28</v>
      </c>
      <c r="N116" s="12">
        <v>821.0</v>
      </c>
      <c r="O116" s="14">
        <v>750.0</v>
      </c>
      <c r="P116" s="12" t="s">
        <v>172</v>
      </c>
      <c r="Q116" s="12" t="s">
        <v>173</v>
      </c>
      <c r="R116" s="12" t="str">
        <f t="shared" si="23"/>
        <v>Chicago,IL</v>
      </c>
      <c r="S116" s="15" t="s">
        <v>31</v>
      </c>
      <c r="T116" s="12" t="s">
        <v>32</v>
      </c>
      <c r="U116" s="12">
        <f t="shared" si="28"/>
        <v>54</v>
      </c>
      <c r="V116" s="12" t="str">
        <f t="shared" si="29"/>
        <v>live%20games</v>
      </c>
      <c r="W116" s="12" t="str">
        <f t="shared" si="26"/>
        <v>live games</v>
      </c>
      <c r="X116" s="16" t="str">
        <f t="shared" si="27"/>
        <v>live games</v>
      </c>
      <c r="Y116" s="16" t="b">
        <v>0</v>
      </c>
      <c r="Z116" s="12"/>
      <c r="AA116" s="12" t="s">
        <v>33</v>
      </c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ht="15.75" customHeight="1">
      <c r="A117" s="12" t="s">
        <v>436</v>
      </c>
      <c r="B117" s="13" t="s">
        <v>437</v>
      </c>
      <c r="C117" s="13">
        <v>43681.0</v>
      </c>
      <c r="D117" s="13">
        <v>43685.0</v>
      </c>
      <c r="E117" s="13">
        <v>43704.0</v>
      </c>
      <c r="F117" s="10">
        <f t="shared" si="20"/>
        <v>19</v>
      </c>
      <c r="G117" s="10">
        <f t="shared" si="21"/>
        <v>1</v>
      </c>
      <c r="H117" s="10"/>
      <c r="I117" s="10">
        <f t="shared" si="3"/>
        <v>8</v>
      </c>
      <c r="J117" s="10" t="str">
        <f t="shared" si="13"/>
        <v>August</v>
      </c>
      <c r="K117" s="13" t="b">
        <f t="shared" si="22"/>
        <v>0</v>
      </c>
      <c r="L117" s="12">
        <v>39.0</v>
      </c>
      <c r="M117" s="12" t="s">
        <v>63</v>
      </c>
      <c r="N117" s="12">
        <v>1416.0</v>
      </c>
      <c r="O117" s="14">
        <v>1.0</v>
      </c>
      <c r="P117" s="12" t="s">
        <v>438</v>
      </c>
      <c r="Q117" s="12" t="s">
        <v>65</v>
      </c>
      <c r="R117" s="12" t="str">
        <f t="shared" si="23"/>
        <v>Milano,Lombardy</v>
      </c>
      <c r="S117" s="15" t="s">
        <v>31</v>
      </c>
      <c r="T117" s="12" t="s">
        <v>47</v>
      </c>
      <c r="U117" s="12">
        <f t="shared" si="28"/>
        <v>54</v>
      </c>
      <c r="V117" s="12" t="str">
        <f t="shared" si="29"/>
        <v>tabletop%20games</v>
      </c>
      <c r="W117" s="12" t="str">
        <f t="shared" si="26"/>
        <v>tabletop games</v>
      </c>
      <c r="X117" s="16" t="str">
        <f t="shared" si="27"/>
        <v>tabletop games</v>
      </c>
      <c r="Y117" s="16" t="b">
        <v>0</v>
      </c>
      <c r="Z117" s="12"/>
      <c r="AA117" s="12" t="s">
        <v>33</v>
      </c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ht="15.75" customHeight="1">
      <c r="A118" s="12" t="s">
        <v>439</v>
      </c>
      <c r="B118" s="13" t="s">
        <v>440</v>
      </c>
      <c r="C118" s="13">
        <v>43682.0</v>
      </c>
      <c r="D118" s="13">
        <v>43776.0</v>
      </c>
      <c r="E118" s="13">
        <v>43791.0</v>
      </c>
      <c r="F118" s="10">
        <f t="shared" si="20"/>
        <v>15</v>
      </c>
      <c r="G118" s="10">
        <f t="shared" si="21"/>
        <v>2</v>
      </c>
      <c r="H118" s="10"/>
      <c r="I118" s="10">
        <f t="shared" si="3"/>
        <v>11</v>
      </c>
      <c r="J118" s="10" t="str">
        <f t="shared" si="13"/>
        <v>November</v>
      </c>
      <c r="K118" s="13" t="b">
        <f t="shared" si="22"/>
        <v>0</v>
      </c>
      <c r="L118" s="12">
        <v>21.0</v>
      </c>
      <c r="M118" s="12" t="s">
        <v>114</v>
      </c>
      <c r="N118" s="12">
        <v>741.0</v>
      </c>
      <c r="O118" s="14">
        <v>1500.0</v>
      </c>
      <c r="P118" s="12" t="s">
        <v>441</v>
      </c>
      <c r="Q118" s="12" t="s">
        <v>45</v>
      </c>
      <c r="R118" s="12" t="str">
        <f t="shared" si="23"/>
        <v>Cambridgeshire,England</v>
      </c>
      <c r="S118" s="15" t="s">
        <v>31</v>
      </c>
      <c r="T118" s="12" t="s">
        <v>47</v>
      </c>
      <c r="U118" s="12">
        <f t="shared" si="28"/>
        <v>54</v>
      </c>
      <c r="V118" s="12" t="str">
        <f t="shared" si="29"/>
        <v>tabletop%20games</v>
      </c>
      <c r="W118" s="12" t="str">
        <f t="shared" si="26"/>
        <v>tabletop games</v>
      </c>
      <c r="X118" s="16" t="str">
        <f t="shared" si="27"/>
        <v>tabletop games</v>
      </c>
      <c r="Y118" s="16" t="b">
        <v>0</v>
      </c>
      <c r="Z118" s="12"/>
      <c r="AA118" s="12" t="s">
        <v>318</v>
      </c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ht="15.75" customHeight="1">
      <c r="A119" s="12" t="s">
        <v>442</v>
      </c>
      <c r="B119" s="13" t="s">
        <v>443</v>
      </c>
      <c r="C119" s="13">
        <v>43686.0</v>
      </c>
      <c r="D119" s="13">
        <v>43692.0</v>
      </c>
      <c r="E119" s="13">
        <v>43722.0</v>
      </c>
      <c r="F119" s="10">
        <f t="shared" si="20"/>
        <v>30</v>
      </c>
      <c r="G119" s="10">
        <f t="shared" si="21"/>
        <v>6</v>
      </c>
      <c r="H119" s="10"/>
      <c r="I119" s="10">
        <f t="shared" si="3"/>
        <v>8</v>
      </c>
      <c r="J119" s="10" t="str">
        <f t="shared" si="13"/>
        <v>August</v>
      </c>
      <c r="K119" s="13" t="b">
        <f t="shared" si="22"/>
        <v>0</v>
      </c>
      <c r="L119" s="12">
        <v>944.0</v>
      </c>
      <c r="M119" s="12" t="s">
        <v>28</v>
      </c>
      <c r="N119" s="12">
        <v>120066.0</v>
      </c>
      <c r="O119" s="14">
        <v>7000.0</v>
      </c>
      <c r="P119" s="12" t="s">
        <v>74</v>
      </c>
      <c r="Q119" s="12" t="s">
        <v>58</v>
      </c>
      <c r="R119" s="12" t="str">
        <f t="shared" si="23"/>
        <v>Los Angeles,CA</v>
      </c>
      <c r="S119" s="15" t="s">
        <v>31</v>
      </c>
      <c r="T119" s="12" t="s">
        <v>59</v>
      </c>
      <c r="U119" s="12">
        <f t="shared" si="28"/>
        <v>54</v>
      </c>
      <c r="V119" s="12" t="str">
        <f t="shared" si="29"/>
        <v>playing%20cards</v>
      </c>
      <c r="W119" s="12" t="str">
        <f t="shared" si="26"/>
        <v>playing cards</v>
      </c>
      <c r="X119" s="16" t="str">
        <f t="shared" si="27"/>
        <v>playing cards</v>
      </c>
      <c r="Y119" s="16" t="b">
        <v>1</v>
      </c>
      <c r="Z119" s="12"/>
      <c r="AA119" s="12" t="s">
        <v>33</v>
      </c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ht="15.75" customHeight="1">
      <c r="A120" s="12" t="s">
        <v>444</v>
      </c>
      <c r="B120" s="13" t="s">
        <v>445</v>
      </c>
      <c r="C120" s="13">
        <v>43686.0</v>
      </c>
      <c r="D120" s="13">
        <v>43732.0</v>
      </c>
      <c r="E120" s="13">
        <v>43756.0</v>
      </c>
      <c r="F120" s="10">
        <f t="shared" si="20"/>
        <v>24</v>
      </c>
      <c r="G120" s="10">
        <f t="shared" si="21"/>
        <v>6</v>
      </c>
      <c r="H120" s="10"/>
      <c r="I120" s="10">
        <f t="shared" si="3"/>
        <v>9</v>
      </c>
      <c r="J120" s="10" t="str">
        <f t="shared" si="13"/>
        <v>September</v>
      </c>
      <c r="K120" s="13" t="b">
        <f t="shared" si="22"/>
        <v>0</v>
      </c>
      <c r="L120" s="12">
        <v>657.0</v>
      </c>
      <c r="M120" s="12" t="s">
        <v>28</v>
      </c>
      <c r="N120" s="12">
        <v>18819.0</v>
      </c>
      <c r="O120" s="14">
        <v>15000.0</v>
      </c>
      <c r="P120" s="12" t="s">
        <v>446</v>
      </c>
      <c r="Q120" s="12" t="s">
        <v>70</v>
      </c>
      <c r="R120" s="12" t="str">
        <f t="shared" si="23"/>
        <v>Surprise,AZ</v>
      </c>
      <c r="S120" s="15" t="s">
        <v>31</v>
      </c>
      <c r="T120" s="12" t="s">
        <v>47</v>
      </c>
      <c r="U120" s="12">
        <f t="shared" si="28"/>
        <v>54</v>
      </c>
      <c r="V120" s="12" t="str">
        <f t="shared" si="29"/>
        <v>tabletop%20games</v>
      </c>
      <c r="W120" s="12" t="str">
        <f t="shared" si="26"/>
        <v>tabletop games</v>
      </c>
      <c r="X120" s="16" t="str">
        <f t="shared" si="27"/>
        <v>tabletop games</v>
      </c>
      <c r="Y120" s="16" t="b">
        <v>0</v>
      </c>
      <c r="Z120" s="12"/>
      <c r="AA120" s="12" t="s">
        <v>33</v>
      </c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ht="15.75" customHeight="1">
      <c r="A121" s="12" t="s">
        <v>447</v>
      </c>
      <c r="B121" s="13" t="s">
        <v>448</v>
      </c>
      <c r="C121" s="13">
        <v>43687.0</v>
      </c>
      <c r="D121" s="13">
        <v>43692.0</v>
      </c>
      <c r="E121" s="13">
        <v>43713.0</v>
      </c>
      <c r="F121" s="10">
        <f t="shared" si="20"/>
        <v>21</v>
      </c>
      <c r="G121" s="10">
        <f t="shared" si="21"/>
        <v>7</v>
      </c>
      <c r="H121" s="10"/>
      <c r="I121" s="10">
        <f t="shared" si="3"/>
        <v>8</v>
      </c>
      <c r="J121" s="10" t="str">
        <f t="shared" si="13"/>
        <v>August</v>
      </c>
      <c r="K121" s="13" t="b">
        <f t="shared" si="22"/>
        <v>0</v>
      </c>
      <c r="L121" s="12">
        <v>7838.0</v>
      </c>
      <c r="M121" s="12" t="s">
        <v>28</v>
      </c>
      <c r="N121" s="12">
        <v>431368.21</v>
      </c>
      <c r="O121" s="14">
        <v>25000.0</v>
      </c>
      <c r="P121" s="12" t="s">
        <v>449</v>
      </c>
      <c r="Q121" s="12" t="s">
        <v>194</v>
      </c>
      <c r="R121" s="12" t="str">
        <f t="shared" si="23"/>
        <v>Centerville,UT</v>
      </c>
      <c r="S121" s="15" t="s">
        <v>31</v>
      </c>
      <c r="T121" s="12" t="s">
        <v>47</v>
      </c>
      <c r="U121" s="12">
        <f t="shared" si="28"/>
        <v>54</v>
      </c>
      <c r="V121" s="12" t="str">
        <f t="shared" si="29"/>
        <v>tabletop%20games</v>
      </c>
      <c r="W121" s="12" t="str">
        <f t="shared" si="26"/>
        <v>tabletop games</v>
      </c>
      <c r="X121" s="16" t="str">
        <f t="shared" si="27"/>
        <v>tabletop games</v>
      </c>
      <c r="Y121" s="16" t="b">
        <v>1</v>
      </c>
      <c r="Z121" s="12"/>
      <c r="AA121" s="12" t="s">
        <v>33</v>
      </c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ht="15.75" customHeight="1">
      <c r="A122" s="12" t="s">
        <v>450</v>
      </c>
      <c r="B122" s="13" t="s">
        <v>451</v>
      </c>
      <c r="C122" s="13">
        <v>43688.0</v>
      </c>
      <c r="D122" s="13">
        <v>43753.0</v>
      </c>
      <c r="E122" s="13">
        <v>43784.0</v>
      </c>
      <c r="F122" s="10">
        <f t="shared" si="20"/>
        <v>31</v>
      </c>
      <c r="G122" s="10">
        <f t="shared" si="21"/>
        <v>1</v>
      </c>
      <c r="H122" s="10"/>
      <c r="I122" s="10">
        <f t="shared" si="3"/>
        <v>10</v>
      </c>
      <c r="J122" s="10" t="str">
        <f t="shared" si="13"/>
        <v>October</v>
      </c>
      <c r="K122" s="13" t="b">
        <f t="shared" si="22"/>
        <v>0</v>
      </c>
      <c r="L122" s="12">
        <v>105.0</v>
      </c>
      <c r="M122" s="12" t="s">
        <v>28</v>
      </c>
      <c r="N122" s="12">
        <v>6553.0</v>
      </c>
      <c r="O122" s="14">
        <v>5500.0</v>
      </c>
      <c r="P122" s="12" t="s">
        <v>452</v>
      </c>
      <c r="Q122" s="12" t="s">
        <v>119</v>
      </c>
      <c r="R122" s="12" t="str">
        <f t="shared" si="23"/>
        <v>Bangor,PA</v>
      </c>
      <c r="S122" s="15" t="s">
        <v>221</v>
      </c>
      <c r="T122" s="12" t="s">
        <v>47</v>
      </c>
      <c r="U122" s="12">
        <f t="shared" si="28"/>
        <v>54</v>
      </c>
      <c r="V122" s="12" t="str">
        <f t="shared" si="29"/>
        <v>tabletop%20games</v>
      </c>
      <c r="W122" s="12" t="str">
        <f t="shared" si="26"/>
        <v>tabletop games</v>
      </c>
      <c r="X122" s="16" t="str">
        <f t="shared" si="27"/>
        <v>tabletop games</v>
      </c>
      <c r="Y122" s="16" t="b">
        <v>0</v>
      </c>
      <c r="Z122" s="12"/>
      <c r="AA122" s="12" t="s">
        <v>318</v>
      </c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ht="15.75" customHeight="1">
      <c r="A123" s="12" t="s">
        <v>453</v>
      </c>
      <c r="B123" s="13" t="s">
        <v>454</v>
      </c>
      <c r="C123" s="13">
        <v>43691.0</v>
      </c>
      <c r="D123" s="13">
        <v>43692.0</v>
      </c>
      <c r="E123" s="13">
        <v>43707.0</v>
      </c>
      <c r="F123" s="10">
        <f t="shared" si="20"/>
        <v>15</v>
      </c>
      <c r="G123" s="10">
        <f t="shared" si="21"/>
        <v>4</v>
      </c>
      <c r="H123" s="10"/>
      <c r="I123" s="10">
        <f t="shared" si="3"/>
        <v>8</v>
      </c>
      <c r="J123" s="10" t="str">
        <f t="shared" si="13"/>
        <v>August</v>
      </c>
      <c r="K123" s="13" t="b">
        <f t="shared" si="22"/>
        <v>0</v>
      </c>
      <c r="L123" s="12">
        <v>302.0</v>
      </c>
      <c r="M123" s="12" t="s">
        <v>28</v>
      </c>
      <c r="N123" s="12">
        <v>14147.0</v>
      </c>
      <c r="O123" s="14">
        <v>250.0</v>
      </c>
      <c r="P123" s="12" t="s">
        <v>455</v>
      </c>
      <c r="Q123" s="12" t="s">
        <v>37</v>
      </c>
      <c r="R123" s="12" t="str">
        <f t="shared" si="23"/>
        <v>Richmond,VA</v>
      </c>
      <c r="S123" s="15" t="s">
        <v>456</v>
      </c>
      <c r="T123" s="12" t="s">
        <v>47</v>
      </c>
      <c r="U123" s="12">
        <f t="shared" si="28"/>
        <v>54</v>
      </c>
      <c r="V123" s="12" t="str">
        <f t="shared" si="29"/>
        <v>tabletop%20games</v>
      </c>
      <c r="W123" s="12" t="str">
        <f t="shared" si="26"/>
        <v>tabletop games</v>
      </c>
      <c r="X123" s="16" t="str">
        <f t="shared" si="27"/>
        <v>tabletop games</v>
      </c>
      <c r="Y123" s="16" t="b">
        <v>0</v>
      </c>
      <c r="Z123" s="12"/>
      <c r="AA123" s="12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ht="15.75" customHeight="1">
      <c r="A124" s="12" t="s">
        <v>457</v>
      </c>
      <c r="B124" s="13" t="s">
        <v>458</v>
      </c>
      <c r="C124" s="13">
        <v>43692.0</v>
      </c>
      <c r="D124" s="13">
        <v>43706.0</v>
      </c>
      <c r="E124" s="13">
        <v>43739.0</v>
      </c>
      <c r="F124" s="10">
        <f t="shared" si="20"/>
        <v>33</v>
      </c>
      <c r="G124" s="10">
        <f t="shared" si="21"/>
        <v>5</v>
      </c>
      <c r="H124" s="10"/>
      <c r="I124" s="10">
        <f t="shared" si="3"/>
        <v>8</v>
      </c>
      <c r="J124" s="10" t="str">
        <f t="shared" si="13"/>
        <v>August</v>
      </c>
      <c r="K124" s="13" t="b">
        <f t="shared" si="22"/>
        <v>0</v>
      </c>
      <c r="L124" s="12">
        <v>5.0</v>
      </c>
      <c r="M124" s="12" t="s">
        <v>28</v>
      </c>
      <c r="N124" s="12">
        <v>14.0</v>
      </c>
      <c r="O124" s="14">
        <v>250.0</v>
      </c>
      <c r="P124" s="12" t="s">
        <v>459</v>
      </c>
      <c r="Q124" s="12" t="s">
        <v>30</v>
      </c>
      <c r="R124" s="12" t="str">
        <f t="shared" si="23"/>
        <v>Miami,FL</v>
      </c>
      <c r="S124" s="15" t="s">
        <v>460</v>
      </c>
      <c r="T124" s="12" t="s">
        <v>38</v>
      </c>
      <c r="U124" s="12">
        <f t="shared" si="28"/>
        <v>54</v>
      </c>
      <c r="V124" s="12" t="str">
        <f t="shared" si="29"/>
        <v>mobile%20games</v>
      </c>
      <c r="W124" s="12" t="str">
        <f t="shared" si="26"/>
        <v>mobile games</v>
      </c>
      <c r="X124" s="16" t="str">
        <f t="shared" si="27"/>
        <v>mobile games</v>
      </c>
      <c r="Y124" s="16" t="b">
        <v>0</v>
      </c>
      <c r="Z124" s="12"/>
      <c r="AA124" s="12" t="s">
        <v>39</v>
      </c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ht="15.75" customHeight="1">
      <c r="A125" s="12" t="s">
        <v>461</v>
      </c>
      <c r="B125" s="13" t="s">
        <v>462</v>
      </c>
      <c r="C125" s="13">
        <v>43692.0</v>
      </c>
      <c r="D125" s="13">
        <v>43699.0</v>
      </c>
      <c r="E125" s="13">
        <v>43714.0</v>
      </c>
      <c r="F125" s="10">
        <f t="shared" si="20"/>
        <v>15</v>
      </c>
      <c r="G125" s="10">
        <f t="shared" si="21"/>
        <v>5</v>
      </c>
      <c r="H125" s="10"/>
      <c r="I125" s="10">
        <f t="shared" si="3"/>
        <v>8</v>
      </c>
      <c r="J125" s="10" t="str">
        <f t="shared" si="13"/>
        <v>August</v>
      </c>
      <c r="K125" s="13" t="b">
        <f t="shared" si="22"/>
        <v>0</v>
      </c>
      <c r="L125" s="12">
        <v>118.0</v>
      </c>
      <c r="M125" s="12" t="s">
        <v>233</v>
      </c>
      <c r="N125" s="12">
        <v>32134.0</v>
      </c>
      <c r="O125" s="14">
        <v>30000.0</v>
      </c>
      <c r="P125" s="12" t="s">
        <v>221</v>
      </c>
      <c r="Q125" s="12" t="s">
        <v>234</v>
      </c>
      <c r="R125" s="12" t="str">
        <f t="shared" si="23"/>
        <v>Hong Kong,Hong Kong Island</v>
      </c>
      <c r="S125" s="15" t="s">
        <v>54</v>
      </c>
      <c r="T125" s="12" t="s">
        <v>59</v>
      </c>
      <c r="U125" s="12">
        <f t="shared" si="28"/>
        <v>54</v>
      </c>
      <c r="V125" s="12" t="str">
        <f t="shared" si="29"/>
        <v>playing%20cards</v>
      </c>
      <c r="W125" s="12" t="str">
        <f t="shared" si="26"/>
        <v>playing cards</v>
      </c>
      <c r="X125" s="16" t="str">
        <f t="shared" si="27"/>
        <v>playing cards</v>
      </c>
      <c r="Y125" s="16" t="b">
        <v>0</v>
      </c>
      <c r="Z125" s="12"/>
      <c r="AA125" s="12" t="s">
        <v>33</v>
      </c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ht="15.75" customHeight="1">
      <c r="A126" s="12" t="s">
        <v>463</v>
      </c>
      <c r="B126" s="13" t="s">
        <v>464</v>
      </c>
      <c r="C126" s="13">
        <v>43697.0</v>
      </c>
      <c r="D126" s="13">
        <v>43767.0</v>
      </c>
      <c r="E126" s="13">
        <v>43798.0</v>
      </c>
      <c r="F126" s="10">
        <f t="shared" si="20"/>
        <v>31</v>
      </c>
      <c r="G126" s="10">
        <f t="shared" si="21"/>
        <v>3</v>
      </c>
      <c r="H126" s="10"/>
      <c r="I126" s="10">
        <f t="shared" si="3"/>
        <v>10</v>
      </c>
      <c r="J126" s="10" t="str">
        <f t="shared" si="13"/>
        <v>October</v>
      </c>
      <c r="K126" s="13" t="b">
        <f t="shared" si="22"/>
        <v>0</v>
      </c>
      <c r="L126" s="12">
        <v>57.0</v>
      </c>
      <c r="M126" s="12" t="s">
        <v>63</v>
      </c>
      <c r="N126" s="12">
        <v>1597.0</v>
      </c>
      <c r="O126" s="14">
        <v>6400.0</v>
      </c>
      <c r="P126" s="12" t="s">
        <v>465</v>
      </c>
      <c r="Q126" s="12" t="s">
        <v>466</v>
      </c>
      <c r="R126" s="12" t="str">
        <f t="shared" si="23"/>
        <v>Manniku,Laane-Viru County</v>
      </c>
      <c r="S126" s="15" t="s">
        <v>120</v>
      </c>
      <c r="T126" s="12" t="s">
        <v>59</v>
      </c>
      <c r="U126" s="12">
        <f t="shared" si="28"/>
        <v>54</v>
      </c>
      <c r="V126" s="12" t="str">
        <f t="shared" si="29"/>
        <v>playing%20cards</v>
      </c>
      <c r="W126" s="12" t="str">
        <f t="shared" si="26"/>
        <v>playing cards</v>
      </c>
      <c r="X126" s="16" t="str">
        <f t="shared" si="27"/>
        <v>playing cards</v>
      </c>
      <c r="Y126" s="16" t="b">
        <v>0</v>
      </c>
      <c r="Z126" s="12"/>
      <c r="AA126" s="12" t="s">
        <v>318</v>
      </c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ht="15.75" customHeight="1">
      <c r="A127" s="12" t="s">
        <v>467</v>
      </c>
      <c r="B127" s="13" t="s">
        <v>468</v>
      </c>
      <c r="C127" s="13">
        <v>43697.0</v>
      </c>
      <c r="D127" s="13">
        <v>43746.0</v>
      </c>
      <c r="E127" s="13">
        <v>43777.0</v>
      </c>
      <c r="F127" s="10">
        <f t="shared" si="20"/>
        <v>31</v>
      </c>
      <c r="G127" s="10">
        <f t="shared" si="21"/>
        <v>3</v>
      </c>
      <c r="H127" s="10"/>
      <c r="I127" s="10">
        <f t="shared" si="3"/>
        <v>10</v>
      </c>
      <c r="J127" s="10" t="str">
        <f t="shared" si="13"/>
        <v>October</v>
      </c>
      <c r="K127" s="13" t="b">
        <f t="shared" si="22"/>
        <v>0</v>
      </c>
      <c r="L127" s="12">
        <v>419.0</v>
      </c>
      <c r="M127" s="12" t="s">
        <v>469</v>
      </c>
      <c r="N127" s="12">
        <v>24266.32</v>
      </c>
      <c r="O127" s="14">
        <v>10000.0</v>
      </c>
      <c r="P127" s="12" t="s">
        <v>470</v>
      </c>
      <c r="Q127" s="12" t="s">
        <v>471</v>
      </c>
      <c r="R127" s="12" t="str">
        <f t="shared" si="23"/>
        <v>Sydney,NSW</v>
      </c>
      <c r="S127" s="15" t="s">
        <v>46</v>
      </c>
      <c r="T127" s="12" t="s">
        <v>47</v>
      </c>
      <c r="U127" s="12">
        <f t="shared" si="28"/>
        <v>54</v>
      </c>
      <c r="V127" s="12" t="str">
        <f t="shared" si="29"/>
        <v>tabletop%20games</v>
      </c>
      <c r="W127" s="12" t="str">
        <f t="shared" si="26"/>
        <v>tabletop games</v>
      </c>
      <c r="X127" s="16" t="str">
        <f t="shared" si="27"/>
        <v>tabletop games</v>
      </c>
      <c r="Y127" s="16" t="b">
        <v>0</v>
      </c>
      <c r="Z127" s="12"/>
      <c r="AA127" s="12" t="s">
        <v>33</v>
      </c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ht="15.75" customHeight="1">
      <c r="A128" s="12" t="s">
        <v>472</v>
      </c>
      <c r="B128" s="13" t="s">
        <v>473</v>
      </c>
      <c r="C128" s="13">
        <v>43698.0</v>
      </c>
      <c r="D128" s="13">
        <v>43700.0</v>
      </c>
      <c r="E128" s="13">
        <v>43758.0</v>
      </c>
      <c r="F128" s="10">
        <f t="shared" si="20"/>
        <v>58</v>
      </c>
      <c r="G128" s="10">
        <f t="shared" si="21"/>
        <v>4</v>
      </c>
      <c r="H128" s="10"/>
      <c r="I128" s="10">
        <f t="shared" si="3"/>
        <v>8</v>
      </c>
      <c r="J128" s="10" t="str">
        <f t="shared" si="13"/>
        <v>August</v>
      </c>
      <c r="K128" s="13" t="b">
        <f t="shared" si="22"/>
        <v>0</v>
      </c>
      <c r="L128" s="12">
        <v>1.0</v>
      </c>
      <c r="M128" s="12" t="s">
        <v>51</v>
      </c>
      <c r="N128" s="12">
        <v>1.29</v>
      </c>
      <c r="O128" s="14">
        <v>4000.0</v>
      </c>
      <c r="P128" s="12" t="s">
        <v>335</v>
      </c>
      <c r="Q128" s="12" t="s">
        <v>336</v>
      </c>
      <c r="R128" s="12" t="str">
        <f t="shared" si="23"/>
        <v>Toronto,ON</v>
      </c>
      <c r="S128" s="15" t="s">
        <v>31</v>
      </c>
      <c r="T128" s="12" t="s">
        <v>38</v>
      </c>
      <c r="U128" s="12">
        <f t="shared" si="28"/>
        <v>54</v>
      </c>
      <c r="V128" s="12" t="str">
        <f t="shared" si="29"/>
        <v>mobile%20games</v>
      </c>
      <c r="W128" s="12" t="str">
        <f t="shared" si="26"/>
        <v>mobile games</v>
      </c>
      <c r="X128" s="16" t="str">
        <f t="shared" si="27"/>
        <v>mobile games</v>
      </c>
      <c r="Y128" s="16" t="b">
        <v>0</v>
      </c>
      <c r="Z128" s="12"/>
      <c r="AA128" s="12" t="s">
        <v>39</v>
      </c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ht="15.75" customHeight="1">
      <c r="A129" s="12" t="s">
        <v>474</v>
      </c>
      <c r="B129" s="13" t="s">
        <v>475</v>
      </c>
      <c r="C129" s="13">
        <v>43698.0</v>
      </c>
      <c r="D129" s="13">
        <v>43738.0</v>
      </c>
      <c r="E129" s="13">
        <v>43750.0</v>
      </c>
      <c r="F129" s="10">
        <f t="shared" si="20"/>
        <v>12</v>
      </c>
      <c r="G129" s="10">
        <f t="shared" si="21"/>
        <v>4</v>
      </c>
      <c r="H129" s="10"/>
      <c r="I129" s="10">
        <f t="shared" si="3"/>
        <v>9</v>
      </c>
      <c r="J129" s="10" t="str">
        <f t="shared" si="13"/>
        <v>September</v>
      </c>
      <c r="K129" s="13" t="b">
        <f t="shared" si="22"/>
        <v>0</v>
      </c>
      <c r="L129" s="12">
        <v>81.0</v>
      </c>
      <c r="M129" s="12" t="s">
        <v>63</v>
      </c>
      <c r="N129" s="12">
        <v>5407.0</v>
      </c>
      <c r="O129" s="14">
        <v>40.0</v>
      </c>
      <c r="P129" s="12" t="s">
        <v>476</v>
      </c>
      <c r="Q129" s="12" t="s">
        <v>128</v>
      </c>
      <c r="R129" s="12" t="str">
        <f t="shared" si="23"/>
        <v>Montesson,Ile-de-France</v>
      </c>
      <c r="S129" s="15" t="s">
        <v>31</v>
      </c>
      <c r="T129" s="12" t="s">
        <v>47</v>
      </c>
      <c r="U129" s="12">
        <f t="shared" si="28"/>
        <v>54</v>
      </c>
      <c r="V129" s="12" t="str">
        <f t="shared" si="29"/>
        <v>tabletop%20games</v>
      </c>
      <c r="W129" s="12" t="str">
        <f t="shared" si="26"/>
        <v>tabletop games</v>
      </c>
      <c r="X129" s="16" t="str">
        <f t="shared" si="27"/>
        <v>tabletop games</v>
      </c>
      <c r="Y129" s="16" t="b">
        <v>0</v>
      </c>
      <c r="Z129" s="12"/>
      <c r="AA129" s="12" t="s">
        <v>33</v>
      </c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ht="15.75" customHeight="1">
      <c r="A130" s="12" t="s">
        <v>477</v>
      </c>
      <c r="B130" s="13" t="s">
        <v>478</v>
      </c>
      <c r="C130" s="13">
        <v>43700.0</v>
      </c>
      <c r="D130" s="13">
        <v>43703.0</v>
      </c>
      <c r="E130" s="13">
        <v>43733.0</v>
      </c>
      <c r="F130" s="10">
        <f t="shared" si="20"/>
        <v>30</v>
      </c>
      <c r="G130" s="10">
        <f t="shared" si="21"/>
        <v>6</v>
      </c>
      <c r="H130" s="10"/>
      <c r="I130" s="10">
        <f t="shared" si="3"/>
        <v>8</v>
      </c>
      <c r="J130" s="10" t="str">
        <f t="shared" si="13"/>
        <v>August</v>
      </c>
      <c r="K130" s="13" t="b">
        <f t="shared" si="22"/>
        <v>0</v>
      </c>
      <c r="L130" s="12">
        <v>7.0</v>
      </c>
      <c r="M130" s="12" t="s">
        <v>43</v>
      </c>
      <c r="N130" s="12">
        <v>82.0</v>
      </c>
      <c r="O130" s="14">
        <v>2500.0</v>
      </c>
      <c r="P130" s="12" t="s">
        <v>375</v>
      </c>
      <c r="Q130" s="12" t="s">
        <v>376</v>
      </c>
      <c r="R130" s="12" t="str">
        <f t="shared" si="23"/>
        <v>Edinburgh,Scotland</v>
      </c>
      <c r="S130" s="15" t="s">
        <v>31</v>
      </c>
      <c r="T130" s="12" t="s">
        <v>59</v>
      </c>
      <c r="U130" s="12">
        <f t="shared" si="28"/>
        <v>54</v>
      </c>
      <c r="V130" s="12" t="str">
        <f t="shared" si="29"/>
        <v>playing%20cards</v>
      </c>
      <c r="W130" s="12" t="str">
        <f t="shared" si="26"/>
        <v>playing cards</v>
      </c>
      <c r="X130" s="16" t="str">
        <f t="shared" si="27"/>
        <v>playing cards</v>
      </c>
      <c r="Y130" s="16" t="b">
        <v>0</v>
      </c>
      <c r="Z130" s="12"/>
      <c r="AA130" s="12" t="s">
        <v>39</v>
      </c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ht="15.75" customHeight="1">
      <c r="A131" s="12" t="s">
        <v>479</v>
      </c>
      <c r="B131" s="13" t="s">
        <v>480</v>
      </c>
      <c r="C131" s="13">
        <v>43701.0</v>
      </c>
      <c r="D131" s="13">
        <v>43741.0</v>
      </c>
      <c r="E131" s="13">
        <v>43771.0</v>
      </c>
      <c r="F131" s="10">
        <f t="shared" si="20"/>
        <v>30</v>
      </c>
      <c r="G131" s="10">
        <f t="shared" si="21"/>
        <v>7</v>
      </c>
      <c r="H131" s="10"/>
      <c r="I131" s="10">
        <f t="shared" si="3"/>
        <v>10</v>
      </c>
      <c r="J131" s="10" t="str">
        <f t="shared" si="13"/>
        <v>October</v>
      </c>
      <c r="K131" s="13" t="b">
        <f t="shared" si="22"/>
        <v>0</v>
      </c>
      <c r="L131" s="12">
        <v>30.0</v>
      </c>
      <c r="M131" s="12" t="s">
        <v>28</v>
      </c>
      <c r="N131" s="12">
        <v>5214.0</v>
      </c>
      <c r="O131" s="14">
        <v>5000.0</v>
      </c>
      <c r="P131" s="12" t="s">
        <v>481</v>
      </c>
      <c r="Q131" s="12" t="s">
        <v>206</v>
      </c>
      <c r="R131" s="12" t="str">
        <f t="shared" si="23"/>
        <v>Fort Worth,TX</v>
      </c>
      <c r="S131" s="15" t="s">
        <v>115</v>
      </c>
      <c r="T131" s="12" t="s">
        <v>47</v>
      </c>
      <c r="U131" s="12">
        <f t="shared" si="28"/>
        <v>54</v>
      </c>
      <c r="V131" s="12" t="str">
        <f t="shared" si="29"/>
        <v>tabletop%20games</v>
      </c>
      <c r="W131" s="12" t="str">
        <f t="shared" si="26"/>
        <v>tabletop games</v>
      </c>
      <c r="X131" s="16" t="str">
        <f t="shared" si="27"/>
        <v>tabletop games</v>
      </c>
      <c r="Y131" s="16" t="b">
        <v>0</v>
      </c>
      <c r="Z131" s="12"/>
      <c r="AA131" s="12" t="s">
        <v>33</v>
      </c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ht="15.75" customHeight="1">
      <c r="A132" s="12" t="s">
        <v>482</v>
      </c>
      <c r="B132" s="13" t="s">
        <v>483</v>
      </c>
      <c r="C132" s="13">
        <v>43703.0</v>
      </c>
      <c r="D132" s="13">
        <v>43715.0</v>
      </c>
      <c r="E132" s="13">
        <v>43745.0</v>
      </c>
      <c r="F132" s="10">
        <f t="shared" si="20"/>
        <v>30</v>
      </c>
      <c r="G132" s="10">
        <f t="shared" si="21"/>
        <v>2</v>
      </c>
      <c r="H132" s="10"/>
      <c r="I132" s="10">
        <f t="shared" si="3"/>
        <v>9</v>
      </c>
      <c r="J132" s="10" t="str">
        <f t="shared" si="13"/>
        <v>September</v>
      </c>
      <c r="K132" s="13" t="b">
        <f t="shared" si="22"/>
        <v>0</v>
      </c>
      <c r="L132" s="12">
        <v>153.0</v>
      </c>
      <c r="M132" s="12" t="s">
        <v>28</v>
      </c>
      <c r="N132" s="12">
        <v>3070.0</v>
      </c>
      <c r="O132" s="14">
        <v>600.0</v>
      </c>
      <c r="P132" s="12" t="s">
        <v>484</v>
      </c>
      <c r="Q132" s="12" t="s">
        <v>420</v>
      </c>
      <c r="R132" s="12" t="str">
        <f t="shared" si="23"/>
        <v>Boston,MA</v>
      </c>
      <c r="S132" s="15" t="s">
        <v>460</v>
      </c>
      <c r="T132" s="12" t="s">
        <v>47</v>
      </c>
      <c r="U132" s="12">
        <f t="shared" si="28"/>
        <v>54</v>
      </c>
      <c r="V132" s="12" t="str">
        <f t="shared" si="29"/>
        <v>tabletop%20games</v>
      </c>
      <c r="W132" s="12" t="str">
        <f t="shared" si="26"/>
        <v>tabletop games</v>
      </c>
      <c r="X132" s="16" t="str">
        <f t="shared" si="27"/>
        <v>tabletop games</v>
      </c>
      <c r="Y132" s="16" t="b">
        <v>0</v>
      </c>
      <c r="Z132" s="12"/>
      <c r="AA132" s="12" t="s">
        <v>33</v>
      </c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ht="15.75" customHeight="1">
      <c r="A133" s="12" t="s">
        <v>485</v>
      </c>
      <c r="B133" s="13" t="s">
        <v>486</v>
      </c>
      <c r="C133" s="13">
        <v>43704.0</v>
      </c>
      <c r="D133" s="13">
        <v>43732.0</v>
      </c>
      <c r="E133" s="13">
        <v>43760.0</v>
      </c>
      <c r="F133" s="10">
        <f t="shared" si="20"/>
        <v>28</v>
      </c>
      <c r="G133" s="10">
        <f t="shared" si="21"/>
        <v>3</v>
      </c>
      <c r="H133" s="10"/>
      <c r="I133" s="10">
        <f t="shared" si="3"/>
        <v>9</v>
      </c>
      <c r="J133" s="10" t="str">
        <f t="shared" si="13"/>
        <v>September</v>
      </c>
      <c r="K133" s="13" t="b">
        <f t="shared" si="22"/>
        <v>0</v>
      </c>
      <c r="L133" s="12">
        <v>1334.0</v>
      </c>
      <c r="M133" s="12" t="s">
        <v>28</v>
      </c>
      <c r="N133" s="12">
        <v>54200.0</v>
      </c>
      <c r="O133" s="14">
        <v>12000.0</v>
      </c>
      <c r="P133" s="12" t="s">
        <v>487</v>
      </c>
      <c r="Q133" s="12" t="s">
        <v>158</v>
      </c>
      <c r="R133" s="12" t="str">
        <f t="shared" si="23"/>
        <v>Saginaw,MI</v>
      </c>
      <c r="S133" s="15" t="s">
        <v>31</v>
      </c>
      <c r="T133" s="12" t="s">
        <v>47</v>
      </c>
      <c r="U133" s="12">
        <f t="shared" si="28"/>
        <v>54</v>
      </c>
      <c r="V133" s="12" t="str">
        <f t="shared" si="29"/>
        <v>tabletop%20games</v>
      </c>
      <c r="W133" s="12" t="str">
        <f t="shared" si="26"/>
        <v>tabletop games</v>
      </c>
      <c r="X133" s="16" t="str">
        <f t="shared" si="27"/>
        <v>tabletop games</v>
      </c>
      <c r="Y133" s="16" t="b">
        <v>0</v>
      </c>
      <c r="Z133" s="12"/>
      <c r="AA133" s="12" t="s">
        <v>33</v>
      </c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ht="15.75" customHeight="1">
      <c r="A134" s="12" t="s">
        <v>488</v>
      </c>
      <c r="B134" s="13" t="s">
        <v>489</v>
      </c>
      <c r="C134" s="13">
        <v>43707.0</v>
      </c>
      <c r="D134" s="13">
        <v>43739.0</v>
      </c>
      <c r="E134" s="13">
        <v>43769.0</v>
      </c>
      <c r="F134" s="10">
        <f t="shared" si="20"/>
        <v>30</v>
      </c>
      <c r="G134" s="10">
        <f t="shared" si="21"/>
        <v>6</v>
      </c>
      <c r="H134" s="10"/>
      <c r="I134" s="10">
        <f t="shared" si="3"/>
        <v>10</v>
      </c>
      <c r="J134" s="10" t="str">
        <f t="shared" si="13"/>
        <v>October</v>
      </c>
      <c r="K134" s="13" t="b">
        <f t="shared" si="22"/>
        <v>0</v>
      </c>
      <c r="L134" s="12">
        <v>2942.0</v>
      </c>
      <c r="M134" s="12" t="s">
        <v>63</v>
      </c>
      <c r="N134" s="12">
        <v>139131.0</v>
      </c>
      <c r="O134" s="14">
        <v>5000.0</v>
      </c>
      <c r="P134" s="12" t="s">
        <v>490</v>
      </c>
      <c r="Q134" s="12" t="s">
        <v>491</v>
      </c>
      <c r="R134" s="12" t="str">
        <f t="shared" si="23"/>
        <v>Santa Cruz de Tenerife,Canary Islands</v>
      </c>
      <c r="S134" s="15" t="s">
        <v>31</v>
      </c>
      <c r="T134" s="12" t="s">
        <v>47</v>
      </c>
      <c r="U134" s="12">
        <f t="shared" si="28"/>
        <v>54</v>
      </c>
      <c r="V134" s="12" t="str">
        <f t="shared" si="29"/>
        <v>tabletop%20games</v>
      </c>
      <c r="W134" s="12" t="str">
        <f t="shared" si="26"/>
        <v>tabletop games</v>
      </c>
      <c r="X134" s="16" t="str">
        <f t="shared" si="27"/>
        <v>tabletop games</v>
      </c>
      <c r="Y134" s="16" t="b">
        <v>0</v>
      </c>
      <c r="Z134" s="12"/>
      <c r="AA134" s="12" t="s">
        <v>33</v>
      </c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ht="15.75" customHeight="1">
      <c r="A135" s="12" t="s">
        <v>492</v>
      </c>
      <c r="B135" s="13" t="s">
        <v>493</v>
      </c>
      <c r="C135" s="13">
        <v>43709.0</v>
      </c>
      <c r="D135" s="13">
        <v>43714.0</v>
      </c>
      <c r="E135" s="13">
        <v>43739.0</v>
      </c>
      <c r="F135" s="10">
        <f t="shared" si="20"/>
        <v>25</v>
      </c>
      <c r="G135" s="10">
        <f t="shared" si="21"/>
        <v>1</v>
      </c>
      <c r="H135" s="10"/>
      <c r="I135" s="10">
        <f t="shared" si="3"/>
        <v>9</v>
      </c>
      <c r="J135" s="10" t="str">
        <f t="shared" si="13"/>
        <v>September</v>
      </c>
      <c r="K135" s="13" t="b">
        <f t="shared" si="22"/>
        <v>0</v>
      </c>
      <c r="L135" s="12">
        <v>50.0</v>
      </c>
      <c r="M135" s="12" t="s">
        <v>469</v>
      </c>
      <c r="N135" s="12">
        <v>3659.32</v>
      </c>
      <c r="O135" s="14">
        <v>3000.0</v>
      </c>
      <c r="P135" s="12" t="s">
        <v>494</v>
      </c>
      <c r="Q135" s="12" t="s">
        <v>495</v>
      </c>
      <c r="R135" s="12" t="str">
        <f t="shared" si="23"/>
        <v>Launceston,TAS</v>
      </c>
      <c r="S135" s="15" t="s">
        <v>46</v>
      </c>
      <c r="T135" s="12" t="s">
        <v>47</v>
      </c>
      <c r="U135" s="12">
        <f t="shared" si="28"/>
        <v>54</v>
      </c>
      <c r="V135" s="12" t="str">
        <f t="shared" si="29"/>
        <v>tabletop%20games</v>
      </c>
      <c r="W135" s="12" t="str">
        <f t="shared" si="26"/>
        <v>tabletop games</v>
      </c>
      <c r="X135" s="16" t="str">
        <f t="shared" si="27"/>
        <v>tabletop games</v>
      </c>
      <c r="Y135" s="16" t="b">
        <v>0</v>
      </c>
      <c r="Z135" s="12"/>
      <c r="AA135" s="12" t="s">
        <v>33</v>
      </c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ht="15.75" customHeight="1">
      <c r="A136" s="12" t="s">
        <v>496</v>
      </c>
      <c r="B136" s="13" t="s">
        <v>497</v>
      </c>
      <c r="C136" s="13">
        <v>43711.0</v>
      </c>
      <c r="D136" s="13">
        <v>43725.0</v>
      </c>
      <c r="E136" s="13">
        <v>43735.0</v>
      </c>
      <c r="F136" s="10">
        <f t="shared" si="20"/>
        <v>10</v>
      </c>
      <c r="G136" s="10">
        <f t="shared" si="21"/>
        <v>3</v>
      </c>
      <c r="H136" s="10"/>
      <c r="I136" s="10">
        <f t="shared" si="3"/>
        <v>9</v>
      </c>
      <c r="J136" s="10" t="str">
        <f t="shared" si="13"/>
        <v>September</v>
      </c>
      <c r="K136" s="13" t="b">
        <f t="shared" si="22"/>
        <v>0</v>
      </c>
      <c r="L136" s="12">
        <v>125.0</v>
      </c>
      <c r="M136" s="12" t="s">
        <v>28</v>
      </c>
      <c r="N136" s="12">
        <v>6469.0</v>
      </c>
      <c r="O136" s="14">
        <v>3500.0</v>
      </c>
      <c r="P136" s="12" t="s">
        <v>310</v>
      </c>
      <c r="Q136" s="12" t="s">
        <v>311</v>
      </c>
      <c r="R136" s="12" t="str">
        <f t="shared" si="23"/>
        <v>Minneapolis,MN</v>
      </c>
      <c r="S136" s="15" t="s">
        <v>120</v>
      </c>
      <c r="T136" s="12" t="s">
        <v>47</v>
      </c>
      <c r="U136" s="12">
        <f t="shared" si="28"/>
        <v>54</v>
      </c>
      <c r="V136" s="12" t="str">
        <f t="shared" si="29"/>
        <v>tabletop%20games</v>
      </c>
      <c r="W136" s="12" t="str">
        <f t="shared" si="26"/>
        <v>tabletop games</v>
      </c>
      <c r="X136" s="16" t="str">
        <f t="shared" si="27"/>
        <v>tabletop games</v>
      </c>
      <c r="Y136" s="16" t="b">
        <v>0</v>
      </c>
      <c r="Z136" s="12"/>
      <c r="AA136" s="12" t="s">
        <v>33</v>
      </c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ht="15.75" customHeight="1">
      <c r="A137" s="12" t="s">
        <v>498</v>
      </c>
      <c r="B137" s="13" t="s">
        <v>499</v>
      </c>
      <c r="C137" s="13">
        <v>43716.0</v>
      </c>
      <c r="D137" s="13">
        <v>43748.0</v>
      </c>
      <c r="E137" s="13">
        <v>43778.0</v>
      </c>
      <c r="F137" s="10">
        <f t="shared" si="20"/>
        <v>30</v>
      </c>
      <c r="G137" s="10">
        <f t="shared" si="21"/>
        <v>1</v>
      </c>
      <c r="H137" s="10"/>
      <c r="I137" s="10">
        <f t="shared" si="3"/>
        <v>10</v>
      </c>
      <c r="J137" s="10" t="str">
        <f t="shared" si="13"/>
        <v>October</v>
      </c>
      <c r="K137" s="13" t="b">
        <f t="shared" si="22"/>
        <v>0</v>
      </c>
      <c r="L137" s="12">
        <v>275.0</v>
      </c>
      <c r="M137" s="12" t="s">
        <v>28</v>
      </c>
      <c r="N137" s="12">
        <v>10986.0</v>
      </c>
      <c r="O137" s="14">
        <v>5000.0</v>
      </c>
      <c r="P137" s="12" t="s">
        <v>500</v>
      </c>
      <c r="Q137" s="12" t="s">
        <v>501</v>
      </c>
      <c r="R137" s="12" t="str">
        <f t="shared" si="23"/>
        <v>Cincinnati,OH</v>
      </c>
      <c r="S137" s="15" t="s">
        <v>54</v>
      </c>
      <c r="T137" s="12" t="s">
        <v>59</v>
      </c>
      <c r="U137" s="12">
        <f t="shared" si="28"/>
        <v>54</v>
      </c>
      <c r="V137" s="12" t="str">
        <f t="shared" si="29"/>
        <v>playing%20cards</v>
      </c>
      <c r="W137" s="12" t="str">
        <f t="shared" si="26"/>
        <v>playing cards</v>
      </c>
      <c r="X137" s="16" t="str">
        <f t="shared" si="27"/>
        <v>playing cards</v>
      </c>
      <c r="Y137" s="16" t="b">
        <v>0</v>
      </c>
      <c r="Z137" s="12"/>
      <c r="AA137" s="12" t="s">
        <v>33</v>
      </c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ht="15.75" customHeight="1">
      <c r="A138" s="12" t="s">
        <v>502</v>
      </c>
      <c r="B138" s="13" t="s">
        <v>503</v>
      </c>
      <c r="C138" s="13">
        <v>43718.0</v>
      </c>
      <c r="D138" s="13">
        <v>43740.0</v>
      </c>
      <c r="E138" s="13">
        <v>43770.0</v>
      </c>
      <c r="F138" s="10">
        <f t="shared" si="20"/>
        <v>30</v>
      </c>
      <c r="G138" s="10">
        <f t="shared" si="21"/>
        <v>3</v>
      </c>
      <c r="H138" s="10"/>
      <c r="I138" s="10">
        <f t="shared" si="3"/>
        <v>10</v>
      </c>
      <c r="J138" s="10" t="str">
        <f t="shared" si="13"/>
        <v>October</v>
      </c>
      <c r="K138" s="13" t="b">
        <f t="shared" si="22"/>
        <v>0</v>
      </c>
      <c r="L138" s="12">
        <v>30.0</v>
      </c>
      <c r="M138" s="12" t="s">
        <v>43</v>
      </c>
      <c r="N138" s="12">
        <v>2047.0</v>
      </c>
      <c r="O138" s="14">
        <v>6000.0</v>
      </c>
      <c r="P138" s="12" t="s">
        <v>44</v>
      </c>
      <c r="Q138" s="12" t="s">
        <v>45</v>
      </c>
      <c r="R138" s="12" t="str">
        <f t="shared" si="23"/>
        <v>Nottingham,England</v>
      </c>
      <c r="S138" s="15" t="s">
        <v>46</v>
      </c>
      <c r="T138" s="12" t="s">
        <v>59</v>
      </c>
      <c r="U138" s="12">
        <f t="shared" si="28"/>
        <v>54</v>
      </c>
      <c r="V138" s="12" t="str">
        <f t="shared" si="29"/>
        <v>playing%20cards</v>
      </c>
      <c r="W138" s="12" t="str">
        <f t="shared" si="26"/>
        <v>playing cards</v>
      </c>
      <c r="X138" s="16" t="str">
        <f t="shared" si="27"/>
        <v>playing cards</v>
      </c>
      <c r="Y138" s="16" t="b">
        <v>0</v>
      </c>
      <c r="Z138" s="12"/>
      <c r="AA138" s="12" t="s">
        <v>39</v>
      </c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ht="15.75" customHeight="1">
      <c r="A139" s="12" t="s">
        <v>504</v>
      </c>
      <c r="B139" s="13" t="s">
        <v>505</v>
      </c>
      <c r="C139" s="13">
        <v>43718.0</v>
      </c>
      <c r="D139" s="13">
        <v>43776.0</v>
      </c>
      <c r="E139" s="13">
        <v>43811.0</v>
      </c>
      <c r="F139" s="10">
        <f t="shared" si="20"/>
        <v>35</v>
      </c>
      <c r="G139" s="10">
        <f t="shared" si="21"/>
        <v>3</v>
      </c>
      <c r="H139" s="10"/>
      <c r="I139" s="10">
        <f t="shared" si="3"/>
        <v>11</v>
      </c>
      <c r="J139" s="10" t="str">
        <f t="shared" si="13"/>
        <v>November</v>
      </c>
      <c r="K139" s="13" t="b">
        <f t="shared" si="22"/>
        <v>0</v>
      </c>
      <c r="L139" s="12">
        <v>213.0</v>
      </c>
      <c r="M139" s="12" t="s">
        <v>63</v>
      </c>
      <c r="N139" s="12">
        <v>4643.0</v>
      </c>
      <c r="O139" s="14">
        <v>8400.0</v>
      </c>
      <c r="P139" s="12" t="s">
        <v>506</v>
      </c>
      <c r="Q139" s="12" t="s">
        <v>507</v>
      </c>
      <c r="R139" s="12" t="str">
        <f t="shared" si="23"/>
        <v>Bordeaux,Aquitaine</v>
      </c>
      <c r="S139" s="15" t="s">
        <v>66</v>
      </c>
      <c r="T139" s="12" t="s">
        <v>47</v>
      </c>
      <c r="U139" s="12">
        <f t="shared" si="28"/>
        <v>54</v>
      </c>
      <c r="V139" s="12" t="str">
        <f t="shared" si="29"/>
        <v>tabletop%20games</v>
      </c>
      <c r="W139" s="12" t="str">
        <f t="shared" si="26"/>
        <v>tabletop games</v>
      </c>
      <c r="X139" s="16" t="str">
        <f t="shared" si="27"/>
        <v>tabletop games</v>
      </c>
      <c r="Y139" s="16" t="b">
        <v>0</v>
      </c>
      <c r="Z139" s="12"/>
      <c r="AA139" s="12" t="s">
        <v>318</v>
      </c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ht="15.75" customHeight="1">
      <c r="A140" s="12" t="s">
        <v>508</v>
      </c>
      <c r="B140" s="13" t="s">
        <v>509</v>
      </c>
      <c r="C140" s="13">
        <v>43718.0</v>
      </c>
      <c r="D140" s="13">
        <v>43720.0</v>
      </c>
      <c r="E140" s="13">
        <v>43751.0</v>
      </c>
      <c r="F140" s="10">
        <f t="shared" si="20"/>
        <v>31</v>
      </c>
      <c r="G140" s="10">
        <f t="shared" si="21"/>
        <v>3</v>
      </c>
      <c r="H140" s="10"/>
      <c r="I140" s="10">
        <f t="shared" si="3"/>
        <v>9</v>
      </c>
      <c r="J140" s="10" t="str">
        <f t="shared" si="13"/>
        <v>September</v>
      </c>
      <c r="K140" s="13" t="b">
        <f t="shared" si="22"/>
        <v>0</v>
      </c>
      <c r="L140" s="12">
        <v>547.0</v>
      </c>
      <c r="M140" s="12" t="s">
        <v>51</v>
      </c>
      <c r="N140" s="12">
        <v>21604.29</v>
      </c>
      <c r="O140" s="14">
        <v>10000.0</v>
      </c>
      <c r="P140" s="12" t="s">
        <v>426</v>
      </c>
      <c r="Q140" s="12" t="s">
        <v>427</v>
      </c>
      <c r="R140" s="12" t="str">
        <f t="shared" si="23"/>
        <v>Calgary,AB</v>
      </c>
      <c r="S140" s="15" t="s">
        <v>31</v>
      </c>
      <c r="T140" s="12" t="s">
        <v>47</v>
      </c>
      <c r="U140" s="12">
        <f t="shared" si="28"/>
        <v>54</v>
      </c>
      <c r="V140" s="12" t="str">
        <f t="shared" si="29"/>
        <v>tabletop%20games</v>
      </c>
      <c r="W140" s="12" t="str">
        <f t="shared" si="26"/>
        <v>tabletop games</v>
      </c>
      <c r="X140" s="16" t="str">
        <f t="shared" si="27"/>
        <v>tabletop games</v>
      </c>
      <c r="Y140" s="16" t="b">
        <v>0</v>
      </c>
      <c r="Z140" s="12"/>
      <c r="AA140" s="12" t="s">
        <v>33</v>
      </c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ht="15.75" customHeight="1">
      <c r="A141" s="12" t="s">
        <v>510</v>
      </c>
      <c r="B141" s="13" t="s">
        <v>511</v>
      </c>
      <c r="C141" s="13">
        <v>43720.0</v>
      </c>
      <c r="D141" s="13">
        <v>43743.0</v>
      </c>
      <c r="E141" s="13">
        <v>43773.0</v>
      </c>
      <c r="F141" s="10">
        <f t="shared" si="20"/>
        <v>30</v>
      </c>
      <c r="G141" s="10">
        <f t="shared" si="21"/>
        <v>5</v>
      </c>
      <c r="H141" s="10"/>
      <c r="I141" s="10">
        <f t="shared" si="3"/>
        <v>10</v>
      </c>
      <c r="J141" s="10" t="str">
        <f t="shared" si="13"/>
        <v>October</v>
      </c>
      <c r="K141" s="13" t="b">
        <f t="shared" si="22"/>
        <v>0</v>
      </c>
      <c r="L141" s="12">
        <v>125.0</v>
      </c>
      <c r="M141" s="12" t="s">
        <v>43</v>
      </c>
      <c r="N141" s="12">
        <v>3886.0</v>
      </c>
      <c r="O141" s="14">
        <v>2000.0</v>
      </c>
      <c r="P141" s="12" t="s">
        <v>512</v>
      </c>
      <c r="Q141" s="12" t="s">
        <v>45</v>
      </c>
      <c r="R141" s="12" t="str">
        <f t="shared" si="23"/>
        <v>Winchester,England</v>
      </c>
      <c r="S141" s="15" t="s">
        <v>31</v>
      </c>
      <c r="T141" s="12" t="s">
        <v>59</v>
      </c>
      <c r="U141" s="12">
        <f t="shared" si="28"/>
        <v>54</v>
      </c>
      <c r="V141" s="12" t="str">
        <f t="shared" si="29"/>
        <v>playing%20cards</v>
      </c>
      <c r="W141" s="12" t="str">
        <f t="shared" si="26"/>
        <v>playing cards</v>
      </c>
      <c r="X141" s="16" t="str">
        <f t="shared" si="27"/>
        <v>playing cards</v>
      </c>
      <c r="Y141" s="16" t="b">
        <v>0</v>
      </c>
      <c r="Z141" s="12"/>
      <c r="AA141" s="12" t="s">
        <v>33</v>
      </c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ht="15.75" customHeight="1">
      <c r="A142" s="12" t="s">
        <v>513</v>
      </c>
      <c r="B142" s="13" t="s">
        <v>514</v>
      </c>
      <c r="C142" s="13">
        <v>43721.0</v>
      </c>
      <c r="D142" s="13">
        <v>43732.0</v>
      </c>
      <c r="E142" s="13">
        <v>43753.0</v>
      </c>
      <c r="F142" s="10">
        <f t="shared" si="20"/>
        <v>21</v>
      </c>
      <c r="G142" s="10">
        <f t="shared" si="21"/>
        <v>6</v>
      </c>
      <c r="H142" s="10"/>
      <c r="I142" s="10">
        <f t="shared" si="3"/>
        <v>9</v>
      </c>
      <c r="J142" s="10" t="str">
        <f t="shared" si="13"/>
        <v>September</v>
      </c>
      <c r="K142" s="13" t="b">
        <f t="shared" si="22"/>
        <v>0</v>
      </c>
      <c r="L142" s="12">
        <v>676.0</v>
      </c>
      <c r="M142" s="12" t="s">
        <v>63</v>
      </c>
      <c r="N142" s="12">
        <v>9244.75</v>
      </c>
      <c r="O142" s="14">
        <v>5000.0</v>
      </c>
      <c r="P142" s="12" t="s">
        <v>515</v>
      </c>
      <c r="Q142" s="12" t="s">
        <v>516</v>
      </c>
      <c r="R142" s="12" t="str">
        <f t="shared" si="23"/>
        <v>Rome,Lazio</v>
      </c>
      <c r="S142" s="15" t="s">
        <v>460</v>
      </c>
      <c r="T142" s="12" t="s">
        <v>47</v>
      </c>
      <c r="U142" s="12">
        <f t="shared" si="28"/>
        <v>54</v>
      </c>
      <c r="V142" s="12" t="str">
        <f t="shared" si="29"/>
        <v>tabletop%20games</v>
      </c>
      <c r="W142" s="12" t="str">
        <f t="shared" si="26"/>
        <v>tabletop games</v>
      </c>
      <c r="X142" s="16" t="str">
        <f t="shared" si="27"/>
        <v>tabletop games</v>
      </c>
      <c r="Y142" s="16" t="b">
        <v>0</v>
      </c>
      <c r="Z142" s="12"/>
      <c r="AA142" s="12" t="s">
        <v>33</v>
      </c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ht="15.75" customHeight="1">
      <c r="A143" s="12" t="s">
        <v>517</v>
      </c>
      <c r="B143" s="13" t="s">
        <v>518</v>
      </c>
      <c r="C143" s="13">
        <v>43722.0</v>
      </c>
      <c r="D143" s="13">
        <v>43746.0</v>
      </c>
      <c r="E143" s="13">
        <v>43786.0</v>
      </c>
      <c r="F143" s="10">
        <f t="shared" si="20"/>
        <v>40</v>
      </c>
      <c r="G143" s="10">
        <f t="shared" si="21"/>
        <v>7</v>
      </c>
      <c r="H143" s="10"/>
      <c r="I143" s="10">
        <f t="shared" si="3"/>
        <v>10</v>
      </c>
      <c r="J143" s="10" t="str">
        <f t="shared" si="13"/>
        <v>October</v>
      </c>
      <c r="K143" s="13" t="b">
        <f t="shared" si="22"/>
        <v>0</v>
      </c>
      <c r="L143" s="12">
        <v>1.0</v>
      </c>
      <c r="M143" s="12" t="s">
        <v>28</v>
      </c>
      <c r="N143" s="12">
        <v>1.0</v>
      </c>
      <c r="O143" s="14">
        <v>500.0</v>
      </c>
      <c r="P143" s="12" t="s">
        <v>519</v>
      </c>
      <c r="Q143" s="12" t="s">
        <v>194</v>
      </c>
      <c r="R143" s="12" t="str">
        <f t="shared" si="23"/>
        <v>Orem,UT</v>
      </c>
      <c r="S143" s="15" t="s">
        <v>212</v>
      </c>
      <c r="T143" s="12" t="s">
        <v>38</v>
      </c>
      <c r="U143" s="12">
        <f t="shared" si="28"/>
        <v>54</v>
      </c>
      <c r="V143" s="12" t="str">
        <f t="shared" si="29"/>
        <v>mobile%20games</v>
      </c>
      <c r="W143" s="12" t="str">
        <f t="shared" si="26"/>
        <v>mobile games</v>
      </c>
      <c r="X143" s="16" t="str">
        <f t="shared" si="27"/>
        <v>mobile games</v>
      </c>
      <c r="Y143" s="16" t="b">
        <v>0</v>
      </c>
      <c r="Z143" s="12"/>
      <c r="AA143" s="12" t="s">
        <v>318</v>
      </c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ht="15.75" customHeight="1">
      <c r="A144" s="12" t="s">
        <v>520</v>
      </c>
      <c r="B144" s="13" t="s">
        <v>521</v>
      </c>
      <c r="C144" s="13">
        <v>43722.0</v>
      </c>
      <c r="D144" s="13">
        <v>43722.0</v>
      </c>
      <c r="E144" s="13">
        <v>43737.0</v>
      </c>
      <c r="F144" s="10">
        <f t="shared" si="20"/>
        <v>15</v>
      </c>
      <c r="G144" s="10">
        <f t="shared" si="21"/>
        <v>7</v>
      </c>
      <c r="H144" s="10"/>
      <c r="I144" s="10">
        <f t="shared" si="3"/>
        <v>9</v>
      </c>
      <c r="J144" s="10" t="str">
        <f t="shared" si="13"/>
        <v>September</v>
      </c>
      <c r="K144" s="13" t="b">
        <f t="shared" si="22"/>
        <v>1</v>
      </c>
      <c r="L144" s="12">
        <v>67.0</v>
      </c>
      <c r="M144" s="12" t="s">
        <v>28</v>
      </c>
      <c r="N144" s="12">
        <v>1489.0</v>
      </c>
      <c r="O144" s="14">
        <v>500.0</v>
      </c>
      <c r="P144" s="12" t="s">
        <v>522</v>
      </c>
      <c r="Q144" s="12" t="s">
        <v>112</v>
      </c>
      <c r="R144" s="12" t="str">
        <f t="shared" si="23"/>
        <v>Stevens Point,WI</v>
      </c>
      <c r="S144" s="15" t="s">
        <v>31</v>
      </c>
      <c r="T144" s="12" t="s">
        <v>47</v>
      </c>
      <c r="U144" s="12">
        <f t="shared" si="28"/>
        <v>54</v>
      </c>
      <c r="V144" s="12" t="str">
        <f t="shared" si="29"/>
        <v>tabletop%20games</v>
      </c>
      <c r="W144" s="12" t="str">
        <f t="shared" si="26"/>
        <v>tabletop games</v>
      </c>
      <c r="X144" s="16" t="str">
        <f t="shared" si="27"/>
        <v>tabletop games</v>
      </c>
      <c r="Y144" s="16" t="b">
        <v>0</v>
      </c>
      <c r="Z144" s="12"/>
      <c r="AA144" s="12" t="s">
        <v>33</v>
      </c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ht="15.75" customHeight="1">
      <c r="A145" s="12" t="s">
        <v>523</v>
      </c>
      <c r="B145" s="13" t="s">
        <v>524</v>
      </c>
      <c r="C145" s="13">
        <v>43723.0</v>
      </c>
      <c r="D145" s="13">
        <v>43782.0</v>
      </c>
      <c r="E145" s="13">
        <v>43810.0</v>
      </c>
      <c r="F145" s="10">
        <f t="shared" si="20"/>
        <v>28</v>
      </c>
      <c r="G145" s="10">
        <f t="shared" si="21"/>
        <v>1</v>
      </c>
      <c r="H145" s="10"/>
      <c r="I145" s="10">
        <f t="shared" si="3"/>
        <v>11</v>
      </c>
      <c r="J145" s="10" t="str">
        <f t="shared" si="13"/>
        <v>November</v>
      </c>
      <c r="K145" s="13" t="b">
        <f t="shared" si="22"/>
        <v>0</v>
      </c>
      <c r="L145" s="12">
        <v>33.0</v>
      </c>
      <c r="M145" s="12" t="s">
        <v>469</v>
      </c>
      <c r="N145" s="12">
        <v>1592.32</v>
      </c>
      <c r="O145" s="14">
        <v>8000.0</v>
      </c>
      <c r="P145" s="12" t="s">
        <v>470</v>
      </c>
      <c r="Q145" s="12" t="s">
        <v>471</v>
      </c>
      <c r="R145" s="12" t="str">
        <f t="shared" si="23"/>
        <v>Sydney,NSW</v>
      </c>
      <c r="S145" s="15" t="s">
        <v>31</v>
      </c>
      <c r="T145" s="12" t="s">
        <v>47</v>
      </c>
      <c r="U145" s="12">
        <f t="shared" si="28"/>
        <v>54</v>
      </c>
      <c r="V145" s="12" t="str">
        <f t="shared" si="29"/>
        <v>tabletop%20games</v>
      </c>
      <c r="W145" s="12" t="str">
        <f t="shared" si="26"/>
        <v>tabletop games</v>
      </c>
      <c r="X145" s="16" t="str">
        <f t="shared" si="27"/>
        <v>tabletop games</v>
      </c>
      <c r="Y145" s="16" t="b">
        <v>0</v>
      </c>
      <c r="Z145" s="12"/>
      <c r="AA145" s="12" t="s">
        <v>318</v>
      </c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ht="15.75" customHeight="1">
      <c r="A146" s="12" t="s">
        <v>525</v>
      </c>
      <c r="B146" s="13" t="s">
        <v>526</v>
      </c>
      <c r="C146" s="13">
        <v>43728.0</v>
      </c>
      <c r="D146" s="13">
        <v>43730.0</v>
      </c>
      <c r="E146" s="13">
        <v>43751.0</v>
      </c>
      <c r="F146" s="10">
        <f t="shared" si="20"/>
        <v>21</v>
      </c>
      <c r="G146" s="10">
        <f t="shared" si="21"/>
        <v>6</v>
      </c>
      <c r="H146" s="10"/>
      <c r="I146" s="10">
        <f t="shared" si="3"/>
        <v>9</v>
      </c>
      <c r="J146" s="10" t="str">
        <f t="shared" si="13"/>
        <v>September</v>
      </c>
      <c r="K146" s="13" t="b">
        <f t="shared" si="22"/>
        <v>0</v>
      </c>
      <c r="L146" s="12">
        <v>1756.0</v>
      </c>
      <c r="M146" s="12" t="s">
        <v>63</v>
      </c>
      <c r="N146" s="12">
        <v>123665.0</v>
      </c>
      <c r="O146" s="14">
        <v>10000.0</v>
      </c>
      <c r="P146" s="12" t="s">
        <v>527</v>
      </c>
      <c r="Q146" s="12" t="s">
        <v>527</v>
      </c>
      <c r="R146" s="12" t="str">
        <f t="shared" si="23"/>
        <v>Hamburg,Hamburg</v>
      </c>
      <c r="S146" s="15" t="s">
        <v>31</v>
      </c>
      <c r="T146" s="12" t="s">
        <v>47</v>
      </c>
      <c r="U146" s="12">
        <f t="shared" si="28"/>
        <v>54</v>
      </c>
      <c r="V146" s="12" t="str">
        <f t="shared" si="29"/>
        <v>tabletop%20games</v>
      </c>
      <c r="W146" s="12" t="str">
        <f t="shared" si="26"/>
        <v>tabletop games</v>
      </c>
      <c r="X146" s="16" t="str">
        <f t="shared" si="27"/>
        <v>tabletop games</v>
      </c>
      <c r="Y146" s="16" t="b">
        <v>0</v>
      </c>
      <c r="Z146" s="12"/>
      <c r="AA146" s="12" t="s">
        <v>33</v>
      </c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ht="15.75" customHeight="1">
      <c r="A147" s="12" t="s">
        <v>528</v>
      </c>
      <c r="B147" s="13" t="s">
        <v>529</v>
      </c>
      <c r="C147" s="13">
        <v>43731.0</v>
      </c>
      <c r="D147" s="13">
        <v>43746.0</v>
      </c>
      <c r="E147" s="13">
        <v>43776.0</v>
      </c>
      <c r="F147" s="10">
        <f t="shared" si="20"/>
        <v>30</v>
      </c>
      <c r="G147" s="10">
        <f t="shared" si="21"/>
        <v>2</v>
      </c>
      <c r="H147" s="10"/>
      <c r="I147" s="10">
        <f t="shared" si="3"/>
        <v>10</v>
      </c>
      <c r="J147" s="10" t="str">
        <f t="shared" si="13"/>
        <v>October</v>
      </c>
      <c r="K147" s="13" t="b">
        <f t="shared" si="22"/>
        <v>0</v>
      </c>
      <c r="L147" s="12">
        <v>112.0</v>
      </c>
      <c r="M147" s="12" t="s">
        <v>28</v>
      </c>
      <c r="N147" s="12">
        <v>6029.0</v>
      </c>
      <c r="O147" s="14">
        <v>5600.0</v>
      </c>
      <c r="P147" s="12" t="s">
        <v>484</v>
      </c>
      <c r="Q147" s="12" t="s">
        <v>420</v>
      </c>
      <c r="R147" s="12" t="str">
        <f t="shared" si="23"/>
        <v>Boston,MA</v>
      </c>
      <c r="S147" s="15" t="s">
        <v>221</v>
      </c>
      <c r="T147" s="12" t="s">
        <v>59</v>
      </c>
      <c r="U147" s="12">
        <f t="shared" si="28"/>
        <v>54</v>
      </c>
      <c r="V147" s="12" t="str">
        <f t="shared" si="29"/>
        <v>playing%20cards</v>
      </c>
      <c r="W147" s="12" t="str">
        <f t="shared" si="26"/>
        <v>playing cards</v>
      </c>
      <c r="X147" s="16" t="str">
        <f t="shared" si="27"/>
        <v>playing cards</v>
      </c>
      <c r="Y147" s="16" t="b">
        <v>0</v>
      </c>
      <c r="Z147" s="12"/>
      <c r="AA147" s="12" t="s">
        <v>33</v>
      </c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ht="15.75" customHeight="1">
      <c r="A148" s="12" t="s">
        <v>530</v>
      </c>
      <c r="B148" s="13" t="s">
        <v>531</v>
      </c>
      <c r="C148" s="13">
        <v>43732.0</v>
      </c>
      <c r="D148" s="13">
        <v>43735.0</v>
      </c>
      <c r="E148" s="13">
        <v>43765.0</v>
      </c>
      <c r="F148" s="10">
        <f t="shared" si="20"/>
        <v>30</v>
      </c>
      <c r="G148" s="10">
        <f t="shared" si="21"/>
        <v>3</v>
      </c>
      <c r="H148" s="10"/>
      <c r="I148" s="10">
        <f t="shared" si="3"/>
        <v>9</v>
      </c>
      <c r="J148" s="10" t="str">
        <f t="shared" si="13"/>
        <v>September</v>
      </c>
      <c r="K148" s="13" t="b">
        <f t="shared" si="22"/>
        <v>0</v>
      </c>
      <c r="L148" s="12">
        <v>14.0</v>
      </c>
      <c r="M148" s="12" t="s">
        <v>28</v>
      </c>
      <c r="N148" s="12">
        <v>479.0</v>
      </c>
      <c r="O148" s="14">
        <v>1600.0</v>
      </c>
      <c r="P148" s="12" t="s">
        <v>532</v>
      </c>
      <c r="Q148" s="12" t="s">
        <v>533</v>
      </c>
      <c r="R148" s="12" t="str">
        <f t="shared" si="23"/>
        <v>Idaho Falls,ID</v>
      </c>
      <c r="S148" s="15" t="s">
        <v>46</v>
      </c>
      <c r="T148" s="12" t="s">
        <v>59</v>
      </c>
      <c r="U148" s="12">
        <f t="shared" si="28"/>
        <v>54</v>
      </c>
      <c r="V148" s="12" t="str">
        <f t="shared" si="29"/>
        <v>playing%20cards</v>
      </c>
      <c r="W148" s="12" t="str">
        <f t="shared" si="26"/>
        <v>playing cards</v>
      </c>
      <c r="X148" s="16" t="str">
        <f t="shared" si="27"/>
        <v>playing cards</v>
      </c>
      <c r="Y148" s="16" t="b">
        <v>0</v>
      </c>
      <c r="Z148" s="12"/>
      <c r="AA148" s="12" t="s">
        <v>39</v>
      </c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ht="15.75" customHeight="1">
      <c r="A149" s="12" t="s">
        <v>534</v>
      </c>
      <c r="B149" s="13" t="s">
        <v>535</v>
      </c>
      <c r="C149" s="13">
        <v>43734.0</v>
      </c>
      <c r="D149" s="13">
        <v>43754.0</v>
      </c>
      <c r="E149" s="13">
        <v>43775.0</v>
      </c>
      <c r="F149" s="10">
        <f t="shared" si="20"/>
        <v>21</v>
      </c>
      <c r="G149" s="10">
        <f t="shared" si="21"/>
        <v>5</v>
      </c>
      <c r="H149" s="10"/>
      <c r="I149" s="10">
        <f t="shared" si="3"/>
        <v>10</v>
      </c>
      <c r="J149" s="10" t="str">
        <f t="shared" si="13"/>
        <v>October</v>
      </c>
      <c r="K149" s="13" t="b">
        <f t="shared" si="22"/>
        <v>0</v>
      </c>
      <c r="L149" s="12">
        <v>21735.0</v>
      </c>
      <c r="M149" s="12" t="s">
        <v>28</v>
      </c>
      <c r="N149" s="12">
        <v>3410084.24</v>
      </c>
      <c r="O149" s="14">
        <v>250000.0</v>
      </c>
      <c r="P149" s="12" t="s">
        <v>536</v>
      </c>
      <c r="Q149" s="12" t="s">
        <v>282</v>
      </c>
      <c r="R149" s="12" t="str">
        <f t="shared" si="23"/>
        <v>Atlanta,GA</v>
      </c>
      <c r="S149" s="15" t="s">
        <v>31</v>
      </c>
      <c r="T149" s="12" t="s">
        <v>47</v>
      </c>
      <c r="U149" s="12">
        <f t="shared" si="28"/>
        <v>54</v>
      </c>
      <c r="V149" s="12" t="str">
        <f t="shared" si="29"/>
        <v>tabletop%20games</v>
      </c>
      <c r="W149" s="12" t="str">
        <f t="shared" si="26"/>
        <v>tabletop games</v>
      </c>
      <c r="X149" s="16" t="str">
        <f t="shared" si="27"/>
        <v>tabletop games</v>
      </c>
      <c r="Y149" s="16" t="b">
        <v>1</v>
      </c>
      <c r="Z149" s="12"/>
      <c r="AA149" s="12" t="s">
        <v>33</v>
      </c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ht="15.75" customHeight="1">
      <c r="A150" s="12" t="s">
        <v>537</v>
      </c>
      <c r="B150" s="13" t="s">
        <v>538</v>
      </c>
      <c r="C150" s="13">
        <v>43734.0</v>
      </c>
      <c r="D150" s="13">
        <v>43734.0</v>
      </c>
      <c r="E150" s="13">
        <v>43764.0</v>
      </c>
      <c r="F150" s="10">
        <f t="shared" si="20"/>
        <v>30</v>
      </c>
      <c r="G150" s="10">
        <f t="shared" si="21"/>
        <v>5</v>
      </c>
      <c r="H150" s="10"/>
      <c r="I150" s="10">
        <f t="shared" si="3"/>
        <v>9</v>
      </c>
      <c r="J150" s="10" t="str">
        <f t="shared" si="13"/>
        <v>September</v>
      </c>
      <c r="K150" s="13" t="b">
        <f t="shared" si="22"/>
        <v>1</v>
      </c>
      <c r="L150" s="12">
        <v>90.0</v>
      </c>
      <c r="M150" s="12" t="s">
        <v>233</v>
      </c>
      <c r="N150" s="12">
        <v>53416.0</v>
      </c>
      <c r="O150" s="14">
        <v>48000.0</v>
      </c>
      <c r="P150" s="12" t="s">
        <v>539</v>
      </c>
      <c r="Q150" s="12" t="s">
        <v>540</v>
      </c>
      <c r="R150" s="12" t="str">
        <f t="shared" si="23"/>
        <v>Cheung Chau,Outlying Islands</v>
      </c>
      <c r="S150" s="15" t="s">
        <v>66</v>
      </c>
      <c r="T150" s="12" t="s">
        <v>47</v>
      </c>
      <c r="U150" s="12">
        <f t="shared" si="28"/>
        <v>54</v>
      </c>
      <c r="V150" s="12" t="str">
        <f t="shared" si="29"/>
        <v>tabletop%20games</v>
      </c>
      <c r="W150" s="12" t="str">
        <f t="shared" si="26"/>
        <v>tabletop games</v>
      </c>
      <c r="X150" s="16" t="str">
        <f t="shared" si="27"/>
        <v>tabletop games</v>
      </c>
      <c r="Y150" s="16" t="b">
        <v>0</v>
      </c>
      <c r="Z150" s="12"/>
      <c r="AA150" s="12" t="s">
        <v>33</v>
      </c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ht="15.75" customHeight="1">
      <c r="A151" s="12" t="s">
        <v>541</v>
      </c>
      <c r="B151" s="13" t="s">
        <v>542</v>
      </c>
      <c r="C151" s="13">
        <v>43739.0</v>
      </c>
      <c r="D151" s="13">
        <v>43766.0</v>
      </c>
      <c r="E151" s="13">
        <v>43772.0</v>
      </c>
      <c r="F151" s="10">
        <f t="shared" si="20"/>
        <v>6</v>
      </c>
      <c r="G151" s="10">
        <f t="shared" si="21"/>
        <v>3</v>
      </c>
      <c r="H151" s="10"/>
      <c r="I151" s="10">
        <f t="shared" si="3"/>
        <v>10</v>
      </c>
      <c r="J151" s="10" t="str">
        <f t="shared" si="13"/>
        <v>October</v>
      </c>
      <c r="K151" s="13" t="b">
        <f t="shared" si="22"/>
        <v>0</v>
      </c>
      <c r="L151" s="12">
        <v>559.0</v>
      </c>
      <c r="M151" s="12" t="s">
        <v>43</v>
      </c>
      <c r="N151" s="12">
        <v>36602.0</v>
      </c>
      <c r="O151" s="14">
        <v>4000.0</v>
      </c>
      <c r="P151" s="12" t="s">
        <v>543</v>
      </c>
      <c r="Q151" s="12" t="s">
        <v>45</v>
      </c>
      <c r="R151" s="12" t="str">
        <f t="shared" si="23"/>
        <v>County Durham,England</v>
      </c>
      <c r="S151" s="15" t="s">
        <v>31</v>
      </c>
      <c r="T151" s="12" t="s">
        <v>47</v>
      </c>
      <c r="U151" s="12">
        <f t="shared" si="28"/>
        <v>54</v>
      </c>
      <c r="V151" s="12" t="str">
        <f t="shared" si="29"/>
        <v>tabletop%20games</v>
      </c>
      <c r="W151" s="12" t="str">
        <f t="shared" si="26"/>
        <v>tabletop games</v>
      </c>
      <c r="X151" s="16" t="str">
        <f t="shared" si="27"/>
        <v>tabletop games</v>
      </c>
      <c r="Y151" s="16" t="b">
        <v>0</v>
      </c>
      <c r="Z151" s="12"/>
      <c r="AA151" s="12" t="s">
        <v>33</v>
      </c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ht="15.75" customHeight="1">
      <c r="A152" s="12" t="s">
        <v>544</v>
      </c>
      <c r="B152" s="13" t="s">
        <v>545</v>
      </c>
      <c r="C152" s="13">
        <v>43741.0</v>
      </c>
      <c r="D152" s="13">
        <v>43767.0</v>
      </c>
      <c r="E152" s="13">
        <v>43785.0</v>
      </c>
      <c r="F152" s="10">
        <f t="shared" si="20"/>
        <v>18</v>
      </c>
      <c r="G152" s="10">
        <f t="shared" si="21"/>
        <v>5</v>
      </c>
      <c r="H152" s="10"/>
      <c r="I152" s="10">
        <f t="shared" si="3"/>
        <v>10</v>
      </c>
      <c r="J152" s="10" t="str">
        <f t="shared" si="13"/>
        <v>October</v>
      </c>
      <c r="K152" s="13" t="b">
        <f t="shared" si="22"/>
        <v>0</v>
      </c>
      <c r="L152" s="12">
        <v>428.0</v>
      </c>
      <c r="M152" s="12" t="s">
        <v>28</v>
      </c>
      <c r="N152" s="12">
        <v>23347.0</v>
      </c>
      <c r="O152" s="14">
        <v>26000.0</v>
      </c>
      <c r="P152" s="12" t="s">
        <v>546</v>
      </c>
      <c r="Q152" s="12" t="s">
        <v>206</v>
      </c>
      <c r="R152" s="12" t="str">
        <f t="shared" si="23"/>
        <v>Longview,TX</v>
      </c>
      <c r="S152" s="15" t="s">
        <v>31</v>
      </c>
      <c r="T152" s="12" t="s">
        <v>47</v>
      </c>
      <c r="U152" s="12">
        <f t="shared" si="28"/>
        <v>54</v>
      </c>
      <c r="V152" s="12" t="str">
        <f t="shared" si="29"/>
        <v>tabletop%20games</v>
      </c>
      <c r="W152" s="12" t="str">
        <f t="shared" si="26"/>
        <v>tabletop games</v>
      </c>
      <c r="X152" s="16" t="str">
        <f t="shared" si="27"/>
        <v>tabletop games</v>
      </c>
      <c r="Y152" s="16" t="b">
        <v>0</v>
      </c>
      <c r="Z152" s="12"/>
      <c r="AA152" s="12" t="s">
        <v>318</v>
      </c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ht="15.75" customHeight="1">
      <c r="A153" s="12" t="s">
        <v>547</v>
      </c>
      <c r="B153" s="13" t="s">
        <v>548</v>
      </c>
      <c r="C153" s="13">
        <v>43741.0</v>
      </c>
      <c r="D153" s="13">
        <v>43749.0</v>
      </c>
      <c r="E153" s="13">
        <v>43779.0</v>
      </c>
      <c r="F153" s="10">
        <f t="shared" si="20"/>
        <v>30</v>
      </c>
      <c r="G153" s="10">
        <f t="shared" si="21"/>
        <v>5</v>
      </c>
      <c r="H153" s="10"/>
      <c r="I153" s="10">
        <f t="shared" si="3"/>
        <v>10</v>
      </c>
      <c r="J153" s="10" t="str">
        <f t="shared" si="13"/>
        <v>October</v>
      </c>
      <c r="K153" s="13" t="b">
        <f t="shared" si="22"/>
        <v>0</v>
      </c>
      <c r="L153" s="12">
        <v>90.0</v>
      </c>
      <c r="M153" s="12" t="s">
        <v>63</v>
      </c>
      <c r="N153" s="12">
        <v>4212.0</v>
      </c>
      <c r="O153" s="14">
        <v>3000.0</v>
      </c>
      <c r="P153" s="12" t="s">
        <v>549</v>
      </c>
      <c r="Q153" s="12" t="s">
        <v>65</v>
      </c>
      <c r="R153" s="12" t="str">
        <f t="shared" si="23"/>
        <v>Porto Mantovano,Lombardy</v>
      </c>
      <c r="S153" s="15" t="s">
        <v>31</v>
      </c>
      <c r="T153" s="12" t="s">
        <v>47</v>
      </c>
      <c r="U153" s="12">
        <f t="shared" si="28"/>
        <v>54</v>
      </c>
      <c r="V153" s="12" t="str">
        <f t="shared" si="29"/>
        <v>tabletop%20games</v>
      </c>
      <c r="W153" s="12" t="str">
        <f t="shared" si="26"/>
        <v>tabletop games</v>
      </c>
      <c r="X153" s="16" t="str">
        <f t="shared" si="27"/>
        <v>tabletop games</v>
      </c>
      <c r="Y153" s="16" t="b">
        <v>0</v>
      </c>
      <c r="Z153" s="12"/>
      <c r="AA153" s="12" t="s">
        <v>33</v>
      </c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ht="15.75" customHeight="1">
      <c r="A154" s="12" t="s">
        <v>550</v>
      </c>
      <c r="B154" s="13" t="s">
        <v>551</v>
      </c>
      <c r="C154" s="13">
        <v>43742.0</v>
      </c>
      <c r="D154" s="13">
        <v>43745.0</v>
      </c>
      <c r="E154" s="13">
        <v>43775.0</v>
      </c>
      <c r="F154" s="10">
        <f t="shared" si="20"/>
        <v>30</v>
      </c>
      <c r="G154" s="10">
        <f t="shared" si="21"/>
        <v>6</v>
      </c>
      <c r="H154" s="10"/>
      <c r="I154" s="10">
        <f t="shared" si="3"/>
        <v>10</v>
      </c>
      <c r="J154" s="10" t="str">
        <f t="shared" si="13"/>
        <v>October</v>
      </c>
      <c r="K154" s="13" t="b">
        <f t="shared" si="22"/>
        <v>0</v>
      </c>
      <c r="L154" s="12">
        <v>133.0</v>
      </c>
      <c r="M154" s="12" t="s">
        <v>28</v>
      </c>
      <c r="N154" s="12">
        <v>3850.0</v>
      </c>
      <c r="O154" s="14">
        <v>3000.0</v>
      </c>
      <c r="P154" s="12" t="s">
        <v>97</v>
      </c>
      <c r="Q154" s="12" t="s">
        <v>98</v>
      </c>
      <c r="R154" s="12" t="str">
        <f t="shared" si="23"/>
        <v>Seattle,WA</v>
      </c>
      <c r="S154" s="15" t="s">
        <v>31</v>
      </c>
      <c r="T154" s="12" t="s">
        <v>47</v>
      </c>
      <c r="U154" s="12">
        <f t="shared" si="28"/>
        <v>54</v>
      </c>
      <c r="V154" s="12" t="str">
        <f t="shared" si="29"/>
        <v>tabletop%20games</v>
      </c>
      <c r="W154" s="12" t="str">
        <f t="shared" si="26"/>
        <v>tabletop games</v>
      </c>
      <c r="X154" s="16" t="str">
        <f t="shared" si="27"/>
        <v>tabletop games</v>
      </c>
      <c r="Y154" s="16" t="b">
        <v>0</v>
      </c>
      <c r="Z154" s="12"/>
      <c r="AA154" s="12" t="s">
        <v>33</v>
      </c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ht="15.75" customHeight="1">
      <c r="A155" s="12" t="s">
        <v>552</v>
      </c>
      <c r="B155" s="13" t="s">
        <v>553</v>
      </c>
      <c r="C155" s="13"/>
      <c r="D155" s="13">
        <v>43776.0</v>
      </c>
      <c r="E155" s="13">
        <v>43803.0</v>
      </c>
      <c r="F155" s="10">
        <f t="shared" si="20"/>
        <v>27</v>
      </c>
      <c r="G155" s="10">
        <f t="shared" si="21"/>
        <v>7</v>
      </c>
      <c r="H155" s="10"/>
      <c r="I155" s="10">
        <f t="shared" si="3"/>
        <v>11</v>
      </c>
      <c r="J155" s="10" t="str">
        <f t="shared" si="13"/>
        <v>November</v>
      </c>
      <c r="K155" s="13" t="b">
        <f t="shared" si="22"/>
        <v>0</v>
      </c>
      <c r="L155" s="12">
        <v>135.0</v>
      </c>
      <c r="M155" s="12" t="s">
        <v>28</v>
      </c>
      <c r="N155" s="12">
        <v>4951.0</v>
      </c>
      <c r="O155" s="14">
        <v>500.0</v>
      </c>
      <c r="P155" s="12" t="s">
        <v>554</v>
      </c>
      <c r="Q155" s="12" t="s">
        <v>58</v>
      </c>
      <c r="R155" s="12" t="str">
        <f t="shared" si="23"/>
        <v>Burbank,CA</v>
      </c>
      <c r="S155" s="15" t="s">
        <v>555</v>
      </c>
      <c r="T155" s="12" t="s">
        <v>47</v>
      </c>
      <c r="U155" s="12">
        <f t="shared" si="28"/>
        <v>54</v>
      </c>
      <c r="V155" s="12" t="str">
        <f t="shared" si="29"/>
        <v>tabletop%20games</v>
      </c>
      <c r="W155" s="12" t="str">
        <f t="shared" si="26"/>
        <v>tabletop games</v>
      </c>
      <c r="X155" s="16" t="str">
        <f t="shared" si="27"/>
        <v>tabletop games</v>
      </c>
      <c r="Y155" s="16" t="b">
        <v>0</v>
      </c>
      <c r="Z155" s="12"/>
      <c r="AA155" s="12" t="s">
        <v>318</v>
      </c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ht="15.75" customHeight="1">
      <c r="A156" s="12" t="s">
        <v>556</v>
      </c>
      <c r="B156" s="13" t="s">
        <v>557</v>
      </c>
      <c r="C156" s="13">
        <v>43753.0</v>
      </c>
      <c r="D156" s="13">
        <v>43769.0</v>
      </c>
      <c r="E156" s="13">
        <v>43784.0</v>
      </c>
      <c r="F156" s="10">
        <f t="shared" si="20"/>
        <v>15</v>
      </c>
      <c r="G156" s="10">
        <f t="shared" si="21"/>
        <v>3</v>
      </c>
      <c r="H156" s="10"/>
      <c r="I156" s="10">
        <f t="shared" si="3"/>
        <v>10</v>
      </c>
      <c r="J156" s="10" t="str">
        <f t="shared" si="13"/>
        <v>October</v>
      </c>
      <c r="K156" s="13" t="b">
        <f t="shared" si="22"/>
        <v>0</v>
      </c>
      <c r="L156" s="12">
        <v>832.0</v>
      </c>
      <c r="M156" s="12" t="s">
        <v>28</v>
      </c>
      <c r="N156" s="12">
        <v>52469.0</v>
      </c>
      <c r="O156" s="14">
        <v>25000.0</v>
      </c>
      <c r="P156" s="12" t="s">
        <v>558</v>
      </c>
      <c r="Q156" s="12" t="s">
        <v>420</v>
      </c>
      <c r="R156" s="12" t="str">
        <f t="shared" si="23"/>
        <v>Marlborough,MA</v>
      </c>
      <c r="S156" s="15" t="s">
        <v>46</v>
      </c>
      <c r="T156" s="12" t="s">
        <v>47</v>
      </c>
      <c r="U156" s="12">
        <f t="shared" si="28"/>
        <v>54</v>
      </c>
      <c r="V156" s="12" t="str">
        <f t="shared" si="29"/>
        <v>tabletop%20games</v>
      </c>
      <c r="W156" s="12" t="str">
        <f t="shared" si="26"/>
        <v>tabletop games</v>
      </c>
      <c r="X156" s="16" t="str">
        <f t="shared" si="27"/>
        <v>tabletop games</v>
      </c>
      <c r="Y156" s="16" t="b">
        <v>1</v>
      </c>
      <c r="Z156" s="12"/>
      <c r="AA156" s="12" t="s">
        <v>318</v>
      </c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ht="15.75" customHeight="1">
      <c r="A157" s="12" t="s">
        <v>559</v>
      </c>
      <c r="B157" s="13" t="s">
        <v>560</v>
      </c>
      <c r="C157" s="13">
        <v>43754.0</v>
      </c>
      <c r="D157" s="13">
        <v>43783.0</v>
      </c>
      <c r="E157" s="13">
        <v>43813.0</v>
      </c>
      <c r="F157" s="10">
        <f t="shared" si="20"/>
        <v>30</v>
      </c>
      <c r="G157" s="10">
        <f t="shared" si="21"/>
        <v>4</v>
      </c>
      <c r="H157" s="10"/>
      <c r="I157" s="10">
        <f t="shared" si="3"/>
        <v>11</v>
      </c>
      <c r="J157" s="10" t="str">
        <f t="shared" si="13"/>
        <v>November</v>
      </c>
      <c r="K157" s="13" t="b">
        <f t="shared" si="22"/>
        <v>0</v>
      </c>
      <c r="L157" s="12">
        <v>3.0</v>
      </c>
      <c r="M157" s="12" t="s">
        <v>28</v>
      </c>
      <c r="N157" s="12">
        <v>46.0</v>
      </c>
      <c r="O157" s="14">
        <v>10000.0</v>
      </c>
      <c r="P157" s="12" t="s">
        <v>118</v>
      </c>
      <c r="Q157" s="12" t="s">
        <v>119</v>
      </c>
      <c r="R157" s="12" t="str">
        <f t="shared" si="23"/>
        <v>Philadelphia,PA</v>
      </c>
      <c r="S157" s="33"/>
      <c r="T157" s="12" t="s">
        <v>59</v>
      </c>
      <c r="U157" s="12">
        <f t="shared" si="28"/>
        <v>54</v>
      </c>
      <c r="V157" s="12" t="str">
        <f t="shared" si="29"/>
        <v>playing%20cards</v>
      </c>
      <c r="W157" s="12" t="str">
        <f t="shared" si="26"/>
        <v>playing cards</v>
      </c>
      <c r="X157" s="16" t="str">
        <f t="shared" si="27"/>
        <v>playing cards</v>
      </c>
      <c r="Y157" s="16" t="b">
        <v>0</v>
      </c>
      <c r="Z157" s="12"/>
      <c r="AA157" s="12" t="s">
        <v>318</v>
      </c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ht="15.75" customHeight="1">
      <c r="A158" s="12" t="s">
        <v>561</v>
      </c>
      <c r="B158" s="13" t="s">
        <v>562</v>
      </c>
      <c r="C158" s="13">
        <v>43760.0</v>
      </c>
      <c r="D158" s="13">
        <v>43782.0</v>
      </c>
      <c r="E158" s="13">
        <v>43815.0</v>
      </c>
      <c r="F158" s="10">
        <f t="shared" si="20"/>
        <v>33</v>
      </c>
      <c r="G158" s="10">
        <f t="shared" si="21"/>
        <v>3</v>
      </c>
      <c r="H158" s="10"/>
      <c r="I158" s="10">
        <f t="shared" si="3"/>
        <v>11</v>
      </c>
      <c r="J158" s="10" t="str">
        <f t="shared" si="13"/>
        <v>November</v>
      </c>
      <c r="K158" s="13" t="b">
        <f t="shared" si="22"/>
        <v>0</v>
      </c>
      <c r="L158" s="12">
        <v>2.0</v>
      </c>
      <c r="M158" s="12" t="s">
        <v>28</v>
      </c>
      <c r="N158" s="12">
        <v>155.0</v>
      </c>
      <c r="O158" s="14">
        <v>7200.0</v>
      </c>
      <c r="P158" s="12" t="s">
        <v>563</v>
      </c>
      <c r="Q158" s="12" t="s">
        <v>564</v>
      </c>
      <c r="R158" s="12" t="str">
        <f t="shared" si="23"/>
        <v>Karvin√°,Moravian-Silesian Region</v>
      </c>
      <c r="S158" s="33"/>
      <c r="T158" s="12" t="s">
        <v>47</v>
      </c>
      <c r="U158" s="12">
        <f t="shared" si="28"/>
        <v>54</v>
      </c>
      <c r="V158" s="12" t="str">
        <f t="shared" si="29"/>
        <v>tabletop%20games</v>
      </c>
      <c r="W158" s="12" t="str">
        <f t="shared" si="26"/>
        <v>tabletop games</v>
      </c>
      <c r="X158" s="16" t="str">
        <f t="shared" si="27"/>
        <v>tabletop games</v>
      </c>
      <c r="Y158" s="16" t="b">
        <v>0</v>
      </c>
      <c r="Z158" s="12"/>
      <c r="AA158" s="12" t="s">
        <v>318</v>
      </c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ht="15.75" customHeight="1">
      <c r="A159" s="12" t="s">
        <v>565</v>
      </c>
      <c r="B159" s="13" t="s">
        <v>566</v>
      </c>
      <c r="C159" s="13">
        <v>43778.0</v>
      </c>
      <c r="D159" s="13">
        <v>43782.0</v>
      </c>
      <c r="E159" s="13">
        <v>43796.0</v>
      </c>
      <c r="F159" s="10">
        <f t="shared" si="20"/>
        <v>14</v>
      </c>
      <c r="G159" s="10">
        <f t="shared" si="21"/>
        <v>7</v>
      </c>
      <c r="H159" s="10"/>
      <c r="I159" s="10">
        <f t="shared" si="3"/>
        <v>11</v>
      </c>
      <c r="J159" s="10" t="str">
        <f t="shared" si="13"/>
        <v>November</v>
      </c>
      <c r="K159" s="13" t="b">
        <f t="shared" si="22"/>
        <v>0</v>
      </c>
      <c r="L159" s="12">
        <v>3.0</v>
      </c>
      <c r="M159" s="12" t="s">
        <v>43</v>
      </c>
      <c r="N159" s="12">
        <v>21.0</v>
      </c>
      <c r="O159" s="14">
        <v>200.0</v>
      </c>
      <c r="P159" s="12" t="s">
        <v>430</v>
      </c>
      <c r="Q159" s="12" t="s">
        <v>45</v>
      </c>
      <c r="R159" s="12" t="str">
        <f t="shared" si="23"/>
        <v>Northampton,England</v>
      </c>
      <c r="S159" s="33"/>
      <c r="T159" s="12" t="s">
        <v>47</v>
      </c>
      <c r="U159" s="12">
        <f t="shared" si="28"/>
        <v>54</v>
      </c>
      <c r="V159" s="12" t="str">
        <f t="shared" si="29"/>
        <v>tabletop%20games</v>
      </c>
      <c r="W159" s="12" t="str">
        <f t="shared" si="26"/>
        <v>tabletop games</v>
      </c>
      <c r="X159" s="16" t="str">
        <f t="shared" si="27"/>
        <v>tabletop games</v>
      </c>
      <c r="Y159" s="16" t="b">
        <v>0</v>
      </c>
      <c r="Z159" s="12"/>
      <c r="AA159" s="12" t="s">
        <v>318</v>
      </c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ht="15.75" customHeight="1">
      <c r="A160" s="12"/>
      <c r="B160" s="13"/>
      <c r="C160" s="34"/>
      <c r="D160" s="34"/>
      <c r="E160" s="34"/>
      <c r="F160" s="34"/>
      <c r="G160" s="10"/>
      <c r="H160" s="10"/>
      <c r="I160" s="34"/>
      <c r="J160" s="34"/>
      <c r="K160" s="13"/>
      <c r="L160" s="34"/>
      <c r="M160" s="34"/>
      <c r="N160" s="34"/>
      <c r="O160" s="35"/>
      <c r="P160" s="34"/>
      <c r="Q160" s="34"/>
      <c r="R160" s="12"/>
      <c r="S160" s="33"/>
      <c r="T160" s="34"/>
      <c r="U160" s="34"/>
      <c r="V160" s="34"/>
      <c r="W160" s="34"/>
      <c r="X160" s="16" t="str">
        <f t="shared" si="27"/>
        <v/>
      </c>
      <c r="Y160" s="34"/>
      <c r="Z160" s="34"/>
      <c r="AA160" s="34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ht="15.75" customHeight="1">
      <c r="A161" s="12"/>
      <c r="B161" s="13"/>
      <c r="C161" s="34"/>
      <c r="D161" s="34"/>
      <c r="E161" s="34"/>
      <c r="F161" s="34"/>
      <c r="G161" s="34"/>
      <c r="H161" s="34"/>
      <c r="I161" s="34"/>
      <c r="J161" s="34"/>
      <c r="K161" s="13"/>
      <c r="L161" s="34"/>
      <c r="M161" s="36"/>
      <c r="N161" s="34"/>
      <c r="O161" s="35"/>
      <c r="P161" s="34"/>
      <c r="Q161" s="34"/>
      <c r="R161" s="12"/>
      <c r="S161" s="15"/>
      <c r="T161" s="34"/>
      <c r="U161" s="34"/>
      <c r="V161" s="34"/>
      <c r="W161" s="34"/>
      <c r="X161" s="16"/>
      <c r="Y161" s="34"/>
      <c r="Z161" s="34"/>
      <c r="AA161" s="34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ht="15.75" customHeight="1">
      <c r="A162" s="34"/>
      <c r="B162" s="13"/>
      <c r="C162" s="34"/>
      <c r="D162" s="34"/>
      <c r="E162" s="34"/>
      <c r="F162" s="34"/>
      <c r="G162" s="34"/>
      <c r="H162" s="34"/>
      <c r="I162" s="34"/>
      <c r="J162" s="34"/>
      <c r="K162" s="13"/>
      <c r="L162" s="34"/>
      <c r="M162" s="36"/>
      <c r="N162" s="34"/>
      <c r="O162" s="35"/>
      <c r="P162" s="34"/>
      <c r="Q162" s="34"/>
      <c r="R162" s="12"/>
      <c r="S162" s="15"/>
      <c r="T162" s="34"/>
      <c r="U162" s="34"/>
      <c r="V162" s="34"/>
      <c r="W162" s="34"/>
      <c r="X162" s="16"/>
      <c r="Y162" s="34"/>
      <c r="Z162" s="34"/>
      <c r="AA162" s="34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ht="15.75" customHeight="1">
      <c r="A163" s="34"/>
      <c r="B163" s="13"/>
      <c r="C163" s="34"/>
      <c r="D163" s="34"/>
      <c r="E163" s="34"/>
      <c r="F163" s="34"/>
      <c r="G163" s="34"/>
      <c r="H163" s="34"/>
      <c r="I163" s="34"/>
      <c r="J163" s="34"/>
      <c r="K163" s="13"/>
      <c r="L163" s="34"/>
      <c r="M163" s="34"/>
      <c r="N163" s="34"/>
      <c r="O163" s="35"/>
      <c r="P163" s="34"/>
      <c r="Q163" s="34"/>
      <c r="R163" s="12"/>
      <c r="S163" s="15"/>
      <c r="T163" s="34"/>
      <c r="U163" s="34"/>
      <c r="V163" s="34"/>
      <c r="W163" s="34"/>
      <c r="X163" s="16"/>
      <c r="Y163" s="34"/>
      <c r="Z163" s="34"/>
      <c r="AA163" s="34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ht="15.75" customHeight="1">
      <c r="A164" s="12"/>
      <c r="B164" s="13"/>
      <c r="C164" s="10"/>
      <c r="D164" s="10"/>
      <c r="E164" s="10"/>
      <c r="F164" s="10"/>
      <c r="G164" s="10"/>
      <c r="H164" s="10"/>
      <c r="I164" s="10"/>
      <c r="J164" s="10"/>
      <c r="K164" s="13"/>
      <c r="L164" s="12"/>
      <c r="M164" s="12"/>
      <c r="N164" s="12"/>
      <c r="O164" s="14"/>
      <c r="P164" s="12"/>
      <c r="Q164" s="12"/>
      <c r="R164" s="12"/>
      <c r="S164" s="15"/>
      <c r="T164" s="12"/>
      <c r="U164" s="12"/>
      <c r="V164" s="12"/>
      <c r="W164" s="12"/>
      <c r="X164" s="16"/>
      <c r="Y164" s="16"/>
      <c r="Z164" s="12"/>
      <c r="AA164" s="12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ht="15.75" customHeight="1">
      <c r="A165" s="12"/>
      <c r="B165" s="13"/>
      <c r="C165" s="10"/>
      <c r="D165" s="10"/>
      <c r="E165" s="10"/>
      <c r="F165" s="10"/>
      <c r="G165" s="10"/>
      <c r="H165" s="10"/>
      <c r="I165" s="10"/>
      <c r="J165" s="10"/>
      <c r="K165" s="13"/>
      <c r="L165" s="12"/>
      <c r="M165" s="12"/>
      <c r="N165" s="12"/>
      <c r="O165" s="14"/>
      <c r="P165" s="12"/>
      <c r="Q165" s="12"/>
      <c r="R165" s="12"/>
      <c r="S165" s="15"/>
      <c r="T165" s="12"/>
      <c r="U165" s="12"/>
      <c r="V165" s="12"/>
      <c r="W165" s="12"/>
      <c r="X165" s="16"/>
      <c r="Y165" s="16"/>
      <c r="Z165" s="12"/>
      <c r="AA165" s="12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ht="15.75" customHeight="1">
      <c r="A166" s="12"/>
      <c r="B166" s="13"/>
      <c r="C166" s="10"/>
      <c r="D166" s="10"/>
      <c r="E166" s="10"/>
      <c r="F166" s="10"/>
      <c r="G166" s="10"/>
      <c r="H166" s="10"/>
      <c r="I166" s="10"/>
      <c r="J166" s="10"/>
      <c r="K166" s="13"/>
      <c r="L166" s="12"/>
      <c r="M166" s="12"/>
      <c r="N166" s="12"/>
      <c r="O166" s="14"/>
      <c r="P166" s="12"/>
      <c r="Q166" s="12"/>
      <c r="R166" s="12"/>
      <c r="S166" s="15"/>
      <c r="T166" s="12"/>
      <c r="U166" s="12"/>
      <c r="V166" s="12"/>
      <c r="W166" s="12"/>
      <c r="X166" s="16"/>
      <c r="Y166" s="16"/>
      <c r="Z166" s="12"/>
      <c r="AA166" s="12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ht="15.75" customHeight="1">
      <c r="A167" s="12"/>
      <c r="B167" s="13"/>
      <c r="C167" s="10"/>
      <c r="D167" s="10"/>
      <c r="E167" s="10"/>
      <c r="F167" s="10"/>
      <c r="G167" s="10"/>
      <c r="H167" s="10"/>
      <c r="I167" s="10"/>
      <c r="J167" s="10"/>
      <c r="K167" s="13"/>
      <c r="L167" s="12"/>
      <c r="M167" s="12"/>
      <c r="N167" s="12"/>
      <c r="O167" s="14"/>
      <c r="P167" s="12"/>
      <c r="Q167" s="12"/>
      <c r="R167" s="12"/>
      <c r="S167" s="15"/>
      <c r="T167" s="12"/>
      <c r="U167" s="12"/>
      <c r="V167" s="12"/>
      <c r="W167" s="12"/>
      <c r="X167" s="16"/>
      <c r="Y167" s="16"/>
      <c r="Z167" s="12"/>
      <c r="AA167" s="12"/>
    </row>
    <row r="168" ht="15.75" customHeight="1">
      <c r="A168" s="12"/>
      <c r="B168" s="13"/>
      <c r="C168" s="10"/>
      <c r="D168" s="10"/>
      <c r="E168" s="10"/>
      <c r="F168" s="10"/>
      <c r="G168" s="10"/>
      <c r="H168" s="10"/>
      <c r="I168" s="10"/>
      <c r="J168" s="10"/>
      <c r="K168" s="13"/>
      <c r="L168" s="12"/>
      <c r="M168" s="12"/>
      <c r="N168" s="12"/>
      <c r="O168" s="14"/>
      <c r="P168" s="12"/>
      <c r="Q168" s="12"/>
      <c r="R168" s="12"/>
      <c r="S168" s="15"/>
      <c r="T168" s="12"/>
      <c r="U168" s="12"/>
      <c r="V168" s="12"/>
      <c r="W168" s="12"/>
      <c r="X168" s="16"/>
      <c r="Y168" s="16"/>
      <c r="Z168" s="12"/>
      <c r="AA168" s="12"/>
    </row>
    <row r="169" ht="15.75" customHeight="1">
      <c r="A169" s="12"/>
      <c r="B169" s="13"/>
      <c r="C169" s="10"/>
      <c r="D169" s="10"/>
      <c r="E169" s="10"/>
      <c r="F169" s="10"/>
      <c r="G169" s="10"/>
      <c r="H169" s="10"/>
      <c r="I169" s="10"/>
      <c r="J169" s="10"/>
      <c r="K169" s="13"/>
      <c r="L169" s="12"/>
      <c r="M169" s="12"/>
      <c r="N169" s="12"/>
      <c r="O169" s="14"/>
      <c r="P169" s="12"/>
      <c r="Q169" s="12"/>
      <c r="R169" s="12"/>
      <c r="S169" s="15"/>
      <c r="T169" s="12"/>
      <c r="U169" s="12"/>
      <c r="V169" s="12"/>
      <c r="W169" s="12"/>
      <c r="X169" s="16"/>
      <c r="Y169" s="16"/>
      <c r="Z169" s="12"/>
      <c r="AA169" s="12"/>
    </row>
    <row r="170" ht="15.75" customHeight="1">
      <c r="A170" s="12"/>
      <c r="B170" s="13"/>
      <c r="C170" s="10"/>
      <c r="D170" s="10"/>
      <c r="E170" s="10"/>
      <c r="F170" s="10"/>
      <c r="G170" s="10"/>
      <c r="H170" s="10"/>
      <c r="I170" s="10"/>
      <c r="J170" s="10"/>
      <c r="K170" s="13"/>
      <c r="L170" s="12"/>
      <c r="M170" s="12"/>
      <c r="N170" s="12"/>
      <c r="O170" s="14"/>
      <c r="P170" s="12"/>
      <c r="Q170" s="12"/>
      <c r="R170" s="12"/>
      <c r="S170" s="15"/>
      <c r="T170" s="12"/>
      <c r="U170" s="12"/>
      <c r="V170" s="12"/>
      <c r="W170" s="12"/>
      <c r="X170" s="16"/>
      <c r="Y170" s="16"/>
      <c r="Z170" s="12"/>
      <c r="AA170" s="12"/>
    </row>
    <row r="171" ht="15.75" customHeight="1">
      <c r="A171" s="12"/>
      <c r="B171" s="13"/>
      <c r="C171" s="10"/>
      <c r="D171" s="10"/>
      <c r="E171" s="10"/>
      <c r="F171" s="10"/>
      <c r="G171" s="10"/>
      <c r="H171" s="10"/>
      <c r="I171" s="10"/>
      <c r="J171" s="10"/>
      <c r="K171" s="13"/>
      <c r="L171" s="12"/>
      <c r="M171" s="12"/>
      <c r="N171" s="12"/>
      <c r="O171" s="14"/>
      <c r="P171" s="12"/>
      <c r="Q171" s="12"/>
      <c r="R171" s="12"/>
      <c r="S171" s="15"/>
      <c r="T171" s="12"/>
      <c r="U171" s="12"/>
      <c r="V171" s="12"/>
      <c r="W171" s="12"/>
      <c r="X171" s="16"/>
      <c r="Y171" s="16"/>
      <c r="Z171" s="12"/>
      <c r="AA171" s="12"/>
    </row>
    <row r="172" ht="15.75" customHeight="1">
      <c r="A172" s="12"/>
      <c r="B172" s="13"/>
      <c r="C172" s="10"/>
      <c r="D172" s="10"/>
      <c r="E172" s="10"/>
      <c r="F172" s="10"/>
      <c r="G172" s="10"/>
      <c r="H172" s="10"/>
      <c r="I172" s="10"/>
      <c r="J172" s="10"/>
      <c r="K172" s="13"/>
      <c r="L172" s="12"/>
      <c r="M172" s="12"/>
      <c r="N172" s="12"/>
      <c r="O172" s="14"/>
      <c r="P172" s="12"/>
      <c r="Q172" s="12"/>
      <c r="R172" s="12"/>
      <c r="S172" s="15"/>
      <c r="T172" s="12"/>
      <c r="U172" s="12"/>
      <c r="V172" s="12"/>
      <c r="W172" s="12"/>
      <c r="X172" s="16"/>
      <c r="Y172" s="16"/>
      <c r="Z172" s="12"/>
      <c r="AA172" s="12"/>
    </row>
    <row r="173" ht="15.75" customHeight="1">
      <c r="A173" s="12"/>
      <c r="B173" s="13"/>
      <c r="C173" s="10"/>
      <c r="D173" s="10"/>
      <c r="E173" s="10"/>
      <c r="F173" s="10"/>
      <c r="G173" s="10"/>
      <c r="H173" s="10"/>
      <c r="I173" s="10"/>
      <c r="J173" s="10"/>
      <c r="K173" s="13"/>
      <c r="L173" s="12"/>
      <c r="M173" s="12"/>
      <c r="N173" s="12"/>
      <c r="O173" s="14"/>
      <c r="P173" s="12"/>
      <c r="Q173" s="12"/>
      <c r="R173" s="12"/>
      <c r="S173" s="15"/>
      <c r="T173" s="12"/>
      <c r="U173" s="12"/>
      <c r="V173" s="12"/>
      <c r="W173" s="12"/>
      <c r="X173" s="16"/>
      <c r="Y173" s="16"/>
      <c r="Z173" s="12"/>
      <c r="AA173" s="12"/>
    </row>
    <row r="174" ht="15.75" customHeight="1">
      <c r="A174" s="12"/>
      <c r="B174" s="13"/>
      <c r="C174" s="10"/>
      <c r="D174" s="10"/>
      <c r="E174" s="10"/>
      <c r="F174" s="10"/>
      <c r="G174" s="10"/>
      <c r="H174" s="10"/>
      <c r="I174" s="10"/>
      <c r="J174" s="10"/>
      <c r="K174" s="13"/>
      <c r="L174" s="12"/>
      <c r="M174" s="12"/>
      <c r="N174" s="12"/>
      <c r="O174" s="14"/>
      <c r="P174" s="12"/>
      <c r="Q174" s="12"/>
      <c r="R174" s="12"/>
      <c r="S174" s="15"/>
      <c r="T174" s="12"/>
      <c r="U174" s="12"/>
      <c r="V174" s="12"/>
      <c r="W174" s="12"/>
      <c r="X174" s="16"/>
      <c r="Y174" s="16"/>
      <c r="Z174" s="12"/>
      <c r="AA174" s="12"/>
    </row>
    <row r="175" ht="15.75" customHeight="1">
      <c r="A175" s="12"/>
      <c r="B175" s="13"/>
      <c r="C175" s="10"/>
      <c r="D175" s="10"/>
      <c r="E175" s="10"/>
      <c r="F175" s="10"/>
      <c r="G175" s="10"/>
      <c r="H175" s="10"/>
      <c r="I175" s="10"/>
      <c r="J175" s="10"/>
      <c r="K175" s="13"/>
      <c r="L175" s="12"/>
      <c r="M175" s="12"/>
      <c r="N175" s="12"/>
      <c r="O175" s="14"/>
      <c r="P175" s="12"/>
      <c r="Q175" s="12"/>
      <c r="R175" s="12"/>
      <c r="S175" s="15"/>
      <c r="T175" s="12"/>
      <c r="U175" s="12"/>
      <c r="V175" s="12"/>
      <c r="W175" s="12"/>
      <c r="X175" s="16"/>
      <c r="Y175" s="16"/>
      <c r="Z175" s="12"/>
      <c r="AA175" s="12"/>
    </row>
    <row r="176" ht="15.75" customHeight="1">
      <c r="A176" s="12"/>
      <c r="B176" s="13"/>
      <c r="C176" s="10"/>
      <c r="D176" s="10"/>
      <c r="E176" s="10"/>
      <c r="F176" s="10"/>
      <c r="G176" s="10"/>
      <c r="H176" s="10"/>
      <c r="I176" s="10"/>
      <c r="J176" s="10"/>
      <c r="K176" s="13"/>
      <c r="L176" s="12"/>
      <c r="M176" s="12"/>
      <c r="N176" s="12"/>
      <c r="O176" s="14"/>
      <c r="P176" s="12"/>
      <c r="Q176" s="12"/>
      <c r="R176" s="12"/>
      <c r="S176" s="15"/>
      <c r="T176" s="12"/>
      <c r="U176" s="12"/>
      <c r="V176" s="12"/>
      <c r="W176" s="12"/>
      <c r="X176" s="16"/>
      <c r="Y176" s="16"/>
      <c r="Z176" s="12"/>
      <c r="AA176" s="12"/>
    </row>
    <row r="177" ht="15.75" customHeight="1">
      <c r="A177" s="12"/>
      <c r="B177" s="13"/>
      <c r="C177" s="10"/>
      <c r="D177" s="10"/>
      <c r="E177" s="10"/>
      <c r="F177" s="10"/>
      <c r="G177" s="10"/>
      <c r="H177" s="10"/>
      <c r="I177" s="10"/>
      <c r="J177" s="10"/>
      <c r="K177" s="13"/>
      <c r="L177" s="12"/>
      <c r="M177" s="12"/>
      <c r="N177" s="12"/>
      <c r="O177" s="14"/>
      <c r="P177" s="12"/>
      <c r="Q177" s="12"/>
      <c r="R177" s="12"/>
      <c r="S177" s="15"/>
      <c r="T177" s="12"/>
      <c r="U177" s="12"/>
      <c r="V177" s="12"/>
      <c r="W177" s="12"/>
      <c r="X177" s="16"/>
      <c r="Y177" s="16"/>
      <c r="Z177" s="12"/>
      <c r="AA177" s="12"/>
    </row>
    <row r="178" ht="15.75" customHeight="1">
      <c r="A178" s="12"/>
      <c r="B178" s="13"/>
      <c r="C178" s="10"/>
      <c r="D178" s="10"/>
      <c r="E178" s="10"/>
      <c r="F178" s="10"/>
      <c r="G178" s="10"/>
      <c r="H178" s="10"/>
      <c r="I178" s="10"/>
      <c r="J178" s="10"/>
      <c r="K178" s="13"/>
      <c r="L178" s="12"/>
      <c r="M178" s="12"/>
      <c r="N178" s="12"/>
      <c r="O178" s="14"/>
      <c r="P178" s="12"/>
      <c r="Q178" s="12"/>
      <c r="R178" s="12"/>
      <c r="S178" s="15"/>
      <c r="T178" s="12"/>
      <c r="U178" s="12"/>
      <c r="V178" s="12"/>
      <c r="W178" s="12"/>
      <c r="X178" s="16"/>
      <c r="Y178" s="16"/>
      <c r="Z178" s="12"/>
      <c r="AA178" s="12"/>
    </row>
    <row r="179" ht="15.75" customHeight="1">
      <c r="A179" s="12"/>
      <c r="B179" s="13"/>
      <c r="C179" s="10"/>
      <c r="D179" s="10"/>
      <c r="E179" s="10"/>
      <c r="F179" s="10"/>
      <c r="G179" s="10"/>
      <c r="H179" s="10"/>
      <c r="I179" s="10"/>
      <c r="J179" s="10"/>
      <c r="K179" s="13"/>
      <c r="L179" s="12"/>
      <c r="M179" s="12"/>
      <c r="N179" s="12"/>
      <c r="O179" s="14"/>
      <c r="P179" s="12"/>
      <c r="Q179" s="12"/>
      <c r="R179" s="12"/>
      <c r="S179" s="15"/>
      <c r="T179" s="12"/>
      <c r="U179" s="12"/>
      <c r="V179" s="12"/>
      <c r="W179" s="12"/>
      <c r="X179" s="16"/>
      <c r="Y179" s="16"/>
      <c r="Z179" s="12"/>
      <c r="AA179" s="12"/>
    </row>
    <row r="180" ht="15.75" customHeight="1">
      <c r="A180" s="12"/>
      <c r="B180" s="13"/>
      <c r="C180" s="10"/>
      <c r="D180" s="10"/>
      <c r="E180" s="10"/>
      <c r="F180" s="10"/>
      <c r="G180" s="10"/>
      <c r="H180" s="10"/>
      <c r="I180" s="10"/>
      <c r="J180" s="10"/>
      <c r="K180" s="13"/>
      <c r="L180" s="12"/>
      <c r="M180" s="12"/>
      <c r="N180" s="12"/>
      <c r="O180" s="14"/>
      <c r="P180" s="12"/>
      <c r="Q180" s="12"/>
      <c r="R180" s="12"/>
      <c r="S180" s="15"/>
      <c r="T180" s="12"/>
      <c r="U180" s="12"/>
      <c r="V180" s="12"/>
      <c r="W180" s="12"/>
      <c r="X180" s="16"/>
      <c r="Y180" s="16"/>
      <c r="Z180" s="12"/>
      <c r="AA180" s="12"/>
    </row>
    <row r="181" ht="15.75" customHeight="1">
      <c r="A181" s="12"/>
      <c r="B181" s="13"/>
      <c r="C181" s="10"/>
      <c r="D181" s="10"/>
      <c r="E181" s="10"/>
      <c r="F181" s="10"/>
      <c r="G181" s="10"/>
      <c r="H181" s="10"/>
      <c r="I181" s="10"/>
      <c r="J181" s="10"/>
      <c r="K181" s="13"/>
      <c r="L181" s="12"/>
      <c r="M181" s="12"/>
      <c r="N181" s="12"/>
      <c r="O181" s="14"/>
      <c r="P181" s="12"/>
      <c r="Q181" s="12"/>
      <c r="R181" s="12"/>
      <c r="S181" s="15"/>
      <c r="T181" s="12"/>
      <c r="U181" s="12"/>
      <c r="V181" s="12"/>
      <c r="W181" s="12"/>
      <c r="X181" s="16"/>
      <c r="Y181" s="16"/>
      <c r="Z181" s="12"/>
      <c r="AA181" s="12"/>
    </row>
    <row r="182" ht="15.75" customHeight="1">
      <c r="A182" s="12"/>
      <c r="B182" s="13"/>
      <c r="C182" s="10"/>
      <c r="D182" s="10"/>
      <c r="E182" s="10"/>
      <c r="F182" s="10"/>
      <c r="G182" s="10"/>
      <c r="H182" s="10"/>
      <c r="I182" s="10"/>
      <c r="J182" s="10"/>
      <c r="K182" s="13"/>
      <c r="L182" s="12"/>
      <c r="M182" s="12"/>
      <c r="N182" s="12"/>
      <c r="O182" s="14"/>
      <c r="P182" s="12"/>
      <c r="Q182" s="12"/>
      <c r="R182" s="12"/>
      <c r="S182" s="15"/>
      <c r="T182" s="12"/>
      <c r="U182" s="12"/>
      <c r="V182" s="12"/>
      <c r="W182" s="12"/>
      <c r="X182" s="16"/>
      <c r="Y182" s="16"/>
      <c r="Z182" s="12"/>
      <c r="AA182" s="12"/>
    </row>
    <row r="183" ht="15.75" customHeight="1">
      <c r="A183" s="12"/>
      <c r="B183" s="13"/>
      <c r="C183" s="10"/>
      <c r="D183" s="10"/>
      <c r="E183" s="10"/>
      <c r="F183" s="10"/>
      <c r="G183" s="10"/>
      <c r="H183" s="10"/>
      <c r="I183" s="10"/>
      <c r="J183" s="10"/>
      <c r="K183" s="13"/>
      <c r="L183" s="12"/>
      <c r="M183" s="12"/>
      <c r="N183" s="12"/>
      <c r="O183" s="14"/>
      <c r="P183" s="12"/>
      <c r="Q183" s="12"/>
      <c r="R183" s="12"/>
      <c r="S183" s="15"/>
      <c r="T183" s="12"/>
      <c r="U183" s="12"/>
      <c r="V183" s="12"/>
      <c r="W183" s="12"/>
      <c r="X183" s="16"/>
      <c r="Y183" s="16"/>
      <c r="Z183" s="12"/>
      <c r="AA183" s="12"/>
    </row>
    <row r="184" ht="15.75" customHeight="1">
      <c r="A184" s="12"/>
      <c r="B184" s="13"/>
      <c r="C184" s="10"/>
      <c r="D184" s="10"/>
      <c r="E184" s="10"/>
      <c r="F184" s="10"/>
      <c r="G184" s="10"/>
      <c r="H184" s="10"/>
      <c r="I184" s="10"/>
      <c r="J184" s="10"/>
      <c r="K184" s="13"/>
      <c r="L184" s="12"/>
      <c r="M184" s="12"/>
      <c r="N184" s="12"/>
      <c r="O184" s="14"/>
      <c r="P184" s="12"/>
      <c r="Q184" s="12"/>
      <c r="R184" s="12"/>
      <c r="S184" s="15"/>
      <c r="T184" s="12"/>
      <c r="U184" s="12"/>
      <c r="V184" s="12"/>
      <c r="W184" s="12"/>
      <c r="X184" s="16"/>
      <c r="Y184" s="16"/>
      <c r="Z184" s="12"/>
      <c r="AA184" s="12"/>
    </row>
    <row r="185" ht="15.75" customHeight="1">
      <c r="A185" s="12"/>
      <c r="B185" s="13"/>
      <c r="C185" s="10"/>
      <c r="D185" s="10"/>
      <c r="E185" s="10"/>
      <c r="F185" s="10"/>
      <c r="G185" s="10"/>
      <c r="H185" s="10"/>
      <c r="I185" s="10"/>
      <c r="J185" s="10"/>
      <c r="K185" s="13"/>
      <c r="L185" s="12"/>
      <c r="M185" s="12"/>
      <c r="N185" s="12"/>
      <c r="O185" s="14"/>
      <c r="P185" s="12"/>
      <c r="Q185" s="12"/>
      <c r="R185" s="12"/>
      <c r="S185" s="15"/>
      <c r="T185" s="12"/>
      <c r="U185" s="12"/>
      <c r="V185" s="12"/>
      <c r="W185" s="12"/>
      <c r="X185" s="16"/>
      <c r="Y185" s="16"/>
      <c r="Z185" s="12"/>
      <c r="AA185" s="12"/>
    </row>
    <row r="186" ht="15.75" customHeight="1">
      <c r="A186" s="12"/>
      <c r="B186" s="13"/>
      <c r="C186" s="10"/>
      <c r="D186" s="10"/>
      <c r="E186" s="10"/>
      <c r="F186" s="10"/>
      <c r="G186" s="10"/>
      <c r="H186" s="10"/>
      <c r="I186" s="10"/>
      <c r="J186" s="10"/>
      <c r="K186" s="13"/>
      <c r="L186" s="12"/>
      <c r="M186" s="12"/>
      <c r="N186" s="12"/>
      <c r="O186" s="14"/>
      <c r="P186" s="12"/>
      <c r="Q186" s="12"/>
      <c r="R186" s="12"/>
      <c r="S186" s="15"/>
      <c r="T186" s="12"/>
      <c r="U186" s="12"/>
      <c r="V186" s="12"/>
      <c r="W186" s="12"/>
      <c r="X186" s="16"/>
      <c r="Y186" s="16"/>
      <c r="Z186" s="12"/>
      <c r="AA186" s="12"/>
    </row>
    <row r="187" ht="15.75" customHeight="1">
      <c r="A187" s="12"/>
      <c r="B187" s="10"/>
      <c r="C187" s="10"/>
      <c r="D187" s="10"/>
      <c r="E187" s="10"/>
      <c r="F187" s="10"/>
      <c r="G187" s="10"/>
      <c r="H187" s="10"/>
      <c r="I187" s="10"/>
      <c r="J187" s="10"/>
      <c r="K187" s="13"/>
      <c r="L187" s="12"/>
      <c r="M187" s="12"/>
      <c r="N187" s="12"/>
      <c r="O187" s="14"/>
      <c r="P187" s="12"/>
      <c r="Q187" s="12"/>
      <c r="R187" s="12"/>
      <c r="S187" s="15"/>
      <c r="T187" s="12"/>
      <c r="U187" s="12"/>
      <c r="V187" s="12"/>
      <c r="W187" s="12"/>
      <c r="X187" s="16"/>
      <c r="Y187" s="16"/>
      <c r="Z187" s="12"/>
      <c r="AA187" s="12"/>
    </row>
    <row r="188" ht="15.75" customHeight="1">
      <c r="A188" s="12"/>
      <c r="B188" s="10"/>
      <c r="C188" s="10"/>
      <c r="D188" s="10"/>
      <c r="E188" s="10"/>
      <c r="F188" s="10"/>
      <c r="G188" s="10"/>
      <c r="H188" s="10"/>
      <c r="I188" s="10"/>
      <c r="J188" s="10"/>
      <c r="K188" s="13"/>
      <c r="L188" s="12"/>
      <c r="M188" s="12"/>
      <c r="N188" s="12"/>
      <c r="O188" s="14"/>
      <c r="P188" s="12"/>
      <c r="Q188" s="12"/>
      <c r="R188" s="12"/>
      <c r="S188" s="15"/>
      <c r="T188" s="12"/>
      <c r="U188" s="12"/>
      <c r="V188" s="12"/>
      <c r="W188" s="12"/>
      <c r="X188" s="16"/>
      <c r="Y188" s="16"/>
      <c r="Z188" s="12"/>
      <c r="AA188" s="12"/>
    </row>
    <row r="189" ht="15.75" customHeight="1">
      <c r="A189" s="12"/>
      <c r="B189" s="10"/>
      <c r="C189" s="10"/>
      <c r="D189" s="10"/>
      <c r="E189" s="10"/>
      <c r="F189" s="10"/>
      <c r="G189" s="10"/>
      <c r="H189" s="10"/>
      <c r="I189" s="10"/>
      <c r="J189" s="10"/>
      <c r="K189" s="13"/>
      <c r="L189" s="12"/>
      <c r="M189" s="12"/>
      <c r="N189" s="12"/>
      <c r="O189" s="14"/>
      <c r="P189" s="12"/>
      <c r="Q189" s="12"/>
      <c r="R189" s="12"/>
      <c r="S189" s="15"/>
      <c r="T189" s="12"/>
      <c r="U189" s="12"/>
      <c r="V189" s="12"/>
      <c r="W189" s="12"/>
      <c r="X189" s="16"/>
      <c r="Y189" s="16"/>
      <c r="Z189" s="12"/>
      <c r="AA189" s="12"/>
    </row>
    <row r="190" ht="15.75" customHeight="1">
      <c r="A190" s="12"/>
      <c r="B190" s="10"/>
      <c r="C190" s="10"/>
      <c r="D190" s="10"/>
      <c r="E190" s="10"/>
      <c r="F190" s="10"/>
      <c r="G190" s="10"/>
      <c r="H190" s="10"/>
      <c r="I190" s="10"/>
      <c r="J190" s="10"/>
      <c r="K190" s="13"/>
      <c r="L190" s="12"/>
      <c r="M190" s="12"/>
      <c r="N190" s="12"/>
      <c r="O190" s="14"/>
      <c r="P190" s="12"/>
      <c r="Q190" s="12"/>
      <c r="R190" s="12"/>
      <c r="S190" s="15"/>
      <c r="T190" s="12"/>
      <c r="U190" s="12"/>
      <c r="V190" s="12"/>
      <c r="W190" s="12"/>
      <c r="X190" s="16"/>
      <c r="Y190" s="16"/>
      <c r="Z190" s="12"/>
      <c r="AA190" s="12"/>
    </row>
    <row r="191" ht="15.75" customHeight="1">
      <c r="A191" s="12"/>
      <c r="B191" s="10"/>
      <c r="C191" s="10"/>
      <c r="D191" s="10"/>
      <c r="E191" s="10"/>
      <c r="F191" s="10"/>
      <c r="G191" s="10"/>
      <c r="H191" s="10"/>
      <c r="I191" s="10"/>
      <c r="J191" s="10"/>
      <c r="K191" s="13"/>
      <c r="L191" s="12"/>
      <c r="M191" s="12"/>
      <c r="N191" s="12"/>
      <c r="O191" s="14"/>
      <c r="P191" s="12"/>
      <c r="Q191" s="12"/>
      <c r="R191" s="12"/>
      <c r="S191" s="15"/>
      <c r="T191" s="12"/>
      <c r="U191" s="12"/>
      <c r="V191" s="12"/>
      <c r="W191" s="12"/>
      <c r="X191" s="16"/>
      <c r="Y191" s="16"/>
      <c r="Z191" s="12"/>
      <c r="AA191" s="12"/>
    </row>
    <row r="192" ht="15.75" customHeight="1">
      <c r="A192" s="12"/>
      <c r="B192" s="10"/>
      <c r="C192" s="10"/>
      <c r="D192" s="10"/>
      <c r="E192" s="10"/>
      <c r="F192" s="10"/>
      <c r="G192" s="10"/>
      <c r="H192" s="10"/>
      <c r="I192" s="10"/>
      <c r="J192" s="10"/>
      <c r="K192" s="13"/>
      <c r="L192" s="12"/>
      <c r="M192" s="12"/>
      <c r="N192" s="12"/>
      <c r="O192" s="14"/>
      <c r="P192" s="12"/>
      <c r="Q192" s="12"/>
      <c r="R192" s="12"/>
      <c r="S192" s="15"/>
      <c r="T192" s="12"/>
      <c r="U192" s="12"/>
      <c r="V192" s="12"/>
      <c r="W192" s="12"/>
      <c r="X192" s="16"/>
      <c r="Y192" s="16"/>
      <c r="Z192" s="12"/>
      <c r="AA192" s="12"/>
    </row>
    <row r="193" ht="15.75" customHeight="1">
      <c r="A193" s="12"/>
      <c r="B193" s="10"/>
      <c r="C193" s="10"/>
      <c r="D193" s="10"/>
      <c r="E193" s="10"/>
      <c r="F193" s="10"/>
      <c r="G193" s="10"/>
      <c r="H193" s="10"/>
      <c r="I193" s="10"/>
      <c r="J193" s="10"/>
      <c r="K193" s="13"/>
      <c r="L193" s="12"/>
      <c r="M193" s="12"/>
      <c r="N193" s="12"/>
      <c r="O193" s="14"/>
      <c r="P193" s="12"/>
      <c r="Q193" s="12"/>
      <c r="R193" s="12"/>
      <c r="S193" s="15"/>
      <c r="T193" s="12"/>
      <c r="U193" s="12"/>
      <c r="V193" s="12"/>
      <c r="W193" s="12"/>
      <c r="X193" s="16"/>
      <c r="Y193" s="16"/>
      <c r="Z193" s="12"/>
      <c r="AA193" s="12"/>
    </row>
    <row r="194" ht="15.75" customHeight="1">
      <c r="A194" s="12"/>
      <c r="B194" s="10"/>
      <c r="C194" s="10"/>
      <c r="D194" s="10"/>
      <c r="E194" s="10"/>
      <c r="F194" s="10"/>
      <c r="G194" s="10"/>
      <c r="H194" s="10"/>
      <c r="I194" s="10"/>
      <c r="J194" s="10"/>
      <c r="K194" s="13"/>
      <c r="L194" s="12"/>
      <c r="M194" s="12"/>
      <c r="N194" s="12"/>
      <c r="O194" s="14"/>
      <c r="P194" s="12"/>
      <c r="Q194" s="12"/>
      <c r="R194" s="12"/>
      <c r="S194" s="15"/>
      <c r="T194" s="12"/>
      <c r="U194" s="12"/>
      <c r="V194" s="12"/>
      <c r="W194" s="12"/>
      <c r="X194" s="16"/>
      <c r="Y194" s="16"/>
      <c r="Z194" s="12"/>
      <c r="AA194" s="12"/>
    </row>
    <row r="195" ht="15.75" customHeight="1">
      <c r="A195" s="12"/>
      <c r="B195" s="10"/>
      <c r="C195" s="10"/>
      <c r="D195" s="10"/>
      <c r="E195" s="10"/>
      <c r="F195" s="10"/>
      <c r="G195" s="10"/>
      <c r="H195" s="10"/>
      <c r="I195" s="10"/>
      <c r="J195" s="10"/>
      <c r="K195" s="13"/>
      <c r="L195" s="12"/>
      <c r="M195" s="12"/>
      <c r="N195" s="12"/>
      <c r="O195" s="14"/>
      <c r="P195" s="12"/>
      <c r="Q195" s="12"/>
      <c r="R195" s="12"/>
      <c r="S195" s="15"/>
      <c r="T195" s="12"/>
      <c r="U195" s="12"/>
      <c r="V195" s="12"/>
      <c r="W195" s="12"/>
      <c r="X195" s="16"/>
      <c r="Y195" s="16"/>
      <c r="Z195" s="12"/>
      <c r="AA195" s="12"/>
    </row>
    <row r="196" ht="15.75" customHeight="1">
      <c r="A196" s="12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2"/>
      <c r="M196" s="12"/>
      <c r="N196" s="12"/>
      <c r="O196" s="14"/>
      <c r="P196" s="12"/>
      <c r="Q196" s="12"/>
      <c r="R196" s="12"/>
      <c r="S196" s="15"/>
      <c r="T196" s="12"/>
      <c r="U196" s="12"/>
      <c r="V196" s="12"/>
      <c r="W196" s="12"/>
      <c r="X196" s="16"/>
      <c r="Y196" s="16"/>
      <c r="Z196" s="12"/>
      <c r="AA196" s="12"/>
    </row>
    <row r="197" ht="15.75" customHeight="1">
      <c r="A197" s="12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2"/>
      <c r="M197" s="12"/>
      <c r="N197" s="12"/>
      <c r="O197" s="14"/>
      <c r="P197" s="12"/>
      <c r="Q197" s="12"/>
      <c r="R197" s="12"/>
      <c r="S197" s="15"/>
      <c r="T197" s="12"/>
      <c r="U197" s="12"/>
      <c r="V197" s="12"/>
      <c r="W197" s="12"/>
      <c r="X197" s="16"/>
      <c r="Y197" s="16"/>
      <c r="Z197" s="12"/>
      <c r="AA197" s="12"/>
    </row>
    <row r="198" ht="15.75" customHeight="1">
      <c r="A198" s="12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2"/>
      <c r="M198" s="12"/>
      <c r="N198" s="12"/>
      <c r="O198" s="14"/>
      <c r="P198" s="12"/>
      <c r="Q198" s="12"/>
      <c r="R198" s="12"/>
      <c r="S198" s="15"/>
      <c r="T198" s="12"/>
      <c r="U198" s="12"/>
      <c r="V198" s="12"/>
      <c r="W198" s="12"/>
      <c r="X198" s="16"/>
      <c r="Y198" s="16"/>
      <c r="Z198" s="12"/>
      <c r="AA198" s="12"/>
    </row>
    <row r="199" ht="15.75" customHeight="1">
      <c r="A199" s="12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2"/>
      <c r="M199" s="12"/>
      <c r="N199" s="12"/>
      <c r="O199" s="14"/>
      <c r="P199" s="12"/>
      <c r="Q199" s="12"/>
      <c r="R199" s="12"/>
      <c r="S199" s="15"/>
      <c r="T199" s="12"/>
      <c r="U199" s="12"/>
      <c r="V199" s="12"/>
      <c r="W199" s="12"/>
      <c r="X199" s="16"/>
      <c r="Y199" s="16"/>
      <c r="Z199" s="12"/>
      <c r="AA199" s="12"/>
    </row>
    <row r="200" ht="15.75" customHeight="1">
      <c r="A200" s="12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2"/>
      <c r="M200" s="12"/>
      <c r="N200" s="12"/>
      <c r="O200" s="14"/>
      <c r="P200" s="12"/>
      <c r="Q200" s="12"/>
      <c r="R200" s="12"/>
      <c r="S200" s="15"/>
      <c r="T200" s="12"/>
      <c r="U200" s="12"/>
      <c r="V200" s="12"/>
      <c r="W200" s="12"/>
      <c r="X200" s="16"/>
      <c r="Y200" s="16"/>
      <c r="Z200" s="12"/>
      <c r="AA200" s="12"/>
    </row>
    <row r="201" ht="15.75" customHeight="1">
      <c r="A201" s="12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2"/>
      <c r="M201" s="12"/>
      <c r="N201" s="12"/>
      <c r="O201" s="14"/>
      <c r="P201" s="12"/>
      <c r="Q201" s="12"/>
      <c r="R201" s="12"/>
      <c r="S201" s="15"/>
      <c r="T201" s="12"/>
      <c r="U201" s="12"/>
      <c r="V201" s="12"/>
      <c r="W201" s="12"/>
      <c r="X201" s="16"/>
      <c r="Y201" s="16"/>
      <c r="Z201" s="12"/>
      <c r="AA201" s="12"/>
    </row>
    <row r="202" ht="15.75" customHeight="1">
      <c r="A202" s="12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2"/>
      <c r="M202" s="12"/>
      <c r="N202" s="12"/>
      <c r="O202" s="14"/>
      <c r="P202" s="12"/>
      <c r="Q202" s="12"/>
      <c r="R202" s="12"/>
      <c r="S202" s="15"/>
      <c r="T202" s="12"/>
      <c r="U202" s="12"/>
      <c r="V202" s="12"/>
      <c r="W202" s="12"/>
      <c r="X202" s="16"/>
      <c r="Y202" s="16"/>
      <c r="Z202" s="12"/>
      <c r="AA202" s="12"/>
    </row>
    <row r="203" ht="15.75" customHeight="1">
      <c r="A203" s="12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2"/>
      <c r="M203" s="12"/>
      <c r="N203" s="12"/>
      <c r="O203" s="14"/>
      <c r="P203" s="12"/>
      <c r="Q203" s="12"/>
      <c r="R203" s="12"/>
      <c r="S203" s="15"/>
      <c r="T203" s="12"/>
      <c r="U203" s="12"/>
      <c r="V203" s="12"/>
      <c r="W203" s="12"/>
      <c r="X203" s="16"/>
      <c r="Y203" s="16"/>
      <c r="Z203" s="12"/>
      <c r="AA203" s="12"/>
    </row>
    <row r="204" ht="15.75" customHeight="1">
      <c r="A204" s="12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2"/>
      <c r="M204" s="12"/>
      <c r="N204" s="12"/>
      <c r="O204" s="14"/>
      <c r="P204" s="12"/>
      <c r="Q204" s="12"/>
      <c r="R204" s="12"/>
      <c r="S204" s="15"/>
      <c r="T204" s="12"/>
      <c r="U204" s="12"/>
      <c r="V204" s="12"/>
      <c r="W204" s="12"/>
      <c r="X204" s="16"/>
      <c r="Y204" s="16"/>
      <c r="Z204" s="12"/>
      <c r="AA204" s="12"/>
    </row>
    <row r="205" ht="15.75" customHeight="1">
      <c r="A205" s="12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2"/>
      <c r="M205" s="12"/>
      <c r="N205" s="12"/>
      <c r="O205" s="14"/>
      <c r="P205" s="12"/>
      <c r="Q205" s="12"/>
      <c r="R205" s="12"/>
      <c r="S205" s="15"/>
      <c r="T205" s="12"/>
      <c r="U205" s="12"/>
      <c r="V205" s="12"/>
      <c r="W205" s="12"/>
      <c r="X205" s="16"/>
      <c r="Y205" s="16"/>
      <c r="Z205" s="12"/>
      <c r="AA205" s="12"/>
    </row>
    <row r="206" ht="15.75" customHeight="1">
      <c r="A206" s="12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2"/>
      <c r="M206" s="12"/>
      <c r="N206" s="12"/>
      <c r="O206" s="14"/>
      <c r="P206" s="12"/>
      <c r="Q206" s="12"/>
      <c r="R206" s="12"/>
      <c r="S206" s="15"/>
      <c r="T206" s="12"/>
      <c r="U206" s="12"/>
      <c r="V206" s="12"/>
      <c r="W206" s="12"/>
      <c r="X206" s="16"/>
      <c r="Y206" s="16"/>
      <c r="Z206" s="12"/>
      <c r="AA206" s="12"/>
    </row>
    <row r="207" ht="15.75" customHeight="1">
      <c r="A207" s="12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2"/>
      <c r="M207" s="12"/>
      <c r="N207" s="12"/>
      <c r="O207" s="14"/>
      <c r="P207" s="12"/>
      <c r="Q207" s="12"/>
      <c r="R207" s="12"/>
      <c r="S207" s="15"/>
      <c r="T207" s="12"/>
      <c r="U207" s="12"/>
      <c r="V207" s="12"/>
      <c r="W207" s="12"/>
      <c r="X207" s="16"/>
      <c r="Y207" s="16"/>
      <c r="Z207" s="12"/>
      <c r="AA207" s="12"/>
    </row>
    <row r="208" ht="15.75" customHeight="1">
      <c r="A208" s="12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2"/>
      <c r="M208" s="12"/>
      <c r="N208" s="12"/>
      <c r="O208" s="14"/>
      <c r="P208" s="12"/>
      <c r="Q208" s="12"/>
      <c r="R208" s="12"/>
      <c r="S208" s="15"/>
      <c r="T208" s="12"/>
      <c r="U208" s="12"/>
      <c r="V208" s="12"/>
      <c r="W208" s="12"/>
      <c r="X208" s="16"/>
      <c r="Y208" s="16"/>
      <c r="Z208" s="12"/>
      <c r="AA208" s="12"/>
    </row>
    <row r="209" ht="15.75" customHeight="1">
      <c r="A209" s="12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2"/>
      <c r="M209" s="12"/>
      <c r="N209" s="12"/>
      <c r="O209" s="14"/>
      <c r="P209" s="12"/>
      <c r="Q209" s="12"/>
      <c r="R209" s="12"/>
      <c r="S209" s="15"/>
      <c r="T209" s="12"/>
      <c r="U209" s="12"/>
      <c r="V209" s="12"/>
      <c r="W209" s="12"/>
      <c r="X209" s="16"/>
      <c r="Y209" s="16"/>
      <c r="Z209" s="12"/>
      <c r="AA209" s="12"/>
    </row>
    <row r="210" ht="15.75" customHeight="1">
      <c r="A210" s="12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2"/>
      <c r="M210" s="12"/>
      <c r="N210" s="12"/>
      <c r="O210" s="14"/>
      <c r="P210" s="12"/>
      <c r="Q210" s="12"/>
      <c r="R210" s="12"/>
      <c r="S210" s="15"/>
      <c r="T210" s="12"/>
      <c r="U210" s="12"/>
      <c r="V210" s="12"/>
      <c r="W210" s="12"/>
      <c r="X210" s="16"/>
      <c r="Y210" s="16"/>
      <c r="Z210" s="12"/>
      <c r="AA210" s="12"/>
    </row>
    <row r="211" ht="15.75" customHeight="1">
      <c r="A211" s="12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2"/>
      <c r="M211" s="12"/>
      <c r="N211" s="12"/>
      <c r="O211" s="14"/>
      <c r="P211" s="12"/>
      <c r="Q211" s="12"/>
      <c r="R211" s="12"/>
      <c r="S211" s="15"/>
      <c r="T211" s="12"/>
      <c r="U211" s="12"/>
      <c r="V211" s="12"/>
      <c r="W211" s="12"/>
      <c r="X211" s="16"/>
      <c r="Y211" s="16"/>
      <c r="Z211" s="12"/>
      <c r="AA211" s="12"/>
    </row>
    <row r="212" ht="15.75" customHeight="1">
      <c r="A212" s="12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2"/>
      <c r="M212" s="12"/>
      <c r="N212" s="12"/>
      <c r="O212" s="14"/>
      <c r="P212" s="12"/>
      <c r="Q212" s="12"/>
      <c r="R212" s="12"/>
      <c r="S212" s="15"/>
      <c r="T212" s="12"/>
      <c r="U212" s="12"/>
      <c r="V212" s="12"/>
      <c r="W212" s="12"/>
      <c r="X212" s="16"/>
      <c r="Y212" s="16"/>
      <c r="Z212" s="12"/>
      <c r="AA212" s="12"/>
    </row>
    <row r="213" ht="15.75" customHeight="1">
      <c r="A213" s="12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2"/>
      <c r="M213" s="12"/>
      <c r="N213" s="12"/>
      <c r="O213" s="14"/>
      <c r="P213" s="12"/>
      <c r="Q213" s="12"/>
      <c r="R213" s="12"/>
      <c r="S213" s="15"/>
      <c r="T213" s="12"/>
      <c r="U213" s="12"/>
      <c r="V213" s="12"/>
      <c r="W213" s="12"/>
      <c r="X213" s="16"/>
      <c r="Y213" s="16"/>
      <c r="Z213" s="12"/>
      <c r="AA213" s="12"/>
    </row>
    <row r="214" ht="15.75" customHeight="1">
      <c r="A214" s="12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2"/>
      <c r="M214" s="12"/>
      <c r="N214" s="12"/>
      <c r="O214" s="14"/>
      <c r="P214" s="12"/>
      <c r="Q214" s="12"/>
      <c r="R214" s="12"/>
      <c r="S214" s="15"/>
      <c r="T214" s="12"/>
      <c r="U214" s="12"/>
      <c r="V214" s="12"/>
      <c r="W214" s="12"/>
      <c r="X214" s="16"/>
      <c r="Y214" s="16"/>
      <c r="Z214" s="12"/>
      <c r="AA214" s="12"/>
    </row>
    <row r="215" ht="15.75" customHeight="1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2"/>
      <c r="M215" s="12"/>
      <c r="N215" s="12"/>
      <c r="O215" s="14"/>
      <c r="P215" s="12"/>
      <c r="Q215" s="12"/>
      <c r="R215" s="12"/>
      <c r="S215" s="15"/>
      <c r="T215" s="12"/>
      <c r="U215" s="12"/>
      <c r="V215" s="12"/>
      <c r="W215" s="12"/>
      <c r="X215" s="16"/>
      <c r="Y215" s="16"/>
      <c r="Z215" s="12"/>
      <c r="AA215" s="12"/>
    </row>
    <row r="216" ht="15.75" customHeight="1">
      <c r="A216" s="12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2"/>
      <c r="M216" s="12"/>
      <c r="N216" s="12"/>
      <c r="O216" s="14"/>
      <c r="P216" s="12"/>
      <c r="Q216" s="12"/>
      <c r="R216" s="12"/>
      <c r="S216" s="15"/>
      <c r="T216" s="12"/>
      <c r="U216" s="12"/>
      <c r="V216" s="12"/>
      <c r="W216" s="12"/>
      <c r="X216" s="16"/>
      <c r="Y216" s="16"/>
      <c r="Z216" s="12"/>
      <c r="AA216" s="12"/>
    </row>
    <row r="217" ht="15.75" customHeight="1">
      <c r="A217" s="12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2"/>
      <c r="M217" s="12"/>
      <c r="N217" s="12"/>
      <c r="O217" s="14"/>
      <c r="P217" s="12"/>
      <c r="Q217" s="12"/>
      <c r="R217" s="12"/>
      <c r="S217" s="15"/>
      <c r="T217" s="12"/>
      <c r="U217" s="12"/>
      <c r="V217" s="12"/>
      <c r="W217" s="12"/>
      <c r="X217" s="16"/>
      <c r="Y217" s="16"/>
      <c r="Z217" s="12"/>
      <c r="AA217" s="12"/>
    </row>
    <row r="218" ht="15.75" customHeight="1">
      <c r="A218" s="12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2"/>
      <c r="M218" s="12"/>
      <c r="N218" s="12"/>
      <c r="O218" s="14"/>
      <c r="P218" s="12"/>
      <c r="Q218" s="12"/>
      <c r="R218" s="12"/>
      <c r="S218" s="15"/>
      <c r="T218" s="12"/>
      <c r="U218" s="12"/>
      <c r="V218" s="12"/>
      <c r="W218" s="12"/>
      <c r="X218" s="16"/>
      <c r="Y218" s="16"/>
      <c r="Z218" s="12"/>
      <c r="AA218" s="12"/>
    </row>
    <row r="219" ht="15.75" customHeight="1">
      <c r="A219" s="12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2"/>
      <c r="M219" s="12"/>
      <c r="N219" s="12"/>
      <c r="O219" s="14"/>
      <c r="P219" s="12"/>
      <c r="Q219" s="12"/>
      <c r="R219" s="12"/>
      <c r="S219" s="15"/>
      <c r="T219" s="12"/>
      <c r="U219" s="12"/>
      <c r="V219" s="12"/>
      <c r="W219" s="12"/>
      <c r="X219" s="16"/>
      <c r="Y219" s="16"/>
      <c r="Z219" s="12"/>
      <c r="AA219" s="12"/>
    </row>
    <row r="220" ht="15.75" customHeight="1">
      <c r="A220" s="12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2"/>
      <c r="M220" s="12"/>
      <c r="N220" s="12"/>
      <c r="O220" s="14"/>
      <c r="P220" s="12"/>
      <c r="Q220" s="12"/>
      <c r="R220" s="12"/>
      <c r="S220" s="15"/>
      <c r="T220" s="12"/>
      <c r="U220" s="12"/>
      <c r="V220" s="12"/>
      <c r="W220" s="12"/>
      <c r="X220" s="16"/>
      <c r="Y220" s="16"/>
      <c r="Z220" s="12"/>
      <c r="AA220" s="12"/>
    </row>
    <row r="221" ht="15.75" customHeight="1">
      <c r="A221" s="12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2"/>
      <c r="M221" s="12"/>
      <c r="N221" s="12"/>
      <c r="O221" s="14"/>
      <c r="P221" s="12"/>
      <c r="Q221" s="12"/>
      <c r="R221" s="12"/>
      <c r="S221" s="15"/>
      <c r="T221" s="12"/>
      <c r="U221" s="12"/>
      <c r="V221" s="12"/>
      <c r="W221" s="12"/>
      <c r="X221" s="16"/>
      <c r="Y221" s="16"/>
      <c r="Z221" s="12"/>
      <c r="AA221" s="12"/>
    </row>
    <row r="222" ht="15.75" customHeight="1">
      <c r="A222" s="12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2"/>
      <c r="M222" s="12"/>
      <c r="N222" s="12"/>
      <c r="O222" s="14"/>
      <c r="P222" s="12"/>
      <c r="Q222" s="12"/>
      <c r="R222" s="12"/>
      <c r="S222" s="15"/>
      <c r="T222" s="12"/>
      <c r="U222" s="12"/>
      <c r="V222" s="12"/>
      <c r="W222" s="12"/>
      <c r="X222" s="16"/>
      <c r="Y222" s="16"/>
      <c r="Z222" s="12"/>
      <c r="AA222" s="12"/>
    </row>
    <row r="223" ht="15.75" customHeight="1">
      <c r="A223" s="12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2"/>
      <c r="M223" s="12"/>
      <c r="N223" s="12"/>
      <c r="O223" s="14"/>
      <c r="P223" s="12"/>
      <c r="Q223" s="12"/>
      <c r="R223" s="12"/>
      <c r="S223" s="15"/>
      <c r="T223" s="12"/>
      <c r="U223" s="12"/>
      <c r="V223" s="12"/>
      <c r="W223" s="12"/>
      <c r="X223" s="16"/>
      <c r="Y223" s="16"/>
      <c r="Z223" s="12"/>
      <c r="AA223" s="12"/>
    </row>
    <row r="224" ht="15.75" customHeight="1">
      <c r="A224" s="12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2"/>
      <c r="M224" s="12"/>
      <c r="N224" s="12"/>
      <c r="O224" s="14"/>
      <c r="P224" s="12"/>
      <c r="Q224" s="12"/>
      <c r="R224" s="12"/>
      <c r="S224" s="15"/>
      <c r="T224" s="12"/>
      <c r="U224" s="12"/>
      <c r="V224" s="12"/>
      <c r="W224" s="12"/>
      <c r="X224" s="16"/>
      <c r="Y224" s="16"/>
      <c r="Z224" s="12"/>
      <c r="AA224" s="12"/>
    </row>
    <row r="225" ht="15.75" customHeight="1">
      <c r="A225" s="12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2"/>
      <c r="M225" s="12"/>
      <c r="N225" s="12"/>
      <c r="O225" s="14"/>
      <c r="P225" s="12"/>
      <c r="Q225" s="12"/>
      <c r="R225" s="12"/>
      <c r="S225" s="15"/>
      <c r="T225" s="12"/>
      <c r="U225" s="12"/>
      <c r="V225" s="12"/>
      <c r="W225" s="12"/>
      <c r="X225" s="16"/>
      <c r="Y225" s="16"/>
      <c r="Z225" s="12"/>
      <c r="AA225" s="12"/>
    </row>
    <row r="226" ht="15.75" customHeight="1">
      <c r="A226" s="12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2"/>
      <c r="M226" s="12"/>
      <c r="N226" s="12"/>
      <c r="O226" s="14"/>
      <c r="P226" s="12"/>
      <c r="Q226" s="12"/>
      <c r="R226" s="12"/>
      <c r="S226" s="15"/>
      <c r="T226" s="12"/>
      <c r="U226" s="12"/>
      <c r="V226" s="12"/>
      <c r="W226" s="12"/>
      <c r="X226" s="16"/>
      <c r="Y226" s="16"/>
      <c r="Z226" s="12"/>
      <c r="AA226" s="12"/>
    </row>
    <row r="227" ht="15.75" customHeight="1">
      <c r="A227" s="12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2"/>
      <c r="M227" s="12"/>
      <c r="N227" s="12"/>
      <c r="O227" s="14"/>
      <c r="P227" s="12"/>
      <c r="Q227" s="12"/>
      <c r="R227" s="12"/>
      <c r="S227" s="15"/>
      <c r="T227" s="12"/>
      <c r="U227" s="12"/>
      <c r="V227" s="12"/>
      <c r="W227" s="12"/>
      <c r="X227" s="16"/>
      <c r="Y227" s="16"/>
      <c r="Z227" s="12"/>
      <c r="AA227" s="12"/>
    </row>
    <row r="228" ht="15.75" customHeight="1">
      <c r="A228" s="12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2"/>
      <c r="M228" s="12"/>
      <c r="N228" s="12"/>
      <c r="O228" s="14"/>
      <c r="P228" s="12"/>
      <c r="Q228" s="12"/>
      <c r="R228" s="12"/>
      <c r="S228" s="15"/>
      <c r="T228" s="12"/>
      <c r="U228" s="12"/>
      <c r="V228" s="12"/>
      <c r="W228" s="12"/>
      <c r="X228" s="16"/>
      <c r="Y228" s="16"/>
      <c r="Z228" s="12"/>
      <c r="AA228" s="12"/>
    </row>
    <row r="229" ht="15.75" customHeight="1">
      <c r="A229" s="12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2"/>
      <c r="M229" s="12"/>
      <c r="N229" s="12"/>
      <c r="O229" s="14"/>
      <c r="P229" s="12"/>
      <c r="Q229" s="12"/>
      <c r="R229" s="12"/>
      <c r="S229" s="15"/>
      <c r="T229" s="12"/>
      <c r="U229" s="12"/>
      <c r="V229" s="12"/>
      <c r="W229" s="12"/>
      <c r="X229" s="16"/>
      <c r="Y229" s="16"/>
      <c r="Z229" s="12"/>
      <c r="AA229" s="12"/>
    </row>
    <row r="230" ht="15.75" customHeight="1">
      <c r="A230" s="12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2"/>
      <c r="M230" s="12"/>
      <c r="N230" s="12"/>
      <c r="O230" s="14"/>
      <c r="P230" s="12"/>
      <c r="Q230" s="12"/>
      <c r="R230" s="12"/>
      <c r="S230" s="15"/>
      <c r="T230" s="12"/>
      <c r="U230" s="12"/>
      <c r="V230" s="12"/>
      <c r="W230" s="12"/>
      <c r="X230" s="16"/>
      <c r="Y230" s="16"/>
      <c r="Z230" s="12"/>
      <c r="AA230" s="12"/>
    </row>
    <row r="231" ht="15.75" customHeight="1">
      <c r="A231" s="12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2"/>
      <c r="M231" s="12"/>
      <c r="N231" s="12"/>
      <c r="O231" s="14"/>
      <c r="P231" s="12"/>
      <c r="Q231" s="12"/>
      <c r="R231" s="12"/>
      <c r="S231" s="15"/>
      <c r="T231" s="12"/>
      <c r="U231" s="12"/>
      <c r="V231" s="12"/>
      <c r="W231" s="12"/>
      <c r="X231" s="16"/>
      <c r="Y231" s="16"/>
      <c r="Z231" s="12"/>
      <c r="AA231" s="12"/>
    </row>
    <row r="232" ht="15.75" customHeight="1">
      <c r="A232" s="12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2"/>
      <c r="M232" s="12"/>
      <c r="N232" s="12"/>
      <c r="O232" s="14"/>
      <c r="P232" s="12"/>
      <c r="Q232" s="12"/>
      <c r="R232" s="12"/>
      <c r="S232" s="15"/>
      <c r="T232" s="12"/>
      <c r="U232" s="12"/>
      <c r="V232" s="12"/>
      <c r="W232" s="12"/>
      <c r="X232" s="16"/>
      <c r="Y232" s="16"/>
      <c r="Z232" s="12"/>
      <c r="AA232" s="12"/>
    </row>
    <row r="233" ht="15.75" customHeight="1">
      <c r="A233" s="12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2"/>
      <c r="M233" s="12"/>
      <c r="N233" s="12"/>
      <c r="O233" s="14"/>
      <c r="P233" s="12"/>
      <c r="Q233" s="12"/>
      <c r="R233" s="12"/>
      <c r="S233" s="15"/>
      <c r="T233" s="12"/>
      <c r="U233" s="12"/>
      <c r="V233" s="12"/>
      <c r="W233" s="12"/>
      <c r="X233" s="16"/>
      <c r="Y233" s="16"/>
      <c r="Z233" s="12"/>
      <c r="AA233" s="12"/>
    </row>
    <row r="234" ht="15.75" customHeight="1">
      <c r="A234" s="12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2"/>
      <c r="M234" s="12"/>
      <c r="N234" s="12"/>
      <c r="O234" s="14"/>
      <c r="P234" s="12"/>
      <c r="Q234" s="12"/>
      <c r="R234" s="12"/>
      <c r="S234" s="15"/>
      <c r="T234" s="12"/>
      <c r="U234" s="12"/>
      <c r="V234" s="12"/>
      <c r="W234" s="12"/>
      <c r="X234" s="16"/>
      <c r="Y234" s="16"/>
      <c r="Z234" s="12"/>
      <c r="AA234" s="12"/>
    </row>
    <row r="235" ht="15.75" customHeight="1">
      <c r="A235" s="12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2"/>
      <c r="M235" s="12"/>
      <c r="N235" s="12"/>
      <c r="O235" s="14"/>
      <c r="P235" s="12"/>
      <c r="Q235" s="12"/>
      <c r="R235" s="12"/>
      <c r="S235" s="15"/>
      <c r="T235" s="12"/>
      <c r="U235" s="12"/>
      <c r="V235" s="12"/>
      <c r="W235" s="12"/>
      <c r="X235" s="16"/>
      <c r="Y235" s="16"/>
      <c r="Z235" s="12"/>
      <c r="AA235" s="12"/>
    </row>
    <row r="236" ht="15.75" customHeight="1">
      <c r="A236" s="12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2"/>
      <c r="M236" s="12"/>
      <c r="N236" s="12"/>
      <c r="O236" s="14"/>
      <c r="P236" s="12"/>
      <c r="Q236" s="12"/>
      <c r="R236" s="12"/>
      <c r="S236" s="15"/>
      <c r="T236" s="12"/>
      <c r="U236" s="12"/>
      <c r="V236" s="12"/>
      <c r="W236" s="12"/>
      <c r="X236" s="16"/>
      <c r="Y236" s="16"/>
      <c r="Z236" s="12"/>
      <c r="AA236" s="12"/>
    </row>
    <row r="237" ht="15.75" customHeight="1">
      <c r="A237" s="12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2"/>
      <c r="M237" s="12"/>
      <c r="N237" s="12"/>
      <c r="O237" s="14"/>
      <c r="P237" s="12"/>
      <c r="Q237" s="12"/>
      <c r="R237" s="12"/>
      <c r="S237" s="15"/>
      <c r="T237" s="12"/>
      <c r="U237" s="12"/>
      <c r="V237" s="12"/>
      <c r="W237" s="12"/>
      <c r="X237" s="16"/>
      <c r="Y237" s="16"/>
      <c r="Z237" s="12"/>
      <c r="AA237" s="12"/>
    </row>
    <row r="238" ht="15.75" customHeight="1">
      <c r="A238" s="12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2"/>
      <c r="M238" s="12"/>
      <c r="N238" s="12"/>
      <c r="O238" s="14"/>
      <c r="P238" s="12"/>
      <c r="Q238" s="12"/>
      <c r="R238" s="12"/>
      <c r="S238" s="15"/>
      <c r="T238" s="12"/>
      <c r="U238" s="12"/>
      <c r="V238" s="12"/>
      <c r="W238" s="12"/>
      <c r="X238" s="16"/>
      <c r="Y238" s="16"/>
      <c r="Z238" s="12"/>
      <c r="AA238" s="12"/>
    </row>
    <row r="239" ht="15.75" customHeight="1">
      <c r="A239" s="12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2"/>
      <c r="M239" s="12"/>
      <c r="N239" s="12"/>
      <c r="O239" s="14"/>
      <c r="P239" s="12"/>
      <c r="Q239" s="12"/>
      <c r="R239" s="12"/>
      <c r="S239" s="15"/>
      <c r="T239" s="12"/>
      <c r="U239" s="12"/>
      <c r="V239" s="12"/>
      <c r="W239" s="12"/>
      <c r="X239" s="16"/>
      <c r="Y239" s="16"/>
      <c r="Z239" s="12"/>
      <c r="AA239" s="12"/>
    </row>
    <row r="240" ht="15.75" customHeight="1">
      <c r="A240" s="12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2"/>
      <c r="M240" s="12"/>
      <c r="N240" s="12"/>
      <c r="O240" s="14"/>
      <c r="P240" s="12"/>
      <c r="Q240" s="12"/>
      <c r="R240" s="12"/>
      <c r="S240" s="15"/>
      <c r="T240" s="12"/>
      <c r="U240" s="12"/>
      <c r="V240" s="12"/>
      <c r="W240" s="12"/>
      <c r="X240" s="16"/>
      <c r="Y240" s="16"/>
      <c r="Z240" s="12"/>
      <c r="AA240" s="12"/>
    </row>
    <row r="241" ht="15.75" customHeight="1">
      <c r="A241" s="12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2"/>
      <c r="M241" s="12"/>
      <c r="N241" s="12"/>
      <c r="O241" s="14"/>
      <c r="P241" s="12"/>
      <c r="Q241" s="12"/>
      <c r="R241" s="12"/>
      <c r="S241" s="15"/>
      <c r="T241" s="12"/>
      <c r="U241" s="12"/>
      <c r="V241" s="12"/>
      <c r="W241" s="12"/>
      <c r="X241" s="16"/>
      <c r="Y241" s="16"/>
      <c r="Z241" s="12"/>
      <c r="AA241" s="12"/>
    </row>
    <row r="242" ht="15.75" customHeight="1">
      <c r="A242" s="12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2"/>
      <c r="M242" s="12"/>
      <c r="N242" s="12"/>
      <c r="O242" s="14"/>
      <c r="P242" s="12"/>
      <c r="Q242" s="12"/>
      <c r="R242" s="12"/>
      <c r="S242" s="15"/>
      <c r="T242" s="12"/>
      <c r="U242" s="12"/>
      <c r="V242" s="12"/>
      <c r="W242" s="12"/>
      <c r="X242" s="16"/>
      <c r="Y242" s="16"/>
      <c r="Z242" s="12"/>
      <c r="AA242" s="12"/>
    </row>
    <row r="243" ht="15.75" customHeight="1">
      <c r="A243" s="12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2"/>
      <c r="M243" s="12"/>
      <c r="N243" s="12"/>
      <c r="O243" s="14"/>
      <c r="P243" s="12"/>
      <c r="Q243" s="12"/>
      <c r="R243" s="12"/>
      <c r="S243" s="15"/>
      <c r="T243" s="12"/>
      <c r="U243" s="12"/>
      <c r="V243" s="12"/>
      <c r="W243" s="12"/>
      <c r="X243" s="16"/>
      <c r="Y243" s="16"/>
      <c r="Z243" s="12"/>
      <c r="AA243" s="12"/>
    </row>
    <row r="244" ht="15.75" customHeight="1">
      <c r="A244" s="12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2"/>
      <c r="M244" s="12"/>
      <c r="N244" s="12"/>
      <c r="O244" s="14"/>
      <c r="P244" s="12"/>
      <c r="Q244" s="12"/>
      <c r="R244" s="12"/>
      <c r="S244" s="15"/>
      <c r="T244" s="12"/>
      <c r="U244" s="12"/>
      <c r="V244" s="12"/>
      <c r="W244" s="12"/>
      <c r="X244" s="16"/>
      <c r="Y244" s="16"/>
      <c r="Z244" s="12"/>
      <c r="AA244" s="12"/>
    </row>
    <row r="245" ht="15.75" customHeight="1">
      <c r="A245" s="12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2"/>
      <c r="M245" s="12"/>
      <c r="N245" s="12"/>
      <c r="O245" s="14"/>
      <c r="P245" s="12"/>
      <c r="Q245" s="12"/>
      <c r="R245" s="12"/>
      <c r="S245" s="15"/>
      <c r="T245" s="12"/>
      <c r="U245" s="12"/>
      <c r="V245" s="12"/>
      <c r="W245" s="12"/>
      <c r="X245" s="16"/>
      <c r="Y245" s="16"/>
      <c r="Z245" s="12"/>
      <c r="AA245" s="12"/>
    </row>
    <row r="246" ht="15.75" customHeight="1">
      <c r="A246" s="12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2"/>
      <c r="M246" s="12"/>
      <c r="N246" s="12"/>
      <c r="O246" s="14"/>
      <c r="P246" s="12"/>
      <c r="Q246" s="12"/>
      <c r="R246" s="12"/>
      <c r="S246" s="15"/>
      <c r="T246" s="12"/>
      <c r="U246" s="12"/>
      <c r="V246" s="12"/>
      <c r="W246" s="12"/>
      <c r="X246" s="16"/>
      <c r="Y246" s="16"/>
      <c r="Z246" s="12"/>
      <c r="AA246" s="12"/>
    </row>
    <row r="247" ht="15.75" customHeight="1">
      <c r="A247" s="12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2"/>
      <c r="M247" s="12"/>
      <c r="N247" s="12"/>
      <c r="O247" s="14"/>
      <c r="P247" s="12"/>
      <c r="Q247" s="12"/>
      <c r="R247" s="12"/>
      <c r="S247" s="15"/>
      <c r="T247" s="12"/>
      <c r="U247" s="12"/>
      <c r="V247" s="12"/>
      <c r="W247" s="12"/>
      <c r="X247" s="16"/>
      <c r="Y247" s="16"/>
      <c r="Z247" s="12"/>
      <c r="AA247" s="12"/>
    </row>
    <row r="248" ht="15.75" customHeight="1">
      <c r="A248" s="12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2"/>
      <c r="M248" s="12"/>
      <c r="N248" s="12"/>
      <c r="O248" s="14"/>
      <c r="P248" s="12"/>
      <c r="Q248" s="12"/>
      <c r="R248" s="12"/>
      <c r="S248" s="15"/>
      <c r="T248" s="12"/>
      <c r="U248" s="12"/>
      <c r="V248" s="12"/>
      <c r="W248" s="12"/>
      <c r="X248" s="16"/>
      <c r="Y248" s="16"/>
      <c r="Z248" s="12"/>
      <c r="AA248" s="12"/>
    </row>
    <row r="249" ht="15.75" customHeight="1">
      <c r="A249" s="12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2"/>
      <c r="M249" s="12"/>
      <c r="N249" s="12"/>
      <c r="O249" s="14"/>
      <c r="P249" s="12"/>
      <c r="Q249" s="12"/>
      <c r="R249" s="12"/>
      <c r="S249" s="15"/>
      <c r="T249" s="12"/>
      <c r="U249" s="12"/>
      <c r="V249" s="12"/>
      <c r="W249" s="12"/>
      <c r="X249" s="16"/>
      <c r="Y249" s="16"/>
      <c r="Z249" s="12"/>
      <c r="AA249" s="12"/>
    </row>
    <row r="250" ht="15.75" customHeight="1">
      <c r="A250" s="12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2"/>
      <c r="M250" s="12"/>
      <c r="N250" s="12"/>
      <c r="O250" s="14"/>
      <c r="P250" s="12"/>
      <c r="Q250" s="12"/>
      <c r="R250" s="12"/>
      <c r="S250" s="15"/>
      <c r="T250" s="12"/>
      <c r="U250" s="12"/>
      <c r="V250" s="12"/>
      <c r="W250" s="12"/>
      <c r="X250" s="16"/>
      <c r="Y250" s="16"/>
      <c r="Z250" s="12"/>
      <c r="AA250" s="12"/>
    </row>
    <row r="251" ht="15.75" customHeight="1">
      <c r="A251" s="12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2"/>
      <c r="M251" s="12"/>
      <c r="N251" s="12"/>
      <c r="O251" s="14"/>
      <c r="P251" s="12"/>
      <c r="Q251" s="12"/>
      <c r="R251" s="12"/>
      <c r="S251" s="15"/>
      <c r="T251" s="12"/>
      <c r="U251" s="12"/>
      <c r="V251" s="12"/>
      <c r="W251" s="12"/>
      <c r="X251" s="16"/>
      <c r="Y251" s="16"/>
      <c r="Z251" s="12"/>
      <c r="AA251" s="12"/>
    </row>
    <row r="252" ht="15.75" customHeight="1">
      <c r="A252" s="12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2"/>
      <c r="M252" s="12"/>
      <c r="N252" s="12"/>
      <c r="O252" s="14"/>
      <c r="P252" s="12"/>
      <c r="Q252" s="12"/>
      <c r="R252" s="12"/>
      <c r="S252" s="15"/>
      <c r="T252" s="12"/>
      <c r="U252" s="12"/>
      <c r="V252" s="12"/>
      <c r="W252" s="12"/>
      <c r="X252" s="16"/>
      <c r="Y252" s="16"/>
      <c r="Z252" s="12"/>
      <c r="AA252" s="12"/>
    </row>
    <row r="253" ht="15.75" customHeight="1">
      <c r="A253" s="12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2"/>
      <c r="M253" s="12"/>
      <c r="N253" s="12"/>
      <c r="O253" s="14"/>
      <c r="P253" s="12"/>
      <c r="Q253" s="12"/>
      <c r="R253" s="12"/>
      <c r="S253" s="15"/>
      <c r="T253" s="12"/>
      <c r="U253" s="12"/>
      <c r="V253" s="12"/>
      <c r="W253" s="12"/>
      <c r="X253" s="16"/>
      <c r="Y253" s="16"/>
      <c r="Z253" s="12"/>
      <c r="AA253" s="12"/>
    </row>
    <row r="254" ht="15.75" customHeight="1">
      <c r="A254" s="12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2"/>
      <c r="M254" s="12"/>
      <c r="N254" s="12"/>
      <c r="O254" s="14"/>
      <c r="P254" s="12"/>
      <c r="Q254" s="12"/>
      <c r="R254" s="12"/>
      <c r="S254" s="15"/>
      <c r="T254" s="12"/>
      <c r="U254" s="12"/>
      <c r="V254" s="12"/>
      <c r="W254" s="12"/>
      <c r="X254" s="16"/>
      <c r="Y254" s="16"/>
      <c r="Z254" s="12"/>
      <c r="AA254" s="12"/>
    </row>
    <row r="255" ht="15.75" customHeight="1">
      <c r="A255" s="12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2"/>
      <c r="M255" s="12"/>
      <c r="N255" s="12"/>
      <c r="O255" s="14"/>
      <c r="P255" s="12"/>
      <c r="Q255" s="12"/>
      <c r="R255" s="12"/>
      <c r="S255" s="15"/>
      <c r="T255" s="12"/>
      <c r="U255" s="12"/>
      <c r="V255" s="12"/>
      <c r="W255" s="12"/>
      <c r="X255" s="16"/>
      <c r="Y255" s="16"/>
      <c r="Z255" s="12"/>
      <c r="AA255" s="12"/>
    </row>
    <row r="256" ht="15.75" customHeight="1">
      <c r="A256" s="12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2"/>
      <c r="M256" s="12"/>
      <c r="N256" s="12"/>
      <c r="O256" s="14"/>
      <c r="P256" s="12"/>
      <c r="Q256" s="12"/>
      <c r="R256" s="12"/>
      <c r="S256" s="15"/>
      <c r="T256" s="12"/>
      <c r="U256" s="12"/>
      <c r="V256" s="12"/>
      <c r="W256" s="12"/>
      <c r="X256" s="16"/>
      <c r="Y256" s="16"/>
      <c r="Z256" s="12"/>
      <c r="AA256" s="12"/>
    </row>
    <row r="257" ht="15.75" customHeight="1">
      <c r="A257" s="12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2"/>
      <c r="M257" s="12"/>
      <c r="N257" s="12"/>
      <c r="O257" s="14"/>
      <c r="P257" s="12"/>
      <c r="Q257" s="12"/>
      <c r="R257" s="12"/>
      <c r="S257" s="15"/>
      <c r="T257" s="12"/>
      <c r="U257" s="12"/>
      <c r="V257" s="12"/>
      <c r="W257" s="12"/>
      <c r="X257" s="16"/>
      <c r="Y257" s="16"/>
      <c r="Z257" s="12"/>
      <c r="AA257" s="12"/>
    </row>
    <row r="258" ht="15.75" customHeight="1">
      <c r="A258" s="12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2"/>
      <c r="M258" s="12"/>
      <c r="N258" s="12"/>
      <c r="O258" s="14"/>
      <c r="P258" s="12"/>
      <c r="Q258" s="12"/>
      <c r="R258" s="12"/>
      <c r="S258" s="15"/>
      <c r="T258" s="12"/>
      <c r="U258" s="12"/>
      <c r="V258" s="12"/>
      <c r="W258" s="12"/>
      <c r="X258" s="16"/>
      <c r="Y258" s="16"/>
      <c r="Z258" s="12"/>
      <c r="AA258" s="12"/>
    </row>
    <row r="259" ht="15.75" customHeight="1">
      <c r="A259" s="12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2"/>
      <c r="M259" s="12"/>
      <c r="N259" s="12"/>
      <c r="O259" s="14"/>
      <c r="P259" s="12"/>
      <c r="Q259" s="12"/>
      <c r="R259" s="12"/>
      <c r="S259" s="15"/>
      <c r="T259" s="12"/>
      <c r="U259" s="12"/>
      <c r="V259" s="12"/>
      <c r="W259" s="12"/>
      <c r="X259" s="16"/>
      <c r="Y259" s="16"/>
      <c r="Z259" s="12"/>
      <c r="AA259" s="12"/>
    </row>
    <row r="260" ht="15.75" customHeight="1">
      <c r="A260" s="12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2"/>
      <c r="M260" s="12"/>
      <c r="N260" s="12"/>
      <c r="O260" s="14"/>
      <c r="P260" s="12"/>
      <c r="Q260" s="12"/>
      <c r="R260" s="12"/>
      <c r="S260" s="15"/>
      <c r="T260" s="12"/>
      <c r="U260" s="12"/>
      <c r="V260" s="12"/>
      <c r="W260" s="12"/>
      <c r="X260" s="16"/>
      <c r="Y260" s="16"/>
      <c r="Z260" s="12"/>
      <c r="AA260" s="12"/>
    </row>
    <row r="261" ht="15.75" customHeight="1">
      <c r="A261" s="12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2"/>
      <c r="M261" s="12"/>
      <c r="N261" s="12"/>
      <c r="O261" s="14"/>
      <c r="P261" s="12"/>
      <c r="Q261" s="12"/>
      <c r="R261" s="12"/>
      <c r="S261" s="15"/>
      <c r="T261" s="12"/>
      <c r="U261" s="12"/>
      <c r="V261" s="12"/>
      <c r="W261" s="12"/>
      <c r="X261" s="16"/>
      <c r="Y261" s="16"/>
      <c r="Z261" s="12"/>
      <c r="AA261" s="12"/>
    </row>
    <row r="262" ht="15.75" customHeight="1">
      <c r="A262" s="12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2"/>
      <c r="M262" s="12"/>
      <c r="N262" s="12"/>
      <c r="O262" s="14"/>
      <c r="P262" s="12"/>
      <c r="Q262" s="12"/>
      <c r="R262" s="12"/>
      <c r="S262" s="15"/>
      <c r="T262" s="12"/>
      <c r="U262" s="12"/>
      <c r="V262" s="12"/>
      <c r="W262" s="12"/>
      <c r="X262" s="16"/>
      <c r="Y262" s="16"/>
      <c r="Z262" s="12"/>
      <c r="AA262" s="12"/>
    </row>
    <row r="263" ht="15.75" customHeight="1">
      <c r="A263" s="12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2"/>
      <c r="M263" s="12"/>
      <c r="N263" s="12"/>
      <c r="O263" s="14"/>
      <c r="P263" s="12"/>
      <c r="Q263" s="12"/>
      <c r="R263" s="12"/>
      <c r="S263" s="15"/>
      <c r="T263" s="12"/>
      <c r="U263" s="12"/>
      <c r="V263" s="12"/>
      <c r="W263" s="12"/>
      <c r="X263" s="16"/>
      <c r="Y263" s="16"/>
      <c r="Z263" s="12"/>
      <c r="AA263" s="12"/>
    </row>
    <row r="264" ht="15.75" customHeight="1">
      <c r="A264" s="12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2"/>
      <c r="M264" s="12"/>
      <c r="N264" s="12"/>
      <c r="O264" s="14"/>
      <c r="P264" s="12"/>
      <c r="Q264" s="12"/>
      <c r="R264" s="12"/>
      <c r="S264" s="15"/>
      <c r="T264" s="12"/>
      <c r="U264" s="12"/>
      <c r="V264" s="12"/>
      <c r="W264" s="12"/>
      <c r="X264" s="16"/>
      <c r="Y264" s="16"/>
      <c r="Z264" s="12"/>
      <c r="AA264" s="12"/>
    </row>
    <row r="265" ht="15.75" customHeight="1">
      <c r="A265" s="12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2"/>
      <c r="M265" s="12"/>
      <c r="N265" s="12"/>
      <c r="O265" s="14"/>
      <c r="P265" s="12"/>
      <c r="Q265" s="12"/>
      <c r="R265" s="12"/>
      <c r="S265" s="15"/>
      <c r="T265" s="12"/>
      <c r="U265" s="12"/>
      <c r="V265" s="12"/>
      <c r="W265" s="12"/>
      <c r="X265" s="16"/>
      <c r="Y265" s="16"/>
      <c r="Z265" s="12"/>
      <c r="AA265" s="12"/>
    </row>
    <row r="266" ht="15.75" customHeight="1">
      <c r="A266" s="12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2"/>
      <c r="M266" s="12"/>
      <c r="N266" s="12"/>
      <c r="O266" s="14"/>
      <c r="P266" s="12"/>
      <c r="Q266" s="12"/>
      <c r="R266" s="12"/>
      <c r="S266" s="15"/>
      <c r="T266" s="12"/>
      <c r="U266" s="12"/>
      <c r="V266" s="12"/>
      <c r="W266" s="12"/>
      <c r="X266" s="16"/>
      <c r="Y266" s="16"/>
      <c r="Z266" s="12"/>
      <c r="AA266" s="12"/>
    </row>
    <row r="267" ht="15.75" customHeight="1">
      <c r="A267" s="12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2"/>
      <c r="M267" s="12"/>
      <c r="N267" s="12"/>
      <c r="O267" s="14"/>
      <c r="P267" s="12"/>
      <c r="Q267" s="12"/>
      <c r="R267" s="12"/>
      <c r="S267" s="15"/>
      <c r="T267" s="12"/>
      <c r="U267" s="12"/>
      <c r="V267" s="12"/>
      <c r="W267" s="12"/>
      <c r="X267" s="16"/>
      <c r="Y267" s="16"/>
      <c r="Z267" s="12"/>
      <c r="AA267" s="12"/>
    </row>
    <row r="268" ht="15.75" customHeight="1">
      <c r="A268" s="12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2"/>
      <c r="M268" s="12"/>
      <c r="N268" s="12"/>
      <c r="O268" s="14"/>
      <c r="P268" s="12"/>
      <c r="Q268" s="12"/>
      <c r="R268" s="12"/>
      <c r="S268" s="15"/>
      <c r="T268" s="12"/>
      <c r="U268" s="12"/>
      <c r="V268" s="12"/>
      <c r="W268" s="12"/>
      <c r="X268" s="16"/>
      <c r="Y268" s="16"/>
      <c r="Z268" s="12"/>
      <c r="AA268" s="12"/>
    </row>
    <row r="269" ht="15.75" customHeight="1">
      <c r="A269" s="12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2"/>
      <c r="M269" s="12"/>
      <c r="N269" s="12"/>
      <c r="O269" s="14"/>
      <c r="P269" s="12"/>
      <c r="Q269" s="12"/>
      <c r="R269" s="12"/>
      <c r="S269" s="15"/>
      <c r="T269" s="12"/>
      <c r="U269" s="12"/>
      <c r="V269" s="12"/>
      <c r="W269" s="12"/>
      <c r="X269" s="16"/>
      <c r="Y269" s="16"/>
      <c r="Z269" s="12"/>
      <c r="AA269" s="12"/>
    </row>
    <row r="270" ht="15.75" customHeight="1">
      <c r="A270" s="12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2"/>
      <c r="M270" s="12"/>
      <c r="N270" s="12"/>
      <c r="O270" s="14"/>
      <c r="P270" s="12"/>
      <c r="Q270" s="12"/>
      <c r="R270" s="12"/>
      <c r="S270" s="15"/>
      <c r="T270" s="12"/>
      <c r="U270" s="12"/>
      <c r="V270" s="12"/>
      <c r="W270" s="12"/>
      <c r="X270" s="16"/>
      <c r="Y270" s="16"/>
      <c r="Z270" s="12"/>
      <c r="AA270" s="12"/>
    </row>
    <row r="271" ht="15.75" customHeight="1">
      <c r="A271" s="12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2"/>
      <c r="M271" s="12"/>
      <c r="N271" s="12"/>
      <c r="O271" s="14"/>
      <c r="P271" s="12"/>
      <c r="Q271" s="12"/>
      <c r="R271" s="12"/>
      <c r="S271" s="15"/>
      <c r="T271" s="12"/>
      <c r="U271" s="12"/>
      <c r="V271" s="12"/>
      <c r="W271" s="12"/>
      <c r="X271" s="16"/>
      <c r="Y271" s="16"/>
      <c r="Z271" s="12"/>
      <c r="AA271" s="12"/>
    </row>
    <row r="272" ht="15.75" customHeight="1">
      <c r="A272" s="12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2"/>
      <c r="M272" s="12"/>
      <c r="N272" s="12"/>
      <c r="O272" s="14"/>
      <c r="P272" s="12"/>
      <c r="Q272" s="12"/>
      <c r="R272" s="12"/>
      <c r="S272" s="15"/>
      <c r="T272" s="12"/>
      <c r="U272" s="12"/>
      <c r="V272" s="12"/>
      <c r="W272" s="12"/>
      <c r="X272" s="16"/>
      <c r="Y272" s="16"/>
      <c r="Z272" s="12"/>
      <c r="AA272" s="12"/>
    </row>
    <row r="273" ht="15.75" customHeight="1">
      <c r="A273" s="12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2"/>
      <c r="M273" s="12"/>
      <c r="N273" s="12"/>
      <c r="O273" s="14"/>
      <c r="P273" s="12"/>
      <c r="Q273" s="12"/>
      <c r="R273" s="12"/>
      <c r="S273" s="15"/>
      <c r="T273" s="12"/>
      <c r="U273" s="12"/>
      <c r="V273" s="12"/>
      <c r="W273" s="12"/>
      <c r="X273" s="16"/>
      <c r="Y273" s="16"/>
      <c r="Z273" s="12"/>
      <c r="AA273" s="12"/>
    </row>
    <row r="274" ht="15.75" customHeight="1">
      <c r="A274" s="12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2"/>
      <c r="M274" s="12"/>
      <c r="N274" s="12"/>
      <c r="O274" s="14"/>
      <c r="P274" s="12"/>
      <c r="Q274" s="12"/>
      <c r="R274" s="12"/>
      <c r="S274" s="15"/>
      <c r="T274" s="12"/>
      <c r="U274" s="12"/>
      <c r="V274" s="12"/>
      <c r="W274" s="12"/>
      <c r="X274" s="16"/>
      <c r="Y274" s="16"/>
      <c r="Z274" s="12"/>
      <c r="AA274" s="12"/>
    </row>
    <row r="275" ht="15.75" customHeight="1">
      <c r="A275" s="12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2"/>
      <c r="M275" s="12"/>
      <c r="N275" s="12"/>
      <c r="O275" s="14"/>
      <c r="P275" s="12"/>
      <c r="Q275" s="12"/>
      <c r="R275" s="12"/>
      <c r="S275" s="15"/>
      <c r="T275" s="12"/>
      <c r="U275" s="12"/>
      <c r="V275" s="12"/>
      <c r="W275" s="12"/>
      <c r="X275" s="16"/>
      <c r="Y275" s="16"/>
      <c r="Z275" s="12"/>
      <c r="AA275" s="12"/>
    </row>
    <row r="276" ht="15.75" customHeight="1">
      <c r="A276" s="12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2"/>
      <c r="M276" s="12"/>
      <c r="N276" s="12"/>
      <c r="O276" s="14"/>
      <c r="P276" s="12"/>
      <c r="Q276" s="12"/>
      <c r="R276" s="12"/>
      <c r="S276" s="15"/>
      <c r="T276" s="12"/>
      <c r="U276" s="12"/>
      <c r="V276" s="12"/>
      <c r="W276" s="12"/>
      <c r="X276" s="16"/>
      <c r="Y276" s="16"/>
      <c r="Z276" s="12"/>
      <c r="AA276" s="12"/>
    </row>
    <row r="277" ht="15.75" customHeight="1">
      <c r="A277" s="12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2"/>
      <c r="M277" s="12"/>
      <c r="N277" s="12"/>
      <c r="O277" s="14"/>
      <c r="P277" s="12"/>
      <c r="Q277" s="12"/>
      <c r="R277" s="12"/>
      <c r="S277" s="15"/>
      <c r="T277" s="12"/>
      <c r="U277" s="12"/>
      <c r="V277" s="12"/>
      <c r="W277" s="12"/>
      <c r="X277" s="16"/>
      <c r="Y277" s="16"/>
      <c r="Z277" s="12"/>
      <c r="AA277" s="12"/>
    </row>
    <row r="278" ht="15.75" customHeight="1">
      <c r="A278" s="12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2"/>
      <c r="M278" s="12"/>
      <c r="N278" s="12"/>
      <c r="O278" s="14"/>
      <c r="P278" s="12"/>
      <c r="Q278" s="12"/>
      <c r="R278" s="12"/>
      <c r="S278" s="15"/>
      <c r="T278" s="12"/>
      <c r="U278" s="12"/>
      <c r="V278" s="12"/>
      <c r="W278" s="12"/>
      <c r="X278" s="16"/>
      <c r="Y278" s="16"/>
      <c r="Z278" s="12"/>
      <c r="AA278" s="12"/>
    </row>
    <row r="279" ht="15.75" customHeight="1">
      <c r="A279" s="12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2"/>
      <c r="M279" s="12"/>
      <c r="N279" s="12"/>
      <c r="O279" s="14"/>
      <c r="P279" s="12"/>
      <c r="Q279" s="12"/>
      <c r="R279" s="12"/>
      <c r="S279" s="15"/>
      <c r="T279" s="12"/>
      <c r="U279" s="12"/>
      <c r="V279" s="12"/>
      <c r="W279" s="12"/>
      <c r="X279" s="16"/>
      <c r="Y279" s="16"/>
      <c r="Z279" s="12"/>
      <c r="AA279" s="12"/>
    </row>
    <row r="280" ht="15.75" customHeight="1">
      <c r="A280" s="12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2"/>
      <c r="M280" s="12"/>
      <c r="N280" s="12"/>
      <c r="O280" s="14"/>
      <c r="P280" s="12"/>
      <c r="Q280" s="12"/>
      <c r="R280" s="12"/>
      <c r="S280" s="15"/>
      <c r="T280" s="12"/>
      <c r="U280" s="12"/>
      <c r="V280" s="12"/>
      <c r="W280" s="12"/>
      <c r="X280" s="16"/>
      <c r="Y280" s="16"/>
      <c r="Z280" s="12"/>
      <c r="AA280" s="12"/>
    </row>
    <row r="281" ht="15.75" customHeight="1">
      <c r="A281" s="12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2"/>
      <c r="M281" s="12"/>
      <c r="N281" s="12"/>
      <c r="O281" s="14"/>
      <c r="P281" s="12"/>
      <c r="Q281" s="12"/>
      <c r="R281" s="12"/>
      <c r="S281" s="15"/>
      <c r="T281" s="12"/>
      <c r="U281" s="12"/>
      <c r="V281" s="12"/>
      <c r="W281" s="12"/>
      <c r="X281" s="16"/>
      <c r="Y281" s="16"/>
      <c r="Z281" s="12"/>
      <c r="AA281" s="12"/>
    </row>
    <row r="282" ht="15.75" customHeight="1">
      <c r="A282" s="12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2"/>
      <c r="M282" s="12"/>
      <c r="N282" s="12"/>
      <c r="O282" s="14"/>
      <c r="P282" s="12"/>
      <c r="Q282" s="12"/>
      <c r="R282" s="12"/>
      <c r="S282" s="15"/>
      <c r="T282" s="12"/>
      <c r="U282" s="12"/>
      <c r="V282" s="12"/>
      <c r="W282" s="12"/>
      <c r="X282" s="16"/>
      <c r="Y282" s="16"/>
      <c r="Z282" s="12"/>
      <c r="AA282" s="12"/>
    </row>
    <row r="283" ht="15.75" customHeight="1">
      <c r="A283" s="12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2"/>
      <c r="M283" s="12"/>
      <c r="N283" s="12"/>
      <c r="O283" s="14"/>
      <c r="P283" s="12"/>
      <c r="Q283" s="12"/>
      <c r="R283" s="12"/>
      <c r="S283" s="15"/>
      <c r="T283" s="12"/>
      <c r="U283" s="12"/>
      <c r="V283" s="12"/>
      <c r="W283" s="12"/>
      <c r="X283" s="16"/>
      <c r="Y283" s="16"/>
      <c r="Z283" s="12"/>
      <c r="AA283" s="12"/>
    </row>
    <row r="284" ht="15.75" customHeight="1">
      <c r="A284" s="12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2"/>
      <c r="M284" s="12"/>
      <c r="N284" s="12"/>
      <c r="O284" s="14"/>
      <c r="P284" s="12"/>
      <c r="Q284" s="12"/>
      <c r="R284" s="12"/>
      <c r="S284" s="15"/>
      <c r="T284" s="12"/>
      <c r="U284" s="12"/>
      <c r="V284" s="12"/>
      <c r="W284" s="12"/>
      <c r="X284" s="16"/>
      <c r="Y284" s="16"/>
      <c r="Z284" s="12"/>
      <c r="AA284" s="12"/>
    </row>
    <row r="285" ht="15.75" customHeight="1">
      <c r="A285" s="12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2"/>
      <c r="M285" s="12"/>
      <c r="N285" s="12"/>
      <c r="O285" s="14"/>
      <c r="P285" s="12"/>
      <c r="Q285" s="12"/>
      <c r="R285" s="12"/>
      <c r="S285" s="15"/>
      <c r="T285" s="12"/>
      <c r="U285" s="12"/>
      <c r="V285" s="12"/>
      <c r="W285" s="12"/>
      <c r="X285" s="16"/>
      <c r="Y285" s="16"/>
      <c r="Z285" s="12"/>
      <c r="AA285" s="12"/>
    </row>
    <row r="286" ht="15.75" customHeight="1">
      <c r="A286" s="12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2"/>
      <c r="M286" s="12"/>
      <c r="N286" s="12"/>
      <c r="O286" s="14"/>
      <c r="P286" s="12"/>
      <c r="Q286" s="12"/>
      <c r="R286" s="12"/>
      <c r="S286" s="15"/>
      <c r="T286" s="12"/>
      <c r="U286" s="12"/>
      <c r="V286" s="12"/>
      <c r="W286" s="12"/>
      <c r="X286" s="16"/>
      <c r="Y286" s="16"/>
      <c r="Z286" s="12"/>
      <c r="AA286" s="12"/>
    </row>
    <row r="287" ht="15.75" customHeight="1">
      <c r="A287" s="12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2"/>
      <c r="M287" s="12"/>
      <c r="N287" s="12"/>
      <c r="O287" s="14"/>
      <c r="P287" s="12"/>
      <c r="Q287" s="12"/>
      <c r="R287" s="12"/>
      <c r="S287" s="15"/>
      <c r="T287" s="12"/>
      <c r="U287" s="12"/>
      <c r="V287" s="12"/>
      <c r="W287" s="12"/>
      <c r="X287" s="16"/>
      <c r="Y287" s="16"/>
      <c r="Z287" s="12"/>
      <c r="AA287" s="12"/>
    </row>
    <row r="288" ht="15.75" customHeight="1">
      <c r="A288" s="12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2"/>
      <c r="M288" s="12"/>
      <c r="N288" s="12"/>
      <c r="O288" s="14"/>
      <c r="P288" s="12"/>
      <c r="Q288" s="12"/>
      <c r="R288" s="12"/>
      <c r="S288" s="15"/>
      <c r="T288" s="12"/>
      <c r="U288" s="12"/>
      <c r="V288" s="12"/>
      <c r="W288" s="12"/>
      <c r="X288" s="16"/>
      <c r="Y288" s="16"/>
      <c r="Z288" s="12"/>
      <c r="AA288" s="12"/>
    </row>
    <row r="289" ht="15.75" customHeight="1">
      <c r="A289" s="12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2"/>
      <c r="M289" s="12"/>
      <c r="N289" s="12"/>
      <c r="O289" s="14"/>
      <c r="P289" s="12"/>
      <c r="Q289" s="12"/>
      <c r="R289" s="12"/>
      <c r="S289" s="15"/>
      <c r="T289" s="12"/>
      <c r="U289" s="12"/>
      <c r="V289" s="12"/>
      <c r="W289" s="12"/>
      <c r="X289" s="16"/>
      <c r="Y289" s="16"/>
      <c r="Z289" s="12"/>
      <c r="AA289" s="12"/>
    </row>
    <row r="290" ht="15.75" customHeight="1">
      <c r="A290" s="12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2"/>
      <c r="M290" s="12"/>
      <c r="N290" s="12"/>
      <c r="O290" s="14"/>
      <c r="P290" s="12"/>
      <c r="Q290" s="12"/>
      <c r="R290" s="12"/>
      <c r="S290" s="15"/>
      <c r="T290" s="12"/>
      <c r="U290" s="12"/>
      <c r="V290" s="12"/>
      <c r="W290" s="12"/>
      <c r="X290" s="16"/>
      <c r="Y290" s="16"/>
      <c r="Z290" s="12"/>
      <c r="AA290" s="12"/>
    </row>
    <row r="291" ht="15.75" customHeight="1">
      <c r="A291" s="12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2"/>
      <c r="M291" s="12"/>
      <c r="N291" s="12"/>
      <c r="O291" s="14"/>
      <c r="P291" s="12"/>
      <c r="Q291" s="12"/>
      <c r="R291" s="12"/>
      <c r="S291" s="15"/>
      <c r="T291" s="12"/>
      <c r="U291" s="12"/>
      <c r="V291" s="12"/>
      <c r="W291" s="12"/>
      <c r="X291" s="16"/>
      <c r="Y291" s="16"/>
      <c r="Z291" s="12"/>
      <c r="AA291" s="12"/>
    </row>
    <row r="292" ht="15.75" customHeight="1">
      <c r="A292" s="12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2"/>
      <c r="M292" s="12"/>
      <c r="N292" s="12"/>
      <c r="O292" s="14"/>
      <c r="P292" s="12"/>
      <c r="Q292" s="12"/>
      <c r="R292" s="12"/>
      <c r="S292" s="15"/>
      <c r="T292" s="12"/>
      <c r="U292" s="12"/>
      <c r="V292" s="12"/>
      <c r="W292" s="12"/>
      <c r="X292" s="16"/>
      <c r="Y292" s="16"/>
      <c r="Z292" s="12"/>
      <c r="AA292" s="12"/>
    </row>
    <row r="293" ht="15.75" customHeight="1">
      <c r="A293" s="12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2"/>
      <c r="M293" s="12"/>
      <c r="N293" s="12"/>
      <c r="O293" s="14"/>
      <c r="P293" s="12"/>
      <c r="Q293" s="12"/>
      <c r="R293" s="12"/>
      <c r="S293" s="15"/>
      <c r="T293" s="12"/>
      <c r="U293" s="12"/>
      <c r="V293" s="12"/>
      <c r="W293" s="12"/>
      <c r="X293" s="16"/>
      <c r="Y293" s="16"/>
      <c r="Z293" s="12"/>
      <c r="AA293" s="12"/>
    </row>
    <row r="294" ht="15.75" customHeight="1">
      <c r="A294" s="12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2"/>
      <c r="M294" s="12"/>
      <c r="N294" s="12"/>
      <c r="O294" s="14"/>
      <c r="P294" s="12"/>
      <c r="Q294" s="12"/>
      <c r="R294" s="12"/>
      <c r="S294" s="15"/>
      <c r="T294" s="12"/>
      <c r="U294" s="12"/>
      <c r="V294" s="12"/>
      <c r="W294" s="12"/>
      <c r="X294" s="16"/>
      <c r="Y294" s="16"/>
      <c r="Z294" s="12"/>
      <c r="AA294" s="12"/>
    </row>
    <row r="295" ht="15.75" customHeight="1">
      <c r="A295" s="12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2"/>
      <c r="M295" s="12"/>
      <c r="N295" s="12"/>
      <c r="O295" s="14"/>
      <c r="P295" s="12"/>
      <c r="Q295" s="12"/>
      <c r="R295" s="12"/>
      <c r="S295" s="15"/>
      <c r="T295" s="12"/>
      <c r="U295" s="12"/>
      <c r="V295" s="12"/>
      <c r="W295" s="12"/>
      <c r="X295" s="16"/>
      <c r="Y295" s="16"/>
      <c r="Z295" s="12"/>
      <c r="AA295" s="12"/>
    </row>
    <row r="296" ht="15.75" customHeight="1">
      <c r="A296" s="12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2"/>
      <c r="M296" s="12"/>
      <c r="N296" s="12"/>
      <c r="O296" s="14"/>
      <c r="P296" s="12"/>
      <c r="Q296" s="12"/>
      <c r="R296" s="12"/>
      <c r="S296" s="15"/>
      <c r="T296" s="12"/>
      <c r="U296" s="12"/>
      <c r="V296" s="12"/>
      <c r="W296" s="12"/>
      <c r="X296" s="16"/>
      <c r="Y296" s="16"/>
      <c r="Z296" s="12"/>
      <c r="AA296" s="12"/>
    </row>
    <row r="297" ht="15.75" customHeight="1">
      <c r="A297" s="12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2"/>
      <c r="M297" s="12"/>
      <c r="N297" s="12"/>
      <c r="O297" s="14"/>
      <c r="P297" s="12"/>
      <c r="Q297" s="12"/>
      <c r="R297" s="12"/>
      <c r="S297" s="15"/>
      <c r="T297" s="12"/>
      <c r="U297" s="12"/>
      <c r="V297" s="12"/>
      <c r="W297" s="12"/>
      <c r="X297" s="16"/>
      <c r="Y297" s="16"/>
      <c r="Z297" s="12"/>
      <c r="AA297" s="12"/>
    </row>
    <row r="298" ht="15.75" customHeight="1">
      <c r="A298" s="12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2"/>
      <c r="M298" s="12"/>
      <c r="N298" s="12"/>
      <c r="O298" s="14"/>
      <c r="P298" s="12"/>
      <c r="Q298" s="12"/>
      <c r="R298" s="12"/>
      <c r="S298" s="15"/>
      <c r="T298" s="12"/>
      <c r="U298" s="12"/>
      <c r="V298" s="12"/>
      <c r="W298" s="12"/>
      <c r="X298" s="16"/>
      <c r="Y298" s="16"/>
      <c r="Z298" s="12"/>
      <c r="AA298" s="12"/>
    </row>
    <row r="299" ht="15.75" customHeight="1">
      <c r="A299" s="12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2"/>
      <c r="M299" s="12"/>
      <c r="N299" s="12"/>
      <c r="O299" s="14"/>
      <c r="P299" s="12"/>
      <c r="Q299" s="12"/>
      <c r="R299" s="12"/>
      <c r="S299" s="15"/>
      <c r="T299" s="12"/>
      <c r="U299" s="12"/>
      <c r="V299" s="12"/>
      <c r="W299" s="12"/>
      <c r="X299" s="16"/>
      <c r="Y299" s="16"/>
      <c r="Z299" s="12"/>
      <c r="AA299" s="12"/>
    </row>
    <row r="300" ht="15.75" customHeight="1">
      <c r="A300" s="12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2"/>
      <c r="M300" s="12"/>
      <c r="N300" s="12"/>
      <c r="O300" s="14"/>
      <c r="P300" s="12"/>
      <c r="Q300" s="12"/>
      <c r="R300" s="12"/>
      <c r="S300" s="15"/>
      <c r="T300" s="12"/>
      <c r="U300" s="12"/>
      <c r="V300" s="12"/>
      <c r="W300" s="12"/>
      <c r="X300" s="16"/>
      <c r="Y300" s="16"/>
      <c r="Z300" s="12"/>
      <c r="AA300" s="12"/>
    </row>
    <row r="301" ht="15.75" customHeight="1">
      <c r="A301" s="12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2"/>
      <c r="M301" s="12"/>
      <c r="N301" s="12"/>
      <c r="O301" s="14"/>
      <c r="P301" s="12"/>
      <c r="Q301" s="12"/>
      <c r="R301" s="12"/>
      <c r="S301" s="15"/>
      <c r="T301" s="12"/>
      <c r="U301" s="12"/>
      <c r="V301" s="12"/>
      <c r="W301" s="12"/>
      <c r="X301" s="16"/>
      <c r="Y301" s="16"/>
      <c r="Z301" s="12"/>
      <c r="AA301" s="12"/>
    </row>
    <row r="302" ht="15.75" customHeight="1">
      <c r="A302" s="12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2"/>
      <c r="M302" s="12"/>
      <c r="N302" s="12"/>
      <c r="O302" s="14"/>
      <c r="P302" s="12"/>
      <c r="Q302" s="12"/>
      <c r="R302" s="12"/>
      <c r="S302" s="15"/>
      <c r="T302" s="12"/>
      <c r="U302" s="12"/>
      <c r="V302" s="12"/>
      <c r="W302" s="12"/>
      <c r="X302" s="16"/>
      <c r="Y302" s="16"/>
      <c r="Z302" s="12"/>
      <c r="AA302" s="12"/>
    </row>
    <row r="303" ht="15.75" customHeight="1">
      <c r="A303" s="12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2"/>
      <c r="M303" s="12"/>
      <c r="N303" s="12"/>
      <c r="O303" s="14"/>
      <c r="P303" s="12"/>
      <c r="Q303" s="12"/>
      <c r="R303" s="12"/>
      <c r="S303" s="15"/>
      <c r="T303" s="12"/>
      <c r="U303" s="12"/>
      <c r="V303" s="12"/>
      <c r="W303" s="12"/>
      <c r="X303" s="16"/>
      <c r="Y303" s="16"/>
      <c r="Z303" s="12"/>
      <c r="AA303" s="12"/>
    </row>
    <row r="304" ht="15.75" customHeight="1">
      <c r="A304" s="12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2"/>
      <c r="M304" s="12"/>
      <c r="N304" s="12"/>
      <c r="O304" s="14"/>
      <c r="P304" s="12"/>
      <c r="Q304" s="12"/>
      <c r="R304" s="12"/>
      <c r="S304" s="15"/>
      <c r="T304" s="12"/>
      <c r="U304" s="12"/>
      <c r="V304" s="12"/>
      <c r="W304" s="12"/>
      <c r="X304" s="16"/>
      <c r="Y304" s="16"/>
      <c r="Z304" s="12"/>
      <c r="AA304" s="12"/>
    </row>
    <row r="305" ht="15.75" customHeight="1">
      <c r="A305" s="12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2"/>
      <c r="M305" s="12"/>
      <c r="N305" s="12"/>
      <c r="O305" s="14"/>
      <c r="P305" s="12"/>
      <c r="Q305" s="12"/>
      <c r="R305" s="12"/>
      <c r="S305" s="15"/>
      <c r="T305" s="12"/>
      <c r="U305" s="12"/>
      <c r="V305" s="12"/>
      <c r="W305" s="12"/>
      <c r="X305" s="16"/>
      <c r="Y305" s="16"/>
      <c r="Z305" s="12"/>
      <c r="AA305" s="12"/>
    </row>
    <row r="306" ht="15.75" customHeight="1">
      <c r="A306" s="12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2"/>
      <c r="M306" s="12"/>
      <c r="N306" s="12"/>
      <c r="O306" s="14"/>
      <c r="P306" s="12"/>
      <c r="Q306" s="12"/>
      <c r="R306" s="12"/>
      <c r="S306" s="15"/>
      <c r="T306" s="12"/>
      <c r="U306" s="12"/>
      <c r="V306" s="12"/>
      <c r="W306" s="12"/>
      <c r="X306" s="16"/>
      <c r="Y306" s="16"/>
      <c r="Z306" s="12"/>
      <c r="AA306" s="12"/>
    </row>
    <row r="307" ht="15.75" customHeight="1">
      <c r="A307" s="12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2"/>
      <c r="M307" s="12"/>
      <c r="N307" s="12"/>
      <c r="O307" s="14"/>
      <c r="P307" s="12"/>
      <c r="Q307" s="12"/>
      <c r="R307" s="12"/>
      <c r="S307" s="15"/>
      <c r="T307" s="12"/>
      <c r="U307" s="12"/>
      <c r="V307" s="12"/>
      <c r="W307" s="12"/>
      <c r="X307" s="16"/>
      <c r="Y307" s="16"/>
      <c r="Z307" s="12"/>
      <c r="AA307" s="12"/>
    </row>
    <row r="308" ht="15.75" customHeight="1">
      <c r="A308" s="12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2"/>
      <c r="M308" s="12"/>
      <c r="N308" s="12"/>
      <c r="O308" s="14"/>
      <c r="P308" s="12"/>
      <c r="Q308" s="12"/>
      <c r="R308" s="12"/>
      <c r="S308" s="15"/>
      <c r="T308" s="12"/>
      <c r="U308" s="12"/>
      <c r="V308" s="12"/>
      <c r="W308" s="12"/>
      <c r="X308" s="16"/>
      <c r="Y308" s="16"/>
      <c r="Z308" s="12"/>
      <c r="AA308" s="12"/>
    </row>
    <row r="309" ht="15.75" customHeight="1">
      <c r="A309" s="12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2"/>
      <c r="M309" s="12"/>
      <c r="N309" s="12"/>
      <c r="O309" s="14"/>
      <c r="P309" s="12"/>
      <c r="Q309" s="12"/>
      <c r="R309" s="12"/>
      <c r="S309" s="15"/>
      <c r="T309" s="12"/>
      <c r="U309" s="12"/>
      <c r="V309" s="12"/>
      <c r="W309" s="12"/>
      <c r="X309" s="16"/>
      <c r="Y309" s="16"/>
      <c r="Z309" s="12"/>
      <c r="AA309" s="12"/>
    </row>
    <row r="310" ht="15.75" customHeight="1">
      <c r="A310" s="12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2"/>
      <c r="M310" s="12"/>
      <c r="N310" s="12"/>
      <c r="O310" s="14"/>
      <c r="P310" s="12"/>
      <c r="Q310" s="12"/>
      <c r="R310" s="12"/>
      <c r="S310" s="15"/>
      <c r="T310" s="12"/>
      <c r="U310" s="12"/>
      <c r="V310" s="12"/>
      <c r="W310" s="12"/>
      <c r="X310" s="16"/>
      <c r="Y310" s="16"/>
      <c r="Z310" s="12"/>
      <c r="AA310" s="12"/>
    </row>
    <row r="311" ht="15.75" customHeight="1">
      <c r="A311" s="12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2"/>
      <c r="M311" s="12"/>
      <c r="N311" s="12"/>
      <c r="O311" s="14"/>
      <c r="P311" s="12"/>
      <c r="Q311" s="12"/>
      <c r="R311" s="12"/>
      <c r="S311" s="15"/>
      <c r="T311" s="12"/>
      <c r="U311" s="12"/>
      <c r="V311" s="12"/>
      <c r="W311" s="12"/>
      <c r="X311" s="16"/>
      <c r="Y311" s="16"/>
      <c r="Z311" s="12"/>
      <c r="AA311" s="12"/>
    </row>
    <row r="312" ht="15.75" customHeight="1">
      <c r="A312" s="12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2"/>
      <c r="M312" s="12"/>
      <c r="N312" s="12"/>
      <c r="O312" s="14"/>
      <c r="P312" s="12"/>
      <c r="Q312" s="12"/>
      <c r="R312" s="12"/>
      <c r="S312" s="15"/>
      <c r="T312" s="12"/>
      <c r="U312" s="12"/>
      <c r="V312" s="12"/>
      <c r="W312" s="12"/>
      <c r="X312" s="16"/>
      <c r="Y312" s="16"/>
      <c r="Z312" s="12"/>
      <c r="AA312" s="12"/>
    </row>
    <row r="313" ht="15.75" customHeight="1">
      <c r="A313" s="12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2"/>
      <c r="M313" s="12"/>
      <c r="N313" s="12"/>
      <c r="O313" s="14"/>
      <c r="P313" s="12"/>
      <c r="Q313" s="12"/>
      <c r="R313" s="12"/>
      <c r="S313" s="15"/>
      <c r="T313" s="12"/>
      <c r="U313" s="12"/>
      <c r="V313" s="12"/>
      <c r="W313" s="12"/>
      <c r="X313" s="16"/>
      <c r="Y313" s="16"/>
      <c r="Z313" s="12"/>
      <c r="AA313" s="12"/>
    </row>
    <row r="314" ht="15.75" customHeight="1">
      <c r="A314" s="12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2"/>
      <c r="M314" s="12"/>
      <c r="N314" s="12"/>
      <c r="O314" s="14"/>
      <c r="P314" s="12"/>
      <c r="Q314" s="12"/>
      <c r="R314" s="12"/>
      <c r="S314" s="15"/>
      <c r="T314" s="12"/>
      <c r="U314" s="12"/>
      <c r="V314" s="12"/>
      <c r="W314" s="12"/>
      <c r="X314" s="16"/>
      <c r="Y314" s="16"/>
      <c r="Z314" s="12"/>
      <c r="AA314" s="12"/>
    </row>
    <row r="315" ht="15.75" customHeight="1">
      <c r="A315" s="12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2"/>
      <c r="M315" s="12"/>
      <c r="N315" s="12"/>
      <c r="O315" s="14"/>
      <c r="P315" s="12"/>
      <c r="Q315" s="12"/>
      <c r="R315" s="12"/>
      <c r="S315" s="15"/>
      <c r="T315" s="12"/>
      <c r="U315" s="12"/>
      <c r="V315" s="12"/>
      <c r="W315" s="12"/>
      <c r="X315" s="16"/>
      <c r="Y315" s="16"/>
      <c r="Z315" s="12"/>
      <c r="AA315" s="12"/>
    </row>
    <row r="316" ht="15.75" customHeight="1">
      <c r="A316" s="12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2"/>
      <c r="M316" s="12"/>
      <c r="N316" s="12"/>
      <c r="O316" s="14"/>
      <c r="P316" s="12"/>
      <c r="Q316" s="12"/>
      <c r="R316" s="12"/>
      <c r="S316" s="15"/>
      <c r="T316" s="12"/>
      <c r="U316" s="12"/>
      <c r="V316" s="12"/>
      <c r="W316" s="12"/>
      <c r="X316" s="16"/>
      <c r="Y316" s="16"/>
      <c r="Z316" s="12"/>
      <c r="AA316" s="12"/>
    </row>
    <row r="317" ht="15.75" customHeight="1">
      <c r="A317" s="12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2"/>
      <c r="M317" s="12"/>
      <c r="N317" s="12"/>
      <c r="O317" s="14"/>
      <c r="P317" s="12"/>
      <c r="Q317" s="12"/>
      <c r="R317" s="12"/>
      <c r="S317" s="15"/>
      <c r="T317" s="12"/>
      <c r="U317" s="12"/>
      <c r="V317" s="12"/>
      <c r="W317" s="12"/>
      <c r="X317" s="16"/>
      <c r="Y317" s="16"/>
      <c r="Z317" s="12"/>
      <c r="AA317" s="12"/>
    </row>
    <row r="318" ht="15.75" customHeight="1">
      <c r="A318" s="12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2"/>
      <c r="M318" s="12"/>
      <c r="N318" s="12"/>
      <c r="O318" s="14"/>
      <c r="P318" s="12"/>
      <c r="Q318" s="12"/>
      <c r="R318" s="12"/>
      <c r="S318" s="15"/>
      <c r="T318" s="12"/>
      <c r="U318" s="12"/>
      <c r="V318" s="12"/>
      <c r="W318" s="12"/>
      <c r="X318" s="16"/>
      <c r="Y318" s="16"/>
      <c r="Z318" s="12"/>
      <c r="AA318" s="12"/>
    </row>
    <row r="319" ht="15.75" customHeight="1">
      <c r="A319" s="12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2"/>
      <c r="M319" s="12"/>
      <c r="N319" s="12"/>
      <c r="O319" s="14"/>
      <c r="P319" s="12"/>
      <c r="Q319" s="12"/>
      <c r="R319" s="12"/>
      <c r="S319" s="15"/>
      <c r="T319" s="12"/>
      <c r="U319" s="12"/>
      <c r="V319" s="12"/>
      <c r="W319" s="12"/>
      <c r="X319" s="16"/>
      <c r="Y319" s="16"/>
      <c r="Z319" s="12"/>
      <c r="AA319" s="12"/>
    </row>
    <row r="320" ht="15.75" customHeight="1">
      <c r="A320" s="12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2"/>
      <c r="M320" s="12"/>
      <c r="N320" s="12"/>
      <c r="O320" s="14"/>
      <c r="P320" s="12"/>
      <c r="Q320" s="12"/>
      <c r="R320" s="12"/>
      <c r="S320" s="15"/>
      <c r="T320" s="12"/>
      <c r="U320" s="12"/>
      <c r="V320" s="12"/>
      <c r="W320" s="12"/>
      <c r="X320" s="16"/>
      <c r="Y320" s="16"/>
      <c r="Z320" s="12"/>
      <c r="AA320" s="12"/>
    </row>
    <row r="321" ht="15.75" customHeight="1">
      <c r="A321" s="12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2"/>
      <c r="M321" s="12"/>
      <c r="N321" s="12"/>
      <c r="O321" s="14"/>
      <c r="P321" s="12"/>
      <c r="Q321" s="12"/>
      <c r="R321" s="12"/>
      <c r="S321" s="15"/>
      <c r="T321" s="12"/>
      <c r="U321" s="12"/>
      <c r="V321" s="12"/>
      <c r="W321" s="12"/>
      <c r="X321" s="16"/>
      <c r="Y321" s="16"/>
      <c r="Z321" s="12"/>
      <c r="AA321" s="12"/>
    </row>
    <row r="322" ht="15.75" customHeight="1">
      <c r="A322" s="12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2"/>
      <c r="M322" s="12"/>
      <c r="N322" s="12"/>
      <c r="O322" s="14"/>
      <c r="P322" s="12"/>
      <c r="Q322" s="12"/>
      <c r="R322" s="12"/>
      <c r="S322" s="15"/>
      <c r="T322" s="12"/>
      <c r="U322" s="12"/>
      <c r="V322" s="12"/>
      <c r="W322" s="12"/>
      <c r="X322" s="16"/>
      <c r="Y322" s="16"/>
      <c r="Z322" s="12"/>
      <c r="AA322" s="12"/>
    </row>
    <row r="323" ht="15.75" customHeight="1">
      <c r="A323" s="12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2"/>
      <c r="M323" s="12"/>
      <c r="N323" s="12"/>
      <c r="O323" s="14"/>
      <c r="P323" s="12"/>
      <c r="Q323" s="12"/>
      <c r="R323" s="12"/>
      <c r="S323" s="15"/>
      <c r="T323" s="12"/>
      <c r="U323" s="12"/>
      <c r="V323" s="12"/>
      <c r="W323" s="12"/>
      <c r="X323" s="16"/>
      <c r="Y323" s="16"/>
      <c r="Z323" s="12"/>
      <c r="AA323" s="12"/>
    </row>
    <row r="324" ht="15.75" customHeight="1">
      <c r="A324" s="12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2"/>
      <c r="M324" s="12"/>
      <c r="N324" s="12"/>
      <c r="O324" s="14"/>
      <c r="P324" s="12"/>
      <c r="Q324" s="12"/>
      <c r="R324" s="12"/>
      <c r="S324" s="15"/>
      <c r="T324" s="12"/>
      <c r="U324" s="12"/>
      <c r="V324" s="12"/>
      <c r="W324" s="12"/>
      <c r="X324" s="16"/>
      <c r="Y324" s="16"/>
      <c r="Z324" s="12"/>
      <c r="AA324" s="12"/>
    </row>
    <row r="325" ht="15.75" customHeight="1">
      <c r="A325" s="12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2"/>
      <c r="M325" s="12"/>
      <c r="N325" s="12"/>
      <c r="O325" s="14"/>
      <c r="P325" s="12"/>
      <c r="Q325" s="12"/>
      <c r="R325" s="12"/>
      <c r="S325" s="15"/>
      <c r="T325" s="12"/>
      <c r="U325" s="12"/>
      <c r="V325" s="12"/>
      <c r="W325" s="12"/>
      <c r="X325" s="16"/>
      <c r="Y325" s="16"/>
      <c r="Z325" s="12"/>
      <c r="AA325" s="12"/>
    </row>
    <row r="326" ht="15.75" customHeight="1">
      <c r="A326" s="12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2"/>
      <c r="M326" s="12"/>
      <c r="N326" s="12"/>
      <c r="O326" s="14"/>
      <c r="P326" s="12"/>
      <c r="Q326" s="12"/>
      <c r="R326" s="12"/>
      <c r="S326" s="15"/>
      <c r="T326" s="12"/>
      <c r="U326" s="12"/>
      <c r="V326" s="12"/>
      <c r="W326" s="12"/>
      <c r="X326" s="16"/>
      <c r="Y326" s="16"/>
      <c r="Z326" s="12"/>
      <c r="AA326" s="12"/>
    </row>
    <row r="327" ht="15.75" customHeight="1">
      <c r="A327" s="12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2"/>
      <c r="M327" s="12"/>
      <c r="N327" s="12"/>
      <c r="O327" s="14"/>
      <c r="P327" s="12"/>
      <c r="Q327" s="12"/>
      <c r="R327" s="12"/>
      <c r="S327" s="15"/>
      <c r="T327" s="12"/>
      <c r="U327" s="12"/>
      <c r="V327" s="12"/>
      <c r="W327" s="12"/>
      <c r="X327" s="16"/>
      <c r="Y327" s="16"/>
      <c r="Z327" s="12"/>
      <c r="AA327" s="12"/>
    </row>
    <row r="328" ht="15.75" customHeight="1">
      <c r="A328" s="12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2"/>
      <c r="M328" s="12"/>
      <c r="N328" s="12"/>
      <c r="O328" s="14"/>
      <c r="P328" s="12"/>
      <c r="Q328" s="12"/>
      <c r="R328" s="12"/>
      <c r="S328" s="15"/>
      <c r="T328" s="12"/>
      <c r="U328" s="12"/>
      <c r="V328" s="12"/>
      <c r="W328" s="12"/>
      <c r="X328" s="16"/>
      <c r="Y328" s="16"/>
      <c r="Z328" s="12"/>
      <c r="AA328" s="12"/>
    </row>
    <row r="329" ht="15.75" customHeight="1">
      <c r="A329" s="12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2"/>
      <c r="M329" s="12"/>
      <c r="N329" s="12"/>
      <c r="O329" s="14"/>
      <c r="P329" s="12"/>
      <c r="Q329" s="12"/>
      <c r="R329" s="12"/>
      <c r="S329" s="15"/>
      <c r="T329" s="12"/>
      <c r="U329" s="12"/>
      <c r="V329" s="12"/>
      <c r="W329" s="12"/>
      <c r="X329" s="16"/>
      <c r="Y329" s="16"/>
      <c r="Z329" s="12"/>
      <c r="AA329" s="12"/>
    </row>
    <row r="330" ht="15.75" customHeight="1">
      <c r="A330" s="12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2"/>
      <c r="M330" s="12"/>
      <c r="N330" s="12"/>
      <c r="O330" s="14"/>
      <c r="P330" s="12"/>
      <c r="Q330" s="12"/>
      <c r="R330" s="12"/>
      <c r="S330" s="15"/>
      <c r="T330" s="12"/>
      <c r="U330" s="12"/>
      <c r="V330" s="12"/>
      <c r="W330" s="12"/>
      <c r="X330" s="16"/>
      <c r="Y330" s="16"/>
      <c r="Z330" s="12"/>
      <c r="AA330" s="12"/>
    </row>
    <row r="331" ht="15.75" customHeight="1">
      <c r="A331" s="12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2"/>
      <c r="M331" s="12"/>
      <c r="N331" s="12"/>
      <c r="O331" s="14"/>
      <c r="P331" s="12"/>
      <c r="Q331" s="12"/>
      <c r="R331" s="12"/>
      <c r="S331" s="15"/>
      <c r="T331" s="12"/>
      <c r="U331" s="12"/>
      <c r="V331" s="12"/>
      <c r="W331" s="12"/>
      <c r="X331" s="16"/>
      <c r="Y331" s="16"/>
      <c r="Z331" s="12"/>
      <c r="AA331" s="12"/>
    </row>
    <row r="332" ht="15.75" customHeight="1">
      <c r="A332" s="12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2"/>
      <c r="M332" s="12"/>
      <c r="N332" s="12"/>
      <c r="O332" s="14"/>
      <c r="P332" s="12"/>
      <c r="Q332" s="12"/>
      <c r="R332" s="12"/>
      <c r="S332" s="15"/>
      <c r="T332" s="12"/>
      <c r="U332" s="12"/>
      <c r="V332" s="12"/>
      <c r="W332" s="12"/>
      <c r="X332" s="16"/>
      <c r="Y332" s="16"/>
      <c r="Z332" s="12"/>
      <c r="AA332" s="12"/>
    </row>
    <row r="333" ht="15.75" customHeight="1">
      <c r="A333" s="12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2"/>
      <c r="M333" s="12"/>
      <c r="N333" s="12"/>
      <c r="O333" s="14"/>
      <c r="P333" s="12"/>
      <c r="Q333" s="12"/>
      <c r="R333" s="12"/>
      <c r="S333" s="15"/>
      <c r="T333" s="12"/>
      <c r="U333" s="12"/>
      <c r="V333" s="12"/>
      <c r="W333" s="12"/>
      <c r="X333" s="16"/>
      <c r="Y333" s="16"/>
      <c r="Z333" s="12"/>
      <c r="AA333" s="12"/>
    </row>
    <row r="334" ht="15.75" customHeight="1">
      <c r="A334" s="12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2"/>
      <c r="M334" s="12"/>
      <c r="N334" s="12"/>
      <c r="O334" s="14"/>
      <c r="P334" s="12"/>
      <c r="Q334" s="12"/>
      <c r="R334" s="12"/>
      <c r="S334" s="15"/>
      <c r="T334" s="12"/>
      <c r="U334" s="12"/>
      <c r="V334" s="12"/>
      <c r="W334" s="12"/>
      <c r="X334" s="16"/>
      <c r="Y334" s="16"/>
      <c r="Z334" s="12"/>
      <c r="AA334" s="12"/>
    </row>
    <row r="335" ht="15.75" customHeight="1">
      <c r="A335" s="12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2"/>
      <c r="M335" s="12"/>
      <c r="N335" s="12"/>
      <c r="O335" s="14"/>
      <c r="P335" s="12"/>
      <c r="Q335" s="12"/>
      <c r="R335" s="12"/>
      <c r="S335" s="15"/>
      <c r="T335" s="12"/>
      <c r="U335" s="12"/>
      <c r="V335" s="12"/>
      <c r="W335" s="12"/>
      <c r="X335" s="16"/>
      <c r="Y335" s="16"/>
      <c r="Z335" s="12"/>
      <c r="AA335" s="12"/>
    </row>
    <row r="336" ht="15.75" customHeight="1">
      <c r="A336" s="12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2"/>
      <c r="M336" s="12"/>
      <c r="N336" s="12"/>
      <c r="O336" s="14"/>
      <c r="P336" s="12"/>
      <c r="Q336" s="12"/>
      <c r="R336" s="12"/>
      <c r="S336" s="15"/>
      <c r="T336" s="12"/>
      <c r="U336" s="12"/>
      <c r="V336" s="12"/>
      <c r="W336" s="12"/>
      <c r="X336" s="16"/>
      <c r="Y336" s="16"/>
      <c r="Z336" s="12"/>
      <c r="AA336" s="12"/>
    </row>
    <row r="337" ht="15.75" customHeight="1">
      <c r="A337" s="12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2"/>
      <c r="M337" s="12"/>
      <c r="N337" s="12"/>
      <c r="O337" s="14"/>
      <c r="P337" s="12"/>
      <c r="Q337" s="12"/>
      <c r="R337" s="12"/>
      <c r="S337" s="15"/>
      <c r="T337" s="12"/>
      <c r="U337" s="12"/>
      <c r="V337" s="12"/>
      <c r="W337" s="12"/>
      <c r="X337" s="16"/>
      <c r="Y337" s="16"/>
      <c r="Z337" s="12"/>
      <c r="AA337" s="12"/>
    </row>
    <row r="338" ht="15.75" customHeight="1">
      <c r="A338" s="12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2"/>
      <c r="M338" s="12"/>
      <c r="N338" s="12"/>
      <c r="O338" s="14"/>
      <c r="P338" s="12"/>
      <c r="Q338" s="12"/>
      <c r="R338" s="12"/>
      <c r="S338" s="15"/>
      <c r="T338" s="12"/>
      <c r="U338" s="12"/>
      <c r="V338" s="12"/>
      <c r="W338" s="12"/>
      <c r="X338" s="16"/>
      <c r="Y338" s="16"/>
      <c r="Z338" s="12"/>
      <c r="AA338" s="12"/>
    </row>
    <row r="339" ht="15.75" customHeight="1">
      <c r="A339" s="12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2"/>
      <c r="M339" s="12"/>
      <c r="N339" s="12"/>
      <c r="O339" s="14"/>
      <c r="P339" s="12"/>
      <c r="Q339" s="12"/>
      <c r="R339" s="12"/>
      <c r="S339" s="15"/>
      <c r="T339" s="12"/>
      <c r="U339" s="12"/>
      <c r="V339" s="12"/>
      <c r="W339" s="12"/>
      <c r="X339" s="16"/>
      <c r="Y339" s="16"/>
      <c r="Z339" s="12"/>
      <c r="AA339" s="12"/>
    </row>
    <row r="340" ht="15.75" customHeight="1">
      <c r="A340" s="12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2"/>
      <c r="M340" s="12"/>
      <c r="N340" s="12"/>
      <c r="O340" s="14"/>
      <c r="P340" s="12"/>
      <c r="Q340" s="12"/>
      <c r="R340" s="12"/>
      <c r="S340" s="15"/>
      <c r="T340" s="12"/>
      <c r="U340" s="12"/>
      <c r="V340" s="12"/>
      <c r="W340" s="12"/>
      <c r="X340" s="16"/>
      <c r="Y340" s="16"/>
      <c r="Z340" s="12"/>
      <c r="AA340" s="12"/>
    </row>
    <row r="341" ht="15.75" customHeight="1">
      <c r="A341" s="12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2"/>
      <c r="M341" s="12"/>
      <c r="N341" s="12"/>
      <c r="O341" s="14"/>
      <c r="P341" s="12"/>
      <c r="Q341" s="12"/>
      <c r="R341" s="12"/>
      <c r="S341" s="15"/>
      <c r="T341" s="12"/>
      <c r="U341" s="12"/>
      <c r="V341" s="12"/>
      <c r="W341" s="12"/>
      <c r="X341" s="16"/>
      <c r="Y341" s="16"/>
      <c r="Z341" s="12"/>
      <c r="AA341" s="12"/>
    </row>
    <row r="342" ht="15.75" customHeight="1">
      <c r="A342" s="12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2"/>
      <c r="M342" s="12"/>
      <c r="N342" s="12"/>
      <c r="O342" s="14"/>
      <c r="P342" s="12"/>
      <c r="Q342" s="12"/>
      <c r="R342" s="12"/>
      <c r="S342" s="15"/>
      <c r="T342" s="12"/>
      <c r="U342" s="12"/>
      <c r="V342" s="12"/>
      <c r="W342" s="12"/>
      <c r="X342" s="16"/>
      <c r="Y342" s="16"/>
      <c r="Z342" s="12"/>
      <c r="AA342" s="12"/>
    </row>
    <row r="343" ht="15.75" customHeight="1">
      <c r="A343" s="12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2"/>
      <c r="M343" s="12"/>
      <c r="N343" s="12"/>
      <c r="O343" s="14"/>
      <c r="P343" s="12"/>
      <c r="Q343" s="12"/>
      <c r="R343" s="12"/>
      <c r="S343" s="15"/>
      <c r="T343" s="12"/>
      <c r="U343" s="12"/>
      <c r="V343" s="12"/>
      <c r="W343" s="12"/>
      <c r="X343" s="16"/>
      <c r="Y343" s="16"/>
      <c r="Z343" s="12"/>
      <c r="AA343" s="12"/>
    </row>
    <row r="344" ht="15.75" customHeight="1">
      <c r="A344" s="12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2"/>
      <c r="M344" s="12"/>
      <c r="N344" s="12"/>
      <c r="O344" s="14"/>
      <c r="P344" s="12"/>
      <c r="Q344" s="12"/>
      <c r="R344" s="12"/>
      <c r="S344" s="15"/>
      <c r="T344" s="12"/>
      <c r="U344" s="12"/>
      <c r="V344" s="12"/>
      <c r="W344" s="12"/>
      <c r="X344" s="16"/>
      <c r="Y344" s="16"/>
      <c r="Z344" s="12"/>
      <c r="AA344" s="12"/>
    </row>
    <row r="345" ht="15.75" customHeight="1">
      <c r="A345" s="12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2"/>
      <c r="M345" s="12"/>
      <c r="N345" s="12"/>
      <c r="O345" s="14"/>
      <c r="P345" s="12"/>
      <c r="Q345" s="12"/>
      <c r="R345" s="12"/>
      <c r="S345" s="15"/>
      <c r="T345" s="12"/>
      <c r="U345" s="12"/>
      <c r="V345" s="12"/>
      <c r="W345" s="12"/>
      <c r="X345" s="16"/>
      <c r="Y345" s="16"/>
      <c r="Z345" s="12"/>
      <c r="AA345" s="12"/>
    </row>
    <row r="346" ht="15.75" customHeight="1">
      <c r="A346" s="12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2"/>
      <c r="M346" s="12"/>
      <c r="N346" s="12"/>
      <c r="O346" s="14"/>
      <c r="P346" s="12"/>
      <c r="Q346" s="12"/>
      <c r="R346" s="12"/>
      <c r="S346" s="15"/>
      <c r="T346" s="12"/>
      <c r="U346" s="12"/>
      <c r="V346" s="12"/>
      <c r="W346" s="12"/>
      <c r="X346" s="16"/>
      <c r="Y346" s="16"/>
      <c r="Z346" s="12"/>
      <c r="AA346" s="12"/>
    </row>
    <row r="347" ht="15.75" customHeight="1">
      <c r="A347" s="12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2"/>
      <c r="M347" s="12"/>
      <c r="N347" s="12"/>
      <c r="O347" s="14"/>
      <c r="P347" s="12"/>
      <c r="Q347" s="12"/>
      <c r="R347" s="12"/>
      <c r="S347" s="15"/>
      <c r="T347" s="12"/>
      <c r="U347" s="12"/>
      <c r="V347" s="12"/>
      <c r="W347" s="12"/>
      <c r="X347" s="16"/>
      <c r="Y347" s="16"/>
      <c r="Z347" s="12"/>
      <c r="AA347" s="12"/>
    </row>
    <row r="348" ht="15.75" customHeight="1">
      <c r="A348" s="12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2"/>
      <c r="M348" s="12"/>
      <c r="N348" s="12"/>
      <c r="O348" s="14"/>
      <c r="P348" s="12"/>
      <c r="Q348" s="12"/>
      <c r="R348" s="12"/>
      <c r="S348" s="15"/>
      <c r="T348" s="12"/>
      <c r="U348" s="12"/>
      <c r="V348" s="12"/>
      <c r="W348" s="12"/>
      <c r="X348" s="16"/>
      <c r="Y348" s="16"/>
      <c r="Z348" s="12"/>
      <c r="AA348" s="12"/>
    </row>
    <row r="349" ht="15.75" customHeight="1">
      <c r="A349" s="12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2"/>
      <c r="M349" s="12"/>
      <c r="N349" s="12"/>
      <c r="O349" s="14"/>
      <c r="P349" s="12"/>
      <c r="Q349" s="12"/>
      <c r="R349" s="12"/>
      <c r="S349" s="15"/>
      <c r="T349" s="12"/>
      <c r="U349" s="12"/>
      <c r="V349" s="12"/>
      <c r="W349" s="12"/>
      <c r="X349" s="16"/>
      <c r="Y349" s="16"/>
      <c r="Z349" s="12"/>
      <c r="AA349" s="12"/>
    </row>
    <row r="350" ht="15.75" customHeight="1">
      <c r="A350" s="12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2"/>
      <c r="M350" s="12"/>
      <c r="N350" s="12"/>
      <c r="O350" s="14"/>
      <c r="P350" s="12"/>
      <c r="Q350" s="12"/>
      <c r="R350" s="12"/>
      <c r="S350" s="15"/>
      <c r="T350" s="12"/>
      <c r="U350" s="12"/>
      <c r="V350" s="12"/>
      <c r="W350" s="12"/>
      <c r="X350" s="16"/>
      <c r="Y350" s="16"/>
      <c r="Z350" s="12"/>
      <c r="AA350" s="12"/>
    </row>
    <row r="351" ht="15.75" customHeight="1">
      <c r="A351" s="12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2"/>
      <c r="M351" s="12"/>
      <c r="N351" s="12"/>
      <c r="O351" s="14"/>
      <c r="P351" s="12"/>
      <c r="Q351" s="12"/>
      <c r="R351" s="12"/>
      <c r="S351" s="15"/>
      <c r="T351" s="12"/>
      <c r="U351" s="12"/>
      <c r="V351" s="12"/>
      <c r="W351" s="12"/>
      <c r="X351" s="16"/>
      <c r="Y351" s="16"/>
      <c r="Z351" s="12"/>
      <c r="AA351" s="12"/>
    </row>
    <row r="352" ht="15.75" customHeight="1">
      <c r="A352" s="12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2"/>
      <c r="M352" s="12"/>
      <c r="N352" s="12"/>
      <c r="O352" s="14"/>
      <c r="P352" s="12"/>
      <c r="Q352" s="12"/>
      <c r="R352" s="12"/>
      <c r="S352" s="15"/>
      <c r="T352" s="12"/>
      <c r="U352" s="12"/>
      <c r="V352" s="12"/>
      <c r="W352" s="12"/>
      <c r="X352" s="16"/>
      <c r="Y352" s="16"/>
      <c r="Z352" s="12"/>
      <c r="AA352" s="12"/>
    </row>
    <row r="353" ht="15.75" customHeight="1">
      <c r="A353" s="12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2"/>
      <c r="M353" s="12"/>
      <c r="N353" s="12"/>
      <c r="O353" s="14"/>
      <c r="P353" s="12"/>
      <c r="Q353" s="12"/>
      <c r="R353" s="12"/>
      <c r="S353" s="15"/>
      <c r="T353" s="12"/>
      <c r="U353" s="12"/>
      <c r="V353" s="12"/>
      <c r="W353" s="12"/>
      <c r="X353" s="16"/>
      <c r="Y353" s="16"/>
      <c r="Z353" s="12"/>
      <c r="AA353" s="12"/>
    </row>
    <row r="354" ht="15.75" customHeight="1">
      <c r="A354" s="12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2"/>
      <c r="M354" s="12"/>
      <c r="N354" s="12"/>
      <c r="O354" s="14"/>
      <c r="P354" s="12"/>
      <c r="Q354" s="12"/>
      <c r="R354" s="12"/>
      <c r="S354" s="15"/>
      <c r="T354" s="12"/>
      <c r="U354" s="12"/>
      <c r="V354" s="12"/>
      <c r="W354" s="12"/>
      <c r="X354" s="16"/>
      <c r="Y354" s="16"/>
      <c r="Z354" s="12"/>
      <c r="AA354" s="12"/>
    </row>
    <row r="355" ht="15.75" customHeight="1">
      <c r="A355" s="12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2"/>
      <c r="M355" s="12"/>
      <c r="N355" s="12"/>
      <c r="O355" s="14"/>
      <c r="P355" s="12"/>
      <c r="Q355" s="12"/>
      <c r="R355" s="12"/>
      <c r="S355" s="15"/>
      <c r="T355" s="12"/>
      <c r="U355" s="12"/>
      <c r="V355" s="12"/>
      <c r="W355" s="12"/>
      <c r="X355" s="16"/>
      <c r="Y355" s="16"/>
      <c r="Z355" s="12"/>
      <c r="AA355" s="12"/>
    </row>
    <row r="356" ht="15.75" customHeight="1">
      <c r="A356" s="12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2"/>
      <c r="M356" s="12"/>
      <c r="N356" s="12"/>
      <c r="O356" s="14"/>
      <c r="P356" s="12"/>
      <c r="Q356" s="12"/>
      <c r="R356" s="12"/>
      <c r="S356" s="15"/>
      <c r="T356" s="12"/>
      <c r="U356" s="12"/>
      <c r="V356" s="12"/>
      <c r="W356" s="12"/>
      <c r="X356" s="16"/>
      <c r="Y356" s="16"/>
      <c r="Z356" s="12"/>
      <c r="AA356" s="12"/>
    </row>
    <row r="357" ht="15.75" customHeight="1">
      <c r="A357" s="12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2"/>
      <c r="M357" s="12"/>
      <c r="N357" s="12"/>
      <c r="O357" s="14"/>
      <c r="P357" s="12"/>
      <c r="Q357" s="12"/>
      <c r="R357" s="12"/>
      <c r="S357" s="37"/>
      <c r="T357" s="12"/>
      <c r="U357" s="12"/>
      <c r="V357" s="12"/>
      <c r="W357" s="12"/>
      <c r="X357" s="16"/>
      <c r="Y357" s="16"/>
      <c r="Z357" s="12"/>
      <c r="AA357" s="12"/>
    </row>
    <row r="358" ht="15.75" customHeight="1">
      <c r="A358" s="12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2"/>
      <c r="M358" s="12"/>
      <c r="N358" s="12"/>
      <c r="O358" s="14"/>
      <c r="P358" s="12"/>
      <c r="Q358" s="12"/>
      <c r="R358" s="12"/>
      <c r="S358" s="37"/>
      <c r="T358" s="12"/>
      <c r="U358" s="12"/>
      <c r="V358" s="12"/>
      <c r="W358" s="12"/>
      <c r="X358" s="16"/>
      <c r="Y358" s="16"/>
      <c r="Z358" s="12"/>
      <c r="AA358" s="12"/>
    </row>
    <row r="359" ht="15.75" customHeight="1">
      <c r="A359" s="12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2"/>
      <c r="M359" s="12"/>
      <c r="N359" s="12"/>
      <c r="O359" s="14"/>
      <c r="P359" s="12"/>
      <c r="Q359" s="12"/>
      <c r="R359" s="12"/>
      <c r="S359" s="37"/>
      <c r="T359" s="12"/>
      <c r="U359" s="12"/>
      <c r="V359" s="12"/>
      <c r="W359" s="12"/>
      <c r="X359" s="16"/>
      <c r="Y359" s="16"/>
      <c r="Z359" s="12"/>
      <c r="AA359" s="12"/>
    </row>
    <row r="360" ht="15.75" customHeight="1">
      <c r="O360" s="38"/>
      <c r="S360" s="37"/>
    </row>
    <row r="361" ht="15.75" customHeight="1">
      <c r="O361" s="38"/>
      <c r="S361" s="37"/>
    </row>
    <row r="362" ht="15.75" customHeight="1">
      <c r="O362" s="38"/>
      <c r="S362" s="37"/>
    </row>
    <row r="363" ht="15.75" customHeight="1">
      <c r="O363" s="38"/>
      <c r="S363" s="37"/>
    </row>
    <row r="364" ht="15.75" customHeight="1">
      <c r="O364" s="38"/>
      <c r="S364" s="37"/>
    </row>
    <row r="365" ht="15.75" customHeight="1">
      <c r="O365" s="38"/>
      <c r="S365" s="37"/>
    </row>
    <row r="366" ht="15.75" customHeight="1">
      <c r="O366" s="38"/>
      <c r="S366" s="37"/>
    </row>
    <row r="367" ht="15.75" customHeight="1">
      <c r="O367" s="38"/>
      <c r="S367" s="37"/>
    </row>
    <row r="368" ht="15.75" customHeight="1">
      <c r="O368" s="38"/>
      <c r="S368" s="37"/>
    </row>
    <row r="369" ht="15.75" customHeight="1">
      <c r="O369" s="38"/>
      <c r="S369" s="37"/>
    </row>
    <row r="370" ht="15.75" customHeight="1">
      <c r="O370" s="38"/>
      <c r="S370" s="37"/>
    </row>
    <row r="371" ht="15.75" customHeight="1">
      <c r="O371" s="38"/>
      <c r="S371" s="37"/>
    </row>
    <row r="372" ht="15.75" customHeight="1">
      <c r="O372" s="38"/>
      <c r="S372" s="37"/>
    </row>
    <row r="373" ht="15.75" customHeight="1">
      <c r="O373" s="38"/>
      <c r="S373" s="37"/>
    </row>
    <row r="374" ht="15.75" customHeight="1">
      <c r="O374" s="38"/>
      <c r="S374" s="37"/>
    </row>
    <row r="375" ht="15.75" customHeight="1">
      <c r="O375" s="38"/>
      <c r="S375" s="37"/>
    </row>
    <row r="376" ht="15.75" customHeight="1">
      <c r="O376" s="38"/>
      <c r="S376" s="37"/>
    </row>
    <row r="377" ht="15.75" customHeight="1">
      <c r="O377" s="38"/>
      <c r="S377" s="37"/>
    </row>
    <row r="378" ht="15.75" customHeight="1">
      <c r="O378" s="38"/>
      <c r="S378" s="37"/>
    </row>
    <row r="379" ht="15.75" customHeight="1">
      <c r="O379" s="38"/>
      <c r="S379" s="37"/>
    </row>
    <row r="380" ht="15.75" customHeight="1">
      <c r="O380" s="38"/>
      <c r="S380" s="37"/>
    </row>
    <row r="381" ht="15.75" customHeight="1">
      <c r="O381" s="38"/>
      <c r="S381" s="37"/>
    </row>
    <row r="382" ht="15.75" customHeight="1">
      <c r="O382" s="38"/>
      <c r="S382" s="37"/>
    </row>
    <row r="383" ht="15.75" customHeight="1">
      <c r="O383" s="38"/>
      <c r="S383" s="37"/>
    </row>
    <row r="384" ht="15.75" customHeight="1">
      <c r="O384" s="38"/>
      <c r="S384" s="37"/>
    </row>
    <row r="385" ht="15.75" customHeight="1">
      <c r="O385" s="38"/>
      <c r="S385" s="37"/>
    </row>
    <row r="386" ht="15.75" customHeight="1">
      <c r="O386" s="38"/>
      <c r="S386" s="37"/>
    </row>
    <row r="387" ht="15.75" customHeight="1">
      <c r="O387" s="38"/>
      <c r="S387" s="37"/>
    </row>
    <row r="388" ht="15.75" customHeight="1">
      <c r="O388" s="38"/>
      <c r="S388" s="37"/>
    </row>
    <row r="389" ht="15.75" customHeight="1">
      <c r="O389" s="38"/>
      <c r="S389" s="37"/>
    </row>
    <row r="390" ht="15.75" customHeight="1">
      <c r="O390" s="38"/>
      <c r="S390" s="37"/>
    </row>
    <row r="391" ht="15.75" customHeight="1">
      <c r="O391" s="38"/>
      <c r="S391" s="37"/>
    </row>
    <row r="392" ht="15.75" customHeight="1">
      <c r="O392" s="38"/>
      <c r="S392" s="37"/>
    </row>
    <row r="393" ht="15.75" customHeight="1">
      <c r="O393" s="38"/>
      <c r="S393" s="37"/>
    </row>
    <row r="394" ht="15.75" customHeight="1">
      <c r="O394" s="38"/>
      <c r="S394" s="37"/>
    </row>
    <row r="395" ht="15.75" customHeight="1">
      <c r="O395" s="38"/>
      <c r="S395" s="37"/>
    </row>
    <row r="396" ht="15.75" customHeight="1">
      <c r="O396" s="38"/>
      <c r="S396" s="37"/>
    </row>
    <row r="397" ht="15.75" customHeight="1">
      <c r="O397" s="38"/>
      <c r="S397" s="37"/>
    </row>
    <row r="398" ht="15.75" customHeight="1">
      <c r="O398" s="38"/>
      <c r="S398" s="37"/>
    </row>
    <row r="399" ht="15.75" customHeight="1">
      <c r="O399" s="38"/>
      <c r="S399" s="37"/>
    </row>
    <row r="400" ht="15.75" customHeight="1">
      <c r="O400" s="38"/>
      <c r="S400" s="37"/>
    </row>
    <row r="401" ht="15.75" customHeight="1">
      <c r="O401" s="38"/>
      <c r="S401" s="37"/>
    </row>
    <row r="402" ht="15.75" customHeight="1">
      <c r="O402" s="38"/>
      <c r="S402" s="37"/>
    </row>
    <row r="403" ht="15.75" customHeight="1">
      <c r="O403" s="38"/>
      <c r="S403" s="37"/>
    </row>
    <row r="404" ht="15.75" customHeight="1">
      <c r="O404" s="38"/>
      <c r="S404" s="37"/>
    </row>
    <row r="405" ht="15.75" customHeight="1">
      <c r="O405" s="38"/>
      <c r="S405" s="37"/>
    </row>
    <row r="406" ht="15.75" customHeight="1">
      <c r="O406" s="38"/>
      <c r="S406" s="37"/>
    </row>
    <row r="407" ht="15.75" customHeight="1">
      <c r="O407" s="38"/>
      <c r="S407" s="37"/>
    </row>
    <row r="408" ht="15.75" customHeight="1">
      <c r="O408" s="38"/>
      <c r="S408" s="37"/>
    </row>
    <row r="409" ht="15.75" customHeight="1">
      <c r="O409" s="38"/>
      <c r="S409" s="37"/>
    </row>
    <row r="410" ht="15.75" customHeight="1">
      <c r="O410" s="38"/>
      <c r="S410" s="37"/>
    </row>
    <row r="411" ht="15.75" customHeight="1">
      <c r="O411" s="38"/>
      <c r="S411" s="37"/>
    </row>
    <row r="412" ht="15.75" customHeight="1">
      <c r="O412" s="38"/>
      <c r="S412" s="37"/>
    </row>
    <row r="413" ht="15.75" customHeight="1">
      <c r="O413" s="38"/>
      <c r="S413" s="37"/>
    </row>
    <row r="414" ht="15.75" customHeight="1">
      <c r="O414" s="38"/>
      <c r="S414" s="37"/>
    </row>
    <row r="415" ht="15.75" customHeight="1">
      <c r="O415" s="38"/>
      <c r="S415" s="37"/>
    </row>
    <row r="416" ht="15.75" customHeight="1">
      <c r="O416" s="38"/>
      <c r="S416" s="37"/>
    </row>
    <row r="417" ht="15.75" customHeight="1">
      <c r="O417" s="38"/>
      <c r="S417" s="37"/>
    </row>
    <row r="418" ht="15.75" customHeight="1">
      <c r="O418" s="38"/>
      <c r="S418" s="37"/>
    </row>
    <row r="419" ht="15.75" customHeight="1">
      <c r="O419" s="38"/>
      <c r="S419" s="37"/>
    </row>
    <row r="420" ht="15.75" customHeight="1">
      <c r="O420" s="38"/>
      <c r="S420" s="37"/>
    </row>
    <row r="421" ht="15.75" customHeight="1">
      <c r="O421" s="38"/>
      <c r="S421" s="37"/>
    </row>
    <row r="422" ht="15.75" customHeight="1">
      <c r="O422" s="38"/>
      <c r="S422" s="37"/>
    </row>
    <row r="423" ht="15.75" customHeight="1">
      <c r="O423" s="38"/>
      <c r="S423" s="37"/>
    </row>
    <row r="424" ht="15.75" customHeight="1">
      <c r="O424" s="38"/>
      <c r="S424" s="37"/>
    </row>
    <row r="425" ht="15.75" customHeight="1">
      <c r="O425" s="38"/>
      <c r="S425" s="37"/>
    </row>
    <row r="426" ht="15.75" customHeight="1">
      <c r="O426" s="38"/>
      <c r="S426" s="37"/>
    </row>
    <row r="427" ht="15.75" customHeight="1">
      <c r="O427" s="38"/>
      <c r="S427" s="37"/>
    </row>
    <row r="428" ht="15.75" customHeight="1">
      <c r="O428" s="38"/>
      <c r="S428" s="37"/>
    </row>
    <row r="429" ht="15.75" customHeight="1">
      <c r="O429" s="38"/>
      <c r="S429" s="37"/>
    </row>
    <row r="430" ht="15.75" customHeight="1">
      <c r="O430" s="38"/>
      <c r="S430" s="37"/>
    </row>
    <row r="431" ht="15.75" customHeight="1">
      <c r="O431" s="38"/>
      <c r="S431" s="37"/>
    </row>
    <row r="432" ht="15.75" customHeight="1">
      <c r="O432" s="38"/>
      <c r="S432" s="37"/>
    </row>
    <row r="433" ht="15.75" customHeight="1">
      <c r="O433" s="38"/>
      <c r="S433" s="37"/>
    </row>
    <row r="434" ht="15.75" customHeight="1">
      <c r="O434" s="38"/>
      <c r="S434" s="37"/>
    </row>
    <row r="435" ht="15.75" customHeight="1">
      <c r="O435" s="38"/>
      <c r="S435" s="37"/>
    </row>
    <row r="436" ht="15.75" customHeight="1">
      <c r="O436" s="38"/>
      <c r="S436" s="37"/>
    </row>
    <row r="437" ht="15.75" customHeight="1">
      <c r="O437" s="38"/>
      <c r="S437" s="37"/>
    </row>
    <row r="438" ht="15.75" customHeight="1">
      <c r="O438" s="38"/>
      <c r="S438" s="37"/>
    </row>
    <row r="439" ht="15.75" customHeight="1">
      <c r="O439" s="38"/>
      <c r="S439" s="37"/>
    </row>
    <row r="440" ht="15.75" customHeight="1">
      <c r="O440" s="38"/>
      <c r="S440" s="37"/>
    </row>
    <row r="441" ht="15.75" customHeight="1">
      <c r="O441" s="38"/>
      <c r="S441" s="37"/>
    </row>
    <row r="442" ht="15.75" customHeight="1">
      <c r="O442" s="38"/>
      <c r="S442" s="37"/>
    </row>
    <row r="443" ht="15.75" customHeight="1">
      <c r="O443" s="38"/>
      <c r="S443" s="37"/>
    </row>
    <row r="444" ht="15.75" customHeight="1">
      <c r="O444" s="38"/>
      <c r="S444" s="37"/>
    </row>
    <row r="445" ht="15.75" customHeight="1">
      <c r="O445" s="38"/>
      <c r="S445" s="37"/>
    </row>
    <row r="446" ht="15.75" customHeight="1">
      <c r="O446" s="38"/>
      <c r="S446" s="37"/>
    </row>
    <row r="447" ht="15.75" customHeight="1">
      <c r="O447" s="38"/>
      <c r="S447" s="37"/>
    </row>
    <row r="448" ht="15.75" customHeight="1">
      <c r="O448" s="38"/>
      <c r="S448" s="37"/>
    </row>
    <row r="449" ht="15.75" customHeight="1">
      <c r="O449" s="38"/>
      <c r="S449" s="37"/>
    </row>
    <row r="450" ht="15.75" customHeight="1">
      <c r="O450" s="38"/>
      <c r="S450" s="37"/>
    </row>
    <row r="451" ht="15.75" customHeight="1">
      <c r="O451" s="38"/>
      <c r="S451" s="37"/>
    </row>
    <row r="452" ht="15.75" customHeight="1">
      <c r="O452" s="38"/>
      <c r="S452" s="37"/>
    </row>
    <row r="453" ht="15.75" customHeight="1">
      <c r="O453" s="38"/>
      <c r="S453" s="37"/>
    </row>
    <row r="454" ht="15.75" customHeight="1">
      <c r="O454" s="38"/>
      <c r="S454" s="37"/>
    </row>
    <row r="455" ht="15.75" customHeight="1">
      <c r="O455" s="38"/>
      <c r="S455" s="37"/>
    </row>
    <row r="456" ht="15.75" customHeight="1">
      <c r="O456" s="38"/>
      <c r="S456" s="37"/>
    </row>
    <row r="457" ht="15.75" customHeight="1">
      <c r="O457" s="38"/>
      <c r="S457" s="37"/>
    </row>
    <row r="458" ht="15.75" customHeight="1">
      <c r="O458" s="38"/>
      <c r="S458" s="37"/>
    </row>
    <row r="459" ht="15.75" customHeight="1">
      <c r="O459" s="38"/>
      <c r="S459" s="37"/>
    </row>
    <row r="460" ht="15.75" customHeight="1">
      <c r="O460" s="38"/>
      <c r="S460" s="37"/>
    </row>
    <row r="461" ht="15.75" customHeight="1">
      <c r="O461" s="38"/>
      <c r="S461" s="37"/>
    </row>
    <row r="462" ht="15.75" customHeight="1">
      <c r="O462" s="38"/>
      <c r="S462" s="37"/>
    </row>
    <row r="463" ht="15.75" customHeight="1">
      <c r="O463" s="38"/>
      <c r="S463" s="37"/>
    </row>
    <row r="464" ht="15.75" customHeight="1">
      <c r="O464" s="38"/>
      <c r="S464" s="37"/>
    </row>
    <row r="465" ht="15.75" customHeight="1">
      <c r="O465" s="38"/>
      <c r="S465" s="37"/>
    </row>
    <row r="466" ht="15.75" customHeight="1">
      <c r="O466" s="38"/>
      <c r="S466" s="37"/>
    </row>
    <row r="467" ht="15.75" customHeight="1">
      <c r="O467" s="38"/>
      <c r="S467" s="37"/>
    </row>
    <row r="468" ht="15.75" customHeight="1">
      <c r="O468" s="38"/>
      <c r="S468" s="37"/>
    </row>
    <row r="469" ht="15.75" customHeight="1">
      <c r="O469" s="38"/>
      <c r="S469" s="37"/>
    </row>
    <row r="470" ht="15.75" customHeight="1">
      <c r="O470" s="38"/>
      <c r="S470" s="37"/>
    </row>
    <row r="471" ht="15.75" customHeight="1">
      <c r="O471" s="38"/>
      <c r="S471" s="37"/>
    </row>
    <row r="472" ht="15.75" customHeight="1">
      <c r="O472" s="38"/>
      <c r="S472" s="37"/>
    </row>
    <row r="473" ht="15.75" customHeight="1">
      <c r="O473" s="38"/>
      <c r="S473" s="37"/>
    </row>
    <row r="474" ht="15.75" customHeight="1">
      <c r="O474" s="38"/>
      <c r="S474" s="37"/>
    </row>
    <row r="475" ht="15.75" customHeight="1">
      <c r="O475" s="38"/>
      <c r="S475" s="37"/>
    </row>
    <row r="476" ht="15.75" customHeight="1">
      <c r="O476" s="38"/>
      <c r="S476" s="37"/>
    </row>
    <row r="477" ht="15.75" customHeight="1">
      <c r="O477" s="38"/>
      <c r="S477" s="37"/>
    </row>
    <row r="478" ht="15.75" customHeight="1">
      <c r="O478" s="38"/>
      <c r="S478" s="37"/>
    </row>
    <row r="479" ht="15.75" customHeight="1">
      <c r="O479" s="38"/>
      <c r="S479" s="37"/>
    </row>
    <row r="480" ht="15.75" customHeight="1">
      <c r="O480" s="38"/>
      <c r="S480" s="37"/>
    </row>
    <row r="481" ht="15.75" customHeight="1">
      <c r="O481" s="38"/>
      <c r="S481" s="37"/>
    </row>
    <row r="482" ht="15.75" customHeight="1">
      <c r="O482" s="38"/>
      <c r="S482" s="37"/>
    </row>
    <row r="483" ht="15.75" customHeight="1">
      <c r="O483" s="38"/>
      <c r="S483" s="37"/>
    </row>
    <row r="484" ht="15.75" customHeight="1">
      <c r="O484" s="38"/>
      <c r="S484" s="37"/>
    </row>
    <row r="485" ht="15.75" customHeight="1">
      <c r="O485" s="38"/>
      <c r="S485" s="37"/>
    </row>
    <row r="486" ht="15.75" customHeight="1">
      <c r="O486" s="38"/>
      <c r="S486" s="37"/>
    </row>
    <row r="487" ht="15.75" customHeight="1">
      <c r="O487" s="38"/>
      <c r="S487" s="37"/>
    </row>
    <row r="488" ht="15.75" customHeight="1">
      <c r="O488" s="38"/>
      <c r="S488" s="37"/>
    </row>
    <row r="489" ht="15.75" customHeight="1">
      <c r="O489" s="38"/>
      <c r="S489" s="37"/>
    </row>
    <row r="490" ht="15.75" customHeight="1">
      <c r="O490" s="38"/>
      <c r="S490" s="37"/>
    </row>
    <row r="491" ht="15.75" customHeight="1">
      <c r="O491" s="38"/>
      <c r="S491" s="37"/>
    </row>
    <row r="492" ht="15.75" customHeight="1">
      <c r="O492" s="38"/>
      <c r="S492" s="37"/>
    </row>
    <row r="493" ht="15.75" customHeight="1">
      <c r="O493" s="38"/>
      <c r="S493" s="37"/>
    </row>
    <row r="494" ht="15.75" customHeight="1">
      <c r="O494" s="38"/>
      <c r="S494" s="37"/>
    </row>
    <row r="495" ht="15.75" customHeight="1">
      <c r="O495" s="38"/>
      <c r="S495" s="37"/>
    </row>
    <row r="496" ht="15.75" customHeight="1">
      <c r="O496" s="38"/>
      <c r="S496" s="37"/>
    </row>
    <row r="497" ht="15.75" customHeight="1">
      <c r="O497" s="38"/>
      <c r="S497" s="37"/>
    </row>
    <row r="498" ht="15.75" customHeight="1">
      <c r="O498" s="38"/>
      <c r="S498" s="37"/>
    </row>
    <row r="499" ht="15.75" customHeight="1">
      <c r="O499" s="38"/>
      <c r="S499" s="37"/>
    </row>
    <row r="500" ht="15.75" customHeight="1">
      <c r="O500" s="38"/>
      <c r="S500" s="37"/>
    </row>
    <row r="501" ht="15.75" customHeight="1">
      <c r="O501" s="38"/>
      <c r="S501" s="37"/>
    </row>
    <row r="502" ht="15.75" customHeight="1">
      <c r="O502" s="38"/>
      <c r="S502" s="37"/>
    </row>
    <row r="503" ht="15.75" customHeight="1">
      <c r="O503" s="38"/>
      <c r="S503" s="37"/>
    </row>
    <row r="504" ht="15.75" customHeight="1">
      <c r="O504" s="38"/>
      <c r="S504" s="37"/>
    </row>
    <row r="505" ht="15.75" customHeight="1">
      <c r="O505" s="38"/>
      <c r="S505" s="37"/>
    </row>
    <row r="506" ht="15.75" customHeight="1">
      <c r="O506" s="38"/>
      <c r="S506" s="37"/>
    </row>
    <row r="507" ht="15.75" customHeight="1">
      <c r="O507" s="38"/>
      <c r="S507" s="37"/>
    </row>
    <row r="508" ht="15.75" customHeight="1">
      <c r="O508" s="38"/>
      <c r="S508" s="37"/>
    </row>
    <row r="509" ht="15.75" customHeight="1">
      <c r="O509" s="38"/>
      <c r="S509" s="37"/>
    </row>
    <row r="510" ht="15.75" customHeight="1">
      <c r="O510" s="38"/>
      <c r="S510" s="37"/>
    </row>
    <row r="511" ht="15.75" customHeight="1">
      <c r="O511" s="38"/>
      <c r="S511" s="37"/>
    </row>
    <row r="512" ht="15.75" customHeight="1">
      <c r="O512" s="38"/>
      <c r="S512" s="37"/>
    </row>
    <row r="513" ht="15.75" customHeight="1">
      <c r="O513" s="38"/>
      <c r="S513" s="37"/>
    </row>
    <row r="514" ht="15.75" customHeight="1">
      <c r="O514" s="38"/>
      <c r="S514" s="37"/>
    </row>
    <row r="515" ht="15.75" customHeight="1">
      <c r="O515" s="38"/>
      <c r="S515" s="37"/>
    </row>
    <row r="516" ht="15.75" customHeight="1">
      <c r="O516" s="38"/>
      <c r="S516" s="37"/>
    </row>
    <row r="517" ht="15.75" customHeight="1">
      <c r="O517" s="38"/>
      <c r="S517" s="37"/>
    </row>
    <row r="518" ht="15.75" customHeight="1">
      <c r="O518" s="38"/>
      <c r="S518" s="37"/>
    </row>
    <row r="519" ht="15.75" customHeight="1">
      <c r="O519" s="38"/>
      <c r="S519" s="37"/>
    </row>
    <row r="520" ht="15.75" customHeight="1">
      <c r="O520" s="38"/>
      <c r="S520" s="37"/>
    </row>
    <row r="521" ht="15.75" customHeight="1">
      <c r="O521" s="38"/>
      <c r="S521" s="37"/>
    </row>
    <row r="522" ht="15.75" customHeight="1">
      <c r="O522" s="38"/>
      <c r="S522" s="37"/>
    </row>
    <row r="523" ht="15.75" customHeight="1">
      <c r="O523" s="38"/>
      <c r="S523" s="37"/>
    </row>
    <row r="524" ht="15.75" customHeight="1">
      <c r="O524" s="38"/>
      <c r="S524" s="37"/>
    </row>
    <row r="525" ht="15.75" customHeight="1">
      <c r="O525" s="38"/>
      <c r="S525" s="37"/>
    </row>
    <row r="526" ht="15.75" customHeight="1">
      <c r="O526" s="38"/>
      <c r="S526" s="37"/>
    </row>
    <row r="527" ht="15.75" customHeight="1">
      <c r="O527" s="38"/>
      <c r="S527" s="37"/>
    </row>
    <row r="528" ht="15.75" customHeight="1">
      <c r="O528" s="38"/>
      <c r="S528" s="37"/>
    </row>
    <row r="529" ht="15.75" customHeight="1">
      <c r="O529" s="38"/>
      <c r="S529" s="37"/>
    </row>
    <row r="530" ht="15.75" customHeight="1">
      <c r="O530" s="38"/>
      <c r="S530" s="37"/>
    </row>
    <row r="531" ht="15.75" customHeight="1">
      <c r="O531" s="38"/>
      <c r="S531" s="37"/>
    </row>
    <row r="532" ht="15.75" customHeight="1">
      <c r="O532" s="38"/>
      <c r="S532" s="37"/>
    </row>
    <row r="533" ht="15.75" customHeight="1">
      <c r="O533" s="38"/>
      <c r="S533" s="37"/>
    </row>
    <row r="534" ht="15.75" customHeight="1">
      <c r="O534" s="38"/>
      <c r="S534" s="37"/>
    </row>
    <row r="535" ht="15.75" customHeight="1">
      <c r="O535" s="38"/>
      <c r="S535" s="37"/>
    </row>
    <row r="536" ht="15.75" customHeight="1">
      <c r="O536" s="38"/>
      <c r="S536" s="37"/>
    </row>
    <row r="537" ht="15.75" customHeight="1">
      <c r="O537" s="38"/>
      <c r="S537" s="37"/>
    </row>
    <row r="538" ht="15.75" customHeight="1">
      <c r="O538" s="38"/>
      <c r="S538" s="37"/>
    </row>
    <row r="539" ht="15.75" customHeight="1">
      <c r="O539" s="38"/>
      <c r="S539" s="37"/>
    </row>
    <row r="540" ht="15.75" customHeight="1">
      <c r="O540" s="38"/>
      <c r="S540" s="37"/>
    </row>
    <row r="541" ht="15.75" customHeight="1">
      <c r="O541" s="38"/>
      <c r="S541" s="37"/>
    </row>
    <row r="542" ht="15.75" customHeight="1">
      <c r="O542" s="38"/>
      <c r="S542" s="37"/>
    </row>
    <row r="543" ht="15.75" customHeight="1">
      <c r="O543" s="38"/>
      <c r="S543" s="37"/>
    </row>
    <row r="544" ht="15.75" customHeight="1">
      <c r="O544" s="38"/>
      <c r="S544" s="37"/>
    </row>
    <row r="545" ht="15.75" customHeight="1">
      <c r="O545" s="38"/>
      <c r="S545" s="37"/>
    </row>
    <row r="546" ht="15.75" customHeight="1">
      <c r="O546" s="38"/>
      <c r="S546" s="37"/>
    </row>
    <row r="547" ht="15.75" customHeight="1">
      <c r="O547" s="38"/>
      <c r="S547" s="37"/>
    </row>
    <row r="548" ht="15.75" customHeight="1">
      <c r="O548" s="38"/>
      <c r="S548" s="37"/>
    </row>
    <row r="549" ht="15.75" customHeight="1">
      <c r="O549" s="38"/>
      <c r="S549" s="37"/>
    </row>
    <row r="550" ht="15.75" customHeight="1">
      <c r="O550" s="38"/>
      <c r="S550" s="37"/>
    </row>
    <row r="551" ht="15.75" customHeight="1">
      <c r="O551" s="38"/>
      <c r="S551" s="37"/>
    </row>
    <row r="552" ht="15.75" customHeight="1">
      <c r="O552" s="38"/>
      <c r="S552" s="37"/>
    </row>
    <row r="553" ht="15.75" customHeight="1">
      <c r="O553" s="38"/>
      <c r="S553" s="37"/>
    </row>
    <row r="554" ht="15.75" customHeight="1">
      <c r="O554" s="38"/>
      <c r="S554" s="37"/>
    </row>
    <row r="555" ht="15.75" customHeight="1">
      <c r="O555" s="38"/>
      <c r="S555" s="37"/>
    </row>
    <row r="556" ht="15.75" customHeight="1">
      <c r="O556" s="38"/>
      <c r="S556" s="37"/>
    </row>
    <row r="557" ht="15.75" customHeight="1">
      <c r="O557" s="38"/>
      <c r="S557" s="37"/>
    </row>
    <row r="558" ht="15.75" customHeight="1">
      <c r="O558" s="38"/>
      <c r="S558" s="37"/>
    </row>
    <row r="559" ht="15.75" customHeight="1">
      <c r="O559" s="38"/>
      <c r="S559" s="37"/>
    </row>
    <row r="560" ht="15.75" customHeight="1">
      <c r="O560" s="38"/>
      <c r="S560" s="37"/>
    </row>
    <row r="561" ht="15.75" customHeight="1">
      <c r="O561" s="38"/>
      <c r="S561" s="37"/>
    </row>
    <row r="562" ht="15.75" customHeight="1">
      <c r="O562" s="38"/>
      <c r="S562" s="37"/>
    </row>
    <row r="563" ht="15.75" customHeight="1">
      <c r="O563" s="38"/>
      <c r="S563" s="37"/>
    </row>
    <row r="564" ht="15.75" customHeight="1">
      <c r="O564" s="38"/>
      <c r="S564" s="37"/>
    </row>
    <row r="565" ht="15.75" customHeight="1">
      <c r="O565" s="38"/>
      <c r="S565" s="37"/>
    </row>
    <row r="566" ht="15.75" customHeight="1">
      <c r="O566" s="38"/>
      <c r="S566" s="37"/>
    </row>
    <row r="567" ht="15.75" customHeight="1">
      <c r="O567" s="38"/>
      <c r="S567" s="37"/>
    </row>
    <row r="568" ht="15.75" customHeight="1">
      <c r="O568" s="38"/>
      <c r="S568" s="37"/>
    </row>
    <row r="569" ht="15.75" customHeight="1">
      <c r="O569" s="38"/>
      <c r="S569" s="37"/>
    </row>
    <row r="570" ht="15.75" customHeight="1">
      <c r="O570" s="38"/>
      <c r="S570" s="37"/>
    </row>
    <row r="571" ht="15.75" customHeight="1">
      <c r="O571" s="38"/>
      <c r="S571" s="37"/>
    </row>
    <row r="572" ht="15.75" customHeight="1">
      <c r="O572" s="38"/>
      <c r="S572" s="37"/>
    </row>
    <row r="573" ht="15.75" customHeight="1">
      <c r="O573" s="38"/>
      <c r="S573" s="37"/>
    </row>
    <row r="574" ht="15.75" customHeight="1">
      <c r="O574" s="38"/>
      <c r="S574" s="37"/>
    </row>
    <row r="575" ht="15.75" customHeight="1">
      <c r="O575" s="38"/>
      <c r="S575" s="37"/>
    </row>
    <row r="576" ht="15.75" customHeight="1">
      <c r="O576" s="38"/>
      <c r="S576" s="37"/>
    </row>
    <row r="577" ht="15.75" customHeight="1">
      <c r="O577" s="38"/>
      <c r="S577" s="37"/>
    </row>
    <row r="578" ht="15.75" customHeight="1">
      <c r="O578" s="38"/>
      <c r="S578" s="37"/>
    </row>
    <row r="579" ht="15.75" customHeight="1">
      <c r="O579" s="38"/>
      <c r="S579" s="37"/>
    </row>
    <row r="580" ht="15.75" customHeight="1">
      <c r="O580" s="38"/>
      <c r="S580" s="37"/>
    </row>
    <row r="581" ht="15.75" customHeight="1">
      <c r="O581" s="38"/>
      <c r="S581" s="37"/>
    </row>
    <row r="582" ht="15.75" customHeight="1">
      <c r="O582" s="38"/>
      <c r="S582" s="37"/>
    </row>
    <row r="583" ht="15.75" customHeight="1">
      <c r="O583" s="38"/>
      <c r="S583" s="37"/>
    </row>
    <row r="584" ht="15.75" customHeight="1">
      <c r="O584" s="38"/>
      <c r="S584" s="37"/>
    </row>
    <row r="585" ht="15.75" customHeight="1">
      <c r="O585" s="38"/>
      <c r="S585" s="37"/>
    </row>
    <row r="586" ht="15.75" customHeight="1">
      <c r="O586" s="38"/>
      <c r="S586" s="37"/>
    </row>
    <row r="587" ht="15.75" customHeight="1">
      <c r="O587" s="38"/>
      <c r="S587" s="37"/>
    </row>
    <row r="588" ht="15.75" customHeight="1">
      <c r="O588" s="38"/>
      <c r="S588" s="37"/>
    </row>
    <row r="589" ht="15.75" customHeight="1">
      <c r="O589" s="38"/>
      <c r="S589" s="37"/>
    </row>
    <row r="590" ht="15.75" customHeight="1">
      <c r="O590" s="38"/>
      <c r="S590" s="37"/>
    </row>
    <row r="591" ht="15.75" customHeight="1">
      <c r="O591" s="38"/>
      <c r="S591" s="37"/>
    </row>
    <row r="592" ht="15.75" customHeight="1">
      <c r="O592" s="38"/>
      <c r="S592" s="37"/>
    </row>
    <row r="593" ht="15.75" customHeight="1">
      <c r="O593" s="38"/>
      <c r="S593" s="37"/>
    </row>
    <row r="594" ht="15.75" customHeight="1">
      <c r="O594" s="38"/>
      <c r="S594" s="37"/>
    </row>
    <row r="595" ht="15.75" customHeight="1">
      <c r="O595" s="38"/>
      <c r="S595" s="37"/>
    </row>
    <row r="596" ht="15.75" customHeight="1">
      <c r="O596" s="38"/>
      <c r="S596" s="37"/>
    </row>
    <row r="597" ht="15.75" customHeight="1">
      <c r="O597" s="38"/>
      <c r="S597" s="37"/>
    </row>
    <row r="598" ht="15.75" customHeight="1">
      <c r="O598" s="38"/>
      <c r="S598" s="37"/>
    </row>
    <row r="599" ht="15.75" customHeight="1">
      <c r="O599" s="38"/>
      <c r="S599" s="37"/>
    </row>
    <row r="600" ht="15.75" customHeight="1">
      <c r="O600" s="38"/>
      <c r="S600" s="37"/>
    </row>
    <row r="601" ht="15.75" customHeight="1">
      <c r="O601" s="38"/>
      <c r="S601" s="37"/>
    </row>
    <row r="602" ht="15.75" customHeight="1">
      <c r="O602" s="38"/>
      <c r="S602" s="37"/>
    </row>
    <row r="603" ht="15.75" customHeight="1">
      <c r="O603" s="38"/>
      <c r="S603" s="37"/>
    </row>
    <row r="604" ht="15.75" customHeight="1">
      <c r="O604" s="38"/>
      <c r="S604" s="37"/>
    </row>
    <row r="605" ht="15.75" customHeight="1">
      <c r="O605" s="38"/>
      <c r="S605" s="37"/>
    </row>
    <row r="606" ht="15.75" customHeight="1">
      <c r="O606" s="38"/>
      <c r="S606" s="37"/>
    </row>
    <row r="607" ht="15.75" customHeight="1">
      <c r="O607" s="38"/>
      <c r="S607" s="37"/>
    </row>
    <row r="608" ht="15.75" customHeight="1">
      <c r="O608" s="38"/>
      <c r="S608" s="37"/>
    </row>
    <row r="609" ht="15.75" customHeight="1">
      <c r="O609" s="38"/>
      <c r="S609" s="37"/>
    </row>
    <row r="610" ht="15.75" customHeight="1">
      <c r="O610" s="38"/>
      <c r="S610" s="37"/>
    </row>
    <row r="611" ht="15.75" customHeight="1">
      <c r="O611" s="38"/>
      <c r="S611" s="37"/>
    </row>
    <row r="612" ht="15.75" customHeight="1">
      <c r="O612" s="38"/>
      <c r="S612" s="37"/>
    </row>
    <row r="613" ht="15.75" customHeight="1">
      <c r="O613" s="38"/>
      <c r="S613" s="37"/>
    </row>
    <row r="614" ht="15.75" customHeight="1">
      <c r="O614" s="38"/>
      <c r="S614" s="37"/>
    </row>
    <row r="615" ht="15.75" customHeight="1">
      <c r="O615" s="38"/>
      <c r="S615" s="37"/>
    </row>
    <row r="616" ht="15.75" customHeight="1">
      <c r="O616" s="38"/>
      <c r="S616" s="37"/>
    </row>
    <row r="617" ht="15.75" customHeight="1">
      <c r="O617" s="38"/>
      <c r="S617" s="37"/>
    </row>
    <row r="618" ht="15.75" customHeight="1">
      <c r="O618" s="38"/>
      <c r="S618" s="37"/>
    </row>
    <row r="619" ht="15.75" customHeight="1">
      <c r="O619" s="38"/>
      <c r="S619" s="37"/>
    </row>
    <row r="620" ht="15.75" customHeight="1">
      <c r="O620" s="38"/>
      <c r="S620" s="37"/>
    </row>
    <row r="621" ht="15.75" customHeight="1">
      <c r="O621" s="38"/>
      <c r="S621" s="37"/>
    </row>
    <row r="622" ht="15.75" customHeight="1">
      <c r="O622" s="38"/>
      <c r="S622" s="37"/>
    </row>
    <row r="623" ht="15.75" customHeight="1">
      <c r="O623" s="38"/>
      <c r="S623" s="37"/>
    </row>
    <row r="624" ht="15.75" customHeight="1">
      <c r="O624" s="38"/>
      <c r="S624" s="37"/>
    </row>
    <row r="625" ht="15.75" customHeight="1">
      <c r="O625" s="38"/>
      <c r="S625" s="37"/>
    </row>
    <row r="626" ht="15.75" customHeight="1">
      <c r="O626" s="38"/>
      <c r="S626" s="37"/>
    </row>
    <row r="627" ht="15.75" customHeight="1">
      <c r="O627" s="38"/>
      <c r="S627" s="37"/>
    </row>
    <row r="628" ht="15.75" customHeight="1">
      <c r="O628" s="38"/>
      <c r="S628" s="37"/>
    </row>
    <row r="629" ht="15.75" customHeight="1">
      <c r="O629" s="38"/>
      <c r="S629" s="37"/>
    </row>
    <row r="630" ht="15.75" customHeight="1">
      <c r="O630" s="38"/>
      <c r="S630" s="37"/>
    </row>
    <row r="631" ht="15.75" customHeight="1">
      <c r="O631" s="38"/>
      <c r="S631" s="37"/>
    </row>
    <row r="632" ht="15.75" customHeight="1">
      <c r="O632" s="38"/>
      <c r="S632" s="37"/>
    </row>
    <row r="633" ht="15.75" customHeight="1">
      <c r="O633" s="38"/>
      <c r="S633" s="37"/>
    </row>
    <row r="634" ht="15.75" customHeight="1">
      <c r="O634" s="38"/>
      <c r="S634" s="37"/>
    </row>
    <row r="635" ht="15.75" customHeight="1">
      <c r="O635" s="38"/>
      <c r="S635" s="37"/>
    </row>
    <row r="636" ht="15.75" customHeight="1">
      <c r="O636" s="38"/>
      <c r="S636" s="37"/>
    </row>
    <row r="637" ht="15.75" customHeight="1">
      <c r="O637" s="38"/>
      <c r="S637" s="37"/>
    </row>
    <row r="638" ht="15.75" customHeight="1">
      <c r="O638" s="38"/>
      <c r="S638" s="37"/>
    </row>
    <row r="639" ht="15.75" customHeight="1">
      <c r="O639" s="38"/>
      <c r="S639" s="37"/>
    </row>
    <row r="640" ht="15.75" customHeight="1">
      <c r="O640" s="38"/>
      <c r="S640" s="37"/>
    </row>
    <row r="641" ht="15.75" customHeight="1">
      <c r="O641" s="38"/>
      <c r="S641" s="37"/>
    </row>
    <row r="642" ht="15.75" customHeight="1">
      <c r="O642" s="38"/>
      <c r="S642" s="37"/>
    </row>
    <row r="643" ht="15.75" customHeight="1">
      <c r="O643" s="38"/>
      <c r="S643" s="37"/>
    </row>
    <row r="644" ht="15.75" customHeight="1">
      <c r="O644" s="38"/>
      <c r="S644" s="37"/>
    </row>
    <row r="645" ht="15.75" customHeight="1">
      <c r="O645" s="38"/>
      <c r="S645" s="37"/>
    </row>
    <row r="646" ht="15.75" customHeight="1">
      <c r="O646" s="38"/>
      <c r="S646" s="37"/>
    </row>
    <row r="647" ht="15.75" customHeight="1">
      <c r="O647" s="38"/>
      <c r="S647" s="37"/>
    </row>
    <row r="648" ht="15.75" customHeight="1">
      <c r="O648" s="38"/>
      <c r="S648" s="37"/>
    </row>
    <row r="649" ht="15.75" customHeight="1">
      <c r="O649" s="38"/>
      <c r="S649" s="37"/>
    </row>
    <row r="650" ht="15.75" customHeight="1">
      <c r="O650" s="38"/>
      <c r="S650" s="37"/>
    </row>
    <row r="651" ht="15.75" customHeight="1">
      <c r="O651" s="38"/>
      <c r="S651" s="37"/>
    </row>
    <row r="652" ht="15.75" customHeight="1">
      <c r="O652" s="38"/>
      <c r="S652" s="37"/>
    </row>
    <row r="653" ht="15.75" customHeight="1">
      <c r="O653" s="38"/>
      <c r="S653" s="37"/>
    </row>
    <row r="654" ht="15.75" customHeight="1">
      <c r="O654" s="38"/>
      <c r="S654" s="37"/>
    </row>
    <row r="655" ht="15.75" customHeight="1">
      <c r="O655" s="38"/>
      <c r="S655" s="37"/>
    </row>
    <row r="656" ht="15.75" customHeight="1">
      <c r="O656" s="38"/>
      <c r="S656" s="37"/>
    </row>
    <row r="657" ht="15.75" customHeight="1">
      <c r="O657" s="38"/>
      <c r="S657" s="37"/>
    </row>
    <row r="658" ht="15.75" customHeight="1">
      <c r="O658" s="38"/>
      <c r="S658" s="37"/>
    </row>
    <row r="659" ht="15.75" customHeight="1">
      <c r="O659" s="38"/>
      <c r="S659" s="37"/>
    </row>
    <row r="660" ht="15.75" customHeight="1">
      <c r="O660" s="38"/>
      <c r="S660" s="37"/>
    </row>
    <row r="661" ht="15.75" customHeight="1">
      <c r="O661" s="38"/>
      <c r="S661" s="37"/>
    </row>
    <row r="662" ht="15.75" customHeight="1">
      <c r="O662" s="38"/>
      <c r="S662" s="37"/>
    </row>
    <row r="663" ht="15.75" customHeight="1">
      <c r="O663" s="38"/>
      <c r="S663" s="37"/>
    </row>
    <row r="664" ht="15.75" customHeight="1">
      <c r="O664" s="38"/>
      <c r="S664" s="37"/>
    </row>
    <row r="665" ht="15.75" customHeight="1">
      <c r="O665" s="38"/>
      <c r="S665" s="37"/>
    </row>
    <row r="666" ht="15.75" customHeight="1">
      <c r="O666" s="38"/>
      <c r="S666" s="37"/>
    </row>
    <row r="667" ht="15.75" customHeight="1">
      <c r="O667" s="38"/>
      <c r="S667" s="37"/>
    </row>
    <row r="668" ht="15.75" customHeight="1">
      <c r="O668" s="38"/>
      <c r="S668" s="37"/>
    </row>
    <row r="669" ht="15.75" customHeight="1">
      <c r="O669" s="38"/>
      <c r="S669" s="37"/>
    </row>
    <row r="670" ht="15.75" customHeight="1">
      <c r="O670" s="38"/>
      <c r="S670" s="37"/>
    </row>
    <row r="671" ht="15.75" customHeight="1">
      <c r="O671" s="38"/>
      <c r="S671" s="37"/>
    </row>
    <row r="672" ht="15.75" customHeight="1">
      <c r="O672" s="38"/>
      <c r="S672" s="37"/>
    </row>
    <row r="673" ht="15.75" customHeight="1">
      <c r="O673" s="38"/>
      <c r="S673" s="37"/>
    </row>
    <row r="674" ht="15.75" customHeight="1">
      <c r="O674" s="38"/>
      <c r="S674" s="37"/>
    </row>
    <row r="675" ht="15.75" customHeight="1">
      <c r="O675" s="38"/>
      <c r="S675" s="37"/>
    </row>
    <row r="676" ht="15.75" customHeight="1">
      <c r="O676" s="38"/>
      <c r="S676" s="37"/>
    </row>
    <row r="677" ht="15.75" customHeight="1">
      <c r="O677" s="38"/>
      <c r="S677" s="37"/>
    </row>
    <row r="678" ht="15.75" customHeight="1">
      <c r="O678" s="38"/>
      <c r="S678" s="37"/>
    </row>
    <row r="679" ht="15.75" customHeight="1">
      <c r="O679" s="38"/>
      <c r="S679" s="37"/>
    </row>
    <row r="680" ht="15.75" customHeight="1">
      <c r="O680" s="38"/>
      <c r="S680" s="37"/>
    </row>
    <row r="681" ht="15.75" customHeight="1">
      <c r="O681" s="38"/>
      <c r="S681" s="37"/>
    </row>
    <row r="682" ht="15.75" customHeight="1">
      <c r="O682" s="38"/>
      <c r="S682" s="37"/>
    </row>
    <row r="683" ht="15.75" customHeight="1">
      <c r="O683" s="38"/>
      <c r="S683" s="37"/>
    </row>
    <row r="684" ht="15.75" customHeight="1">
      <c r="O684" s="38"/>
      <c r="S684" s="37"/>
    </row>
    <row r="685" ht="15.75" customHeight="1">
      <c r="O685" s="38"/>
      <c r="S685" s="37"/>
    </row>
    <row r="686" ht="15.75" customHeight="1">
      <c r="O686" s="38"/>
      <c r="S686" s="37"/>
    </row>
    <row r="687" ht="15.75" customHeight="1">
      <c r="O687" s="38"/>
      <c r="S687" s="37"/>
    </row>
    <row r="688" ht="15.75" customHeight="1">
      <c r="O688" s="38"/>
      <c r="S688" s="37"/>
    </row>
    <row r="689" ht="15.75" customHeight="1">
      <c r="O689" s="38"/>
      <c r="S689" s="37"/>
    </row>
    <row r="690" ht="15.75" customHeight="1">
      <c r="O690" s="38"/>
      <c r="S690" s="37"/>
    </row>
    <row r="691" ht="15.75" customHeight="1">
      <c r="O691" s="38"/>
      <c r="S691" s="37"/>
    </row>
    <row r="692" ht="15.75" customHeight="1">
      <c r="O692" s="38"/>
      <c r="S692" s="37"/>
    </row>
    <row r="693" ht="15.75" customHeight="1">
      <c r="O693" s="38"/>
      <c r="S693" s="37"/>
    </row>
    <row r="694" ht="15.75" customHeight="1">
      <c r="O694" s="38"/>
      <c r="S694" s="37"/>
    </row>
    <row r="695" ht="15.75" customHeight="1">
      <c r="O695" s="38"/>
      <c r="S695" s="37"/>
    </row>
    <row r="696" ht="15.75" customHeight="1">
      <c r="O696" s="38"/>
      <c r="S696" s="37"/>
    </row>
    <row r="697" ht="15.75" customHeight="1">
      <c r="O697" s="38"/>
      <c r="S697" s="37"/>
    </row>
    <row r="698" ht="15.75" customHeight="1">
      <c r="O698" s="38"/>
      <c r="S698" s="37"/>
    </row>
    <row r="699" ht="15.75" customHeight="1">
      <c r="O699" s="38"/>
      <c r="S699" s="37"/>
    </row>
    <row r="700" ht="15.75" customHeight="1">
      <c r="O700" s="38"/>
      <c r="S700" s="37"/>
    </row>
    <row r="701" ht="15.75" customHeight="1">
      <c r="O701" s="38"/>
      <c r="S701" s="37"/>
    </row>
    <row r="702" ht="15.75" customHeight="1">
      <c r="O702" s="38"/>
      <c r="S702" s="37"/>
    </row>
    <row r="703" ht="15.75" customHeight="1">
      <c r="O703" s="38"/>
      <c r="S703" s="37"/>
    </row>
    <row r="704" ht="15.75" customHeight="1">
      <c r="O704" s="38"/>
      <c r="S704" s="37"/>
    </row>
    <row r="705" ht="15.75" customHeight="1">
      <c r="O705" s="38"/>
      <c r="S705" s="37"/>
    </row>
    <row r="706" ht="15.75" customHeight="1">
      <c r="O706" s="38"/>
      <c r="S706" s="37"/>
    </row>
    <row r="707" ht="15.75" customHeight="1">
      <c r="O707" s="38"/>
      <c r="S707" s="37"/>
    </row>
    <row r="708" ht="15.75" customHeight="1">
      <c r="O708" s="38"/>
      <c r="S708" s="37"/>
    </row>
    <row r="709" ht="15.75" customHeight="1">
      <c r="O709" s="38"/>
      <c r="S709" s="37"/>
    </row>
    <row r="710" ht="15.75" customHeight="1">
      <c r="O710" s="38"/>
      <c r="S710" s="37"/>
    </row>
    <row r="711" ht="15.75" customHeight="1">
      <c r="O711" s="38"/>
      <c r="S711" s="37"/>
    </row>
    <row r="712" ht="15.75" customHeight="1">
      <c r="O712" s="38"/>
      <c r="S712" s="37"/>
    </row>
    <row r="713" ht="15.75" customHeight="1">
      <c r="O713" s="38"/>
      <c r="S713" s="37"/>
    </row>
    <row r="714" ht="15.75" customHeight="1">
      <c r="O714" s="38"/>
      <c r="S714" s="37"/>
    </row>
    <row r="715" ht="15.75" customHeight="1">
      <c r="O715" s="38"/>
      <c r="S715" s="37"/>
    </row>
    <row r="716" ht="15.75" customHeight="1">
      <c r="O716" s="38"/>
      <c r="S716" s="37"/>
    </row>
    <row r="717" ht="15.75" customHeight="1">
      <c r="O717" s="38"/>
      <c r="S717" s="37"/>
    </row>
    <row r="718" ht="15.75" customHeight="1">
      <c r="O718" s="38"/>
      <c r="S718" s="37"/>
    </row>
    <row r="719" ht="15.75" customHeight="1">
      <c r="O719" s="38"/>
      <c r="S719" s="37"/>
    </row>
    <row r="720" ht="15.75" customHeight="1">
      <c r="O720" s="38"/>
      <c r="S720" s="37"/>
    </row>
    <row r="721" ht="15.75" customHeight="1">
      <c r="O721" s="38"/>
      <c r="S721" s="37"/>
    </row>
    <row r="722" ht="15.75" customHeight="1">
      <c r="O722" s="38"/>
      <c r="S722" s="37"/>
    </row>
    <row r="723" ht="15.75" customHeight="1">
      <c r="O723" s="38"/>
      <c r="S723" s="37"/>
    </row>
    <row r="724" ht="15.75" customHeight="1">
      <c r="O724" s="38"/>
      <c r="S724" s="37"/>
    </row>
    <row r="725" ht="15.75" customHeight="1">
      <c r="O725" s="38"/>
      <c r="S725" s="37"/>
    </row>
    <row r="726" ht="15.75" customHeight="1">
      <c r="O726" s="38"/>
      <c r="S726" s="37"/>
    </row>
    <row r="727" ht="15.75" customHeight="1">
      <c r="O727" s="38"/>
      <c r="S727" s="37"/>
    </row>
    <row r="728" ht="15.75" customHeight="1">
      <c r="O728" s="38"/>
      <c r="S728" s="37"/>
    </row>
    <row r="729" ht="15.75" customHeight="1">
      <c r="O729" s="38"/>
      <c r="S729" s="37"/>
    </row>
    <row r="730" ht="15.75" customHeight="1">
      <c r="O730" s="38"/>
      <c r="S730" s="37"/>
    </row>
    <row r="731" ht="15.75" customHeight="1">
      <c r="O731" s="38"/>
      <c r="S731" s="37"/>
    </row>
    <row r="732" ht="15.75" customHeight="1">
      <c r="O732" s="38"/>
      <c r="S732" s="37"/>
    </row>
    <row r="733" ht="15.75" customHeight="1">
      <c r="O733" s="38"/>
      <c r="S733" s="37"/>
    </row>
    <row r="734" ht="15.75" customHeight="1">
      <c r="O734" s="38"/>
      <c r="S734" s="37"/>
    </row>
    <row r="735" ht="15.75" customHeight="1">
      <c r="O735" s="38"/>
      <c r="S735" s="37"/>
    </row>
    <row r="736" ht="15.75" customHeight="1">
      <c r="O736" s="38"/>
      <c r="S736" s="37"/>
    </row>
    <row r="737" ht="15.75" customHeight="1">
      <c r="O737" s="38"/>
      <c r="S737" s="37"/>
    </row>
    <row r="738" ht="15.75" customHeight="1">
      <c r="O738" s="38"/>
      <c r="S738" s="37"/>
    </row>
    <row r="739" ht="15.75" customHeight="1">
      <c r="O739" s="38"/>
      <c r="S739" s="37"/>
    </row>
    <row r="740" ht="15.75" customHeight="1">
      <c r="O740" s="38"/>
      <c r="S740" s="37"/>
    </row>
    <row r="741" ht="15.75" customHeight="1">
      <c r="O741" s="38"/>
      <c r="S741" s="37"/>
    </row>
    <row r="742" ht="15.75" customHeight="1">
      <c r="O742" s="38"/>
      <c r="S742" s="37"/>
    </row>
    <row r="743" ht="15.75" customHeight="1">
      <c r="O743" s="38"/>
      <c r="S743" s="37"/>
    </row>
    <row r="744" ht="15.75" customHeight="1">
      <c r="O744" s="38"/>
      <c r="S744" s="37"/>
    </row>
    <row r="745" ht="15.75" customHeight="1">
      <c r="O745" s="38"/>
      <c r="S745" s="37"/>
    </row>
    <row r="746" ht="15.75" customHeight="1">
      <c r="O746" s="38"/>
      <c r="S746" s="37"/>
    </row>
    <row r="747" ht="15.75" customHeight="1">
      <c r="O747" s="38"/>
      <c r="S747" s="37"/>
    </row>
    <row r="748" ht="15.75" customHeight="1">
      <c r="O748" s="38"/>
      <c r="S748" s="37"/>
    </row>
    <row r="749" ht="15.75" customHeight="1">
      <c r="O749" s="38"/>
      <c r="S749" s="37"/>
    </row>
    <row r="750" ht="15.75" customHeight="1">
      <c r="O750" s="38"/>
      <c r="S750" s="37"/>
    </row>
    <row r="751" ht="15.75" customHeight="1">
      <c r="O751" s="38"/>
      <c r="S751" s="37"/>
    </row>
    <row r="752" ht="15.75" customHeight="1">
      <c r="O752" s="38"/>
      <c r="S752" s="37"/>
    </row>
    <row r="753" ht="15.75" customHeight="1">
      <c r="O753" s="38"/>
      <c r="S753" s="37"/>
    </row>
    <row r="754" ht="15.75" customHeight="1">
      <c r="O754" s="38"/>
      <c r="S754" s="37"/>
    </row>
    <row r="755" ht="15.75" customHeight="1">
      <c r="O755" s="38"/>
      <c r="S755" s="37"/>
    </row>
    <row r="756" ht="15.75" customHeight="1">
      <c r="O756" s="38"/>
      <c r="S756" s="37"/>
    </row>
    <row r="757" ht="15.75" customHeight="1">
      <c r="O757" s="38"/>
      <c r="S757" s="37"/>
    </row>
    <row r="758" ht="15.75" customHeight="1">
      <c r="O758" s="38"/>
      <c r="S758" s="37"/>
    </row>
    <row r="759" ht="15.75" customHeight="1">
      <c r="O759" s="38"/>
      <c r="S759" s="37"/>
    </row>
    <row r="760" ht="15.75" customHeight="1">
      <c r="O760" s="38"/>
      <c r="S760" s="37"/>
    </row>
    <row r="761" ht="15.75" customHeight="1">
      <c r="O761" s="38"/>
      <c r="S761" s="37"/>
    </row>
    <row r="762" ht="15.75" customHeight="1">
      <c r="O762" s="38"/>
      <c r="S762" s="37"/>
    </row>
    <row r="763" ht="15.75" customHeight="1">
      <c r="O763" s="38"/>
      <c r="S763" s="37"/>
    </row>
    <row r="764" ht="15.75" customHeight="1">
      <c r="O764" s="38"/>
      <c r="S764" s="37"/>
    </row>
    <row r="765" ht="15.75" customHeight="1">
      <c r="O765" s="38"/>
      <c r="S765" s="37"/>
    </row>
    <row r="766" ht="15.75" customHeight="1">
      <c r="O766" s="38"/>
      <c r="S766" s="37"/>
    </row>
    <row r="767" ht="15.75" customHeight="1">
      <c r="O767" s="38"/>
      <c r="S767" s="37"/>
    </row>
    <row r="768" ht="15.75" customHeight="1">
      <c r="O768" s="38"/>
      <c r="S768" s="37"/>
    </row>
    <row r="769" ht="15.75" customHeight="1">
      <c r="O769" s="38"/>
      <c r="S769" s="37"/>
    </row>
    <row r="770" ht="15.75" customHeight="1">
      <c r="O770" s="38"/>
      <c r="S770" s="37"/>
    </row>
    <row r="771" ht="15.75" customHeight="1">
      <c r="O771" s="38"/>
      <c r="S771" s="37"/>
    </row>
    <row r="772" ht="15.75" customHeight="1">
      <c r="O772" s="38"/>
      <c r="S772" s="37"/>
    </row>
    <row r="773" ht="15.75" customHeight="1">
      <c r="O773" s="38"/>
      <c r="S773" s="37"/>
    </row>
    <row r="774" ht="15.75" customHeight="1">
      <c r="O774" s="38"/>
      <c r="S774" s="37"/>
    </row>
    <row r="775" ht="15.75" customHeight="1">
      <c r="O775" s="38"/>
      <c r="S775" s="37"/>
    </row>
    <row r="776" ht="15.75" customHeight="1">
      <c r="O776" s="38"/>
      <c r="S776" s="37"/>
    </row>
    <row r="777" ht="15.75" customHeight="1">
      <c r="O777" s="38"/>
      <c r="S777" s="37"/>
    </row>
    <row r="778" ht="15.75" customHeight="1">
      <c r="O778" s="38"/>
      <c r="S778" s="37"/>
    </row>
    <row r="779" ht="15.75" customHeight="1">
      <c r="O779" s="38"/>
      <c r="S779" s="37"/>
    </row>
    <row r="780" ht="15.75" customHeight="1">
      <c r="O780" s="38"/>
      <c r="S780" s="37"/>
    </row>
    <row r="781" ht="15.75" customHeight="1">
      <c r="O781" s="38"/>
      <c r="S781" s="37"/>
    </row>
    <row r="782" ht="15.75" customHeight="1">
      <c r="O782" s="38"/>
      <c r="S782" s="37"/>
    </row>
    <row r="783" ht="15.75" customHeight="1">
      <c r="O783" s="38"/>
      <c r="S783" s="37"/>
    </row>
    <row r="784" ht="15.75" customHeight="1">
      <c r="O784" s="38"/>
      <c r="S784" s="37"/>
    </row>
    <row r="785" ht="15.75" customHeight="1">
      <c r="O785" s="38"/>
      <c r="S785" s="37"/>
    </row>
    <row r="786" ht="15.75" customHeight="1">
      <c r="O786" s="38"/>
      <c r="S786" s="37"/>
    </row>
    <row r="787" ht="15.75" customHeight="1">
      <c r="O787" s="38"/>
      <c r="S787" s="37"/>
    </row>
    <row r="788" ht="15.75" customHeight="1">
      <c r="O788" s="38"/>
      <c r="S788" s="37"/>
    </row>
    <row r="789" ht="15.75" customHeight="1">
      <c r="O789" s="38"/>
      <c r="S789" s="37"/>
    </row>
    <row r="790" ht="15.75" customHeight="1">
      <c r="O790" s="38"/>
      <c r="S790" s="37"/>
    </row>
    <row r="791" ht="15.75" customHeight="1">
      <c r="O791" s="38"/>
      <c r="S791" s="37"/>
    </row>
    <row r="792" ht="15.75" customHeight="1">
      <c r="O792" s="38"/>
      <c r="S792" s="37"/>
    </row>
    <row r="793" ht="15.75" customHeight="1">
      <c r="O793" s="38"/>
      <c r="S793" s="37"/>
    </row>
    <row r="794" ht="15.75" customHeight="1">
      <c r="O794" s="38"/>
      <c r="S794" s="37"/>
    </row>
    <row r="795" ht="15.75" customHeight="1">
      <c r="O795" s="38"/>
      <c r="S795" s="37"/>
    </row>
    <row r="796" ht="15.75" customHeight="1">
      <c r="O796" s="38"/>
      <c r="S796" s="37"/>
    </row>
    <row r="797" ht="15.75" customHeight="1">
      <c r="O797" s="38"/>
      <c r="S797" s="37"/>
    </row>
    <row r="798" ht="15.75" customHeight="1">
      <c r="O798" s="38"/>
      <c r="S798" s="37"/>
    </row>
    <row r="799" ht="15.75" customHeight="1">
      <c r="O799" s="38"/>
      <c r="S799" s="37"/>
    </row>
    <row r="800" ht="15.75" customHeight="1">
      <c r="O800" s="38"/>
      <c r="S800" s="37"/>
    </row>
    <row r="801" ht="15.75" customHeight="1">
      <c r="O801" s="38"/>
      <c r="S801" s="37"/>
    </row>
    <row r="802" ht="15.75" customHeight="1">
      <c r="O802" s="38"/>
      <c r="S802" s="37"/>
    </row>
    <row r="803" ht="15.75" customHeight="1">
      <c r="O803" s="38"/>
      <c r="S803" s="37"/>
    </row>
    <row r="804" ht="15.75" customHeight="1">
      <c r="O804" s="38"/>
      <c r="S804" s="37"/>
    </row>
    <row r="805" ht="15.75" customHeight="1">
      <c r="O805" s="38"/>
      <c r="S805" s="37"/>
    </row>
    <row r="806" ht="15.75" customHeight="1">
      <c r="O806" s="38"/>
      <c r="S806" s="37"/>
    </row>
    <row r="807" ht="15.75" customHeight="1">
      <c r="O807" s="38"/>
      <c r="S807" s="37"/>
    </row>
    <row r="808" ht="15.75" customHeight="1">
      <c r="O808" s="38"/>
      <c r="S808" s="37"/>
    </row>
    <row r="809" ht="15.75" customHeight="1">
      <c r="O809" s="38"/>
      <c r="S809" s="37"/>
    </row>
    <row r="810" ht="15.75" customHeight="1">
      <c r="O810" s="38"/>
      <c r="S810" s="37"/>
    </row>
    <row r="811" ht="15.75" customHeight="1">
      <c r="O811" s="38"/>
      <c r="S811" s="37"/>
    </row>
    <row r="812" ht="15.75" customHeight="1">
      <c r="O812" s="38"/>
      <c r="S812" s="37"/>
    </row>
    <row r="813" ht="15.75" customHeight="1">
      <c r="O813" s="38"/>
      <c r="S813" s="37"/>
    </row>
    <row r="814" ht="15.75" customHeight="1">
      <c r="O814" s="38"/>
      <c r="S814" s="37"/>
    </row>
    <row r="815" ht="15.75" customHeight="1">
      <c r="O815" s="38"/>
      <c r="S815" s="37"/>
    </row>
    <row r="816" ht="15.75" customHeight="1">
      <c r="O816" s="38"/>
      <c r="S816" s="37"/>
    </row>
    <row r="817" ht="15.75" customHeight="1">
      <c r="O817" s="38"/>
      <c r="S817" s="37"/>
    </row>
    <row r="818" ht="15.75" customHeight="1">
      <c r="O818" s="38"/>
      <c r="S818" s="37"/>
    </row>
    <row r="819" ht="15.75" customHeight="1">
      <c r="O819" s="38"/>
      <c r="S819" s="37"/>
    </row>
    <row r="820" ht="15.75" customHeight="1">
      <c r="O820" s="38"/>
      <c r="S820" s="37"/>
    </row>
    <row r="821" ht="15.75" customHeight="1">
      <c r="O821" s="38"/>
      <c r="S821" s="37"/>
    </row>
    <row r="822" ht="15.75" customHeight="1">
      <c r="O822" s="38"/>
      <c r="S822" s="37"/>
    </row>
    <row r="823" ht="15.75" customHeight="1">
      <c r="O823" s="38"/>
      <c r="S823" s="37"/>
    </row>
    <row r="824" ht="15.75" customHeight="1">
      <c r="O824" s="38"/>
      <c r="S824" s="37"/>
    </row>
    <row r="825" ht="15.75" customHeight="1">
      <c r="O825" s="38"/>
      <c r="S825" s="37"/>
    </row>
    <row r="826" ht="15.75" customHeight="1">
      <c r="O826" s="38"/>
      <c r="S826" s="37"/>
    </row>
    <row r="827" ht="15.75" customHeight="1">
      <c r="O827" s="38"/>
      <c r="S827" s="37"/>
    </row>
    <row r="828" ht="15.75" customHeight="1">
      <c r="O828" s="38"/>
      <c r="S828" s="37"/>
    </row>
    <row r="829" ht="15.75" customHeight="1">
      <c r="O829" s="38"/>
      <c r="S829" s="37"/>
    </row>
    <row r="830" ht="15.75" customHeight="1">
      <c r="O830" s="38"/>
      <c r="S830" s="37"/>
    </row>
    <row r="831" ht="15.75" customHeight="1">
      <c r="O831" s="38"/>
      <c r="S831" s="37"/>
    </row>
    <row r="832" ht="15.75" customHeight="1">
      <c r="O832" s="38"/>
      <c r="S832" s="37"/>
    </row>
    <row r="833" ht="15.75" customHeight="1">
      <c r="O833" s="38"/>
      <c r="S833" s="37"/>
    </row>
    <row r="834" ht="15.75" customHeight="1">
      <c r="O834" s="38"/>
      <c r="S834" s="37"/>
    </row>
    <row r="835" ht="15.75" customHeight="1">
      <c r="O835" s="38"/>
      <c r="S835" s="37"/>
    </row>
    <row r="836" ht="15.75" customHeight="1">
      <c r="O836" s="38"/>
      <c r="S836" s="37"/>
    </row>
    <row r="837" ht="15.75" customHeight="1">
      <c r="O837" s="38"/>
      <c r="S837" s="37"/>
    </row>
    <row r="838" ht="15.75" customHeight="1">
      <c r="O838" s="38"/>
      <c r="S838" s="37"/>
    </row>
    <row r="839" ht="15.75" customHeight="1">
      <c r="O839" s="38"/>
      <c r="S839" s="37"/>
    </row>
    <row r="840" ht="15.75" customHeight="1">
      <c r="O840" s="38"/>
      <c r="S840" s="37"/>
    </row>
    <row r="841" ht="15.75" customHeight="1">
      <c r="O841" s="38"/>
      <c r="S841" s="37"/>
    </row>
    <row r="842" ht="15.75" customHeight="1">
      <c r="O842" s="38"/>
      <c r="S842" s="37"/>
    </row>
    <row r="843" ht="15.75" customHeight="1">
      <c r="O843" s="38"/>
      <c r="S843" s="37"/>
    </row>
    <row r="844" ht="15.75" customHeight="1">
      <c r="O844" s="38"/>
      <c r="S844" s="37"/>
    </row>
    <row r="845" ht="15.75" customHeight="1">
      <c r="O845" s="38"/>
      <c r="S845" s="37"/>
    </row>
    <row r="846" ht="15.75" customHeight="1">
      <c r="O846" s="38"/>
      <c r="S846" s="37"/>
    </row>
    <row r="847" ht="15.75" customHeight="1">
      <c r="O847" s="38"/>
      <c r="S847" s="37"/>
    </row>
    <row r="848" ht="15.75" customHeight="1">
      <c r="O848" s="38"/>
      <c r="S848" s="37"/>
    </row>
    <row r="849" ht="15.75" customHeight="1">
      <c r="O849" s="38"/>
      <c r="S849" s="37"/>
    </row>
    <row r="850" ht="15.75" customHeight="1">
      <c r="O850" s="38"/>
      <c r="S850" s="37"/>
    </row>
    <row r="851" ht="15.75" customHeight="1">
      <c r="O851" s="38"/>
      <c r="S851" s="37"/>
    </row>
    <row r="852" ht="15.75" customHeight="1">
      <c r="O852" s="38"/>
      <c r="S852" s="37"/>
    </row>
    <row r="853" ht="15.75" customHeight="1">
      <c r="O853" s="38"/>
      <c r="S853" s="37"/>
    </row>
    <row r="854" ht="15.75" customHeight="1">
      <c r="O854" s="38"/>
      <c r="S854" s="37"/>
    </row>
    <row r="855" ht="15.75" customHeight="1">
      <c r="O855" s="38"/>
      <c r="S855" s="37"/>
    </row>
    <row r="856" ht="15.75" customHeight="1">
      <c r="O856" s="38"/>
      <c r="S856" s="37"/>
    </row>
    <row r="857" ht="15.75" customHeight="1">
      <c r="O857" s="38"/>
      <c r="S857" s="37"/>
    </row>
    <row r="858" ht="15.75" customHeight="1">
      <c r="O858" s="38"/>
      <c r="S858" s="37"/>
    </row>
    <row r="859" ht="15.75" customHeight="1">
      <c r="O859" s="38"/>
      <c r="S859" s="37"/>
    </row>
    <row r="860" ht="15.75" customHeight="1">
      <c r="O860" s="38"/>
      <c r="S860" s="37"/>
    </row>
    <row r="861" ht="15.75" customHeight="1">
      <c r="O861" s="38"/>
      <c r="S861" s="37"/>
    </row>
    <row r="862" ht="15.75" customHeight="1">
      <c r="O862" s="38"/>
      <c r="S862" s="37"/>
    </row>
    <row r="863" ht="15.75" customHeight="1">
      <c r="O863" s="38"/>
      <c r="S863" s="37"/>
    </row>
    <row r="864" ht="15.75" customHeight="1">
      <c r="O864" s="38"/>
      <c r="S864" s="37"/>
    </row>
    <row r="865" ht="15.75" customHeight="1">
      <c r="O865" s="38"/>
      <c r="S865" s="37"/>
    </row>
    <row r="866" ht="15.75" customHeight="1">
      <c r="O866" s="38"/>
      <c r="S866" s="37"/>
    </row>
    <row r="867" ht="15.75" customHeight="1">
      <c r="O867" s="38"/>
      <c r="S867" s="37"/>
    </row>
    <row r="868" ht="15.75" customHeight="1">
      <c r="O868" s="38"/>
      <c r="S868" s="37"/>
    </row>
    <row r="869" ht="15.75" customHeight="1">
      <c r="O869" s="38"/>
      <c r="S869" s="37"/>
    </row>
    <row r="870" ht="15.75" customHeight="1">
      <c r="O870" s="38"/>
      <c r="S870" s="37"/>
    </row>
    <row r="871" ht="15.75" customHeight="1">
      <c r="O871" s="38"/>
      <c r="S871" s="37"/>
    </row>
    <row r="872" ht="15.75" customHeight="1">
      <c r="O872" s="38"/>
      <c r="S872" s="37"/>
    </row>
    <row r="873" ht="15.75" customHeight="1">
      <c r="O873" s="38"/>
      <c r="S873" s="37"/>
    </row>
    <row r="874" ht="15.75" customHeight="1">
      <c r="O874" s="38"/>
      <c r="S874" s="37"/>
    </row>
    <row r="875" ht="15.75" customHeight="1">
      <c r="O875" s="38"/>
      <c r="S875" s="37"/>
    </row>
    <row r="876" ht="15.75" customHeight="1">
      <c r="O876" s="38"/>
      <c r="S876" s="37"/>
    </row>
    <row r="877" ht="15.75" customHeight="1">
      <c r="O877" s="38"/>
      <c r="S877" s="37"/>
    </row>
    <row r="878" ht="15.75" customHeight="1">
      <c r="O878" s="38"/>
      <c r="S878" s="37"/>
    </row>
    <row r="879" ht="15.75" customHeight="1">
      <c r="O879" s="38"/>
      <c r="S879" s="37"/>
    </row>
    <row r="880" ht="15.75" customHeight="1">
      <c r="O880" s="38"/>
      <c r="S880" s="37"/>
    </row>
    <row r="881" ht="15.75" customHeight="1">
      <c r="O881" s="38"/>
      <c r="S881" s="37"/>
    </row>
    <row r="882" ht="15.75" customHeight="1">
      <c r="O882" s="38"/>
      <c r="S882" s="37"/>
    </row>
    <row r="883" ht="15.75" customHeight="1">
      <c r="O883" s="38"/>
      <c r="S883" s="37"/>
    </row>
    <row r="884" ht="15.75" customHeight="1">
      <c r="O884" s="38"/>
      <c r="S884" s="37"/>
    </row>
    <row r="885" ht="15.75" customHeight="1">
      <c r="O885" s="38"/>
      <c r="S885" s="37"/>
    </row>
    <row r="886" ht="15.75" customHeight="1">
      <c r="O886" s="38"/>
      <c r="S886" s="37"/>
    </row>
    <row r="887" ht="15.75" customHeight="1">
      <c r="O887" s="38"/>
      <c r="S887" s="37"/>
    </row>
    <row r="888" ht="15.75" customHeight="1">
      <c r="O888" s="38"/>
      <c r="S888" s="37"/>
    </row>
    <row r="889" ht="15.75" customHeight="1">
      <c r="O889" s="38"/>
      <c r="S889" s="37"/>
    </row>
    <row r="890" ht="15.75" customHeight="1">
      <c r="O890" s="38"/>
      <c r="S890" s="37"/>
    </row>
    <row r="891" ht="15.75" customHeight="1">
      <c r="O891" s="38"/>
      <c r="S891" s="37"/>
    </row>
    <row r="892" ht="15.75" customHeight="1">
      <c r="O892" s="38"/>
      <c r="S892" s="37"/>
    </row>
    <row r="893" ht="15.75" customHeight="1">
      <c r="O893" s="38"/>
      <c r="S893" s="37"/>
    </row>
    <row r="894" ht="15.75" customHeight="1">
      <c r="O894" s="38"/>
      <c r="S894" s="37"/>
    </row>
    <row r="895" ht="15.75" customHeight="1">
      <c r="O895" s="38"/>
      <c r="S895" s="37"/>
    </row>
    <row r="896" ht="15.75" customHeight="1">
      <c r="O896" s="38"/>
      <c r="S896" s="37"/>
    </row>
    <row r="897" ht="15.75" customHeight="1">
      <c r="O897" s="38"/>
      <c r="S897" s="37"/>
    </row>
    <row r="898" ht="15.75" customHeight="1">
      <c r="O898" s="38"/>
      <c r="S898" s="37"/>
    </row>
    <row r="899" ht="15.75" customHeight="1">
      <c r="O899" s="38"/>
      <c r="S899" s="37"/>
    </row>
    <row r="900" ht="15.75" customHeight="1">
      <c r="O900" s="38"/>
      <c r="S900" s="37"/>
    </row>
    <row r="901" ht="15.75" customHeight="1">
      <c r="O901" s="38"/>
      <c r="S901" s="37"/>
    </row>
    <row r="902" ht="15.75" customHeight="1">
      <c r="O902" s="38"/>
      <c r="S902" s="37"/>
    </row>
    <row r="903" ht="15.75" customHeight="1">
      <c r="O903" s="38"/>
      <c r="S903" s="37"/>
    </row>
    <row r="904" ht="15.75" customHeight="1">
      <c r="O904" s="38"/>
      <c r="S904" s="37"/>
    </row>
    <row r="905" ht="15.75" customHeight="1">
      <c r="O905" s="38"/>
      <c r="S905" s="37"/>
    </row>
    <row r="906" ht="15.75" customHeight="1">
      <c r="O906" s="38"/>
      <c r="S906" s="37"/>
    </row>
    <row r="907" ht="15.75" customHeight="1">
      <c r="O907" s="38"/>
      <c r="S907" s="37"/>
    </row>
    <row r="908" ht="15.75" customHeight="1">
      <c r="O908" s="38"/>
      <c r="S908" s="37"/>
    </row>
    <row r="909" ht="15.75" customHeight="1">
      <c r="O909" s="38"/>
      <c r="S909" s="37"/>
    </row>
    <row r="910" ht="15.75" customHeight="1">
      <c r="O910" s="38"/>
      <c r="S910" s="37"/>
    </row>
    <row r="911" ht="15.75" customHeight="1">
      <c r="O911" s="38"/>
      <c r="S911" s="37"/>
    </row>
    <row r="912" ht="15.75" customHeight="1">
      <c r="O912" s="38"/>
      <c r="S912" s="37"/>
    </row>
    <row r="913" ht="15.75" customHeight="1">
      <c r="O913" s="38"/>
      <c r="S913" s="37"/>
    </row>
    <row r="914" ht="15.75" customHeight="1">
      <c r="O914" s="38"/>
      <c r="S914" s="37"/>
    </row>
    <row r="915" ht="15.75" customHeight="1">
      <c r="O915" s="38"/>
      <c r="S915" s="37"/>
    </row>
    <row r="916" ht="15.75" customHeight="1">
      <c r="O916" s="38"/>
      <c r="S916" s="37"/>
    </row>
    <row r="917" ht="15.75" customHeight="1">
      <c r="O917" s="38"/>
      <c r="S917" s="37"/>
    </row>
    <row r="918" ht="15.75" customHeight="1">
      <c r="O918" s="38"/>
      <c r="S918" s="37"/>
    </row>
    <row r="919" ht="15.75" customHeight="1">
      <c r="O919" s="38"/>
      <c r="S919" s="37"/>
    </row>
    <row r="920" ht="15.75" customHeight="1">
      <c r="O920" s="38"/>
      <c r="S920" s="37"/>
    </row>
    <row r="921" ht="15.75" customHeight="1">
      <c r="O921" s="38"/>
      <c r="S921" s="37"/>
    </row>
    <row r="922" ht="15.75" customHeight="1">
      <c r="O922" s="38"/>
      <c r="S922" s="37"/>
    </row>
    <row r="923" ht="15.75" customHeight="1">
      <c r="O923" s="38"/>
      <c r="S923" s="37"/>
    </row>
    <row r="924" ht="15.75" customHeight="1">
      <c r="O924" s="38"/>
      <c r="S924" s="37"/>
    </row>
    <row r="925" ht="15.75" customHeight="1">
      <c r="O925" s="38"/>
      <c r="S925" s="37"/>
    </row>
    <row r="926" ht="15.75" customHeight="1">
      <c r="O926" s="38"/>
      <c r="S926" s="37"/>
    </row>
    <row r="927" ht="15.75" customHeight="1">
      <c r="O927" s="38"/>
      <c r="S927" s="37"/>
    </row>
    <row r="928" ht="15.75" customHeight="1">
      <c r="O928" s="38"/>
      <c r="S928" s="37"/>
    </row>
    <row r="929" ht="15.75" customHeight="1">
      <c r="O929" s="38"/>
      <c r="S929" s="37"/>
    </row>
    <row r="930" ht="15.75" customHeight="1">
      <c r="O930" s="38"/>
      <c r="S930" s="37"/>
    </row>
    <row r="931" ht="15.75" customHeight="1">
      <c r="O931" s="38"/>
      <c r="S931" s="37"/>
    </row>
    <row r="932" ht="15.75" customHeight="1">
      <c r="O932" s="38"/>
      <c r="S932" s="37"/>
    </row>
    <row r="933" ht="15.75" customHeight="1">
      <c r="O933" s="38"/>
      <c r="S933" s="37"/>
    </row>
    <row r="934" ht="15.75" customHeight="1">
      <c r="O934" s="38"/>
      <c r="S934" s="37"/>
    </row>
    <row r="935" ht="15.75" customHeight="1">
      <c r="O935" s="38"/>
      <c r="S935" s="37"/>
    </row>
    <row r="936" ht="15.75" customHeight="1">
      <c r="O936" s="38"/>
      <c r="S936" s="37"/>
    </row>
    <row r="937" ht="15.75" customHeight="1">
      <c r="O937" s="38"/>
      <c r="S937" s="37"/>
    </row>
    <row r="938" ht="15.75" customHeight="1">
      <c r="O938" s="38"/>
      <c r="S938" s="37"/>
    </row>
    <row r="939" ht="15.75" customHeight="1">
      <c r="O939" s="38"/>
      <c r="S939" s="37"/>
    </row>
    <row r="940" ht="15.75" customHeight="1">
      <c r="O940" s="38"/>
      <c r="S940" s="37"/>
    </row>
    <row r="941" ht="15.75" customHeight="1">
      <c r="O941" s="38"/>
      <c r="S941" s="37"/>
    </row>
    <row r="942" ht="15.75" customHeight="1">
      <c r="O942" s="38"/>
      <c r="S942" s="37"/>
    </row>
    <row r="943" ht="15.75" customHeight="1">
      <c r="O943" s="38"/>
      <c r="S943" s="37"/>
    </row>
    <row r="944" ht="15.75" customHeight="1">
      <c r="O944" s="38"/>
      <c r="S944" s="37"/>
    </row>
    <row r="945" ht="15.75" customHeight="1">
      <c r="O945" s="38"/>
      <c r="S945" s="37"/>
    </row>
    <row r="946" ht="15.75" customHeight="1">
      <c r="O946" s="38"/>
      <c r="S946" s="37"/>
    </row>
    <row r="947" ht="15.75" customHeight="1">
      <c r="O947" s="38"/>
      <c r="S947" s="37"/>
    </row>
    <row r="948" ht="15.75" customHeight="1">
      <c r="O948" s="38"/>
      <c r="S948" s="37"/>
    </row>
    <row r="949" ht="15.75" customHeight="1">
      <c r="O949" s="38"/>
      <c r="S949" s="37"/>
    </row>
    <row r="950" ht="15.75" customHeight="1">
      <c r="O950" s="38"/>
      <c r="S950" s="37"/>
    </row>
    <row r="951" ht="15.75" customHeight="1">
      <c r="O951" s="38"/>
      <c r="S951" s="37"/>
    </row>
    <row r="952" ht="15.75" customHeight="1">
      <c r="O952" s="38"/>
      <c r="S952" s="37"/>
    </row>
    <row r="953" ht="15.75" customHeight="1">
      <c r="O953" s="38"/>
      <c r="S953" s="37"/>
    </row>
    <row r="954" ht="15.75" customHeight="1">
      <c r="O954" s="38"/>
      <c r="S954" s="37"/>
    </row>
    <row r="955" ht="15.75" customHeight="1">
      <c r="O955" s="38"/>
      <c r="S955" s="37"/>
    </row>
    <row r="956" ht="15.75" customHeight="1">
      <c r="O956" s="38"/>
      <c r="S956" s="37"/>
    </row>
    <row r="957" ht="15.75" customHeight="1">
      <c r="O957" s="38"/>
      <c r="S957" s="37"/>
    </row>
    <row r="958" ht="15.75" customHeight="1">
      <c r="O958" s="38"/>
      <c r="S958" s="37"/>
    </row>
    <row r="959" ht="15.75" customHeight="1">
      <c r="O959" s="38"/>
      <c r="S959" s="37"/>
    </row>
    <row r="960" ht="15.75" customHeight="1">
      <c r="O960" s="38"/>
      <c r="S960" s="37"/>
    </row>
    <row r="961" ht="15.75" customHeight="1">
      <c r="O961" s="38"/>
      <c r="S961" s="37"/>
    </row>
    <row r="962" ht="15.75" customHeight="1">
      <c r="O962" s="38"/>
      <c r="S962" s="37"/>
    </row>
    <row r="963" ht="15.75" customHeight="1">
      <c r="O963" s="38"/>
      <c r="S963" s="37"/>
    </row>
    <row r="964" ht="15.75" customHeight="1">
      <c r="O964" s="38"/>
      <c r="S964" s="37"/>
    </row>
    <row r="965" ht="15.75" customHeight="1">
      <c r="O965" s="38"/>
      <c r="S965" s="37"/>
    </row>
    <row r="966" ht="15.75" customHeight="1">
      <c r="O966" s="38"/>
      <c r="S966" s="37"/>
    </row>
    <row r="967" ht="15.75" customHeight="1">
      <c r="O967" s="38"/>
      <c r="S967" s="37"/>
    </row>
    <row r="968" ht="15.75" customHeight="1">
      <c r="O968" s="38"/>
      <c r="S968" s="37"/>
    </row>
    <row r="969" ht="15.75" customHeight="1">
      <c r="O969" s="38"/>
      <c r="S969" s="37"/>
    </row>
    <row r="970" ht="15.75" customHeight="1">
      <c r="O970" s="38"/>
      <c r="S970" s="37"/>
    </row>
    <row r="971" ht="15.75" customHeight="1">
      <c r="O971" s="38"/>
      <c r="S971" s="37"/>
    </row>
    <row r="972" ht="15.75" customHeight="1">
      <c r="O972" s="38"/>
      <c r="S972" s="37"/>
    </row>
    <row r="973" ht="15.75" customHeight="1">
      <c r="O973" s="38"/>
      <c r="S973" s="37"/>
    </row>
    <row r="974" ht="15.75" customHeight="1">
      <c r="O974" s="38"/>
      <c r="S974" s="37"/>
    </row>
    <row r="975" ht="15.75" customHeight="1">
      <c r="O975" s="38"/>
      <c r="S975" s="37"/>
    </row>
    <row r="976" ht="15.75" customHeight="1">
      <c r="O976" s="38"/>
      <c r="S976" s="37"/>
    </row>
    <row r="977" ht="15.75" customHeight="1">
      <c r="O977" s="38"/>
      <c r="S977" s="37"/>
    </row>
    <row r="978" ht="15.75" customHeight="1">
      <c r="O978" s="38"/>
      <c r="S978" s="37"/>
    </row>
    <row r="979" ht="15.75" customHeight="1">
      <c r="O979" s="38"/>
      <c r="S979" s="37"/>
    </row>
    <row r="980" ht="15.75" customHeight="1">
      <c r="O980" s="38"/>
      <c r="S980" s="37"/>
    </row>
    <row r="981" ht="15.75" customHeight="1">
      <c r="O981" s="38"/>
      <c r="S981" s="37"/>
    </row>
    <row r="982" ht="15.75" customHeight="1">
      <c r="O982" s="38"/>
      <c r="S982" s="37"/>
    </row>
    <row r="983" ht="15.75" customHeight="1">
      <c r="O983" s="38"/>
      <c r="S983" s="37"/>
    </row>
    <row r="984" ht="15.75" customHeight="1">
      <c r="O984" s="38"/>
      <c r="S984" s="37"/>
    </row>
    <row r="985" ht="15.75" customHeight="1">
      <c r="O985" s="38"/>
      <c r="S985" s="37"/>
    </row>
    <row r="986" ht="15.75" customHeight="1">
      <c r="O986" s="38"/>
      <c r="S986" s="37"/>
    </row>
    <row r="987" ht="15.75" customHeight="1">
      <c r="O987" s="38"/>
      <c r="S987" s="37"/>
    </row>
    <row r="988" ht="15.75" customHeight="1">
      <c r="O988" s="38"/>
      <c r="S988" s="37"/>
    </row>
    <row r="989" ht="15.75" customHeight="1">
      <c r="O989" s="38"/>
      <c r="S989" s="37"/>
    </row>
    <row r="990" ht="15.75" customHeight="1">
      <c r="O990" s="38"/>
      <c r="S990" s="37"/>
    </row>
    <row r="991" ht="15.75" customHeight="1">
      <c r="O991" s="38"/>
      <c r="S991" s="37"/>
    </row>
    <row r="992" ht="15.75" customHeight="1">
      <c r="O992" s="38"/>
      <c r="S992" s="37"/>
    </row>
    <row r="993" ht="15.75" customHeight="1">
      <c r="O993" s="38"/>
      <c r="S993" s="37"/>
    </row>
    <row r="994" ht="15.75" customHeight="1">
      <c r="O994" s="38"/>
      <c r="S994" s="37"/>
    </row>
    <row r="995" ht="15.75" customHeight="1">
      <c r="O995" s="38"/>
      <c r="S995" s="37"/>
    </row>
    <row r="996" ht="15.75" customHeight="1">
      <c r="O996" s="38"/>
      <c r="S996" s="37"/>
    </row>
    <row r="997" ht="15.75" customHeight="1">
      <c r="O997" s="38"/>
      <c r="S997" s="37"/>
    </row>
    <row r="998" ht="15.75" customHeight="1">
      <c r="O998" s="38"/>
      <c r="S998" s="37"/>
    </row>
    <row r="999" ht="15.75" customHeight="1">
      <c r="O999" s="38"/>
      <c r="S999" s="37"/>
    </row>
    <row r="1000" ht="15.75" customHeight="1">
      <c r="O1000" s="38"/>
      <c r="S1000" s="37"/>
    </row>
    <row r="1001" ht="15.75" customHeight="1">
      <c r="O1001" s="38"/>
      <c r="S1001" s="37"/>
    </row>
    <row r="1002" ht="15.75" customHeight="1">
      <c r="O1002" s="38"/>
    </row>
    <row r="1003" ht="15.75" customHeight="1">
      <c r="O1003" s="38"/>
    </row>
    <row r="1004" ht="15.75" customHeight="1">
      <c r="O1004" s="3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1.14"/>
  </cols>
  <sheetData>
    <row r="1">
      <c r="A1" s="39" t="s">
        <v>0</v>
      </c>
      <c r="B1" s="39" t="s">
        <v>8</v>
      </c>
      <c r="C1" s="3" t="s">
        <v>9</v>
      </c>
    </row>
    <row r="2">
      <c r="A2" s="39" t="s">
        <v>26</v>
      </c>
      <c r="B2" s="39">
        <v>3.0</v>
      </c>
      <c r="C2" s="10" t="str">
        <f t="shared" ref="C2:C159" si="1">TEXT(DATE(2019,B2,1),"mmmm")</f>
        <v>March</v>
      </c>
    </row>
    <row r="3">
      <c r="A3" s="39" t="s">
        <v>34</v>
      </c>
      <c r="B3" s="39">
        <v>1.0</v>
      </c>
      <c r="C3" s="10" t="str">
        <f t="shared" si="1"/>
        <v>January</v>
      </c>
    </row>
    <row r="4">
      <c r="A4" s="39" t="s">
        <v>41</v>
      </c>
      <c r="B4" s="39">
        <v>2.0</v>
      </c>
      <c r="C4" s="10" t="str">
        <f t="shared" si="1"/>
        <v>February</v>
      </c>
    </row>
    <row r="5">
      <c r="A5" s="39" t="s">
        <v>49</v>
      </c>
      <c r="B5" s="39">
        <v>9.0</v>
      </c>
      <c r="C5" s="10" t="str">
        <f t="shared" si="1"/>
        <v>September</v>
      </c>
    </row>
    <row r="6">
      <c r="A6" s="39" t="s">
        <v>55</v>
      </c>
      <c r="B6" s="39">
        <v>6.0</v>
      </c>
      <c r="C6" s="10" t="str">
        <f t="shared" si="1"/>
        <v>June</v>
      </c>
    </row>
    <row r="7">
      <c r="A7" s="39" t="s">
        <v>61</v>
      </c>
      <c r="B7" s="39">
        <v>2.0</v>
      </c>
      <c r="C7" s="10" t="str">
        <f t="shared" si="1"/>
        <v>February</v>
      </c>
    </row>
    <row r="8">
      <c r="A8" s="39" t="s">
        <v>67</v>
      </c>
      <c r="B8" s="39">
        <v>2.0</v>
      </c>
      <c r="C8" s="10" t="str">
        <f t="shared" si="1"/>
        <v>February</v>
      </c>
    </row>
    <row r="9">
      <c r="A9" s="39" t="s">
        <v>72</v>
      </c>
      <c r="B9" s="39">
        <v>2.0</v>
      </c>
      <c r="C9" s="10" t="str">
        <f t="shared" si="1"/>
        <v>February</v>
      </c>
    </row>
    <row r="10">
      <c r="A10" s="39" t="s">
        <v>76</v>
      </c>
      <c r="B10" s="39">
        <v>3.0</v>
      </c>
      <c r="C10" s="10" t="str">
        <f t="shared" si="1"/>
        <v>March</v>
      </c>
    </row>
    <row r="11">
      <c r="A11" s="39" t="s">
        <v>79</v>
      </c>
      <c r="B11" s="39">
        <v>2.0</v>
      </c>
      <c r="C11" s="10" t="str">
        <f t="shared" si="1"/>
        <v>February</v>
      </c>
    </row>
    <row r="12">
      <c r="A12" s="39" t="s">
        <v>83</v>
      </c>
      <c r="B12" s="39">
        <v>2.0</v>
      </c>
      <c r="C12" s="10" t="str">
        <f t="shared" si="1"/>
        <v>February</v>
      </c>
    </row>
    <row r="13">
      <c r="A13" s="39" t="s">
        <v>87</v>
      </c>
      <c r="B13" s="39">
        <v>3.0</v>
      </c>
      <c r="C13" s="10" t="str">
        <f t="shared" si="1"/>
        <v>March</v>
      </c>
    </row>
    <row r="14">
      <c r="A14" s="39" t="s">
        <v>92</v>
      </c>
      <c r="B14" s="39">
        <v>3.0</v>
      </c>
      <c r="C14" s="10" t="str">
        <f t="shared" si="1"/>
        <v>March</v>
      </c>
    </row>
    <row r="15">
      <c r="A15" s="39" t="s">
        <v>95</v>
      </c>
      <c r="B15" s="39">
        <v>2.0</v>
      </c>
      <c r="C15" s="10" t="str">
        <f t="shared" si="1"/>
        <v>February</v>
      </c>
    </row>
    <row r="16">
      <c r="A16" s="39" t="s">
        <v>101</v>
      </c>
      <c r="B16" s="39">
        <v>2.0</v>
      </c>
      <c r="C16" s="10" t="str">
        <f t="shared" si="1"/>
        <v>February</v>
      </c>
    </row>
    <row r="17">
      <c r="A17" s="39" t="s">
        <v>106</v>
      </c>
      <c r="B17" s="39">
        <v>2.0</v>
      </c>
      <c r="C17" s="10" t="str">
        <f t="shared" si="1"/>
        <v>February</v>
      </c>
    </row>
    <row r="18">
      <c r="A18" s="39" t="s">
        <v>109</v>
      </c>
      <c r="B18" s="39">
        <v>3.0</v>
      </c>
      <c r="C18" s="10" t="str">
        <f t="shared" si="1"/>
        <v>March</v>
      </c>
    </row>
    <row r="19">
      <c r="A19" s="39" t="s">
        <v>113</v>
      </c>
      <c r="B19" s="39">
        <v>12.0</v>
      </c>
      <c r="C19" s="10" t="str">
        <f t="shared" si="1"/>
        <v>December</v>
      </c>
    </row>
    <row r="20">
      <c r="A20" s="39" t="s">
        <v>113</v>
      </c>
      <c r="B20" s="39">
        <v>12.0</v>
      </c>
      <c r="C20" s="10" t="str">
        <f t="shared" si="1"/>
        <v>December</v>
      </c>
    </row>
    <row r="21">
      <c r="A21" s="39" t="s">
        <v>116</v>
      </c>
      <c r="B21" s="39">
        <v>6.0</v>
      </c>
      <c r="C21" s="10" t="str">
        <f t="shared" si="1"/>
        <v>June</v>
      </c>
    </row>
    <row r="22">
      <c r="A22" s="39" t="s">
        <v>121</v>
      </c>
      <c r="B22" s="39">
        <v>2.0</v>
      </c>
      <c r="C22" s="10" t="str">
        <f t="shared" si="1"/>
        <v>February</v>
      </c>
    </row>
    <row r="23">
      <c r="B23" s="39">
        <v>12.0</v>
      </c>
      <c r="C23" s="10" t="str">
        <f t="shared" si="1"/>
        <v>December</v>
      </c>
    </row>
    <row r="24">
      <c r="B24" s="39">
        <v>12.0</v>
      </c>
      <c r="C24" s="10" t="str">
        <f t="shared" si="1"/>
        <v>December</v>
      </c>
    </row>
    <row r="25">
      <c r="A25" s="39" t="s">
        <v>125</v>
      </c>
      <c r="B25" s="39">
        <v>2.0</v>
      </c>
      <c r="C25" s="10" t="str">
        <f t="shared" si="1"/>
        <v>February</v>
      </c>
    </row>
    <row r="26">
      <c r="A26" s="39" t="s">
        <v>129</v>
      </c>
      <c r="B26" s="39">
        <v>3.0</v>
      </c>
      <c r="C26" s="10" t="str">
        <f t="shared" si="1"/>
        <v>March</v>
      </c>
    </row>
    <row r="27">
      <c r="A27" s="39" t="s">
        <v>134</v>
      </c>
      <c r="B27" s="39">
        <v>7.0</v>
      </c>
      <c r="C27" s="10" t="str">
        <f t="shared" si="1"/>
        <v>July</v>
      </c>
    </row>
    <row r="28">
      <c r="A28" s="39" t="s">
        <v>138</v>
      </c>
      <c r="B28" s="39">
        <v>3.0</v>
      </c>
      <c r="C28" s="10" t="str">
        <f t="shared" si="1"/>
        <v>March</v>
      </c>
    </row>
    <row r="29">
      <c r="A29" s="39" t="s">
        <v>142</v>
      </c>
      <c r="B29" s="39">
        <v>2.0</v>
      </c>
      <c r="C29" s="10" t="str">
        <f t="shared" si="1"/>
        <v>February</v>
      </c>
    </row>
    <row r="30">
      <c r="A30" s="39" t="s">
        <v>147</v>
      </c>
      <c r="B30" s="39">
        <v>2.0</v>
      </c>
      <c r="C30" s="10" t="str">
        <f t="shared" si="1"/>
        <v>February</v>
      </c>
    </row>
    <row r="31">
      <c r="A31" s="39" t="s">
        <v>149</v>
      </c>
      <c r="B31" s="39">
        <v>5.0</v>
      </c>
      <c r="C31" s="10" t="str">
        <f t="shared" si="1"/>
        <v>May</v>
      </c>
    </row>
    <row r="32">
      <c r="A32" s="39" t="s">
        <v>151</v>
      </c>
      <c r="B32" s="39">
        <v>2.0</v>
      </c>
      <c r="C32" s="10" t="str">
        <f t="shared" si="1"/>
        <v>February</v>
      </c>
    </row>
    <row r="33">
      <c r="A33" s="39" t="s">
        <v>155</v>
      </c>
      <c r="B33" s="39">
        <v>2.0</v>
      </c>
      <c r="C33" s="10" t="str">
        <f t="shared" si="1"/>
        <v>February</v>
      </c>
    </row>
    <row r="34">
      <c r="A34" s="39" t="s">
        <v>159</v>
      </c>
      <c r="B34" s="39">
        <v>2.0</v>
      </c>
      <c r="C34" s="10" t="str">
        <f t="shared" si="1"/>
        <v>February</v>
      </c>
    </row>
    <row r="35">
      <c r="A35" s="39" t="s">
        <v>113</v>
      </c>
      <c r="B35" s="39">
        <v>12.0</v>
      </c>
      <c r="C35" s="10" t="str">
        <f t="shared" si="1"/>
        <v>December</v>
      </c>
    </row>
    <row r="36">
      <c r="A36" s="39" t="s">
        <v>113</v>
      </c>
      <c r="B36" s="39">
        <v>12.0</v>
      </c>
      <c r="C36" s="10" t="str">
        <f t="shared" si="1"/>
        <v>December</v>
      </c>
    </row>
    <row r="37">
      <c r="A37" s="39" t="s">
        <v>162</v>
      </c>
      <c r="B37" s="39">
        <v>3.0</v>
      </c>
      <c r="C37" s="10" t="str">
        <f t="shared" si="1"/>
        <v>March</v>
      </c>
    </row>
    <row r="38">
      <c r="A38" s="39" t="s">
        <v>166</v>
      </c>
      <c r="B38" s="39">
        <v>5.0</v>
      </c>
      <c r="C38" s="10" t="str">
        <f t="shared" si="1"/>
        <v>May</v>
      </c>
    </row>
    <row r="39">
      <c r="A39" s="39" t="s">
        <v>170</v>
      </c>
      <c r="B39" s="39">
        <v>2.0</v>
      </c>
      <c r="C39" s="10" t="str">
        <f t="shared" si="1"/>
        <v>February</v>
      </c>
    </row>
    <row r="40">
      <c r="A40" s="39" t="s">
        <v>175</v>
      </c>
      <c r="B40" s="39">
        <v>4.0</v>
      </c>
      <c r="C40" s="10" t="str">
        <f t="shared" si="1"/>
        <v>April</v>
      </c>
    </row>
    <row r="41">
      <c r="A41" s="39" t="s">
        <v>178</v>
      </c>
      <c r="B41" s="39">
        <v>3.0</v>
      </c>
      <c r="C41" s="10" t="str">
        <f t="shared" si="1"/>
        <v>March</v>
      </c>
    </row>
    <row r="42">
      <c r="A42" s="39" t="s">
        <v>182</v>
      </c>
      <c r="B42" s="39">
        <v>3.0</v>
      </c>
      <c r="C42" s="10" t="str">
        <f t="shared" si="1"/>
        <v>March</v>
      </c>
    </row>
    <row r="43">
      <c r="A43" s="39" t="s">
        <v>186</v>
      </c>
      <c r="B43" s="39">
        <v>3.0</v>
      </c>
      <c r="C43" s="10" t="str">
        <f t="shared" si="1"/>
        <v>March</v>
      </c>
    </row>
    <row r="44">
      <c r="A44" s="39" t="s">
        <v>191</v>
      </c>
      <c r="B44" s="39">
        <v>3.0</v>
      </c>
      <c r="C44" s="10" t="str">
        <f t="shared" si="1"/>
        <v>March</v>
      </c>
    </row>
    <row r="45">
      <c r="A45" s="39" t="s">
        <v>196</v>
      </c>
      <c r="B45" s="39">
        <v>3.0</v>
      </c>
      <c r="C45" s="10" t="str">
        <f t="shared" si="1"/>
        <v>March</v>
      </c>
    </row>
    <row r="46">
      <c r="A46" s="39" t="s">
        <v>199</v>
      </c>
      <c r="B46" s="39">
        <v>3.0</v>
      </c>
      <c r="C46" s="10" t="str">
        <f t="shared" si="1"/>
        <v>March</v>
      </c>
    </row>
    <row r="47">
      <c r="A47" s="39" t="s">
        <v>203</v>
      </c>
      <c r="B47" s="39">
        <v>4.0</v>
      </c>
      <c r="C47" s="10" t="str">
        <f t="shared" si="1"/>
        <v>April</v>
      </c>
    </row>
    <row r="48">
      <c r="A48" s="39" t="s">
        <v>208</v>
      </c>
      <c r="B48" s="39">
        <v>5.0</v>
      </c>
      <c r="C48" s="10" t="str">
        <f t="shared" si="1"/>
        <v>May</v>
      </c>
    </row>
    <row r="49">
      <c r="A49" s="39" t="s">
        <v>214</v>
      </c>
      <c r="B49" s="39">
        <v>3.0</v>
      </c>
      <c r="C49" s="10" t="str">
        <f t="shared" si="1"/>
        <v>March</v>
      </c>
    </row>
    <row r="50">
      <c r="A50" s="39" t="s">
        <v>217</v>
      </c>
      <c r="B50" s="39">
        <v>3.0</v>
      </c>
      <c r="C50" s="10" t="str">
        <f t="shared" si="1"/>
        <v>March</v>
      </c>
    </row>
    <row r="51">
      <c r="A51" s="39" t="s">
        <v>223</v>
      </c>
      <c r="B51" s="39">
        <v>3.0</v>
      </c>
      <c r="C51" s="10" t="str">
        <f t="shared" si="1"/>
        <v>March</v>
      </c>
    </row>
    <row r="52">
      <c r="A52" s="39" t="s">
        <v>228</v>
      </c>
      <c r="B52" s="39">
        <v>3.0</v>
      </c>
      <c r="C52" s="10" t="str">
        <f t="shared" si="1"/>
        <v>March</v>
      </c>
    </row>
    <row r="53">
      <c r="A53" s="39" t="s">
        <v>231</v>
      </c>
      <c r="B53" s="39">
        <v>7.0</v>
      </c>
      <c r="C53" s="10" t="str">
        <f t="shared" si="1"/>
        <v>July</v>
      </c>
    </row>
    <row r="54">
      <c r="A54" s="39" t="s">
        <v>235</v>
      </c>
      <c r="B54" s="39">
        <v>3.0</v>
      </c>
      <c r="C54" s="10" t="str">
        <f t="shared" si="1"/>
        <v>March</v>
      </c>
    </row>
    <row r="55">
      <c r="A55" s="39" t="s">
        <v>238</v>
      </c>
      <c r="B55" s="39">
        <v>4.0</v>
      </c>
      <c r="C55" s="10" t="str">
        <f t="shared" si="1"/>
        <v>April</v>
      </c>
    </row>
    <row r="56">
      <c r="A56" s="39" t="s">
        <v>241</v>
      </c>
      <c r="B56" s="39">
        <v>4.0</v>
      </c>
      <c r="C56" s="10" t="str">
        <f t="shared" si="1"/>
        <v>April</v>
      </c>
    </row>
    <row r="57">
      <c r="A57" s="39" t="s">
        <v>244</v>
      </c>
      <c r="B57" s="39">
        <v>3.0</v>
      </c>
      <c r="C57" s="10" t="str">
        <f t="shared" si="1"/>
        <v>March</v>
      </c>
    </row>
    <row r="58">
      <c r="A58" s="39" t="s">
        <v>247</v>
      </c>
      <c r="B58" s="39">
        <v>4.0</v>
      </c>
      <c r="C58" s="10" t="str">
        <f t="shared" si="1"/>
        <v>April</v>
      </c>
    </row>
    <row r="59">
      <c r="A59" s="39" t="s">
        <v>251</v>
      </c>
      <c r="B59" s="39">
        <v>5.0</v>
      </c>
      <c r="C59" s="10" t="str">
        <f t="shared" si="1"/>
        <v>May</v>
      </c>
    </row>
    <row r="60">
      <c r="A60" s="39" t="s">
        <v>254</v>
      </c>
      <c r="B60" s="39">
        <v>4.0</v>
      </c>
      <c r="C60" s="10" t="str">
        <f t="shared" si="1"/>
        <v>April</v>
      </c>
    </row>
    <row r="61">
      <c r="A61" s="39" t="s">
        <v>257</v>
      </c>
      <c r="B61" s="39">
        <v>4.0</v>
      </c>
      <c r="C61" s="10" t="str">
        <f t="shared" si="1"/>
        <v>April</v>
      </c>
    </row>
    <row r="62">
      <c r="A62" s="39" t="s">
        <v>260</v>
      </c>
      <c r="B62" s="39">
        <v>4.0</v>
      </c>
      <c r="C62" s="10" t="str">
        <f t="shared" si="1"/>
        <v>April</v>
      </c>
    </row>
    <row r="63">
      <c r="A63" s="39" t="s">
        <v>263</v>
      </c>
      <c r="B63" s="39">
        <v>4.0</v>
      </c>
      <c r="C63" s="10" t="str">
        <f t="shared" si="1"/>
        <v>April</v>
      </c>
    </row>
    <row r="64">
      <c r="A64" s="39" t="s">
        <v>267</v>
      </c>
      <c r="B64" s="39">
        <v>4.0</v>
      </c>
      <c r="C64" s="10" t="str">
        <f t="shared" si="1"/>
        <v>April</v>
      </c>
    </row>
    <row r="65">
      <c r="A65" s="39" t="s">
        <v>271</v>
      </c>
      <c r="B65" s="39">
        <v>4.0</v>
      </c>
      <c r="C65" s="10" t="str">
        <f t="shared" si="1"/>
        <v>April</v>
      </c>
    </row>
    <row r="66">
      <c r="A66" s="39" t="s">
        <v>274</v>
      </c>
      <c r="B66" s="39">
        <v>4.0</v>
      </c>
      <c r="C66" s="10" t="str">
        <f t="shared" si="1"/>
        <v>April</v>
      </c>
    </row>
    <row r="67">
      <c r="A67" s="39" t="s">
        <v>276</v>
      </c>
      <c r="B67" s="39">
        <v>5.0</v>
      </c>
      <c r="C67" s="10" t="str">
        <f t="shared" si="1"/>
        <v>May</v>
      </c>
    </row>
    <row r="68">
      <c r="A68" s="39" t="s">
        <v>279</v>
      </c>
      <c r="B68" s="39">
        <v>4.0</v>
      </c>
      <c r="C68" s="10" t="str">
        <f t="shared" si="1"/>
        <v>April</v>
      </c>
    </row>
    <row r="69">
      <c r="A69" s="39" t="s">
        <v>283</v>
      </c>
      <c r="B69" s="39">
        <v>12.0</v>
      </c>
      <c r="C69" s="10" t="str">
        <f t="shared" si="1"/>
        <v>December</v>
      </c>
    </row>
    <row r="70">
      <c r="A70" s="39" t="s">
        <v>286</v>
      </c>
      <c r="B70" s="39">
        <v>5.0</v>
      </c>
      <c r="C70" s="10" t="str">
        <f t="shared" si="1"/>
        <v>May</v>
      </c>
    </row>
    <row r="71">
      <c r="A71" s="39" t="s">
        <v>290</v>
      </c>
      <c r="B71" s="39">
        <v>5.0</v>
      </c>
      <c r="C71" s="10" t="str">
        <f t="shared" si="1"/>
        <v>May</v>
      </c>
    </row>
    <row r="72">
      <c r="A72" s="39" t="s">
        <v>294</v>
      </c>
      <c r="B72" s="39">
        <v>5.0</v>
      </c>
      <c r="C72" s="10" t="str">
        <f t="shared" si="1"/>
        <v>May</v>
      </c>
    </row>
    <row r="73">
      <c r="A73" s="39" t="s">
        <v>297</v>
      </c>
      <c r="B73" s="39">
        <v>5.0</v>
      </c>
      <c r="C73" s="10" t="str">
        <f t="shared" si="1"/>
        <v>May</v>
      </c>
    </row>
    <row r="74">
      <c r="A74" s="39" t="s">
        <v>300</v>
      </c>
      <c r="B74" s="39">
        <v>6.0</v>
      </c>
      <c r="C74" s="10" t="str">
        <f t="shared" si="1"/>
        <v>June</v>
      </c>
    </row>
    <row r="75">
      <c r="A75" s="39" t="s">
        <v>305</v>
      </c>
      <c r="B75" s="39">
        <v>5.0</v>
      </c>
      <c r="C75" s="10" t="str">
        <f t="shared" si="1"/>
        <v>May</v>
      </c>
    </row>
    <row r="76">
      <c r="A76" s="39" t="s">
        <v>308</v>
      </c>
      <c r="B76" s="39">
        <v>7.0</v>
      </c>
      <c r="C76" s="10" t="str">
        <f t="shared" si="1"/>
        <v>July</v>
      </c>
    </row>
    <row r="77">
      <c r="A77" s="39" t="s">
        <v>312</v>
      </c>
      <c r="B77" s="39">
        <v>5.0</v>
      </c>
      <c r="C77" s="10" t="str">
        <f t="shared" si="1"/>
        <v>May</v>
      </c>
    </row>
    <row r="78">
      <c r="A78" s="39" t="s">
        <v>314</v>
      </c>
      <c r="B78" s="39">
        <v>8.0</v>
      </c>
      <c r="C78" s="10" t="str">
        <f t="shared" si="1"/>
        <v>August</v>
      </c>
    </row>
    <row r="79">
      <c r="A79" s="39" t="s">
        <v>316</v>
      </c>
      <c r="B79" s="39">
        <v>11.0</v>
      </c>
      <c r="C79" s="10" t="str">
        <f t="shared" si="1"/>
        <v>November</v>
      </c>
    </row>
    <row r="80">
      <c r="A80" s="39" t="s">
        <v>319</v>
      </c>
      <c r="B80" s="39">
        <v>5.0</v>
      </c>
      <c r="C80" s="10" t="str">
        <f t="shared" si="1"/>
        <v>May</v>
      </c>
    </row>
    <row r="81">
      <c r="A81" s="39" t="s">
        <v>322</v>
      </c>
      <c r="B81" s="39">
        <v>5.0</v>
      </c>
      <c r="C81" s="10" t="str">
        <f t="shared" si="1"/>
        <v>May</v>
      </c>
    </row>
    <row r="82">
      <c r="A82" s="39" t="s">
        <v>324</v>
      </c>
      <c r="B82" s="39">
        <v>5.0</v>
      </c>
      <c r="C82" s="10" t="str">
        <f t="shared" si="1"/>
        <v>May</v>
      </c>
    </row>
    <row r="83">
      <c r="A83" s="39" t="s">
        <v>326</v>
      </c>
      <c r="B83" s="39">
        <v>6.0</v>
      </c>
      <c r="C83" s="10" t="str">
        <f t="shared" si="1"/>
        <v>June</v>
      </c>
    </row>
    <row r="84">
      <c r="A84" s="39" t="s">
        <v>329</v>
      </c>
      <c r="B84" s="39">
        <v>6.0</v>
      </c>
      <c r="C84" s="10" t="str">
        <f t="shared" si="1"/>
        <v>June</v>
      </c>
    </row>
    <row r="85">
      <c r="A85" s="39" t="s">
        <v>333</v>
      </c>
      <c r="B85" s="39">
        <v>6.0</v>
      </c>
      <c r="C85" s="10" t="str">
        <f t="shared" si="1"/>
        <v>June</v>
      </c>
    </row>
    <row r="86">
      <c r="A86" s="39" t="s">
        <v>337</v>
      </c>
      <c r="B86" s="39">
        <v>6.0</v>
      </c>
      <c r="C86" s="10" t="str">
        <f t="shared" si="1"/>
        <v>June</v>
      </c>
    </row>
    <row r="87">
      <c r="A87" s="39" t="s">
        <v>340</v>
      </c>
      <c r="B87" s="39">
        <v>7.0</v>
      </c>
      <c r="C87" s="10" t="str">
        <f t="shared" si="1"/>
        <v>July</v>
      </c>
    </row>
    <row r="88">
      <c r="A88" s="39" t="s">
        <v>343</v>
      </c>
      <c r="B88" s="39">
        <v>6.0</v>
      </c>
      <c r="C88" s="10" t="str">
        <f t="shared" si="1"/>
        <v>June</v>
      </c>
    </row>
    <row r="89">
      <c r="A89" s="39" t="s">
        <v>347</v>
      </c>
      <c r="B89" s="39">
        <v>9.0</v>
      </c>
      <c r="C89" s="10" t="str">
        <f t="shared" si="1"/>
        <v>September</v>
      </c>
    </row>
    <row r="90">
      <c r="A90" s="39" t="s">
        <v>349</v>
      </c>
      <c r="B90" s="39">
        <v>6.0</v>
      </c>
      <c r="C90" s="10" t="str">
        <f t="shared" si="1"/>
        <v>June</v>
      </c>
    </row>
    <row r="91">
      <c r="A91" s="39" t="s">
        <v>352</v>
      </c>
      <c r="B91" s="39">
        <v>7.0</v>
      </c>
      <c r="C91" s="10" t="str">
        <f t="shared" si="1"/>
        <v>July</v>
      </c>
    </row>
    <row r="92">
      <c r="A92" s="39" t="s">
        <v>356</v>
      </c>
      <c r="B92" s="39">
        <v>7.0</v>
      </c>
      <c r="C92" s="10" t="str">
        <f t="shared" si="1"/>
        <v>July</v>
      </c>
    </row>
    <row r="93">
      <c r="A93" s="39" t="s">
        <v>358</v>
      </c>
      <c r="B93" s="39">
        <v>7.0</v>
      </c>
      <c r="C93" s="10" t="str">
        <f t="shared" si="1"/>
        <v>July</v>
      </c>
    </row>
    <row r="94">
      <c r="A94" s="39" t="s">
        <v>361</v>
      </c>
      <c r="B94" s="39">
        <v>7.0</v>
      </c>
      <c r="C94" s="10" t="str">
        <f t="shared" si="1"/>
        <v>July</v>
      </c>
    </row>
    <row r="95">
      <c r="A95" s="39" t="s">
        <v>365</v>
      </c>
      <c r="B95" s="39">
        <v>6.0</v>
      </c>
      <c r="C95" s="10" t="str">
        <f t="shared" si="1"/>
        <v>June</v>
      </c>
    </row>
    <row r="96">
      <c r="A96" s="39" t="s">
        <v>368</v>
      </c>
      <c r="B96" s="39">
        <v>7.0</v>
      </c>
      <c r="C96" s="10" t="str">
        <f t="shared" si="1"/>
        <v>July</v>
      </c>
    </row>
    <row r="97">
      <c r="A97" s="39" t="s">
        <v>370</v>
      </c>
      <c r="B97" s="39">
        <v>11.0</v>
      </c>
      <c r="C97" s="10" t="str">
        <f t="shared" si="1"/>
        <v>November</v>
      </c>
    </row>
    <row r="98">
      <c r="A98" s="39" t="s">
        <v>373</v>
      </c>
      <c r="B98" s="39">
        <v>8.0</v>
      </c>
      <c r="C98" s="10" t="str">
        <f t="shared" si="1"/>
        <v>August</v>
      </c>
    </row>
    <row r="99">
      <c r="A99" s="39" t="s">
        <v>377</v>
      </c>
      <c r="B99" s="39">
        <v>11.0</v>
      </c>
      <c r="C99" s="10" t="str">
        <f t="shared" si="1"/>
        <v>November</v>
      </c>
    </row>
    <row r="100">
      <c r="A100" s="39" t="s">
        <v>381</v>
      </c>
      <c r="B100" s="39">
        <v>9.0</v>
      </c>
      <c r="C100" s="10" t="str">
        <f t="shared" si="1"/>
        <v>September</v>
      </c>
    </row>
    <row r="101">
      <c r="A101" s="39" t="s">
        <v>384</v>
      </c>
      <c r="B101" s="39">
        <v>10.0</v>
      </c>
      <c r="C101" s="10" t="str">
        <f t="shared" si="1"/>
        <v>October</v>
      </c>
    </row>
    <row r="102">
      <c r="A102" s="39" t="s">
        <v>388</v>
      </c>
      <c r="B102" s="39">
        <v>10.0</v>
      </c>
      <c r="C102" s="10" t="str">
        <f t="shared" si="1"/>
        <v>October</v>
      </c>
    </row>
    <row r="103">
      <c r="A103" s="39" t="s">
        <v>390</v>
      </c>
      <c r="B103" s="39">
        <v>9.0</v>
      </c>
      <c r="C103" s="10" t="str">
        <f t="shared" si="1"/>
        <v>September</v>
      </c>
    </row>
    <row r="104">
      <c r="A104" s="39" t="s">
        <v>394</v>
      </c>
      <c r="B104" s="39">
        <v>9.0</v>
      </c>
      <c r="C104" s="10" t="str">
        <f t="shared" si="1"/>
        <v>September</v>
      </c>
    </row>
    <row r="105">
      <c r="A105" s="39" t="s">
        <v>398</v>
      </c>
      <c r="B105" s="39">
        <v>7.0</v>
      </c>
      <c r="C105" s="10" t="str">
        <f t="shared" si="1"/>
        <v>July</v>
      </c>
    </row>
    <row r="106">
      <c r="A106" s="39" t="s">
        <v>400</v>
      </c>
      <c r="B106" s="39">
        <v>9.0</v>
      </c>
      <c r="C106" s="10" t="str">
        <f t="shared" si="1"/>
        <v>September</v>
      </c>
    </row>
    <row r="107">
      <c r="A107" s="39" t="s">
        <v>403</v>
      </c>
      <c r="B107" s="39">
        <v>11.0</v>
      </c>
      <c r="C107" s="10" t="str">
        <f t="shared" si="1"/>
        <v>November</v>
      </c>
    </row>
    <row r="108">
      <c r="A108" s="39" t="s">
        <v>407</v>
      </c>
      <c r="B108" s="39">
        <v>7.0</v>
      </c>
      <c r="C108" s="10" t="str">
        <f t="shared" si="1"/>
        <v>July</v>
      </c>
    </row>
    <row r="109">
      <c r="A109" s="39" t="s">
        <v>411</v>
      </c>
      <c r="B109" s="39">
        <v>8.0</v>
      </c>
      <c r="C109" s="10" t="str">
        <f t="shared" si="1"/>
        <v>August</v>
      </c>
    </row>
    <row r="110">
      <c r="A110" s="39" t="s">
        <v>415</v>
      </c>
      <c r="B110" s="39">
        <v>7.0</v>
      </c>
      <c r="C110" s="10" t="str">
        <f t="shared" si="1"/>
        <v>July</v>
      </c>
    </row>
    <row r="111">
      <c r="A111" s="39" t="s">
        <v>417</v>
      </c>
      <c r="B111" s="39">
        <v>8.0</v>
      </c>
      <c r="C111" s="10" t="str">
        <f t="shared" si="1"/>
        <v>August</v>
      </c>
    </row>
    <row r="112">
      <c r="A112" s="39" t="s">
        <v>421</v>
      </c>
      <c r="B112" s="39">
        <v>7.0</v>
      </c>
      <c r="C112" s="10" t="str">
        <f t="shared" si="1"/>
        <v>July</v>
      </c>
    </row>
    <row r="113">
      <c r="A113" s="39" t="s">
        <v>424</v>
      </c>
      <c r="B113" s="39">
        <v>8.0</v>
      </c>
      <c r="C113" s="10" t="str">
        <f t="shared" si="1"/>
        <v>August</v>
      </c>
    </row>
    <row r="114">
      <c r="A114" s="39" t="s">
        <v>428</v>
      </c>
      <c r="B114" s="39">
        <v>8.0</v>
      </c>
      <c r="C114" s="10" t="str">
        <f t="shared" si="1"/>
        <v>August</v>
      </c>
    </row>
    <row r="115">
      <c r="A115" s="39" t="s">
        <v>431</v>
      </c>
      <c r="B115" s="39">
        <v>9.0</v>
      </c>
      <c r="C115" s="10" t="str">
        <f t="shared" si="1"/>
        <v>September</v>
      </c>
    </row>
    <row r="116">
      <c r="A116" s="39" t="s">
        <v>434</v>
      </c>
      <c r="B116" s="39">
        <v>12.0</v>
      </c>
      <c r="C116" s="10" t="str">
        <f t="shared" si="1"/>
        <v>December</v>
      </c>
    </row>
    <row r="117">
      <c r="A117" s="39" t="s">
        <v>436</v>
      </c>
      <c r="B117" s="39">
        <v>8.0</v>
      </c>
      <c r="C117" s="10" t="str">
        <f t="shared" si="1"/>
        <v>August</v>
      </c>
    </row>
    <row r="118">
      <c r="A118" s="39" t="s">
        <v>439</v>
      </c>
      <c r="B118" s="39">
        <v>11.0</v>
      </c>
      <c r="C118" s="10" t="str">
        <f t="shared" si="1"/>
        <v>November</v>
      </c>
    </row>
    <row r="119">
      <c r="A119" s="39" t="s">
        <v>442</v>
      </c>
      <c r="B119" s="39">
        <v>8.0</v>
      </c>
      <c r="C119" s="10" t="str">
        <f t="shared" si="1"/>
        <v>August</v>
      </c>
    </row>
    <row r="120">
      <c r="A120" s="39" t="s">
        <v>444</v>
      </c>
      <c r="B120" s="39">
        <v>9.0</v>
      </c>
      <c r="C120" s="10" t="str">
        <f t="shared" si="1"/>
        <v>September</v>
      </c>
    </row>
    <row r="121">
      <c r="A121" s="39" t="s">
        <v>447</v>
      </c>
      <c r="B121" s="39">
        <v>8.0</v>
      </c>
      <c r="C121" s="10" t="str">
        <f t="shared" si="1"/>
        <v>August</v>
      </c>
    </row>
    <row r="122">
      <c r="A122" s="39" t="s">
        <v>450</v>
      </c>
      <c r="B122" s="39">
        <v>10.0</v>
      </c>
      <c r="C122" s="10" t="str">
        <f t="shared" si="1"/>
        <v>October</v>
      </c>
    </row>
    <row r="123">
      <c r="A123" s="39" t="s">
        <v>453</v>
      </c>
      <c r="B123" s="39">
        <v>8.0</v>
      </c>
      <c r="C123" s="10" t="str">
        <f t="shared" si="1"/>
        <v>August</v>
      </c>
    </row>
    <row r="124">
      <c r="A124" s="39" t="s">
        <v>457</v>
      </c>
      <c r="B124" s="39">
        <v>8.0</v>
      </c>
      <c r="C124" s="10" t="str">
        <f t="shared" si="1"/>
        <v>August</v>
      </c>
    </row>
    <row r="125">
      <c r="A125" s="39" t="s">
        <v>461</v>
      </c>
      <c r="B125" s="39">
        <v>8.0</v>
      </c>
      <c r="C125" s="10" t="str">
        <f t="shared" si="1"/>
        <v>August</v>
      </c>
    </row>
    <row r="126">
      <c r="A126" s="39" t="s">
        <v>463</v>
      </c>
      <c r="B126" s="39">
        <v>10.0</v>
      </c>
      <c r="C126" s="10" t="str">
        <f t="shared" si="1"/>
        <v>October</v>
      </c>
    </row>
    <row r="127">
      <c r="A127" s="39" t="s">
        <v>467</v>
      </c>
      <c r="B127" s="39">
        <v>10.0</v>
      </c>
      <c r="C127" s="10" t="str">
        <f t="shared" si="1"/>
        <v>October</v>
      </c>
    </row>
    <row r="128">
      <c r="A128" s="39" t="s">
        <v>472</v>
      </c>
      <c r="B128" s="39">
        <v>8.0</v>
      </c>
      <c r="C128" s="10" t="str">
        <f t="shared" si="1"/>
        <v>August</v>
      </c>
    </row>
    <row r="129">
      <c r="A129" s="39" t="s">
        <v>474</v>
      </c>
      <c r="B129" s="39">
        <v>9.0</v>
      </c>
      <c r="C129" s="10" t="str">
        <f t="shared" si="1"/>
        <v>September</v>
      </c>
    </row>
    <row r="130">
      <c r="A130" s="39" t="s">
        <v>477</v>
      </c>
      <c r="B130" s="39">
        <v>8.0</v>
      </c>
      <c r="C130" s="10" t="str">
        <f t="shared" si="1"/>
        <v>August</v>
      </c>
    </row>
    <row r="131">
      <c r="A131" s="39" t="s">
        <v>479</v>
      </c>
      <c r="B131" s="39">
        <v>10.0</v>
      </c>
      <c r="C131" s="10" t="str">
        <f t="shared" si="1"/>
        <v>October</v>
      </c>
    </row>
    <row r="132">
      <c r="A132" s="39" t="s">
        <v>482</v>
      </c>
      <c r="B132" s="39">
        <v>9.0</v>
      </c>
      <c r="C132" s="10" t="str">
        <f t="shared" si="1"/>
        <v>September</v>
      </c>
    </row>
    <row r="133">
      <c r="A133" s="39" t="s">
        <v>485</v>
      </c>
      <c r="B133" s="39">
        <v>9.0</v>
      </c>
      <c r="C133" s="10" t="str">
        <f t="shared" si="1"/>
        <v>September</v>
      </c>
    </row>
    <row r="134">
      <c r="A134" s="39" t="s">
        <v>488</v>
      </c>
      <c r="B134" s="39">
        <v>10.0</v>
      </c>
      <c r="C134" s="10" t="str">
        <f t="shared" si="1"/>
        <v>October</v>
      </c>
    </row>
    <row r="135">
      <c r="A135" s="39" t="s">
        <v>492</v>
      </c>
      <c r="B135" s="39">
        <v>9.0</v>
      </c>
      <c r="C135" s="10" t="str">
        <f t="shared" si="1"/>
        <v>September</v>
      </c>
    </row>
    <row r="136">
      <c r="A136" s="39" t="s">
        <v>496</v>
      </c>
      <c r="B136" s="39">
        <v>9.0</v>
      </c>
      <c r="C136" s="10" t="str">
        <f t="shared" si="1"/>
        <v>September</v>
      </c>
    </row>
    <row r="137">
      <c r="A137" s="39" t="s">
        <v>498</v>
      </c>
      <c r="B137" s="39">
        <v>10.0</v>
      </c>
      <c r="C137" s="10" t="str">
        <f t="shared" si="1"/>
        <v>October</v>
      </c>
    </row>
    <row r="138">
      <c r="A138" s="39" t="s">
        <v>502</v>
      </c>
      <c r="B138" s="39">
        <v>10.0</v>
      </c>
      <c r="C138" s="10" t="str">
        <f t="shared" si="1"/>
        <v>October</v>
      </c>
    </row>
    <row r="139">
      <c r="A139" s="39" t="s">
        <v>504</v>
      </c>
      <c r="B139" s="39">
        <v>11.0</v>
      </c>
      <c r="C139" s="10" t="str">
        <f t="shared" si="1"/>
        <v>November</v>
      </c>
    </row>
    <row r="140">
      <c r="A140" s="39" t="s">
        <v>508</v>
      </c>
      <c r="B140" s="39">
        <v>9.0</v>
      </c>
      <c r="C140" s="10" t="str">
        <f t="shared" si="1"/>
        <v>September</v>
      </c>
    </row>
    <row r="141">
      <c r="A141" s="39" t="s">
        <v>510</v>
      </c>
      <c r="B141" s="39">
        <v>10.0</v>
      </c>
      <c r="C141" s="10" t="str">
        <f t="shared" si="1"/>
        <v>October</v>
      </c>
    </row>
    <row r="142">
      <c r="A142" s="39" t="s">
        <v>513</v>
      </c>
      <c r="B142" s="39">
        <v>9.0</v>
      </c>
      <c r="C142" s="10" t="str">
        <f t="shared" si="1"/>
        <v>September</v>
      </c>
    </row>
    <row r="143">
      <c r="A143" s="39" t="s">
        <v>517</v>
      </c>
      <c r="B143" s="39">
        <v>10.0</v>
      </c>
      <c r="C143" s="10" t="str">
        <f t="shared" si="1"/>
        <v>October</v>
      </c>
    </row>
    <row r="144">
      <c r="A144" s="39" t="s">
        <v>520</v>
      </c>
      <c r="B144" s="39">
        <v>9.0</v>
      </c>
      <c r="C144" s="10" t="str">
        <f t="shared" si="1"/>
        <v>September</v>
      </c>
    </row>
    <row r="145">
      <c r="A145" s="39" t="s">
        <v>523</v>
      </c>
      <c r="B145" s="39">
        <v>11.0</v>
      </c>
      <c r="C145" s="10" t="str">
        <f t="shared" si="1"/>
        <v>November</v>
      </c>
    </row>
    <row r="146">
      <c r="A146" s="39" t="s">
        <v>525</v>
      </c>
      <c r="B146" s="39">
        <v>9.0</v>
      </c>
      <c r="C146" s="10" t="str">
        <f t="shared" si="1"/>
        <v>September</v>
      </c>
    </row>
    <row r="147">
      <c r="A147" s="39" t="s">
        <v>528</v>
      </c>
      <c r="B147" s="39">
        <v>10.0</v>
      </c>
      <c r="C147" s="10" t="str">
        <f t="shared" si="1"/>
        <v>October</v>
      </c>
    </row>
    <row r="148">
      <c r="A148" s="39" t="s">
        <v>530</v>
      </c>
      <c r="B148" s="39">
        <v>9.0</v>
      </c>
      <c r="C148" s="10" t="str">
        <f t="shared" si="1"/>
        <v>September</v>
      </c>
    </row>
    <row r="149">
      <c r="A149" s="39" t="s">
        <v>534</v>
      </c>
      <c r="B149" s="39">
        <v>10.0</v>
      </c>
      <c r="C149" s="10" t="str">
        <f t="shared" si="1"/>
        <v>October</v>
      </c>
    </row>
    <row r="150">
      <c r="A150" s="39" t="s">
        <v>537</v>
      </c>
      <c r="B150" s="39">
        <v>9.0</v>
      </c>
      <c r="C150" s="10" t="str">
        <f t="shared" si="1"/>
        <v>September</v>
      </c>
    </row>
    <row r="151">
      <c r="A151" s="39" t="s">
        <v>541</v>
      </c>
      <c r="B151" s="39">
        <v>10.0</v>
      </c>
      <c r="C151" s="10" t="str">
        <f t="shared" si="1"/>
        <v>October</v>
      </c>
    </row>
    <row r="152">
      <c r="A152" s="39" t="s">
        <v>544</v>
      </c>
      <c r="B152" s="39">
        <v>10.0</v>
      </c>
      <c r="C152" s="10" t="str">
        <f t="shared" si="1"/>
        <v>October</v>
      </c>
    </row>
    <row r="153">
      <c r="A153" s="39" t="s">
        <v>547</v>
      </c>
      <c r="B153" s="39">
        <v>10.0</v>
      </c>
      <c r="C153" s="10" t="str">
        <f t="shared" si="1"/>
        <v>October</v>
      </c>
    </row>
    <row r="154">
      <c r="A154" s="39" t="s">
        <v>550</v>
      </c>
      <c r="B154" s="39">
        <v>10.0</v>
      </c>
      <c r="C154" s="10" t="str">
        <f t="shared" si="1"/>
        <v>October</v>
      </c>
    </row>
    <row r="155">
      <c r="A155" s="39" t="s">
        <v>552</v>
      </c>
      <c r="B155" s="39">
        <v>11.0</v>
      </c>
      <c r="C155" s="10" t="str">
        <f t="shared" si="1"/>
        <v>November</v>
      </c>
    </row>
    <row r="156">
      <c r="A156" s="39" t="s">
        <v>556</v>
      </c>
      <c r="B156" s="39">
        <v>10.0</v>
      </c>
      <c r="C156" s="10" t="str">
        <f t="shared" si="1"/>
        <v>October</v>
      </c>
    </row>
    <row r="157">
      <c r="A157" s="39" t="s">
        <v>559</v>
      </c>
      <c r="B157" s="39">
        <v>11.0</v>
      </c>
      <c r="C157" s="10" t="str">
        <f t="shared" si="1"/>
        <v>November</v>
      </c>
    </row>
    <row r="158">
      <c r="A158" s="39" t="s">
        <v>561</v>
      </c>
      <c r="B158" s="39">
        <v>11.0</v>
      </c>
      <c r="C158" s="10" t="str">
        <f t="shared" si="1"/>
        <v>November</v>
      </c>
    </row>
    <row r="159">
      <c r="A159" s="39" t="s">
        <v>565</v>
      </c>
      <c r="B159" s="39">
        <v>11.0</v>
      </c>
      <c r="C159" s="10" t="str">
        <f t="shared" si="1"/>
        <v>November</v>
      </c>
    </row>
    <row r="160">
      <c r="C160" s="34"/>
    </row>
    <row r="161">
      <c r="C161" s="34"/>
    </row>
    <row r="162">
      <c r="C162" s="34"/>
    </row>
    <row r="163">
      <c r="C163" s="34"/>
    </row>
    <row r="164">
      <c r="C164" s="10"/>
    </row>
    <row r="165">
      <c r="C165" s="10"/>
    </row>
    <row r="166">
      <c r="C166" s="10"/>
    </row>
    <row r="167">
      <c r="C167" s="10"/>
    </row>
    <row r="168">
      <c r="C168" s="10"/>
    </row>
    <row r="169">
      <c r="C169" s="10"/>
    </row>
    <row r="170">
      <c r="C170" s="10"/>
    </row>
    <row r="171">
      <c r="C171" s="10"/>
    </row>
    <row r="172">
      <c r="C172" s="10"/>
    </row>
    <row r="173">
      <c r="C173" s="10"/>
    </row>
    <row r="174">
      <c r="C174" s="10"/>
    </row>
    <row r="175">
      <c r="C175" s="10"/>
    </row>
    <row r="176">
      <c r="C176" s="10"/>
    </row>
    <row r="177">
      <c r="C177" s="10"/>
    </row>
    <row r="178">
      <c r="C178" s="10"/>
    </row>
    <row r="179">
      <c r="C179" s="10"/>
    </row>
    <row r="180">
      <c r="C180" s="10"/>
    </row>
    <row r="181">
      <c r="C181" s="10"/>
    </row>
    <row r="182">
      <c r="C182" s="10"/>
    </row>
    <row r="183">
      <c r="C183" s="10"/>
    </row>
    <row r="184">
      <c r="C184" s="10"/>
    </row>
    <row r="185">
      <c r="C185" s="10"/>
    </row>
    <row r="186">
      <c r="C186" s="10"/>
    </row>
    <row r="187">
      <c r="C187" s="10"/>
    </row>
    <row r="188">
      <c r="C188" s="10"/>
    </row>
    <row r="189">
      <c r="C189" s="10"/>
    </row>
    <row r="190">
      <c r="C190" s="10"/>
    </row>
    <row r="191">
      <c r="C191" s="10"/>
    </row>
    <row r="192">
      <c r="C192" s="10"/>
    </row>
    <row r="193">
      <c r="C193" s="10"/>
    </row>
    <row r="194">
      <c r="C194" s="10"/>
    </row>
    <row r="195">
      <c r="C195" s="10"/>
    </row>
    <row r="196">
      <c r="C196" s="10"/>
    </row>
    <row r="197">
      <c r="C197" s="10"/>
    </row>
    <row r="198">
      <c r="C198" s="10"/>
    </row>
    <row r="199">
      <c r="C199" s="10"/>
    </row>
    <row r="200">
      <c r="C200" s="10"/>
    </row>
    <row r="201">
      <c r="C201" s="10"/>
    </row>
    <row r="202">
      <c r="C202" s="10"/>
    </row>
    <row r="203">
      <c r="C203" s="10"/>
    </row>
    <row r="204">
      <c r="C204" s="10"/>
    </row>
    <row r="205">
      <c r="C205" s="10"/>
    </row>
    <row r="206">
      <c r="C206" s="10"/>
    </row>
    <row r="207">
      <c r="C207" s="10"/>
    </row>
    <row r="208">
      <c r="C208" s="10"/>
    </row>
    <row r="209">
      <c r="C209" s="10"/>
    </row>
    <row r="210">
      <c r="C210" s="10"/>
    </row>
    <row r="211">
      <c r="C211" s="10"/>
    </row>
    <row r="212">
      <c r="C212" s="10"/>
    </row>
    <row r="213">
      <c r="C213" s="10"/>
    </row>
    <row r="214">
      <c r="C214" s="10"/>
    </row>
    <row r="215">
      <c r="C215" s="10"/>
    </row>
    <row r="216">
      <c r="C216" s="10"/>
    </row>
    <row r="217">
      <c r="C217" s="10"/>
    </row>
    <row r="218">
      <c r="C218" s="10"/>
    </row>
    <row r="219">
      <c r="C219" s="10"/>
    </row>
    <row r="220">
      <c r="C220" s="10"/>
    </row>
    <row r="221">
      <c r="C221" s="10"/>
    </row>
    <row r="222">
      <c r="C222" s="10"/>
    </row>
    <row r="223">
      <c r="C223" s="10"/>
    </row>
    <row r="224">
      <c r="C224" s="10"/>
    </row>
    <row r="225">
      <c r="C225" s="10"/>
    </row>
    <row r="226">
      <c r="C226" s="10"/>
    </row>
    <row r="227">
      <c r="C227" s="10"/>
    </row>
    <row r="228">
      <c r="C228" s="10"/>
    </row>
    <row r="229">
      <c r="C229" s="10"/>
    </row>
    <row r="230">
      <c r="C230" s="10"/>
    </row>
    <row r="231">
      <c r="C231" s="10"/>
    </row>
    <row r="232">
      <c r="C232" s="10"/>
    </row>
    <row r="233">
      <c r="C233" s="10"/>
    </row>
    <row r="234">
      <c r="C234" s="10"/>
    </row>
    <row r="235">
      <c r="C235" s="10"/>
    </row>
    <row r="236">
      <c r="C236" s="10"/>
    </row>
    <row r="237">
      <c r="C237" s="10"/>
    </row>
    <row r="238">
      <c r="C238" s="10"/>
    </row>
    <row r="239">
      <c r="C239" s="10"/>
    </row>
    <row r="240">
      <c r="C240" s="10"/>
    </row>
    <row r="241">
      <c r="C241" s="10"/>
    </row>
    <row r="242">
      <c r="C242" s="10"/>
    </row>
    <row r="243">
      <c r="C243" s="10"/>
    </row>
    <row r="244">
      <c r="C244" s="10"/>
    </row>
    <row r="245">
      <c r="C245" s="10"/>
    </row>
    <row r="246">
      <c r="C246" s="10"/>
    </row>
    <row r="247">
      <c r="C247" s="10"/>
    </row>
    <row r="248">
      <c r="C248" s="10"/>
    </row>
    <row r="249">
      <c r="C249" s="10"/>
    </row>
    <row r="250">
      <c r="C250" s="10"/>
    </row>
    <row r="251">
      <c r="C251" s="10"/>
    </row>
    <row r="252">
      <c r="C252" s="10"/>
    </row>
    <row r="253">
      <c r="C253" s="10"/>
    </row>
    <row r="254">
      <c r="C254" s="10"/>
    </row>
    <row r="255">
      <c r="C255" s="10"/>
    </row>
    <row r="256">
      <c r="C256" s="10"/>
    </row>
    <row r="257">
      <c r="C257" s="10"/>
    </row>
    <row r="258">
      <c r="C258" s="10"/>
    </row>
    <row r="259">
      <c r="C259" s="10"/>
    </row>
    <row r="260">
      <c r="C260" s="10"/>
    </row>
    <row r="261">
      <c r="C261" s="10"/>
    </row>
    <row r="262">
      <c r="C262" s="10"/>
    </row>
    <row r="263">
      <c r="C263" s="10"/>
    </row>
    <row r="264">
      <c r="C264" s="10"/>
    </row>
    <row r="265">
      <c r="C265" s="10"/>
    </row>
    <row r="266">
      <c r="C266" s="10"/>
    </row>
    <row r="267">
      <c r="C267" s="10"/>
    </row>
    <row r="268">
      <c r="C268" s="10"/>
    </row>
    <row r="269">
      <c r="C269" s="10"/>
    </row>
    <row r="270">
      <c r="C270" s="10"/>
    </row>
    <row r="271">
      <c r="C271" s="10"/>
    </row>
    <row r="272">
      <c r="C272" s="10"/>
    </row>
    <row r="273">
      <c r="C273" s="10"/>
    </row>
    <row r="274">
      <c r="C274" s="10"/>
    </row>
    <row r="275">
      <c r="C275" s="10"/>
    </row>
    <row r="276">
      <c r="C276" s="10"/>
    </row>
    <row r="277">
      <c r="C277" s="10"/>
    </row>
    <row r="278">
      <c r="C278" s="10"/>
    </row>
    <row r="279">
      <c r="C279" s="10"/>
    </row>
    <row r="280">
      <c r="C280" s="10"/>
    </row>
    <row r="281">
      <c r="C281" s="10"/>
    </row>
    <row r="282">
      <c r="C282" s="10"/>
    </row>
    <row r="283">
      <c r="C283" s="10"/>
    </row>
    <row r="284">
      <c r="C284" s="10"/>
    </row>
    <row r="285">
      <c r="C285" s="10"/>
    </row>
    <row r="286">
      <c r="C286" s="10"/>
    </row>
    <row r="287">
      <c r="C287" s="10"/>
    </row>
    <row r="288">
      <c r="C288" s="10"/>
    </row>
    <row r="289">
      <c r="C289" s="10"/>
    </row>
    <row r="290">
      <c r="C290" s="10"/>
    </row>
    <row r="291">
      <c r="C291" s="10"/>
    </row>
    <row r="292">
      <c r="C292" s="10"/>
    </row>
    <row r="293">
      <c r="C293" s="10"/>
    </row>
    <row r="294">
      <c r="C294" s="10"/>
    </row>
    <row r="295">
      <c r="C295" s="10"/>
    </row>
    <row r="296">
      <c r="C296" s="10"/>
    </row>
    <row r="297">
      <c r="C297" s="10"/>
    </row>
    <row r="298">
      <c r="C298" s="10"/>
    </row>
    <row r="299">
      <c r="C299" s="10"/>
    </row>
    <row r="300">
      <c r="C300" s="10"/>
    </row>
    <row r="301">
      <c r="C301" s="10"/>
    </row>
    <row r="302">
      <c r="C302" s="10"/>
    </row>
    <row r="303">
      <c r="C303" s="10"/>
    </row>
    <row r="304">
      <c r="C304" s="10"/>
    </row>
    <row r="305">
      <c r="C305" s="10"/>
    </row>
    <row r="306">
      <c r="C306" s="10"/>
    </row>
    <row r="307">
      <c r="C307" s="10"/>
    </row>
    <row r="308">
      <c r="C308" s="10"/>
    </row>
    <row r="309">
      <c r="C309" s="10"/>
    </row>
    <row r="310">
      <c r="C310" s="10"/>
    </row>
    <row r="311">
      <c r="C311" s="10"/>
    </row>
    <row r="312">
      <c r="C312" s="10"/>
    </row>
    <row r="313">
      <c r="C313" s="10"/>
    </row>
    <row r="314">
      <c r="C314" s="10"/>
    </row>
    <row r="315">
      <c r="C315" s="10"/>
    </row>
    <row r="316">
      <c r="C316" s="10"/>
    </row>
    <row r="317">
      <c r="C317" s="10"/>
    </row>
    <row r="318">
      <c r="C318" s="10"/>
    </row>
    <row r="319">
      <c r="C319" s="10"/>
    </row>
    <row r="320">
      <c r="C320" s="10"/>
    </row>
    <row r="321">
      <c r="C321" s="10"/>
    </row>
    <row r="322">
      <c r="C322" s="10"/>
    </row>
    <row r="323">
      <c r="C323" s="10"/>
    </row>
    <row r="324">
      <c r="C324" s="10"/>
    </row>
    <row r="325">
      <c r="C325" s="10"/>
    </row>
    <row r="326">
      <c r="C326" s="10"/>
    </row>
    <row r="327">
      <c r="C327" s="10"/>
    </row>
    <row r="328">
      <c r="C328" s="10"/>
    </row>
    <row r="329">
      <c r="C329" s="10"/>
    </row>
    <row r="330">
      <c r="C330" s="10"/>
    </row>
    <row r="331">
      <c r="C331" s="10"/>
    </row>
    <row r="332">
      <c r="C332" s="10"/>
    </row>
    <row r="333">
      <c r="C333" s="10"/>
    </row>
    <row r="334">
      <c r="C334" s="10"/>
    </row>
    <row r="335">
      <c r="C335" s="10"/>
    </row>
    <row r="336">
      <c r="C336" s="10"/>
    </row>
    <row r="337">
      <c r="C337" s="10"/>
    </row>
    <row r="338">
      <c r="C338" s="10"/>
    </row>
    <row r="339">
      <c r="C339" s="10"/>
    </row>
    <row r="340">
      <c r="C340" s="10"/>
    </row>
    <row r="341">
      <c r="C341" s="10"/>
    </row>
    <row r="342">
      <c r="C342" s="10"/>
    </row>
    <row r="343">
      <c r="C343" s="10"/>
    </row>
    <row r="344">
      <c r="C344" s="10"/>
    </row>
    <row r="345">
      <c r="C345" s="10"/>
    </row>
    <row r="346">
      <c r="C346" s="10"/>
    </row>
    <row r="347">
      <c r="C347" s="10"/>
    </row>
    <row r="348">
      <c r="C348" s="10"/>
    </row>
    <row r="349">
      <c r="C349" s="10"/>
    </row>
    <row r="350">
      <c r="C350" s="10"/>
    </row>
    <row r="351">
      <c r="C351" s="10"/>
    </row>
    <row r="352">
      <c r="C352" s="10"/>
    </row>
    <row r="353">
      <c r="C353" s="10"/>
    </row>
    <row r="354">
      <c r="C354" s="10"/>
    </row>
    <row r="355">
      <c r="C355" s="10"/>
    </row>
    <row r="356">
      <c r="C356" s="10"/>
    </row>
    <row r="357">
      <c r="C357" s="10"/>
    </row>
    <row r="358">
      <c r="C358" s="10"/>
    </row>
    <row r="359">
      <c r="C359" s="10"/>
    </row>
  </sheetData>
  <drawing r:id="rId1"/>
</worksheet>
</file>