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ap19\Documents\Class\Data Boot Camp\Unit3 Water Quality\"/>
    </mc:Choice>
  </mc:AlternateContent>
  <bookViews>
    <workbookView xWindow="0" yWindow="0" windowWidth="19584" windowHeight="11028" tabRatio="800"/>
  </bookViews>
  <sheets>
    <sheet name="Introduction" sheetId="5" r:id="rId1"/>
    <sheet name="Designated Uses" sheetId="10" r:id="rId2"/>
    <sheet name="NC 02B Standards" sheetId="8" r:id="rId3"/>
    <sheet name="EPA NRWQC" sheetId="11" r:id="rId4"/>
    <sheet name="NC Protective Values" sheetId="9" r:id="rId5"/>
    <sheet name="Supporting Info" sheetId="6" r:id="rId6"/>
  </sheets>
  <definedNames>
    <definedName name="_xlnm._FilterDatabase" localSheetId="4" hidden="1">'NC Protective Values'!$A$5:$Q$164</definedName>
    <definedName name="_xlnm.Print_Area" localSheetId="1">'Designated Uses'!$A$1:$O$37</definedName>
    <definedName name="_xlnm.Print_Area" localSheetId="0">Introduction!$A$1:$N$40</definedName>
    <definedName name="_xlnm.Print_Area" localSheetId="2">'NC 02B Standards'!$A$1:$O$79</definedName>
    <definedName name="_xlnm.Print_Area" localSheetId="5">'Supporting Info'!$A$1:$O$39</definedName>
  </definedNames>
  <calcPr calcId="171026"/>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95" i="8" l="1"/>
  <c r="N94" i="8"/>
  <c r="N93" i="8"/>
  <c r="N92" i="8"/>
  <c r="N91" i="8"/>
  <c r="N90" i="8"/>
  <c r="N89" i="8"/>
  <c r="N88" i="8"/>
  <c r="N87" i="8"/>
  <c r="N86" i="8"/>
  <c r="N85" i="8"/>
  <c r="N84" i="8"/>
  <c r="N83" i="8"/>
  <c r="N82" i="8"/>
</calcChain>
</file>

<file path=xl/sharedStrings.xml><?xml version="1.0" encoding="utf-8"?>
<sst xmlns="http://schemas.openxmlformats.org/spreadsheetml/2006/main" count="2157" uniqueCount="1154">
  <si>
    <t xml:space="preserve">North Carolina Division of Water Resources </t>
  </si>
  <si>
    <t>Surface Water Quality Standards, Criteria &amp; Protective Values</t>
  </si>
  <si>
    <t>Introduction</t>
  </si>
  <si>
    <t>The tables in this workbook detail the various water body classifications, surface water quality standards, criteria, and protective values that the State of North Carolina employs to protect the designated uses of its surface waters.</t>
  </si>
  <si>
    <t>You will find five separate tables in the worksheet tabs below. These tables are:</t>
  </si>
  <si>
    <t>1 - North Carolina Designated Uses for Surface Waters (Designated Uses - orange tab)</t>
  </si>
  <si>
    <t>2 - North Carolina 15A NCAC 02B Water Quality Standards for Surface Waters (02B Standards - green tab)</t>
  </si>
  <si>
    <t>3 - Environmental Protection Agency Nationally Recommended Water Quality Criteria (EPA-NRWQC - yellow tab)</t>
  </si>
  <si>
    <t xml:space="preserve">4 - North Carolina Protective Values for Surface Waters (NC Protective Values - blue tab) </t>
  </si>
  <si>
    <t>5 - Supporting information such as footnotes, descriptions of acronyms, and references (Supporting Info - bright yellow tab)</t>
  </si>
  <si>
    <t>1- Determine the designated use(s) for the water body of concern.</t>
  </si>
  <si>
    <t>1.1 - Identify the classification associated with the water body of concern by referring to the NC Surface Water Classifications interactive map, river basin classification schedules, and any NC Title 15A rules associated with the water body of concern.</t>
  </si>
  <si>
    <t>NC DWR Surface Water Classifications Map</t>
  </si>
  <si>
    <t>River Basin Classification Schedules</t>
  </si>
  <si>
    <t>15A NCAC 02B rules</t>
  </si>
  <si>
    <t>1.2 - Identify all designated uses associated with the classification identified in step 1.1 by referring to the North Carolina Designated Uses for Surface Waters table (orange tab in this workbook):</t>
  </si>
  <si>
    <t>North Carolina Designated Uses for Surface Waters</t>
  </si>
  <si>
    <t>2 -Search the NC 02B Standards (green tab), EPA NRWQC (yellow tab), and NC Protective Values (blue tab) tables for the parameter(s) of concern.</t>
  </si>
  <si>
    <t xml:space="preserve">2.1 -  Search for chemicals by Chemical Abstracts Service (CAS) number. If you do not know the CAS number for the chemical of concern, a simple google search should provide it. </t>
  </si>
  <si>
    <t>2.2 - Chemicals can be searched for by name, but be advised that all known synonyms are not included in these tables. Searching by chemical name may miss important information.</t>
  </si>
  <si>
    <t>2.3 - Search for non-chemical parameters (pH, temperature, etc.) by name as they do not have CAS numbers.</t>
  </si>
  <si>
    <t>2.4 - Search all tables for each chemical or non-chemical parameter as different water quality standards, EPA recommended criteria, or NC protective values may apply for different designated uses.</t>
  </si>
  <si>
    <t>3 - Read across the table to identify the available standards, criteria or protective values once a parameter has been located.</t>
  </si>
  <si>
    <r>
      <t xml:space="preserve">3.1 - The </t>
    </r>
    <r>
      <rPr>
        <u/>
        <sz val="11"/>
        <color theme="1"/>
        <rFont val="Calibri"/>
        <family val="2"/>
        <scheme val="minor"/>
      </rPr>
      <t xml:space="preserve">most sensitive use </t>
    </r>
    <r>
      <rPr>
        <sz val="11"/>
        <color theme="1"/>
        <rFont val="Calibri"/>
        <family val="2"/>
        <scheme val="minor"/>
      </rPr>
      <t>must be protected. Refer to the designated uses table when deciding which standard, criteria, or protective values to apply.</t>
    </r>
  </si>
  <si>
    <t>3.2 - North Carolina Standards are established in rule (15A NCAC 02B) and take precedence over EPA national criteria. EPA national criteria have undergone thorough scientific and national stakeholder evaluation, but have not been through the NC rule making process. EPA national criteria take precedence over NC protective values. NC protective values are determined based on available toxicological data for chemicals for which no EPA national criteria exist. These values are offered as guidance to estimate toxicity. They are often based on limited scientific information. Classifications &amp; Standards staff should be contacted for guidance on the use of NC protective values.</t>
  </si>
  <si>
    <t>Click here for an example of this process</t>
  </si>
  <si>
    <t>4 - The standards, criteria, and protective values in these tables do not substitute for any written regulations, nor are they themselves regulations.</t>
  </si>
  <si>
    <r>
      <t xml:space="preserve">Contacts - </t>
    </r>
    <r>
      <rPr>
        <sz val="11"/>
        <color rgb="FFC00000"/>
        <rFont val="Calibri"/>
        <family val="2"/>
        <scheme val="minor"/>
      </rPr>
      <t>We are here to help. Please contact us with any questions or comments.</t>
    </r>
  </si>
  <si>
    <t>Name</t>
  </si>
  <si>
    <t>For questions concerning:</t>
  </si>
  <si>
    <t>Email</t>
  </si>
  <si>
    <t>Phone</t>
  </si>
  <si>
    <t>Connie Brower</t>
  </si>
  <si>
    <t>Standards, standards tables</t>
  </si>
  <si>
    <t>connie.brower@ncdenr.gov</t>
  </si>
  <si>
    <t>919-807-6416</t>
  </si>
  <si>
    <t>Christopher Ventaloro</t>
  </si>
  <si>
    <t>christopher.ventaloro@ncdenr.gov</t>
  </si>
  <si>
    <t>919-807-6421</t>
  </si>
  <si>
    <t>Elizabeth Kountis</t>
  </si>
  <si>
    <t>Classifications, reclassifications</t>
  </si>
  <si>
    <t xml:space="preserve">elizabeth.kountis@ncdenr.gov </t>
  </si>
  <si>
    <t>919-807-6418</t>
  </si>
  <si>
    <t>Adriene Weaver</t>
  </si>
  <si>
    <t>adriene.weaver@ncdenr.gov</t>
  </si>
  <si>
    <t>919-807-6414</t>
  </si>
  <si>
    <t>Example</t>
  </si>
  <si>
    <r>
      <t xml:space="preserve">Determining what </t>
    </r>
    <r>
      <rPr>
        <b/>
        <sz val="11"/>
        <color theme="1"/>
        <rFont val="Calibri"/>
        <family val="2"/>
        <scheme val="minor"/>
      </rPr>
      <t>in-stream</t>
    </r>
    <r>
      <rPr>
        <sz val="11"/>
        <color theme="1"/>
        <rFont val="Calibri"/>
        <family val="2"/>
        <scheme val="minor"/>
      </rPr>
      <t xml:space="preserve"> concentration of Carbon Tetrachloride would protect the uses in Mountain Creek.  Other factors, such as dilution, may need to be considered for determining permit limits.</t>
    </r>
  </si>
  <si>
    <r>
      <rPr>
        <u/>
        <sz val="11"/>
        <color theme="1"/>
        <rFont val="Calibri"/>
        <family val="2"/>
        <scheme val="minor"/>
      </rPr>
      <t xml:space="preserve">Parameter of concern </t>
    </r>
    <r>
      <rPr>
        <sz val="11"/>
        <color theme="1"/>
        <rFont val="Calibri"/>
        <family val="2"/>
        <scheme val="minor"/>
      </rPr>
      <t>= Carbon Tetrachloride (CAS 56-23-5)</t>
    </r>
  </si>
  <si>
    <r>
      <rPr>
        <u/>
        <sz val="11"/>
        <color theme="1"/>
        <rFont val="Calibri"/>
        <family val="2"/>
        <scheme val="minor"/>
      </rPr>
      <t>Water body of concern</t>
    </r>
    <r>
      <rPr>
        <sz val="11"/>
        <color theme="1"/>
        <rFont val="Calibri"/>
        <family val="2"/>
        <scheme val="minor"/>
      </rPr>
      <t xml:space="preserve"> = Mountain Creek (Yadkin Pee-Dee River Basin, Stream Index: 13-5-(0.7))</t>
    </r>
  </si>
  <si>
    <r>
      <rPr>
        <b/>
        <sz val="11"/>
        <color theme="1"/>
        <rFont val="Calibri"/>
        <family val="2"/>
        <scheme val="minor"/>
      </rPr>
      <t>Step 1</t>
    </r>
    <r>
      <rPr>
        <sz val="11"/>
        <color theme="1"/>
        <rFont val="Calibri"/>
        <family val="2"/>
        <scheme val="minor"/>
      </rPr>
      <t xml:space="preserve"> - Determine the designated uses associated with Mountain Creek</t>
    </r>
  </si>
  <si>
    <t>Step 1.1 - The following classification for Mountain Creek was found using the online NC Surface Water Classifications interactive map (see link above):</t>
  </si>
  <si>
    <t>Class WS IV (Water Supply)</t>
  </si>
  <si>
    <t>Step 1.2- The following designated uses were identified using the classification for Mountain Creek (See the designated uses table):</t>
  </si>
  <si>
    <r>
      <rPr>
        <b/>
        <sz val="11"/>
        <color theme="1"/>
        <rFont val="Calibri"/>
        <family val="2"/>
        <scheme val="minor"/>
      </rPr>
      <t>Class WS IV (Water Supply</t>
    </r>
    <r>
      <rPr>
        <sz val="11"/>
        <color theme="1"/>
        <rFont val="Calibri"/>
        <family val="2"/>
        <scheme val="minor"/>
      </rPr>
      <t xml:space="preserve">) --&gt; </t>
    </r>
    <r>
      <rPr>
        <u/>
        <sz val="11"/>
        <color theme="1"/>
        <rFont val="Calibri"/>
        <family val="2"/>
        <scheme val="minor"/>
      </rPr>
      <t>Water Supply uses plus Class C uses</t>
    </r>
    <r>
      <rPr>
        <sz val="11"/>
        <color theme="1"/>
        <rFont val="Calibri"/>
        <family val="2"/>
        <scheme val="minor"/>
      </rPr>
      <t xml:space="preserve"> (Aquatic Life, Secondary Recreations, Fish Consumption)</t>
    </r>
  </si>
  <si>
    <r>
      <rPr>
        <b/>
        <sz val="11"/>
        <color theme="1"/>
        <rFont val="Calibri"/>
        <family val="2"/>
        <scheme val="minor"/>
      </rPr>
      <t>Step 2</t>
    </r>
    <r>
      <rPr>
        <sz val="11"/>
        <color theme="1"/>
        <rFont val="Calibri"/>
        <family val="2"/>
        <scheme val="minor"/>
      </rPr>
      <t xml:space="preserve"> - Search for Carbon Tetrachloride, for each of the designated uses, in the NC 02B Standards, EPA NRWQC, and NC Protective Values tables.</t>
    </r>
  </si>
  <si>
    <t>The following information was found:</t>
  </si>
  <si>
    <t>NC 02B Standards table:</t>
  </si>
  <si>
    <t>Water Supply = 0.254 ug/L</t>
  </si>
  <si>
    <t>Fish Consumption = 1.6 ug/L</t>
  </si>
  <si>
    <t>EPA NRWQC table:</t>
  </si>
  <si>
    <t>No information</t>
  </si>
  <si>
    <t>NC Protective Values table:</t>
  </si>
  <si>
    <t>Freshwater Aquatic Life = 560 ug/L</t>
  </si>
  <si>
    <r>
      <rPr>
        <b/>
        <sz val="11"/>
        <color theme="1"/>
        <rFont val="Calibri"/>
        <family val="2"/>
        <scheme val="minor"/>
      </rPr>
      <t>Step 3</t>
    </r>
    <r>
      <rPr>
        <sz val="11"/>
        <color theme="1"/>
        <rFont val="Calibri"/>
        <family val="2"/>
        <scheme val="minor"/>
      </rPr>
      <t xml:space="preserve"> - Choose the most protective standard, criteria, or protective value from those identified in Step #2 to protect the </t>
    </r>
    <r>
      <rPr>
        <b/>
        <sz val="11"/>
        <color rgb="FFC00000"/>
        <rFont val="Calibri"/>
        <family val="2"/>
        <scheme val="minor"/>
      </rPr>
      <t>most sensitive</t>
    </r>
    <r>
      <rPr>
        <sz val="11"/>
        <color theme="1"/>
        <rFont val="Calibri"/>
        <family val="2"/>
        <scheme val="minor"/>
      </rPr>
      <t xml:space="preserve"> designated use. </t>
    </r>
  </si>
  <si>
    <t xml:space="preserve">The most sensitive designated use for Mountain Creek is the Water Supply use. </t>
  </si>
  <si>
    <t>The Water Supply standard of 0.254 ug/L for Carbon Tetrachloride will be used.</t>
  </si>
  <si>
    <t>Designated Uses for North Carolina Surface Water Classifications</t>
  </si>
  <si>
    <t>Notes on Classifications &amp; Designated Uses</t>
  </si>
  <si>
    <t>1 - Refer to the NC Division of Water Resources Classifications webpage for information on how to determine water body classifications.</t>
  </si>
  <si>
    <t>(http://deq.nc.gov/about/divisions/water-resources/planning/classification-standards/classifications)</t>
  </si>
  <si>
    <r>
      <t xml:space="preserve">2 - </t>
    </r>
    <r>
      <rPr>
        <b/>
        <sz val="11"/>
        <color theme="1"/>
        <rFont val="Calibri"/>
        <family val="2"/>
        <scheme val="minor"/>
      </rPr>
      <t>Class C</t>
    </r>
    <r>
      <rPr>
        <sz val="11"/>
        <color theme="1"/>
        <rFont val="Calibri"/>
        <family val="2"/>
        <scheme val="minor"/>
      </rPr>
      <t xml:space="preserve"> (for freshwater) and </t>
    </r>
    <r>
      <rPr>
        <b/>
        <sz val="11"/>
        <color theme="1"/>
        <rFont val="Calibri"/>
        <family val="2"/>
        <scheme val="minor"/>
      </rPr>
      <t>Class SC</t>
    </r>
    <r>
      <rPr>
        <sz val="11"/>
        <color theme="1"/>
        <rFont val="Calibri"/>
        <family val="2"/>
        <scheme val="minor"/>
      </rPr>
      <t xml:space="preserve"> (for saltwater) provide basic levels of protection for aquatic life, recreation and consumption of fish and </t>
    </r>
    <r>
      <rPr>
        <u/>
        <sz val="11"/>
        <color theme="1"/>
        <rFont val="Calibri"/>
        <family val="2"/>
        <scheme val="minor"/>
      </rPr>
      <t>apply to all freshwater and saltwater classifications, respectively</t>
    </r>
    <r>
      <rPr>
        <sz val="11"/>
        <color theme="1"/>
        <rFont val="Calibri"/>
        <family val="2"/>
        <scheme val="minor"/>
      </rPr>
      <t xml:space="preserve">. For example, a Class WS (Water Supply) water must meet all of the standards for Class C waters </t>
    </r>
    <r>
      <rPr>
        <u/>
        <sz val="11"/>
        <color theme="1"/>
        <rFont val="Calibri"/>
        <family val="2"/>
        <scheme val="minor"/>
      </rPr>
      <t>in addition</t>
    </r>
    <r>
      <rPr>
        <sz val="11"/>
        <color theme="1"/>
        <rFont val="Calibri"/>
        <family val="2"/>
        <scheme val="minor"/>
      </rPr>
      <t xml:space="preserve"> to those standards specifically described in the Class WS description.</t>
    </r>
  </si>
  <si>
    <t>3 - The NC 02B Standards (green tab) and NC Protective Values (blue tab) tables show Designated Uses for the Class C, Class B, Class WS, Class SC, Class SB, and Class SA primary classifications as well as the Trout, Swamp, and HQW supplemental classifications. The EPA Nationally Recommended Water Quality Criteria (yellow tab) apply only to the aquatic life, fish consumption, and water supply Designated Uses. Designated Uses for the ORW, HQW, WL, UWL, and NSW classifications do not appear in these tables, however the Class C or SC uses must be maintained at a minimum. These classifications may have additional water quality requirements which can be determined by referencing the classification in rule. The 15A NCAC 02B rules can be found here:</t>
  </si>
  <si>
    <t>Freshwater</t>
  </si>
  <si>
    <t>Primary Classifications</t>
  </si>
  <si>
    <t>Designated Uses that Apply</t>
  </si>
  <si>
    <t>Associated Rules</t>
  </si>
  <si>
    <t xml:space="preserve">Class C </t>
  </si>
  <si>
    <r>
      <t xml:space="preserve">Freshwater Aquatic Life, Secondary Recreation and Fish Consumption. </t>
    </r>
    <r>
      <rPr>
        <b/>
        <sz val="11"/>
        <rFont val="Calibri"/>
        <family val="2"/>
        <scheme val="minor"/>
      </rPr>
      <t>Apply to all freshwater classifications</t>
    </r>
    <r>
      <rPr>
        <sz val="11"/>
        <rFont val="Calibri"/>
        <family val="2"/>
        <scheme val="minor"/>
      </rPr>
      <t>.</t>
    </r>
  </si>
  <si>
    <t>15A NCAC 02B .0208 &amp; .0211</t>
  </si>
  <si>
    <t xml:space="preserve">Class B (Primary Recreation) </t>
  </si>
  <si>
    <t>Primary Recreation and all Class C uses</t>
  </si>
  <si>
    <t>15A NCAC 02B .0219 (Class B) and .0208 &amp; .0211 (Class C)</t>
  </si>
  <si>
    <t>Class WL (Wetlands)</t>
  </si>
  <si>
    <t>Wetlands and all Class C uses</t>
  </si>
  <si>
    <t>15A NCAC 02B .0230 &amp; .0231 (Class WL) and .0208 &amp; .0211 (Class C)</t>
  </si>
  <si>
    <r>
      <t>Class WS (</t>
    </r>
    <r>
      <rPr>
        <sz val="11"/>
        <rFont val="Calibri"/>
        <family val="2"/>
        <scheme val="minor"/>
      </rPr>
      <t>Water Supply I-V)</t>
    </r>
  </si>
  <si>
    <t>Water Supply and all Class C uses</t>
  </si>
  <si>
    <t>15A NCAC 02B .0212, .0214, .0215, .0216, &amp; .0218 (Class WS) and .0208 &amp; .0211 (Class C)</t>
  </si>
  <si>
    <t>Supplemental Classifications</t>
  </si>
  <si>
    <t>Class HQW (High Quality Waters)</t>
  </si>
  <si>
    <t>High Quality Waters, any special considerations and permit requirements as described in rule, and all Class C uses.</t>
  </si>
  <si>
    <t>15A NCAC 02B .0224 (Class HQW) and .0208 &amp; .0211 (Class C)</t>
  </si>
  <si>
    <t>Class NSW (Nutrient Sensitive waters)</t>
  </si>
  <si>
    <t>Nutrient Sensitive Water, any considerations for specific NSW waters as described in rule, and all Class C uses.</t>
  </si>
  <si>
    <t>15A NCAC 02B .0223 (Class NSW) and .0208 &amp; .0211 (Class C)</t>
  </si>
  <si>
    <t>Class ORW (Outstanding Resource Waters)</t>
  </si>
  <si>
    <t>Outstanding Resource Waters uses as well as any specific actions assigned to individual ORWs as described in rule 15A NCAC 02B .0225, High Quality Waters, and all Class C uses. Rule 15A NCAC 02B .0225 has a list of waters classified as ORWs with specific actions.</t>
  </si>
  <si>
    <t>15A NCAC 02B .0225 (Class ORW) and .0208 &amp; .0211 (Class C)</t>
  </si>
  <si>
    <t>Class Sw (Swamp)</t>
  </si>
  <si>
    <t>Swamp and all Class C uses</t>
  </si>
  <si>
    <t>15A NCAC 02B .0101 &amp; .0202 (Swamp) and .0208 &amp; .0211 (Class C)</t>
  </si>
  <si>
    <t>Class Tr (Trout)</t>
  </si>
  <si>
    <t>Trout, High Quality Water, and all Class C uses</t>
  </si>
  <si>
    <t>15A NCAC 02B .0101 &amp; .0202 (Trout) and .0208, &amp; .0211 (Class C)</t>
  </si>
  <si>
    <t>Class UWL (Unique Wetlands)</t>
  </si>
  <si>
    <t>Unique Wetlands and all Class C uses</t>
  </si>
  <si>
    <t>15A NCAC 02B .0101 &amp; .0202 (UWL) and .0208, &amp; .0211 (Class C)</t>
  </si>
  <si>
    <t>Saltwater</t>
  </si>
  <si>
    <t xml:space="preserve">Class SC </t>
  </si>
  <si>
    <r>
      <t xml:space="preserve">Saltwater Aquatic Life, Secondary Recreation and Fish Consumption. </t>
    </r>
    <r>
      <rPr>
        <b/>
        <sz val="11"/>
        <rFont val="Calibri"/>
        <family val="2"/>
        <scheme val="minor"/>
      </rPr>
      <t>Apply to all saltwater classifications</t>
    </r>
    <r>
      <rPr>
        <sz val="11"/>
        <rFont val="Calibri"/>
        <family val="2"/>
        <scheme val="minor"/>
      </rPr>
      <t>.</t>
    </r>
  </si>
  <si>
    <t>15A NCAC 02B .0208 &amp; .0220</t>
  </si>
  <si>
    <t>Class SA (Shellfish)</t>
  </si>
  <si>
    <t>Shellfishing and all Class SC uses</t>
  </si>
  <si>
    <t>15A NCAC 02B .0221 (Class SA) &amp; .0208 &amp; .0220 (Class SC)</t>
  </si>
  <si>
    <t xml:space="preserve">Class SB (Primary Recreation) </t>
  </si>
  <si>
    <t>Primary Recreation and all Class SC uses</t>
  </si>
  <si>
    <t>15A NCAC 02B .0222 (Class SB) &amp; .0208 &amp; .0220 (Class SC)</t>
  </si>
  <si>
    <t>Class SWL (Wetlands)</t>
  </si>
  <si>
    <t>Wetlands and all Class SC uses</t>
  </si>
  <si>
    <t>15A NCAC 02B .0230 &amp; .0231 (Class WL) &amp; .0208 &amp; .0220 (Class SC)</t>
  </si>
  <si>
    <t>High Quality Waters, any special considerations and permit requirements as described in rule, and all Class SC uses.</t>
  </si>
  <si>
    <t>15A NCAC 02B .0224 (Class HQW) &amp; .0208 &amp; .0220 (Class SC)</t>
  </si>
  <si>
    <t>Nutrient Sensitive Water, any considerations for specific NSW waters as described in rule, and all Class SC uses.</t>
  </si>
  <si>
    <t>15A NCAC 02B .0223 (Class NSW) and .0208 &amp; .0220 (Class SC)</t>
  </si>
  <si>
    <t>Outstanding Resource Waters uses as well as any specific actions assigned to individual ORWs as described in rule 15A NCAC 02B .0225, High Quality Waters, and all Class SC uses. Rule 15A NCAC 02B .0225 has a list of waters classified as ORWs with specific actions.</t>
  </si>
  <si>
    <t>15A NCAC 02B .0225 (Class ORW) &amp; .0208 &amp; .0220 (Class SC)</t>
  </si>
  <si>
    <t>Swamp and all Class SC uses</t>
  </si>
  <si>
    <t>15A NCAC 02B .0101 &amp; .0202 (Swamp) and .0208 &amp; .0220 (Class SC)</t>
  </si>
  <si>
    <t>Unique Wetlands and all Class SC uses</t>
  </si>
  <si>
    <t>15A NCAC 02B .0101 &amp; .0202 (UWL) and .0208, &amp; .0220 (Class SC)</t>
  </si>
  <si>
    <t>North Carolina 15A NCAC 02B Water Quality Standards for Surface Waters</t>
  </si>
  <si>
    <t>Fresh &amp; Salt</t>
  </si>
  <si>
    <t>Class B</t>
  </si>
  <si>
    <r>
      <t xml:space="preserve">Class WS        </t>
    </r>
    <r>
      <rPr>
        <sz val="9"/>
        <rFont val="Times New Roman"/>
        <family val="1"/>
      </rPr>
      <t>(I - V)</t>
    </r>
  </si>
  <si>
    <t>All waters  (Class C)</t>
  </si>
  <si>
    <t xml:space="preserve">All waters  (Class C &amp; SC)  </t>
  </si>
  <si>
    <t>All waters (Class SC)</t>
  </si>
  <si>
    <t>Class SB</t>
  </si>
  <si>
    <t>Class SA</t>
  </si>
  <si>
    <t>Supplemental  Classifications</t>
  </si>
  <si>
    <t>Pollutant or Parameter</t>
  </si>
  <si>
    <t>CAS #</t>
  </si>
  <si>
    <r>
      <t>Primary Recreation</t>
    </r>
    <r>
      <rPr>
        <b/>
        <vertAlign val="superscript"/>
        <sz val="9"/>
        <rFont val="Calibri"/>
        <family val="2"/>
        <scheme val="minor"/>
      </rPr>
      <t>8</t>
    </r>
  </si>
  <si>
    <r>
      <t>Water Supply</t>
    </r>
    <r>
      <rPr>
        <b/>
        <vertAlign val="superscript"/>
        <sz val="9"/>
        <rFont val="Calibri"/>
        <family val="2"/>
        <scheme val="minor"/>
      </rPr>
      <t>6</t>
    </r>
  </si>
  <si>
    <r>
      <t>Aquatic Life</t>
    </r>
    <r>
      <rPr>
        <b/>
        <vertAlign val="superscript"/>
        <sz val="9"/>
        <rFont val="Calibri"/>
        <family val="2"/>
        <scheme val="minor"/>
      </rPr>
      <t>1</t>
    </r>
    <r>
      <rPr>
        <b/>
        <sz val="9"/>
        <rFont val="Calibri"/>
        <family val="2"/>
        <scheme val="minor"/>
      </rPr>
      <t xml:space="preserve"> &amp; Secondary Recreation</t>
    </r>
    <r>
      <rPr>
        <b/>
        <vertAlign val="superscript"/>
        <sz val="9"/>
        <rFont val="Calibri"/>
        <family val="2"/>
        <scheme val="minor"/>
      </rPr>
      <t>4</t>
    </r>
  </si>
  <si>
    <r>
      <t>Fish Consumption</t>
    </r>
    <r>
      <rPr>
        <b/>
        <vertAlign val="superscript"/>
        <sz val="9"/>
        <rFont val="Calibri"/>
        <family val="2"/>
        <scheme val="minor"/>
      </rPr>
      <t>3</t>
    </r>
  </si>
  <si>
    <r>
      <t>Shellfish</t>
    </r>
    <r>
      <rPr>
        <b/>
        <vertAlign val="superscript"/>
        <sz val="9"/>
        <rFont val="Calibri"/>
        <family val="2"/>
        <scheme val="minor"/>
      </rPr>
      <t>9</t>
    </r>
  </si>
  <si>
    <r>
      <t>Trout</t>
    </r>
    <r>
      <rPr>
        <b/>
        <vertAlign val="superscript"/>
        <sz val="9"/>
        <rFont val="Calibri"/>
        <family val="2"/>
        <scheme val="minor"/>
      </rPr>
      <t>2</t>
    </r>
  </si>
  <si>
    <r>
      <t>Swamp Waters</t>
    </r>
    <r>
      <rPr>
        <b/>
        <vertAlign val="superscript"/>
        <sz val="9"/>
        <rFont val="Calibri"/>
        <family val="2"/>
        <scheme val="minor"/>
      </rPr>
      <t>5</t>
    </r>
  </si>
  <si>
    <r>
      <t>High Quality Waters</t>
    </r>
    <r>
      <rPr>
        <b/>
        <vertAlign val="superscript"/>
        <sz val="9"/>
        <rFont val="Calibri"/>
        <family val="2"/>
        <scheme val="minor"/>
      </rPr>
      <t>7</t>
    </r>
  </si>
  <si>
    <t>Synonyms &amp; Other Information</t>
  </si>
  <si>
    <r>
      <t>Cancer Endpoint</t>
    </r>
    <r>
      <rPr>
        <b/>
        <vertAlign val="superscript"/>
        <sz val="9"/>
        <rFont val="Calibri"/>
        <family val="2"/>
        <scheme val="minor"/>
      </rPr>
      <t>10</t>
    </r>
    <r>
      <rPr>
        <sz val="9"/>
        <rFont val="Calibri"/>
        <family val="2"/>
        <scheme val="minor"/>
      </rPr>
      <t xml:space="preserve">  (FC &amp; WS)</t>
    </r>
  </si>
  <si>
    <r>
      <t>Reference Source</t>
    </r>
    <r>
      <rPr>
        <sz val="9"/>
        <rFont val="Calibri"/>
        <family val="2"/>
        <scheme val="minor"/>
      </rPr>
      <t xml:space="preserve">  (See supporting info tab)</t>
    </r>
  </si>
  <si>
    <t xml:space="preserve">All values reported as ug/L unless labeled otherwise. </t>
  </si>
  <si>
    <t>Aldrin</t>
  </si>
  <si>
    <t>309-00-2</t>
  </si>
  <si>
    <t>Yes</t>
  </si>
  <si>
    <t>EPA QCW 1986; EPA HHCCM 2002</t>
  </si>
  <si>
    <t>Ammonia Nitrogen</t>
  </si>
  <si>
    <t>2000 (E)</t>
  </si>
  <si>
    <r>
      <t>Effluent Limit. As NH</t>
    </r>
    <r>
      <rPr>
        <vertAlign val="subscript"/>
        <sz val="9"/>
        <rFont val="Calibri"/>
        <family val="2"/>
        <scheme val="minor"/>
      </rPr>
      <t>3</t>
    </r>
    <r>
      <rPr>
        <sz val="9"/>
        <rFont val="Calibri"/>
        <family val="2"/>
        <scheme val="minor"/>
      </rPr>
      <t>-N</t>
    </r>
  </si>
  <si>
    <t>NA</t>
  </si>
  <si>
    <t>NC</t>
  </si>
  <si>
    <r>
      <t>Arsenic</t>
    </r>
    <r>
      <rPr>
        <vertAlign val="superscript"/>
        <sz val="9"/>
        <rFont val="Calibri"/>
        <family val="2"/>
        <scheme val="minor"/>
      </rPr>
      <t>11</t>
    </r>
  </si>
  <si>
    <t>7440-38-2</t>
  </si>
  <si>
    <t>10 (t)</t>
  </si>
  <si>
    <t>Acute:           340 (d) Chronic:       150 (d)</t>
  </si>
  <si>
    <t>Acute:           69 (d) Chronic:     36 (d)</t>
  </si>
  <si>
    <t>Dissolved metal for aquatic life, Total metal for HH &amp; WS</t>
  </si>
  <si>
    <t xml:space="preserve"> EPA NRWQC (AL); EPA NPDWR 2006</t>
  </si>
  <si>
    <t>Barium</t>
  </si>
  <si>
    <t>7440-39-3</t>
  </si>
  <si>
    <t>1000 (t)</t>
  </si>
  <si>
    <t>No</t>
  </si>
  <si>
    <t>IRIS &amp; RAIS 11/08</t>
  </si>
  <si>
    <t>Benzene</t>
  </si>
  <si>
    <t>71-43-2</t>
  </si>
  <si>
    <t>IRIS 2000</t>
  </si>
  <si>
    <r>
      <t>Beryllium</t>
    </r>
    <r>
      <rPr>
        <vertAlign val="superscript"/>
        <sz val="9"/>
        <rFont val="Calibri"/>
        <family val="2"/>
        <scheme val="minor"/>
      </rPr>
      <t>11</t>
    </r>
  </si>
  <si>
    <t>7440-41-7</t>
  </si>
  <si>
    <t>Acute:           65 (d) Chronic:       6.5 (d)</t>
  </si>
  <si>
    <t>Dissolved metal for aquatic life</t>
  </si>
  <si>
    <t>NC calculation. Based on LC50 data from EPA AWQC 1980</t>
  </si>
  <si>
    <t>Biological Oxygen Demand (BOD)</t>
  </si>
  <si>
    <t>5000 (E)</t>
  </si>
  <si>
    <t>Effluent Limit</t>
  </si>
  <si>
    <r>
      <t>Cadmium</t>
    </r>
    <r>
      <rPr>
        <vertAlign val="superscript"/>
        <sz val="9"/>
        <rFont val="Calibri"/>
        <family val="2"/>
        <scheme val="minor"/>
      </rPr>
      <t>11</t>
    </r>
  </si>
  <si>
    <t>7440-43-9</t>
  </si>
  <si>
    <t>Acute:           Calc (d,h) Chronic:      Calc (d,h)</t>
  </si>
  <si>
    <t>Acute:           40 (d) Chronic:       8.8 (d)</t>
  </si>
  <si>
    <t>Acute: Calc (d,h)</t>
  </si>
  <si>
    <t xml:space="preserve">Click to calculate freshwater aquatic life standard </t>
  </si>
  <si>
    <t>EPA AWQC 2001 + GEI-CED recalculation</t>
  </si>
  <si>
    <t>Carbon Tetrachloride</t>
  </si>
  <si>
    <t>56-23-5</t>
  </si>
  <si>
    <t>Benzinoform, Carbon Chloride</t>
  </si>
  <si>
    <t>EPA NRWQC(HH) 2002</t>
  </si>
  <si>
    <t>Chlordane</t>
  </si>
  <si>
    <t xml:space="preserve"> 57-74-9</t>
  </si>
  <si>
    <t>EPA NRWQC(HH) 2002; EPA AWQC 1980</t>
  </si>
  <si>
    <t>Chloride</t>
  </si>
  <si>
    <t>16887-00-6</t>
  </si>
  <si>
    <t xml:space="preserve">EPA NRWQC(AL); EPA NSDWR </t>
  </si>
  <si>
    <t>Chlorine, Total Residual</t>
  </si>
  <si>
    <t>7782-50-5</t>
  </si>
  <si>
    <t>(N, Tr + HQW)</t>
  </si>
  <si>
    <t>TRC. For trout, see entry for "Disinfection" in 15A NCAC 02B .0224</t>
  </si>
  <si>
    <t xml:space="preserve">EPA QCW 1986 </t>
  </si>
  <si>
    <t>Chlorinated Benzenes</t>
  </si>
  <si>
    <t>488 (total)</t>
  </si>
  <si>
    <t>Total of all Chlorinated Benzenes</t>
  </si>
  <si>
    <t>EPA AWQC 1980</t>
  </si>
  <si>
    <t xml:space="preserve">Chlorinated Phenols </t>
  </si>
  <si>
    <t>1.0 (N) aesthetic</t>
  </si>
  <si>
    <t>Aesthetic standard. See 15A NCAC 02B .0211 and .0212</t>
  </si>
  <si>
    <t>EPA AWQC 1980 &amp; EPA QCW 1976</t>
  </si>
  <si>
    <t>Chlorophyll-a, Corrected</t>
  </si>
  <si>
    <t>479-61-8</t>
  </si>
  <si>
    <t>40 (N)</t>
  </si>
  <si>
    <t>15 (N)</t>
  </si>
  <si>
    <t>See 15A NCAC 02B .0211, .0220, and .0223</t>
  </si>
  <si>
    <r>
      <t>Chromium III</t>
    </r>
    <r>
      <rPr>
        <vertAlign val="superscript"/>
        <sz val="9"/>
        <rFont val="Calibri"/>
        <family val="2"/>
        <scheme val="minor"/>
      </rPr>
      <t>11</t>
    </r>
  </si>
  <si>
    <t>16065-83-1</t>
  </si>
  <si>
    <t>Acute:           Calc (d,h) Chronic:       Calc (d,h)</t>
  </si>
  <si>
    <t>EPA NRWQC-Correction 1999</t>
  </si>
  <si>
    <r>
      <t>Chromium VI</t>
    </r>
    <r>
      <rPr>
        <vertAlign val="superscript"/>
        <sz val="9"/>
        <rFont val="Calibri"/>
        <family val="2"/>
        <scheme val="minor"/>
      </rPr>
      <t>11</t>
    </r>
  </si>
  <si>
    <t>18540-29-9</t>
  </si>
  <si>
    <t>Acute:           16 (d) Chronic:       11 (d)</t>
  </si>
  <si>
    <t>Acute:           1100 (d) Chronic:      50 (d)</t>
  </si>
  <si>
    <t>Hexavalent Chromium; Dissolved metal for aquatic life</t>
  </si>
  <si>
    <t>Coliform Bacteria, Fecal</t>
  </si>
  <si>
    <t xml:space="preserve">≤ 200/100 mL </t>
  </si>
  <si>
    <t xml:space="preserve">≤ 14/100 mL and ≤ 43/100 mL </t>
  </si>
  <si>
    <t>See 15A NCAC 02B .0211, .0219 &amp; .0222 for additional requirements</t>
  </si>
  <si>
    <t>NC; EPA NRWQC 1986; FDA NSSP for SA waters</t>
  </si>
  <si>
    <r>
      <t>Copper</t>
    </r>
    <r>
      <rPr>
        <vertAlign val="superscript"/>
        <sz val="9"/>
        <rFont val="Calibri"/>
        <family val="2"/>
        <scheme val="minor"/>
      </rPr>
      <t>11</t>
    </r>
  </si>
  <si>
    <t>7440-50-8</t>
  </si>
  <si>
    <t>Acute:            4.8 (d) Chronic:      3.1 (d)</t>
  </si>
  <si>
    <t>Cyanide, Total</t>
  </si>
  <si>
    <t>57-12-5</t>
  </si>
  <si>
    <t>EPA NRWQC 2009</t>
  </si>
  <si>
    <t>2,4-D</t>
  </si>
  <si>
    <t>94-75-7</t>
  </si>
  <si>
    <t>2,4-Dichlorophenoxy Acetic Acid, Chlorophenoxy Herbicide</t>
  </si>
  <si>
    <t xml:space="preserve">40 CFR 141.50 </t>
  </si>
  <si>
    <t>4,4’-DDT</t>
  </si>
  <si>
    <t xml:space="preserve"> 50-29-3</t>
  </si>
  <si>
    <t>Dichlorodiphenyltrichloroethane</t>
  </si>
  <si>
    <t>EPA AWQC 1980 (AL); NRWQC 2002 (HHCCM)</t>
  </si>
  <si>
    <t>Demeton</t>
  </si>
  <si>
    <t>8065-48-3</t>
  </si>
  <si>
    <t>Dieldrin</t>
  </si>
  <si>
    <t xml:space="preserve"> 60-57-1</t>
  </si>
  <si>
    <t>Dioxin (2,3,7,8-TCDD)</t>
  </si>
  <si>
    <t>1746-01-6</t>
  </si>
  <si>
    <t>0.000005 ng/L</t>
  </si>
  <si>
    <t>2,3,7,8-Tetrachlorodibenzo-p-dioxin</t>
  </si>
  <si>
    <t>EPA NRWQC 2002 (HHCCM)</t>
  </si>
  <si>
    <t>Dissolved Gases</t>
  </si>
  <si>
    <t>110% sat (N)</t>
  </si>
  <si>
    <t xml:space="preserve">Measured as % saturation. See 15A NCAC 02B .0211 and .0220 </t>
  </si>
  <si>
    <t>Dissolved Oxygen</t>
  </si>
  <si>
    <t>(N)</t>
  </si>
  <si>
    <t>≥6.0 mg/L (N)</t>
  </si>
  <si>
    <t>6 mg/L (E)</t>
  </si>
  <si>
    <t>See 15A NCAC 02B .0211 and .0220 for additional requirements. Effluent Limit for HQW</t>
  </si>
  <si>
    <t>EPA QCW 1986, NC for HQW</t>
  </si>
  <si>
    <t>Dissolved Solids</t>
  </si>
  <si>
    <t>Total dissolved solids</t>
  </si>
  <si>
    <t>EPA QCW 1986</t>
  </si>
  <si>
    <t>Endosulfan</t>
  </si>
  <si>
    <t>115-29-7</t>
  </si>
  <si>
    <t>Endrin</t>
  </si>
  <si>
    <t>72-20-8</t>
  </si>
  <si>
    <r>
      <t>Enterococcus</t>
    </r>
    <r>
      <rPr>
        <sz val="9"/>
        <rFont val="Calibri"/>
        <family val="2"/>
        <scheme val="minor"/>
      </rPr>
      <t xml:space="preserve"> Bacteria</t>
    </r>
  </si>
  <si>
    <t xml:space="preserve">≤ 35/100 mL </t>
  </si>
  <si>
    <t>See 15A NCAC 02B .0220 &amp; .0222 for additional requirements</t>
  </si>
  <si>
    <t>BEACH Act 2000</t>
  </si>
  <si>
    <t>Fluoride</t>
  </si>
  <si>
    <t>16984-48-8</t>
  </si>
  <si>
    <t>ECOTOX</t>
  </si>
  <si>
    <t>Guthion</t>
  </si>
  <si>
    <t>86-50-0</t>
  </si>
  <si>
    <t>Hardness</t>
  </si>
  <si>
    <t xml:space="preserve">100 mg/L </t>
  </si>
  <si>
    <t>As CaCO3 or Ca &amp; Mg</t>
  </si>
  <si>
    <t>EPA QCW 1963</t>
  </si>
  <si>
    <t>Heptachlor</t>
  </si>
  <si>
    <t>76-44-8</t>
  </si>
  <si>
    <t>Hexachlorobutadiene</t>
  </si>
  <si>
    <t>87-68-3</t>
  </si>
  <si>
    <t>HCBD</t>
  </si>
  <si>
    <r>
      <t>Lead</t>
    </r>
    <r>
      <rPr>
        <vertAlign val="superscript"/>
        <sz val="9"/>
        <rFont val="Calibri"/>
        <family val="2"/>
        <scheme val="minor"/>
      </rPr>
      <t>11</t>
    </r>
  </si>
  <si>
    <t>7439-92-1</t>
  </si>
  <si>
    <t>Acute:           210 (d) Chronic:       8.1 (d)</t>
  </si>
  <si>
    <t>EPA AWQC - Lead 1984; EPA NRWQC-Correction 1999</t>
  </si>
  <si>
    <t>Lindane, g-BHC</t>
  </si>
  <si>
    <t>58-89-9</t>
  </si>
  <si>
    <t>Gamma-BHC, g-HCH</t>
  </si>
  <si>
    <t xml:space="preserve">EPA QCW 1976 </t>
  </si>
  <si>
    <t>Mercury</t>
  </si>
  <si>
    <t>7439-97-6</t>
  </si>
  <si>
    <t>0.012 (t)</t>
  </si>
  <si>
    <t>0.025 (t)</t>
  </si>
  <si>
    <t xml:space="preserve">EPA QCW - Mercury 1986; Based on Final Residual Value (fish tissue)  </t>
  </si>
  <si>
    <t>Methoxychlor</t>
  </si>
  <si>
    <t>72-43-5</t>
  </si>
  <si>
    <t>Methylene-blue Active Substances (MBAS)</t>
  </si>
  <si>
    <t>61-73-4</t>
  </si>
  <si>
    <t>500 (N)   aesthetic</t>
  </si>
  <si>
    <t>See 15A NCAC 02B .0212, .0214, .0215, .0216, and .0218</t>
  </si>
  <si>
    <t>EMC adopted for aesthetics in 2003</t>
  </si>
  <si>
    <t>Mirex</t>
  </si>
  <si>
    <t>2385-85-5</t>
  </si>
  <si>
    <r>
      <t>Nickel</t>
    </r>
    <r>
      <rPr>
        <vertAlign val="superscript"/>
        <sz val="9"/>
        <rFont val="Calibri"/>
        <family val="2"/>
        <scheme val="minor"/>
      </rPr>
      <t>11</t>
    </r>
  </si>
  <si>
    <t>744-02-0</t>
  </si>
  <si>
    <t>25 (t)</t>
  </si>
  <si>
    <t>Acute:           Calc (d,h)      Chronic:      Calc (d,h)</t>
  </si>
  <si>
    <t>Acute:           74 (d)     Chronic:     8.2 (d)</t>
  </si>
  <si>
    <t>Nitrate nitrogen</t>
  </si>
  <si>
    <t>14797-55-8</t>
  </si>
  <si>
    <t>Non-point Source</t>
  </si>
  <si>
    <t xml:space="preserve">(N)  </t>
  </si>
  <si>
    <t>See 15A NCAC 02B .0212. Includes stormwater.</t>
  </si>
  <si>
    <t>Nutrients</t>
  </si>
  <si>
    <t xml:space="preserve"> Nitrogen &amp; Phosphorus. See 15A NCAC 02B .0223 &amp; .0224.</t>
  </si>
  <si>
    <t>Oil and Grease</t>
  </si>
  <si>
    <t>See 15A NCAC 02B .0211 and .0220.</t>
  </si>
  <si>
    <t>Parathion</t>
  </si>
  <si>
    <t>56-38-2</t>
  </si>
  <si>
    <t>EPA AWQC 1986</t>
  </si>
  <si>
    <t>PCB, Total</t>
  </si>
  <si>
    <t>0.001     (total)</t>
  </si>
  <si>
    <t>0.000064 (total)</t>
  </si>
  <si>
    <t>0.001    (total)</t>
  </si>
  <si>
    <t>Total of all polychlorinated biphenyls (PCBs) and all congeners.</t>
  </si>
  <si>
    <t>EPA QCW 1976; EPA NRWQC 2002 (HHCCM)</t>
  </si>
  <si>
    <t>pH</t>
  </si>
  <si>
    <t>6.0-9.0 (N)</t>
  </si>
  <si>
    <t>6.8-8.5 (N)</t>
  </si>
  <si>
    <t>See 15A NCAC 02B .0211 and .0220 for addition requirements</t>
  </si>
  <si>
    <t>Phenolic Compounds</t>
  </si>
  <si>
    <t>300 (P)   aesthetic</t>
  </si>
  <si>
    <t>300 (P) aesthetic</t>
  </si>
  <si>
    <t xml:space="preserve">Aesthetic narrative standard for taste &amp; odor in fish tissue. Based on public policy document.  </t>
  </si>
  <si>
    <t>Polynuclear Aromatic Hydrocarbons (PAH), Total</t>
  </si>
  <si>
    <t>0.0028 (total)</t>
  </si>
  <si>
    <t>0.0311     (total)</t>
  </si>
  <si>
    <t>Total of benzo(a)anthracene, benzo(a)pyrene, benzo(b)fluoranthene, benzo(k)fluoranthene, chrysene, dibenz(a,h)anthracene, and indeno(1,2,3-cd)pyrene</t>
  </si>
  <si>
    <t>Radioactive Substances</t>
  </si>
  <si>
    <t>See 15A NCAC 02B .0211 and .0220 for details</t>
  </si>
  <si>
    <t>40 CFR 141.26 (adopted by reference)</t>
  </si>
  <si>
    <t>Salinity</t>
  </si>
  <si>
    <t xml:space="preserve">See 15A NCAC 02B.0220 </t>
  </si>
  <si>
    <t>Selenium</t>
  </si>
  <si>
    <t>7782-49-2</t>
  </si>
  <si>
    <t>5 (t)</t>
  </si>
  <si>
    <t>71 (t)</t>
  </si>
  <si>
    <t>EPA AWQC 1987</t>
  </si>
  <si>
    <t>Sewage &amp; other wastes</t>
  </si>
  <si>
    <t>See 15A NCAC 02B .0211, .0220 &amp; .0221. Includes sewage, industrial wastes, non-process industrial waste, or other wastes</t>
  </si>
  <si>
    <r>
      <t>Silver</t>
    </r>
    <r>
      <rPr>
        <vertAlign val="superscript"/>
        <sz val="9"/>
        <rFont val="Calibri"/>
        <family val="2"/>
        <scheme val="minor"/>
      </rPr>
      <t>11</t>
    </r>
  </si>
  <si>
    <t>7440-22-4</t>
  </si>
  <si>
    <t>Acute:          Calc (d,h)      Chronic:     0.06 (d)</t>
  </si>
  <si>
    <t>Acute:           1.9 (d) Chronic:      0.1 (d)</t>
  </si>
  <si>
    <t xml:space="preserve"> </t>
  </si>
  <si>
    <t xml:space="preserve">Click to calculate acute freshwater aquatic life standard </t>
  </si>
  <si>
    <t>Silvex</t>
  </si>
  <si>
    <t>93-72-1</t>
  </si>
  <si>
    <t>2,4,5-TP, 2,4,5-Trichlorophenoxypropionoic Acid</t>
  </si>
  <si>
    <t xml:space="preserve">Solids                         </t>
  </si>
  <si>
    <t>See 15A NCAC 02B .0211, .0220 &amp; .0221. Includes floating, settleable &amp; sludge solids.</t>
  </si>
  <si>
    <t>Sulfates</t>
  </si>
  <si>
    <t>NSDWR 2003</t>
  </si>
  <si>
    <t>Suspended Solids</t>
  </si>
  <si>
    <t>10000 (E, Tr+ HQW)</t>
  </si>
  <si>
    <t>20000    (E)</t>
  </si>
  <si>
    <t>Total suspended solids Effluent Limit. See 15A NCAC 02B .0224</t>
  </si>
  <si>
    <t>Temperature</t>
  </si>
  <si>
    <t>NCAC 02B .0208, .0211, and .0220 for details</t>
  </si>
  <si>
    <t>1,1,2,2-Tetrachloroethane</t>
  </si>
  <si>
    <t>79-34-5</t>
  </si>
  <si>
    <t>Acetosol, Acetylene Tetrachloride</t>
  </si>
  <si>
    <t>EPA NRWQC(HH) 2006</t>
  </si>
  <si>
    <t>Tetrachloroethylene</t>
  </si>
  <si>
    <t>127-18-4</t>
  </si>
  <si>
    <t>PERC, PCE, Perchloroethylene</t>
  </si>
  <si>
    <t>Toluene</t>
  </si>
  <si>
    <t>108-88-3</t>
  </si>
  <si>
    <t>Methyl Benzene, Phenyl Methane</t>
  </si>
  <si>
    <t>NC Dept. of Natural Resources and Community Development study 1986</t>
  </si>
  <si>
    <t>Toxaphene</t>
  </si>
  <si>
    <t>8001-35-2</t>
  </si>
  <si>
    <t>Toxic Substances</t>
  </si>
  <si>
    <t>(E)</t>
  </si>
  <si>
    <t>Effluent Limit. See 15A NCAC 02B .0224 for additional requirements</t>
  </si>
  <si>
    <t>Trialkyltin compounds</t>
  </si>
  <si>
    <t>Expressed as Tributyltin</t>
  </si>
  <si>
    <t>EPA NRWQC 2004</t>
  </si>
  <si>
    <t>Trichloroethylene</t>
  </si>
  <si>
    <t>79-01-6</t>
  </si>
  <si>
    <t>TCE</t>
  </si>
  <si>
    <t>Turbidity</t>
  </si>
  <si>
    <t>Streams        ≤ 50 NTU,          Lakes &amp; Reservoirs ≤ 25 NTU (N)</t>
  </si>
  <si>
    <t xml:space="preserve"> ≤ 25 NTU (N)</t>
  </si>
  <si>
    <t xml:space="preserve"> ≤ 10 NTU    (N)</t>
  </si>
  <si>
    <t>See 15A NCAC 02B .0211 and .0220 for more details. NTU = Nephelometric Turbidity Units</t>
  </si>
  <si>
    <t>EPA QCW 1972</t>
  </si>
  <si>
    <t>Vinyl Chloride</t>
  </si>
  <si>
    <t>75-01-4</t>
  </si>
  <si>
    <t>Chloroethylene</t>
  </si>
  <si>
    <r>
      <t>Zinc</t>
    </r>
    <r>
      <rPr>
        <vertAlign val="superscript"/>
        <sz val="9"/>
        <rFont val="Calibri"/>
        <family val="2"/>
        <scheme val="minor"/>
      </rPr>
      <t>11</t>
    </r>
  </si>
  <si>
    <t>7440-66-6</t>
  </si>
  <si>
    <t>Acute:          Calc (d,h) Chronic:      Calc (d,h)</t>
  </si>
  <si>
    <t>Acute:          90 (d) Chronic:     81 (d)</t>
  </si>
  <si>
    <t>The values in these tables do not substitute for any written regulations, nor are they themselves regulations.</t>
  </si>
  <si>
    <t>Hardness-Dependent Metal Calculations</t>
  </si>
  <si>
    <t>Metal</t>
  </si>
  <si>
    <t>Equations for Hardness-Dependent Metals (ug/L)</t>
  </si>
  <si>
    <t>Enter in-stream hardness (mg/L)</t>
  </si>
  <si>
    <t>Calculated standard (ug/L)</t>
  </si>
  <si>
    <t>Cadmium, acute</t>
  </si>
  <si>
    <r>
      <t>WER*[{1.136672-[</t>
    </r>
    <r>
      <rPr>
        <i/>
        <sz val="9"/>
        <rFont val="Calibri"/>
        <family val="2"/>
        <scheme val="minor"/>
      </rPr>
      <t>ln</t>
    </r>
    <r>
      <rPr>
        <sz val="9"/>
        <rFont val="Calibri"/>
        <family val="2"/>
        <scheme val="minor"/>
      </rPr>
      <t xml:space="preserve"> hardness](0.041838)}*e^{0.9151[</t>
    </r>
    <r>
      <rPr>
        <i/>
        <sz val="9"/>
        <rFont val="Calibri"/>
        <family val="2"/>
        <scheme val="minor"/>
      </rPr>
      <t>ln</t>
    </r>
    <r>
      <rPr>
        <sz val="9"/>
        <rFont val="Calibri"/>
        <family val="2"/>
        <scheme val="minor"/>
      </rPr>
      <t xml:space="preserve"> hardness]-3.1485}]</t>
    </r>
  </si>
  <si>
    <t>Cadmium, chronic</t>
  </si>
  <si>
    <r>
      <t>WER*[{1.101672-[</t>
    </r>
    <r>
      <rPr>
        <i/>
        <sz val="9"/>
        <rFont val="Calibri"/>
        <family val="2"/>
        <scheme val="minor"/>
      </rPr>
      <t>ln</t>
    </r>
    <r>
      <rPr>
        <sz val="9"/>
        <rFont val="Calibri"/>
        <family val="2"/>
        <scheme val="minor"/>
      </rPr>
      <t xml:space="preserve"> hardness](0.041838)}*e^{0.7998[</t>
    </r>
    <r>
      <rPr>
        <i/>
        <sz val="9"/>
        <rFont val="Calibri"/>
        <family val="2"/>
        <scheme val="minor"/>
      </rPr>
      <t>ln</t>
    </r>
    <r>
      <rPr>
        <sz val="9"/>
        <rFont val="Calibri"/>
        <family val="2"/>
        <scheme val="minor"/>
      </rPr>
      <t xml:space="preserve"> hardness]-4.4451}]</t>
    </r>
  </si>
  <si>
    <t>Cadmium, acute, trout waters</t>
  </si>
  <si>
    <r>
      <t>WER*[{1.136672-[</t>
    </r>
    <r>
      <rPr>
        <i/>
        <sz val="9"/>
        <rFont val="Calibri"/>
        <family val="2"/>
        <scheme val="minor"/>
      </rPr>
      <t>ln</t>
    </r>
    <r>
      <rPr>
        <sz val="9"/>
        <rFont val="Calibri"/>
        <family val="2"/>
        <scheme val="minor"/>
      </rPr>
      <t xml:space="preserve"> hardness](0.041838)}*e^{0.9151[</t>
    </r>
    <r>
      <rPr>
        <i/>
        <sz val="9"/>
        <rFont val="Calibri"/>
        <family val="2"/>
        <scheme val="minor"/>
      </rPr>
      <t>ln</t>
    </r>
    <r>
      <rPr>
        <sz val="9"/>
        <rFont val="Calibri"/>
        <family val="2"/>
        <scheme val="minor"/>
      </rPr>
      <t xml:space="preserve"> hardness]- 3.6236}]</t>
    </r>
  </si>
  <si>
    <t>Chromium III, acute</t>
  </si>
  <si>
    <r>
      <t>WER*[0.316*e^{0.8190[</t>
    </r>
    <r>
      <rPr>
        <i/>
        <sz val="9"/>
        <rFont val="Calibri"/>
        <family val="2"/>
        <scheme val="minor"/>
      </rPr>
      <t>ln</t>
    </r>
    <r>
      <rPr>
        <sz val="9"/>
        <rFont val="Calibri"/>
        <family val="2"/>
        <scheme val="minor"/>
      </rPr>
      <t xml:space="preserve"> hardness]+3.7256}]</t>
    </r>
  </si>
  <si>
    <t>Chromium III, chronic</t>
  </si>
  <si>
    <r>
      <t>WER*[0.860*e^{0.8190[</t>
    </r>
    <r>
      <rPr>
        <i/>
        <sz val="9"/>
        <rFont val="Calibri"/>
        <family val="2"/>
        <scheme val="minor"/>
      </rPr>
      <t>ln</t>
    </r>
    <r>
      <rPr>
        <sz val="9"/>
        <rFont val="Calibri"/>
        <family val="2"/>
        <scheme val="minor"/>
      </rPr>
      <t xml:space="preserve"> hardness]+0.6848}]</t>
    </r>
  </si>
  <si>
    <t>Copper, acute</t>
  </si>
  <si>
    <r>
      <t>WER*[0.960*e^{0.9422[</t>
    </r>
    <r>
      <rPr>
        <i/>
        <sz val="9"/>
        <rFont val="Calibri"/>
        <family val="2"/>
        <scheme val="minor"/>
      </rPr>
      <t>ln</t>
    </r>
    <r>
      <rPr>
        <sz val="9"/>
        <rFont val="Calibri"/>
        <family val="2"/>
        <scheme val="minor"/>
      </rPr>
      <t xml:space="preserve"> hardness]-1.700}]</t>
    </r>
  </si>
  <si>
    <t>Copper, chronic</t>
  </si>
  <si>
    <r>
      <t>WER*[0.960*e^{0.8545[</t>
    </r>
    <r>
      <rPr>
        <i/>
        <sz val="9"/>
        <rFont val="Calibri"/>
        <family val="2"/>
        <scheme val="minor"/>
      </rPr>
      <t>ln</t>
    </r>
    <r>
      <rPr>
        <sz val="9"/>
        <rFont val="Calibri"/>
        <family val="2"/>
        <scheme val="minor"/>
      </rPr>
      <t xml:space="preserve"> hardness]-1.702}]</t>
    </r>
  </si>
  <si>
    <t>Lead, acute</t>
  </si>
  <si>
    <r>
      <t>WER*[{1.46203-[</t>
    </r>
    <r>
      <rPr>
        <i/>
        <sz val="9"/>
        <rFont val="Calibri"/>
        <family val="2"/>
        <scheme val="minor"/>
      </rPr>
      <t>ln</t>
    </r>
    <r>
      <rPr>
        <sz val="9"/>
        <rFont val="Calibri"/>
        <family val="2"/>
        <scheme val="minor"/>
      </rPr>
      <t xml:space="preserve"> hardness](0.145712)}*e^{1.273[</t>
    </r>
    <r>
      <rPr>
        <i/>
        <sz val="9"/>
        <rFont val="Calibri"/>
        <family val="2"/>
        <scheme val="minor"/>
      </rPr>
      <t>ln</t>
    </r>
    <r>
      <rPr>
        <sz val="9"/>
        <rFont val="Calibri"/>
        <family val="2"/>
        <scheme val="minor"/>
      </rPr>
      <t xml:space="preserve"> hardness]-1.460}]</t>
    </r>
  </si>
  <si>
    <t>Lead, chronic</t>
  </si>
  <si>
    <r>
      <t>WER*[{1.46203-[</t>
    </r>
    <r>
      <rPr>
        <i/>
        <sz val="9"/>
        <rFont val="Calibri"/>
        <family val="2"/>
        <scheme val="minor"/>
      </rPr>
      <t>ln</t>
    </r>
    <r>
      <rPr>
        <sz val="9"/>
        <rFont val="Calibri"/>
        <family val="2"/>
        <scheme val="minor"/>
      </rPr>
      <t xml:space="preserve"> hardness](0.145712)}*e^{1.273[</t>
    </r>
    <r>
      <rPr>
        <i/>
        <sz val="9"/>
        <rFont val="Calibri"/>
        <family val="2"/>
        <scheme val="minor"/>
      </rPr>
      <t>ln</t>
    </r>
    <r>
      <rPr>
        <sz val="9"/>
        <rFont val="Calibri"/>
        <family val="2"/>
        <scheme val="minor"/>
      </rPr>
      <t xml:space="preserve"> hardness]-4.705}]</t>
    </r>
  </si>
  <si>
    <t>Nickel, acute</t>
  </si>
  <si>
    <r>
      <t>WER*[0.998*e^{0.8460[</t>
    </r>
    <r>
      <rPr>
        <i/>
        <sz val="9"/>
        <rFont val="Calibri"/>
        <family val="2"/>
        <scheme val="minor"/>
      </rPr>
      <t>ln</t>
    </r>
    <r>
      <rPr>
        <sz val="9"/>
        <rFont val="Calibri"/>
        <family val="2"/>
        <scheme val="minor"/>
      </rPr>
      <t xml:space="preserve"> hardness]+2.255}]</t>
    </r>
  </si>
  <si>
    <t>Nickel, chronic</t>
  </si>
  <si>
    <r>
      <t>WER*[0.997*e^{0.8460[</t>
    </r>
    <r>
      <rPr>
        <i/>
        <sz val="9"/>
        <rFont val="Calibri"/>
        <family val="2"/>
        <scheme val="minor"/>
      </rPr>
      <t>ln</t>
    </r>
    <r>
      <rPr>
        <sz val="9"/>
        <rFont val="Calibri"/>
        <family val="2"/>
        <scheme val="minor"/>
      </rPr>
      <t xml:space="preserve"> hardness]+0.0584}]</t>
    </r>
  </si>
  <si>
    <t>Silver, acute</t>
  </si>
  <si>
    <r>
      <t>WER*[0.85*e^{1.72[</t>
    </r>
    <r>
      <rPr>
        <i/>
        <sz val="9"/>
        <rFont val="Calibri"/>
        <family val="2"/>
        <scheme val="minor"/>
      </rPr>
      <t>ln</t>
    </r>
    <r>
      <rPr>
        <sz val="9"/>
        <rFont val="Calibri"/>
        <family val="2"/>
        <scheme val="minor"/>
      </rPr>
      <t xml:space="preserve"> hardness]-6.59}]</t>
    </r>
  </si>
  <si>
    <t>Zinc, acute</t>
  </si>
  <si>
    <r>
      <t>WER*[0.978*e^{0.8473[</t>
    </r>
    <r>
      <rPr>
        <i/>
        <sz val="9"/>
        <rFont val="Calibri"/>
        <family val="2"/>
        <scheme val="minor"/>
      </rPr>
      <t>ln</t>
    </r>
    <r>
      <rPr>
        <sz val="9"/>
        <rFont val="Calibri"/>
        <family val="2"/>
        <scheme val="minor"/>
      </rPr>
      <t xml:space="preserve"> hardness]+0.884}]</t>
    </r>
  </si>
  <si>
    <t>Zinc, chronic</t>
  </si>
  <si>
    <r>
      <t>WER*[0.986*e^{0.8473[</t>
    </r>
    <r>
      <rPr>
        <i/>
        <sz val="9"/>
        <rFont val="Calibri"/>
        <family val="2"/>
        <scheme val="minor"/>
      </rPr>
      <t>ln</t>
    </r>
    <r>
      <rPr>
        <sz val="9"/>
        <rFont val="Calibri"/>
        <family val="2"/>
        <scheme val="minor"/>
      </rPr>
      <t xml:space="preserve"> hardness]+0.884}]</t>
    </r>
  </si>
  <si>
    <t>See the Supporting Info tab for information on all footnotes, notes, and abbreviations</t>
  </si>
  <si>
    <t>EPA Nationally Recommended Water Quality Criteria for Aquatic Life &amp; Human Health</t>
  </si>
  <si>
    <t>Below are all Nationally Recommended Water Quality Criteria for which NC does not have a Water Quality Standard for one or more uses</t>
  </si>
  <si>
    <t>Class C</t>
  </si>
  <si>
    <t>Class C &amp; SC</t>
  </si>
  <si>
    <t>Class SC</t>
  </si>
  <si>
    <r>
      <t>Water Supply</t>
    </r>
    <r>
      <rPr>
        <b/>
        <vertAlign val="superscript"/>
        <sz val="9"/>
        <rFont val="Calibri"/>
        <family val="2"/>
        <scheme val="minor"/>
      </rPr>
      <t xml:space="preserve">6                 </t>
    </r>
    <r>
      <rPr>
        <b/>
        <sz val="9"/>
        <rFont val="Calibri"/>
        <family val="2"/>
        <scheme val="minor"/>
      </rPr>
      <t>(WS)</t>
    </r>
  </si>
  <si>
    <r>
      <t>Aquatic Life</t>
    </r>
    <r>
      <rPr>
        <b/>
        <vertAlign val="superscript"/>
        <sz val="9"/>
        <rFont val="Calibri"/>
        <family val="2"/>
        <scheme val="minor"/>
      </rPr>
      <t>1</t>
    </r>
  </si>
  <si>
    <r>
      <t>Fish Consumption</t>
    </r>
    <r>
      <rPr>
        <b/>
        <vertAlign val="superscript"/>
        <sz val="9"/>
        <rFont val="Calibri"/>
        <family val="2"/>
        <scheme val="minor"/>
      </rPr>
      <t xml:space="preserve">3         </t>
    </r>
    <r>
      <rPr>
        <b/>
        <sz val="9"/>
        <rFont val="Calibri"/>
        <family val="2"/>
        <scheme val="minor"/>
      </rPr>
      <t>(FC)</t>
    </r>
  </si>
  <si>
    <r>
      <t>Cancer Endpoint</t>
    </r>
    <r>
      <rPr>
        <b/>
        <vertAlign val="superscript"/>
        <sz val="9"/>
        <rFont val="Calibri"/>
        <family val="2"/>
        <scheme val="minor"/>
      </rPr>
      <t>10</t>
    </r>
    <r>
      <rPr>
        <sz val="9"/>
        <rFont val="Calibri"/>
        <family val="2"/>
        <scheme val="minor"/>
      </rPr>
      <t xml:space="preserve">  </t>
    </r>
    <r>
      <rPr>
        <sz val="8"/>
        <rFont val="Calibri"/>
        <family val="2"/>
        <scheme val="minor"/>
      </rPr>
      <t>(FC &amp; WS)</t>
    </r>
  </si>
  <si>
    <t>Most Recent EPA Criterion Publication Year</t>
  </si>
  <si>
    <t>Is there an NC Aquatic Life Standard?</t>
  </si>
  <si>
    <t>Is there an NC FC or WS Standard?</t>
  </si>
  <si>
    <t>Is the EPA Criterion being reviewed for adoption as a NC Standard?</t>
  </si>
  <si>
    <t>Acenaphthene</t>
  </si>
  <si>
    <t>83-32-9</t>
  </si>
  <si>
    <t>Reviewing 2015 Criterion for FC &amp; WS</t>
  </si>
  <si>
    <t>Acrolein</t>
  </si>
  <si>
    <t>107-02-8</t>
  </si>
  <si>
    <t>Acrylonitrile</t>
  </si>
  <si>
    <t>107-13-1</t>
  </si>
  <si>
    <t>alpha-Hexachlorocyclohexane (HCH)</t>
  </si>
  <si>
    <t>319-84-6</t>
  </si>
  <si>
    <t>Alkalinity</t>
  </si>
  <si>
    <t>The CCC of 20mg/L is a minimum value except where alkalinity is naturally lower, in which case the criterion cannot be lower than 25% of the natural level.</t>
  </si>
  <si>
    <t>alpha-Endosulfan</t>
  </si>
  <si>
    <t>959-98-8</t>
  </si>
  <si>
    <t>See NC standard for Endosulfan</t>
  </si>
  <si>
    <t>Aluminum                          (at a pH of 6.5-9.0)</t>
  </si>
  <si>
    <t>7429-90-5</t>
  </si>
  <si>
    <t>Ammonia</t>
  </si>
  <si>
    <t>7664-41-7</t>
  </si>
  <si>
    <t>pH &amp; temp dependent</t>
  </si>
  <si>
    <t>pH, temp &amp; salinity dependent</t>
  </si>
  <si>
    <t>See EPA Ammonia criteria guidelines for criteria</t>
  </si>
  <si>
    <t>2013 (freshwater) 1989 (saltwater)</t>
  </si>
  <si>
    <t>Reviewing for Aquatic Life</t>
  </si>
  <si>
    <t>Anthracene</t>
  </si>
  <si>
    <t>120-12-7</t>
  </si>
  <si>
    <t>Antimony</t>
  </si>
  <si>
    <t>7440-36-0</t>
  </si>
  <si>
    <t>Asbestos</t>
  </si>
  <si>
    <t>1332-21-4</t>
  </si>
  <si>
    <t>7000000 Fibers/L</t>
  </si>
  <si>
    <t>Benzidine</t>
  </si>
  <si>
    <t>92-87-5</t>
  </si>
  <si>
    <t>Benzo(a)anthracene</t>
  </si>
  <si>
    <t>65-55-3</t>
  </si>
  <si>
    <t>See NC Standard for Total PAHs</t>
  </si>
  <si>
    <t>Benzo(a)pyrene</t>
  </si>
  <si>
    <t>50-32-8</t>
  </si>
  <si>
    <t>Benzo(b)fluoranthene</t>
  </si>
  <si>
    <t>205-99-2</t>
  </si>
  <si>
    <t>Benzo(k)fluoranthene</t>
  </si>
  <si>
    <t>207-08-9</t>
  </si>
  <si>
    <t>beta-Endosulfan</t>
  </si>
  <si>
    <t>Use NC standard for Endosulfan</t>
  </si>
  <si>
    <t>beta-Hexachlorocyclohexane</t>
  </si>
  <si>
    <t>319-85-7</t>
  </si>
  <si>
    <t>Bis(2-Chloro-1-methylethyl) Ether</t>
  </si>
  <si>
    <t>108-60-1</t>
  </si>
  <si>
    <t>Bis(2-Chloroethyl) Ether</t>
  </si>
  <si>
    <t>111-44-4</t>
  </si>
  <si>
    <t>Bis(2-Ethylhexyl) Phthalate</t>
  </si>
  <si>
    <t>117-81-7</t>
  </si>
  <si>
    <t>Bis(Chloromethyl) Ether</t>
  </si>
  <si>
    <t>542-88-1</t>
  </si>
  <si>
    <t>Bromoform</t>
  </si>
  <si>
    <t>75-25-2</t>
  </si>
  <si>
    <t>Butylbenzyl Phthalate</t>
  </si>
  <si>
    <t>85-68-7</t>
  </si>
  <si>
    <t>Cadmium</t>
  </si>
  <si>
    <t>Refer to current NC standard for acute &amp; chronic Cadmium established January 2015. Currently reviewing EPA's 2016 criteria.</t>
  </si>
  <si>
    <t>Carbaryl</t>
  </si>
  <si>
    <t>63-25-2</t>
  </si>
  <si>
    <t>See NC standard</t>
  </si>
  <si>
    <t>Chlorine</t>
  </si>
  <si>
    <t>Acute: 13 Chronic: 7.5</t>
  </si>
  <si>
    <t>Yes, for Freshwater</t>
  </si>
  <si>
    <t>Chlorobenzene</t>
  </si>
  <si>
    <t>108-90-7</t>
  </si>
  <si>
    <t>See NC standard for Chlorinated Benzenes</t>
  </si>
  <si>
    <t>Yes, for WS</t>
  </si>
  <si>
    <t>Chlorodibromomethane</t>
  </si>
  <si>
    <t>124-48-1</t>
  </si>
  <si>
    <t>Chloroform</t>
  </si>
  <si>
    <t>67-66-3</t>
  </si>
  <si>
    <t>2-Chloronaphthalene</t>
  </si>
  <si>
    <t>91-58-7</t>
  </si>
  <si>
    <t>2-Chlorophenol</t>
  </si>
  <si>
    <t>95-57-8</t>
  </si>
  <si>
    <t>See NC standard for Chlorinated Phenols</t>
  </si>
  <si>
    <t>Chlorpyrifos</t>
  </si>
  <si>
    <t>2921-88-2</t>
  </si>
  <si>
    <t>Acute: 0.083 Chronic: 0.041</t>
  </si>
  <si>
    <t>acute: 0.011 chronic: 0.0056</t>
  </si>
  <si>
    <t>Chrysene</t>
  </si>
  <si>
    <t>218-01-9</t>
  </si>
  <si>
    <t>Copper, Total</t>
  </si>
  <si>
    <t>744-05-08</t>
  </si>
  <si>
    <t>NC has aquatic life standards for Dissolved Copper</t>
  </si>
  <si>
    <t>Based on EPA Drinking Water Maximum Contaminant Level Goal (MCLG)</t>
  </si>
  <si>
    <t>Cyanide, Free</t>
  </si>
  <si>
    <t>NC has aquatic life standards for Total Cyanide</t>
  </si>
  <si>
    <t>See NC Standard</t>
  </si>
  <si>
    <t>Dichlorophenoxy acetic acid, Chlorophenoxy Herbicide</t>
  </si>
  <si>
    <t>4,4'-DDD</t>
  </si>
  <si>
    <t>72-54-8</t>
  </si>
  <si>
    <t>4,4'-Dichlorodiphenyldichloroethane</t>
  </si>
  <si>
    <t>4,4'-DDE</t>
  </si>
  <si>
    <t>72-55-9</t>
  </si>
  <si>
    <t>p,p'-Dichlorodiphenyldichloroethylene</t>
  </si>
  <si>
    <t>Diazinon</t>
  </si>
  <si>
    <t>333-41-5</t>
  </si>
  <si>
    <t>Dibenzo(a,h)anthracene</t>
  </si>
  <si>
    <t>53-70-3</t>
  </si>
  <si>
    <t>1,2-Dichlorobenzene</t>
  </si>
  <si>
    <t>95-50-1</t>
  </si>
  <si>
    <t>1,3-Dichlorobenzene</t>
  </si>
  <si>
    <t>541-73-1</t>
  </si>
  <si>
    <t>1,4-Dichlorobenzene</t>
  </si>
  <si>
    <t>106-46-7</t>
  </si>
  <si>
    <t>3,3-Dichlorobenzidine</t>
  </si>
  <si>
    <t>91-94-1</t>
  </si>
  <si>
    <t>1,2-Dichloroethane</t>
  </si>
  <si>
    <t>107-06-2</t>
  </si>
  <si>
    <t>Dichlorobromomethane</t>
  </si>
  <si>
    <t>75-27-4</t>
  </si>
  <si>
    <t>1,1-Dichloroethylene</t>
  </si>
  <si>
    <t>75-35-4</t>
  </si>
  <si>
    <t>2,4-Dichlorophenol</t>
  </si>
  <si>
    <t>120-83-2</t>
  </si>
  <si>
    <t>1,2-Dichloropropane</t>
  </si>
  <si>
    <t>78-87-5</t>
  </si>
  <si>
    <t>1,3-Dichloropropene</t>
  </si>
  <si>
    <t>542-75-6</t>
  </si>
  <si>
    <t>Diethyl Phthalate</t>
  </si>
  <si>
    <t>84-66-2</t>
  </si>
  <si>
    <t>2,4-Dimethylphenol</t>
  </si>
  <si>
    <t>105-67-9</t>
  </si>
  <si>
    <t>See NC Standard for Total Phenolic Compounds</t>
  </si>
  <si>
    <t>Dimethyl Phthalate</t>
  </si>
  <si>
    <t>131-11-3</t>
  </si>
  <si>
    <t>Di-n-Butyl Phthalate</t>
  </si>
  <si>
    <t>84-74-2</t>
  </si>
  <si>
    <t>2,4-Dinitrophenol</t>
  </si>
  <si>
    <t>51-28-5</t>
  </si>
  <si>
    <t>Dinitrophenol</t>
  </si>
  <si>
    <t>25550-58-7</t>
  </si>
  <si>
    <t>2,4-Dinitrotoluene</t>
  </si>
  <si>
    <t>121-14-2</t>
  </si>
  <si>
    <t>1,2-Diphenylhydrazine</t>
  </si>
  <si>
    <t>122-66-7</t>
  </si>
  <si>
    <t>Trans-1,2-Dichloroethylene</t>
  </si>
  <si>
    <t>156-60-5</t>
  </si>
  <si>
    <t>Endosulfan Sulfate</t>
  </si>
  <si>
    <t>1031-07-8</t>
  </si>
  <si>
    <t>Endrin Aldehyde</t>
  </si>
  <si>
    <t>7421-93-4</t>
  </si>
  <si>
    <t>Ethylbenzene</t>
  </si>
  <si>
    <t>100-41-4</t>
  </si>
  <si>
    <t>Fluoranthene</t>
  </si>
  <si>
    <t>206-44-0</t>
  </si>
  <si>
    <t>Fluorene</t>
  </si>
  <si>
    <t>86-73-7</t>
  </si>
  <si>
    <t>gamma-Hexachlorocyclohexane (HCH)</t>
  </si>
  <si>
    <t>Lindane</t>
  </si>
  <si>
    <t>Heptachlor Epoxide</t>
  </si>
  <si>
    <t>1024-57-3</t>
  </si>
  <si>
    <t>acute: 0.52 chronic: 0.0038</t>
  </si>
  <si>
    <t>acute: 0.053 chronic: 0.0036</t>
  </si>
  <si>
    <t>1981 aquatic life, 2015 human health</t>
  </si>
  <si>
    <t>Hexachlorobenzene</t>
  </si>
  <si>
    <t>118-74-1</t>
  </si>
  <si>
    <t>Hexachlorocyclohexane, Technical</t>
  </si>
  <si>
    <t>608-73-1</t>
  </si>
  <si>
    <t>Hexachlorocyclopentadiene</t>
  </si>
  <si>
    <t>77-47-4</t>
  </si>
  <si>
    <t>Hexachloroethane</t>
  </si>
  <si>
    <t>67-72-1</t>
  </si>
  <si>
    <t>Indeno(1,2,3-cd)Pyrene</t>
  </si>
  <si>
    <t>193-39-5</t>
  </si>
  <si>
    <t>Iron</t>
  </si>
  <si>
    <t>7439-89-6</t>
  </si>
  <si>
    <t>EPA approved removal of NC aquatic life standard as part of 2007-2016 Triennial review</t>
  </si>
  <si>
    <t>Isophorone</t>
  </si>
  <si>
    <t>78-59-1</t>
  </si>
  <si>
    <t>Manganese</t>
  </si>
  <si>
    <t>7439-96-5</t>
  </si>
  <si>
    <t>Malathion</t>
  </si>
  <si>
    <t>121-75-5</t>
  </si>
  <si>
    <t>2-Methyl-4,6-Dinitrophenol</t>
  </si>
  <si>
    <t>534-52-1</t>
  </si>
  <si>
    <t>3-Methyl-4-Chlorophenol</t>
  </si>
  <si>
    <t>59-50-7</t>
  </si>
  <si>
    <t>Methylmercury</t>
  </si>
  <si>
    <t>22967-92-6</t>
  </si>
  <si>
    <t>0.3 mg/kg fish tissue</t>
  </si>
  <si>
    <t>Fish tissue criterion</t>
  </si>
  <si>
    <t>Methyl Bromide</t>
  </si>
  <si>
    <t>74-83-9</t>
  </si>
  <si>
    <t>Methylene Chloride</t>
  </si>
  <si>
    <t>75-09-2</t>
  </si>
  <si>
    <t>Nickel</t>
  </si>
  <si>
    <t>7440-02-0</t>
  </si>
  <si>
    <t>Nitrobenzene</t>
  </si>
  <si>
    <t>98-95-3</t>
  </si>
  <si>
    <t>Nitrosamines</t>
  </si>
  <si>
    <t>Nitrosodibutylamine</t>
  </si>
  <si>
    <t>924-16-3</t>
  </si>
  <si>
    <t>Nitrosodiethylamine</t>
  </si>
  <si>
    <t>55-18-5</t>
  </si>
  <si>
    <t>Nitrosopyrrolidine</t>
  </si>
  <si>
    <t>930-55-2</t>
  </si>
  <si>
    <t>N-Nitrosodimethylamine</t>
  </si>
  <si>
    <t>86-30-6</t>
  </si>
  <si>
    <t>N-Nitrosodi-n-Propylamine</t>
  </si>
  <si>
    <t>621-64-7</t>
  </si>
  <si>
    <t>N-Nitrosodiphenylamine</t>
  </si>
  <si>
    <t>Nonylphenols</t>
  </si>
  <si>
    <t>Multiple</t>
  </si>
  <si>
    <t>Pentachlorobenzene</t>
  </si>
  <si>
    <t>608-93-5</t>
  </si>
  <si>
    <t>Pentachlorophenol</t>
  </si>
  <si>
    <t>87-86-5</t>
  </si>
  <si>
    <t>Phenol</t>
  </si>
  <si>
    <t>108-95-2</t>
  </si>
  <si>
    <t>Polychlorinated Biphenols (PCBs)</t>
  </si>
  <si>
    <t>See NC Standard for Total PCB</t>
  </si>
  <si>
    <t>Yes, for FC</t>
  </si>
  <si>
    <t>Pyrene</t>
  </si>
  <si>
    <t>129-00-0</t>
  </si>
  <si>
    <t>2,4,5-TP</t>
  </si>
  <si>
    <t>Hydrogen Sulfide</t>
  </si>
  <si>
    <t>7783-06-4</t>
  </si>
  <si>
    <t>1,2,4,5-Tetrachlorobenzene</t>
  </si>
  <si>
    <t>95-94-3</t>
  </si>
  <si>
    <t>Thallium</t>
  </si>
  <si>
    <t>7440-28-0</t>
  </si>
  <si>
    <t>1,2,4-Trichlorobenzene</t>
  </si>
  <si>
    <t>120-82-1</t>
  </si>
  <si>
    <t>1,1,1-Trichloroethane</t>
  </si>
  <si>
    <t>71-55-6</t>
  </si>
  <si>
    <t>1,1,2-Trichloroethane</t>
  </si>
  <si>
    <t>79-00-5</t>
  </si>
  <si>
    <t>2,4,5-Trichlorophenol</t>
  </si>
  <si>
    <t>95-95-4</t>
  </si>
  <si>
    <t>2,4,6-Trichlorophenol</t>
  </si>
  <si>
    <t>88-06-2</t>
  </si>
  <si>
    <t>The Nationally Recommended Water Quality Criteria values presented in this table are based on the values reported on EPA's Nationally Recommended Water Quality Criteria website as of 7/22/2016.</t>
  </si>
  <si>
    <t>North Carolina Protective Values for Surface Waters</t>
  </si>
  <si>
    <t>These criteria may be based on limited toxicological information and are offered as guidelines only. Contact DWR staff for further information.</t>
  </si>
  <si>
    <r>
      <t xml:space="preserve">Class WS        </t>
    </r>
    <r>
      <rPr>
        <sz val="9"/>
        <color theme="1"/>
        <rFont val="Times New Roman"/>
        <family val="1"/>
      </rPr>
      <t>(I - V)</t>
    </r>
  </si>
  <si>
    <r>
      <t>Primary Recreation</t>
    </r>
    <r>
      <rPr>
        <b/>
        <vertAlign val="superscript"/>
        <sz val="9"/>
        <color theme="1"/>
        <rFont val="Calibri"/>
        <family val="2"/>
        <scheme val="minor"/>
      </rPr>
      <t>8</t>
    </r>
  </si>
  <si>
    <r>
      <t>Water Supply</t>
    </r>
    <r>
      <rPr>
        <b/>
        <vertAlign val="superscript"/>
        <sz val="9"/>
        <color theme="1"/>
        <rFont val="Calibri"/>
        <family val="2"/>
        <scheme val="minor"/>
      </rPr>
      <t>6</t>
    </r>
  </si>
  <si>
    <r>
      <t>Fish Consumption</t>
    </r>
    <r>
      <rPr>
        <b/>
        <vertAlign val="superscript"/>
        <sz val="9"/>
        <color theme="1"/>
        <rFont val="Calibri"/>
        <family val="2"/>
        <scheme val="minor"/>
      </rPr>
      <t>3</t>
    </r>
  </si>
  <si>
    <r>
      <t>Shellfish</t>
    </r>
    <r>
      <rPr>
        <b/>
        <vertAlign val="superscript"/>
        <sz val="9"/>
        <color theme="1"/>
        <rFont val="Calibri"/>
        <family val="2"/>
        <scheme val="minor"/>
      </rPr>
      <t>9</t>
    </r>
  </si>
  <si>
    <r>
      <t>Trout</t>
    </r>
    <r>
      <rPr>
        <b/>
        <vertAlign val="superscript"/>
        <sz val="9"/>
        <color theme="1"/>
        <rFont val="Calibri"/>
        <family val="2"/>
        <scheme val="minor"/>
      </rPr>
      <t>2</t>
    </r>
  </si>
  <si>
    <r>
      <t>Swamp Waters</t>
    </r>
    <r>
      <rPr>
        <b/>
        <vertAlign val="superscript"/>
        <sz val="9"/>
        <color theme="1"/>
        <rFont val="Calibri"/>
        <family val="2"/>
        <scheme val="minor"/>
      </rPr>
      <t>5</t>
    </r>
  </si>
  <si>
    <r>
      <t>High Quality Waters</t>
    </r>
    <r>
      <rPr>
        <b/>
        <vertAlign val="superscript"/>
        <sz val="9"/>
        <color theme="1"/>
        <rFont val="Calibri"/>
        <family val="2"/>
        <scheme val="minor"/>
      </rPr>
      <t>7</t>
    </r>
  </si>
  <si>
    <r>
      <t>Cancer Endpoint</t>
    </r>
    <r>
      <rPr>
        <b/>
        <vertAlign val="superscript"/>
        <sz val="9"/>
        <color theme="1"/>
        <rFont val="Calibri"/>
        <family val="2"/>
        <scheme val="minor"/>
      </rPr>
      <t>10</t>
    </r>
    <r>
      <rPr>
        <b/>
        <sz val="9"/>
        <color theme="1"/>
        <rFont val="Calibri"/>
        <family val="2"/>
        <scheme val="minor"/>
      </rPr>
      <t xml:space="preserve">  </t>
    </r>
    <r>
      <rPr>
        <sz val="8"/>
        <color theme="1"/>
        <rFont val="Calibri"/>
        <family val="2"/>
        <scheme val="minor"/>
      </rPr>
      <t>(FC &amp; WS)</t>
    </r>
  </si>
  <si>
    <r>
      <t xml:space="preserve">Reference Source </t>
    </r>
    <r>
      <rPr>
        <sz val="8"/>
        <color theme="1"/>
        <rFont val="Calibri"/>
        <family val="2"/>
        <scheme val="minor"/>
      </rPr>
      <t>(See supporting info tab)</t>
    </r>
  </si>
  <si>
    <t>1,2-Dihydro-acenaphthylene (non-carcinogen PAH)</t>
  </si>
  <si>
    <t>ECOTOX 1/07</t>
  </si>
  <si>
    <t>Acetaldehyde</t>
  </si>
  <si>
    <t>75-07-0</t>
  </si>
  <si>
    <t>Acetic Aldehyde, Ethanal</t>
  </si>
  <si>
    <t>ECOTOX 6/05</t>
  </si>
  <si>
    <t>Acephate</t>
  </si>
  <si>
    <t>30560-19-1</t>
  </si>
  <si>
    <t>ECOTOX &amp; RAIS 2/07</t>
  </si>
  <si>
    <t>Acetochlor</t>
  </si>
  <si>
    <t>34256-82-1</t>
  </si>
  <si>
    <t>IRIS 1/07; HHWSSA 1989 &amp; 1994</t>
  </si>
  <si>
    <t>Acetone</t>
  </si>
  <si>
    <t>67-64-1</t>
  </si>
  <si>
    <t>2-Propanone</t>
  </si>
  <si>
    <t>IRIS &amp; ECOTOX 1/07</t>
  </si>
  <si>
    <t>Acetophenone</t>
  </si>
  <si>
    <t>98-86-2</t>
  </si>
  <si>
    <t>IRIS &amp; ECOTOX 8/07</t>
  </si>
  <si>
    <t>2-Propenal</t>
  </si>
  <si>
    <t>ECOTOX 7/16</t>
  </si>
  <si>
    <t>Acrylamide</t>
  </si>
  <si>
    <t>79-06-1</t>
  </si>
  <si>
    <t>2-Propenamide</t>
  </si>
  <si>
    <t>IRIS &amp; ECOTOX 10/07</t>
  </si>
  <si>
    <t>Acrylonotrile</t>
  </si>
  <si>
    <t>2-Propenenitrile; ACN; AN; Acrylonitrile; Cyanoethylene; Fumigrain; Vinyl Cyanide</t>
  </si>
  <si>
    <t>ECOTOX 2/07</t>
  </si>
  <si>
    <t>Aluminum Sulfate</t>
  </si>
  <si>
    <t>10043-01-3</t>
  </si>
  <si>
    <t>2-Amino-4,6-Dinitrotoluene</t>
  </si>
  <si>
    <t>35572-78-2</t>
  </si>
  <si>
    <t>2A-DNT</t>
  </si>
  <si>
    <t>ECOTOX 2/07 &amp; RAIS 2/16</t>
  </si>
  <si>
    <t>4-Amino-2,6-Dinitrotoluene</t>
  </si>
  <si>
    <t>19406-51-0</t>
  </si>
  <si>
    <t>4A-DNT</t>
  </si>
  <si>
    <t>Ammonium Sulfate</t>
  </si>
  <si>
    <t>7783-20-2</t>
  </si>
  <si>
    <t>Non-carcinogen PAH</t>
  </si>
  <si>
    <t>ECOTOX 3/05</t>
  </si>
  <si>
    <t>ECOTOX 6/12</t>
  </si>
  <si>
    <t>Atrazine</t>
  </si>
  <si>
    <t>1912-24-9</t>
  </si>
  <si>
    <t>OPPT 2003; RAIS 3/09</t>
  </si>
  <si>
    <t>200000 (t)</t>
  </si>
  <si>
    <t>ECOTOX 9/15 &amp; IRIS 11/08</t>
  </si>
  <si>
    <t>Benefin</t>
  </si>
  <si>
    <t>1861-40-1</t>
  </si>
  <si>
    <t>Bentazon</t>
  </si>
  <si>
    <t>25057-89-0</t>
  </si>
  <si>
    <t>IRIS &amp; ECOTOX 10/10</t>
  </si>
  <si>
    <t>Benzoic Acid</t>
  </si>
  <si>
    <t>65-85-0</t>
  </si>
  <si>
    <t>ECOTOX 9/15 &amp; RAIS 2/16</t>
  </si>
  <si>
    <t>Benzyl Alcohol</t>
  </si>
  <si>
    <t>100-51-6</t>
  </si>
  <si>
    <t>Benzene Methanol</t>
  </si>
  <si>
    <t>ECOTOX &amp; RAIS 6/12</t>
  </si>
  <si>
    <t>Benzyl Chloride</t>
  </si>
  <si>
    <t>100-44-7</t>
  </si>
  <si>
    <t>Alpha-chlorotoluene, Chloromethyl Benzene</t>
  </si>
  <si>
    <t>ECOTOX &amp; IRIS 6/12</t>
  </si>
  <si>
    <t xml:space="preserve">1,1-Biphenyl </t>
  </si>
  <si>
    <t>92-52-4</t>
  </si>
  <si>
    <t>Diphenyl, Phenylbenzene, Bibenzene</t>
  </si>
  <si>
    <t>IRIS &amp; ECOTOX 7/09</t>
  </si>
  <si>
    <t>Bis(2-Chloroethoxy)Methane</t>
  </si>
  <si>
    <t>111-91-1</t>
  </si>
  <si>
    <t>Dichloromethoxy Ethane</t>
  </si>
  <si>
    <t>ECOTOX 9/15 &amp; RAIS 1/07</t>
  </si>
  <si>
    <t>Bis(2-Ethylhexyl)Phthalate</t>
  </si>
  <si>
    <t>DEHP</t>
  </si>
  <si>
    <t>ECOTOX 9/15</t>
  </si>
  <si>
    <t>p-Bromo-diphenyl Ether</t>
  </si>
  <si>
    <t>101-55-3</t>
  </si>
  <si>
    <t>4-Bromo-diphenyl Ether</t>
  </si>
  <si>
    <t>2-Butanone</t>
  </si>
  <si>
    <t>78-93-3</t>
  </si>
  <si>
    <t>Methyl Ethyl Ketone, MEK</t>
  </si>
  <si>
    <t>IRIS &amp; ECOTOX 7/11</t>
  </si>
  <si>
    <t>Butylate</t>
  </si>
  <si>
    <t>2008-41-5</t>
  </si>
  <si>
    <t>Sutan</t>
  </si>
  <si>
    <t>IRIS, ECOTOX &amp; RAIS 1/07</t>
  </si>
  <si>
    <t>n-Butyl Benzene</t>
  </si>
  <si>
    <t>104-51-8</t>
  </si>
  <si>
    <t>1-Phenylbutane</t>
  </si>
  <si>
    <t>ECOTOX 9/15 &amp; RAIS 2/11</t>
  </si>
  <si>
    <t>Butylbenzene Phthalate</t>
  </si>
  <si>
    <t>Total Petroleum Hydrocarbons</t>
  </si>
  <si>
    <t>C5-C8                                  (Aliphatic)</t>
  </si>
  <si>
    <t>600 (S)</t>
  </si>
  <si>
    <t>125 (S)</t>
  </si>
  <si>
    <t>900 (S)</t>
  </si>
  <si>
    <t xml:space="preserve"> n-Hexane as surrogate for aquatic life, water supply &amp; human health. See "Supporting Info" tab for information on (S).</t>
  </si>
  <si>
    <t>ECOTOX 1/10; MADEP toxicity studies 2004, Connecticut technical support document 2012</t>
  </si>
  <si>
    <t>C9-C12                 (Aliphatic)</t>
  </si>
  <si>
    <t>3000 (S)</t>
  </si>
  <si>
    <t>180 (S)</t>
  </si>
  <si>
    <t>10000 (S)</t>
  </si>
  <si>
    <t>5000 (S)</t>
  </si>
  <si>
    <t xml:space="preserve"> Decane as surrogate for aquatic life, water supply &amp; human health. See "Supporting Info" tab for information on (S).</t>
  </si>
  <si>
    <t>MADEP toxicity studies 2004 &amp; EPIWIN 7/03</t>
  </si>
  <si>
    <t>C9-C18                                 (Aliphatic)</t>
  </si>
  <si>
    <r>
      <rPr>
        <sz val="9"/>
        <color theme="1"/>
        <rFont val="Calibri"/>
        <family val="2"/>
        <scheme val="minor"/>
      </rPr>
      <t xml:space="preserve">C9-C32 </t>
    </r>
    <r>
      <rPr>
        <sz val="8"/>
        <color theme="1"/>
        <rFont val="Calibri"/>
        <family val="2"/>
        <scheme val="minor"/>
      </rPr>
      <t xml:space="preserve">                          </t>
    </r>
    <r>
      <rPr>
        <sz val="9"/>
        <color theme="1"/>
        <rFont val="Calibri"/>
        <family val="2"/>
        <scheme val="minor"/>
      </rPr>
      <t>(Aromatic)</t>
    </r>
  </si>
  <si>
    <t>830 (S)</t>
  </si>
  <si>
    <t>4000 (S)</t>
  </si>
  <si>
    <t>pyrene as surrogate. See "Supporting Info" tab for information on (S).</t>
  </si>
  <si>
    <t>RAIS 2/07; surrogate from MADEP studies</t>
  </si>
  <si>
    <t>C19-C36                    (Aliphatic)</t>
  </si>
  <si>
    <t>210 (S)</t>
  </si>
  <si>
    <t>Cyclododecane as surrogate. See "Supporting Info" tab for information on (S).</t>
  </si>
  <si>
    <t>Formerly Sevin 1-Naphtalenol, Methylcarbamate</t>
  </si>
  <si>
    <t>ECOTOX &amp; RAIS 1/07</t>
  </si>
  <si>
    <t>Carbazole</t>
  </si>
  <si>
    <t>86-74-8</t>
  </si>
  <si>
    <t>IRIS, ECOTOX &amp; RAIS 8/12</t>
  </si>
  <si>
    <t>Carbofuran</t>
  </si>
  <si>
    <t>1563-66-2</t>
  </si>
  <si>
    <t>Carbon Disulfide</t>
  </si>
  <si>
    <t>75-15-0</t>
  </si>
  <si>
    <t>Dithiocarbonic Anhydride</t>
  </si>
  <si>
    <t>ECOTOX 9/15 &amp; RAIS 6/12</t>
  </si>
  <si>
    <t>Chlorinated Benzene, Phenyl Chloride</t>
  </si>
  <si>
    <t>ECOTOX 2/11</t>
  </si>
  <si>
    <t>1,2-(o)-Dichlorobenzene</t>
  </si>
  <si>
    <t>Chlorinated Benzene</t>
  </si>
  <si>
    <t>1,3-(m)-Dichlorobenzene</t>
  </si>
  <si>
    <t>1,4-(p)-Dichlorobenzene</t>
  </si>
  <si>
    <t xml:space="preserve"> 608-93-5</t>
  </si>
  <si>
    <t>Chlorothalonil</t>
  </si>
  <si>
    <t>1897-45-6</t>
  </si>
  <si>
    <t>Cobalt</t>
  </si>
  <si>
    <t>7440-48-4</t>
  </si>
  <si>
    <t>RAIS 6/09</t>
  </si>
  <si>
    <t>Cyclohexane</t>
  </si>
  <si>
    <t>110-82-7</t>
  </si>
  <si>
    <t>Dacthal</t>
  </si>
  <si>
    <t>1861-32-1</t>
  </si>
  <si>
    <t>IRIS 7/07</t>
  </si>
  <si>
    <t xml:space="preserve">2,4-DB </t>
  </si>
  <si>
    <t>94-82-6</t>
  </si>
  <si>
    <t>IRIS 8/07</t>
  </si>
  <si>
    <t xml:space="preserve">4,4’-DDD </t>
  </si>
  <si>
    <t>4,4’Dichlorodiphenyldichloroethane</t>
  </si>
  <si>
    <t>RAIS 1/07</t>
  </si>
  <si>
    <t xml:space="preserve">4,4’-DDE </t>
  </si>
  <si>
    <t>P,p’-Dichlorodiphenyldochloroethylene</t>
  </si>
  <si>
    <t>EPA AWQC 2005</t>
  </si>
  <si>
    <t>1,2-Dibromo-3-chloropropane</t>
  </si>
  <si>
    <t>96-12-8</t>
  </si>
  <si>
    <t>Nemagon</t>
  </si>
  <si>
    <t>IRIS 1/07</t>
  </si>
  <si>
    <t xml:space="preserve">1,2 –Dibromomethane </t>
  </si>
  <si>
    <t>106-93-4</t>
  </si>
  <si>
    <t>EDB, Ethylene Dibromide</t>
  </si>
  <si>
    <t>IRIS 8/10</t>
  </si>
  <si>
    <t>Dicamba</t>
  </si>
  <si>
    <t>1918-00-9</t>
  </si>
  <si>
    <t>2,5-Dichloro-6-methoxybenzoic acid</t>
  </si>
  <si>
    <t>Dichloroacetic Acid</t>
  </si>
  <si>
    <t>79-43-6</t>
  </si>
  <si>
    <t>DCAA, DCA</t>
  </si>
  <si>
    <t>1,1-Dichloroethane</t>
  </si>
  <si>
    <t>75-34-3</t>
  </si>
  <si>
    <t>Handbook of Environmental Data-Vershauen/RAIS 6/10</t>
  </si>
  <si>
    <t xml:space="preserve">1,2-cis-Dichloroethylene </t>
  </si>
  <si>
    <t>156-59-2</t>
  </si>
  <si>
    <t>Cis-1,2-dichloroethene</t>
  </si>
  <si>
    <t>IRIS 7/11</t>
  </si>
  <si>
    <t>1,2-Dichloroethylene Mixed Isomers</t>
  </si>
  <si>
    <t>540-59-0</t>
  </si>
  <si>
    <t>RAIS 8/12</t>
  </si>
  <si>
    <t>Dichlorvos</t>
  </si>
  <si>
    <t>62-73-7</t>
  </si>
  <si>
    <t>Breakdown Product of Naled</t>
  </si>
  <si>
    <t>Diethyl Ether</t>
  </si>
  <si>
    <t xml:space="preserve"> 60-29-7</t>
  </si>
  <si>
    <t>Ethyl Ether</t>
  </si>
  <si>
    <t>DEP</t>
  </si>
  <si>
    <t>Dimethoate</t>
  </si>
  <si>
    <t>60-51-5</t>
  </si>
  <si>
    <t>Cygon, o,o-Dimethyl s-(N-methyl)-carbamoylmethyl Dithiophosphate</t>
  </si>
  <si>
    <t>ECOTOX 10/10</t>
  </si>
  <si>
    <t>DMP, Benzenedicarboxylic Acid, Dimethyl Ester</t>
  </si>
  <si>
    <t>Dimethylformamide</t>
  </si>
  <si>
    <t xml:space="preserve"> 66-12-2</t>
  </si>
  <si>
    <t>DMF, DMFA</t>
  </si>
  <si>
    <t>Di-n-butyl Pthalate</t>
  </si>
  <si>
    <t xml:space="preserve"> 84-74-2</t>
  </si>
  <si>
    <t>DBP</t>
  </si>
  <si>
    <t xml:space="preserve">1,3-Dinitrobenzene </t>
  </si>
  <si>
    <t>99-65-0</t>
  </si>
  <si>
    <t>2,6-Dinitrotoluene</t>
  </si>
  <si>
    <t>606-20-2</t>
  </si>
  <si>
    <t>2,6-DNT</t>
  </si>
  <si>
    <t>RAIS 2/07</t>
  </si>
  <si>
    <t>Dinoseb</t>
  </si>
  <si>
    <t>88-85-7</t>
  </si>
  <si>
    <t xml:space="preserve">1,4-Dioxane </t>
  </si>
  <si>
    <t>123-91-1</t>
  </si>
  <si>
    <t>1,4-Diethylene Dioxide</t>
  </si>
  <si>
    <t>Endosulfan, beta</t>
  </si>
  <si>
    <t>33213-65-9</t>
  </si>
  <si>
    <t>Endothall</t>
  </si>
  <si>
    <t>145-73-3</t>
  </si>
  <si>
    <t>EPTC</t>
  </si>
  <si>
    <t>759-94-4</t>
  </si>
  <si>
    <t>s-Ethyl Propylthiocarbamate</t>
  </si>
  <si>
    <t>IRIS 4/07</t>
  </si>
  <si>
    <t>Ethanol</t>
  </si>
  <si>
    <t>64-17-5</t>
  </si>
  <si>
    <t>Ethyl Alcohol</t>
  </si>
  <si>
    <t>ECOTOX 12/10</t>
  </si>
  <si>
    <t>Phenyl Ethane</t>
  </si>
  <si>
    <t>ECOTOX 8/10</t>
  </si>
  <si>
    <t>1,2-Benzacenaphthene</t>
  </si>
  <si>
    <t>ECOTOX 9/10 (freshwater), ECOTOX 9/15 (saltwater)</t>
  </si>
  <si>
    <t>Fluridone</t>
  </si>
  <si>
    <t>59756-60-4</t>
  </si>
  <si>
    <t>Avast, Sonar</t>
  </si>
  <si>
    <t>ECOTOX 4/07</t>
  </si>
  <si>
    <t>Fonofos</t>
  </si>
  <si>
    <t>944-22-9</t>
  </si>
  <si>
    <t>Formaldehyde</t>
  </si>
  <si>
    <t>50-00-0</t>
  </si>
  <si>
    <t>Formalin</t>
  </si>
  <si>
    <t>Hexachlorocyclohexanes</t>
  </si>
  <si>
    <t xml:space="preserve">a-BHC </t>
  </si>
  <si>
    <t>Alpha-BHC, a-HCH</t>
  </si>
  <si>
    <t>b-BHC</t>
  </si>
  <si>
    <t>Beta-BHC, b-HCH</t>
  </si>
  <si>
    <t>d-BHC</t>
  </si>
  <si>
    <t>319-86-8</t>
  </si>
  <si>
    <t>Delta-BHC, d-HCH</t>
  </si>
  <si>
    <t>ECOTOX 9/15 (freshwater), ECOTOX 1/07 (saltwater)</t>
  </si>
  <si>
    <t xml:space="preserve"> Technical</t>
  </si>
  <si>
    <t>HCH</t>
  </si>
  <si>
    <t>Hexachlorocyclo-pentadiene</t>
  </si>
  <si>
    <t>HCCP, Perchlorocyclopentadiene</t>
  </si>
  <si>
    <t>Hexahydro-1,3,5-Trinitro-1,3,5-Triazine</t>
  </si>
  <si>
    <t>121-82-4</t>
  </si>
  <si>
    <t>RDX</t>
  </si>
  <si>
    <t>Hexamine</t>
  </si>
  <si>
    <t>100-97-0</t>
  </si>
  <si>
    <t>HMX</t>
  </si>
  <si>
    <t>2691-41-0</t>
  </si>
  <si>
    <t>Octahydro-1,3,5,7-tetranitro-1,3,5,7-tetrazocine</t>
  </si>
  <si>
    <t>Iodine</t>
  </si>
  <si>
    <t>755-35-62</t>
  </si>
  <si>
    <t>ECOTOX 12/15</t>
  </si>
  <si>
    <t>Isopropyl Benzene</t>
  </si>
  <si>
    <t>98-82-8</t>
  </si>
  <si>
    <t>Cumene, Cumol</t>
  </si>
  <si>
    <t>IRIS &amp; ECOTOX  8/10</t>
  </si>
  <si>
    <t>Isopropyl Ether</t>
  </si>
  <si>
    <t>108-20-3</t>
  </si>
  <si>
    <t>2,2’-Oxybispropane</t>
  </si>
  <si>
    <t>Isopropyl Toluene, p</t>
  </si>
  <si>
    <t>99-87-6</t>
  </si>
  <si>
    <t>4-Cymene</t>
  </si>
  <si>
    <t>ECOTOX 1/10</t>
  </si>
  <si>
    <t>Mancozeb</t>
  </si>
  <si>
    <t>Carbamic Acid, Ethylene-bis</t>
  </si>
  <si>
    <t>Methanol</t>
  </si>
  <si>
    <t>67-56-1</t>
  </si>
  <si>
    <t>Methyl Alcohol</t>
  </si>
  <si>
    <t>RAIS 12/08</t>
  </si>
  <si>
    <t>Methyl Acetate</t>
  </si>
  <si>
    <t>79-20-9</t>
  </si>
  <si>
    <t>ECOTOX 3/08</t>
  </si>
  <si>
    <t>Bromomethane</t>
  </si>
  <si>
    <t>ECOTOX  9/15</t>
  </si>
  <si>
    <t>Methyl Chloride</t>
  </si>
  <si>
    <t>74-87-3</t>
  </si>
  <si>
    <t>Chloromethane</t>
  </si>
  <si>
    <t>IRIS 2/07</t>
  </si>
  <si>
    <t>Methyl Methacrylate</t>
  </si>
  <si>
    <t>80-62-6</t>
  </si>
  <si>
    <t>ECOTOX 2/09</t>
  </si>
  <si>
    <t>Dichloromethane</t>
  </si>
  <si>
    <t>1-Methylnaphthalene</t>
  </si>
  <si>
    <t>90-12-0</t>
  </si>
  <si>
    <t>ECOTOX 9/15 &amp; RAIS 4/10</t>
  </si>
  <si>
    <t xml:space="preserve">2-Methylnaphthalene </t>
  </si>
  <si>
    <t>91-57-6</t>
  </si>
  <si>
    <t>ECOTOX  &amp; IRIS 9/15</t>
  </si>
  <si>
    <t>4-Methyl-2-pentinone</t>
  </si>
  <si>
    <t>108-10-1</t>
  </si>
  <si>
    <t>Methyl Isobutyl Ketone</t>
  </si>
  <si>
    <t>Metolochlor</t>
  </si>
  <si>
    <t>51218-45-2</t>
  </si>
  <si>
    <t>Metribuzin</t>
  </si>
  <si>
    <t>21087-64-9</t>
  </si>
  <si>
    <t>IRIS &amp; ECOTOX 2/07</t>
  </si>
  <si>
    <t>Molybdenum</t>
  </si>
  <si>
    <t>7439-98-7</t>
  </si>
  <si>
    <t>IRIS &amp; ECOTOX 6/09</t>
  </si>
  <si>
    <t>MTBE</t>
  </si>
  <si>
    <t>1634-04-4</t>
  </si>
  <si>
    <t>Methyl Tertiary-butyl Ether</t>
  </si>
  <si>
    <t>ECOTOX 9/15 &amp; CALEPA 1999</t>
  </si>
  <si>
    <t>Naphthalene</t>
  </si>
  <si>
    <t>91-20-3</t>
  </si>
  <si>
    <t>Mothballs</t>
  </si>
  <si>
    <t>IRIS &amp; ECOTOX 8/10</t>
  </si>
  <si>
    <t>Nitrite</t>
  </si>
  <si>
    <t>14797-65-0</t>
  </si>
  <si>
    <t>Mirbane Oil</t>
  </si>
  <si>
    <t>ECOTOX 2/07 &amp; 7/16</t>
  </si>
  <si>
    <t>Nitroglycerin</t>
  </si>
  <si>
    <t>55-63-0</t>
  </si>
  <si>
    <t>1,2,3-Propanetriol Trinitrate</t>
  </si>
  <si>
    <t>ECOTOX 2/07 &amp; RAIS 2/07</t>
  </si>
  <si>
    <t>(N-nitrosodiethyl-amine as surrogate)</t>
  </si>
  <si>
    <t>N-Nitrosodiethyl-amine</t>
  </si>
  <si>
    <t>N-Nitrosodimethyl-amine</t>
  </si>
  <si>
    <t>62-75-9</t>
  </si>
  <si>
    <t>2-Nitrotoluene</t>
  </si>
  <si>
    <t>88-72-2</t>
  </si>
  <si>
    <t>o-Nitrotoluene</t>
  </si>
  <si>
    <t>3-Nitrotoluene</t>
  </si>
  <si>
    <t>99-08-1</t>
  </si>
  <si>
    <t>m-Nitrotoluene</t>
  </si>
  <si>
    <t>4-Nitrotoluene</t>
  </si>
  <si>
    <t>99-99-0</t>
  </si>
  <si>
    <t>p-Nitrotoluene</t>
  </si>
  <si>
    <t>n-Propyl Benzene</t>
  </si>
  <si>
    <t>103-65-1</t>
  </si>
  <si>
    <t>ECOTOX &amp; RAIS 9/15</t>
  </si>
  <si>
    <t>Perchlorate &amp; Salts</t>
  </si>
  <si>
    <t>14797-73-0</t>
  </si>
  <si>
    <t>Phenanthrene</t>
  </si>
  <si>
    <t>85-01-8</t>
  </si>
  <si>
    <t>ECOTOX 4/10</t>
  </si>
  <si>
    <t>Total PAHs</t>
  </si>
  <si>
    <t>Benz(a)anthracene</t>
  </si>
  <si>
    <t>56-55-3</t>
  </si>
  <si>
    <t xml:space="preserve">ECOTOX 7/16 </t>
  </si>
  <si>
    <t>Dibenz(a,h)anthracene</t>
  </si>
  <si>
    <t xml:space="preserve">ECOTOX 1/07 </t>
  </si>
  <si>
    <t>Propenoic Acid</t>
  </si>
  <si>
    <t>79-10-7</t>
  </si>
  <si>
    <t>ECOTOX &amp; IRIS 11/09</t>
  </si>
  <si>
    <t>Pyridine</t>
  </si>
  <si>
    <t>110-86-1</t>
  </si>
  <si>
    <t>ECOTOX 9/15 &amp; IRIS 11/09</t>
  </si>
  <si>
    <t>Strontium</t>
  </si>
  <si>
    <t>7440-24-6</t>
  </si>
  <si>
    <t>Sulfide-Hydrogen Sulfide</t>
  </si>
  <si>
    <t>Terbacil</t>
  </si>
  <si>
    <t>5902-51-2</t>
  </si>
  <si>
    <t>1,1,2,2,-Tetrachloroethane</t>
  </si>
  <si>
    <t>acetosol, acetylene tetrachloride</t>
  </si>
  <si>
    <t>Tetrachloroethylene (PERC)</t>
  </si>
  <si>
    <t>Tetrahydrofuran</t>
  </si>
  <si>
    <t>109-99-9</t>
  </si>
  <si>
    <t>ECOTOX 3/08 &amp; IRIS 12/16</t>
  </si>
  <si>
    <t>Tin</t>
  </si>
  <si>
    <t>7440-31-5</t>
  </si>
  <si>
    <t>HEAST 2/14</t>
  </si>
  <si>
    <t>ECOTOX 8/07</t>
  </si>
  <si>
    <t>2,4,5-Trichlorophenoxyacteic Acid</t>
  </si>
  <si>
    <t>93-76-5</t>
  </si>
  <si>
    <t>2,4,5-T</t>
  </si>
  <si>
    <t>ECOTOX 2/07; EPA Gold Book 1986</t>
  </si>
  <si>
    <t>Ethane Trichloride, Vinyl Trichloride</t>
  </si>
  <si>
    <t>Trichlorofluoromethane</t>
  </si>
  <si>
    <t>75-69-4</t>
  </si>
  <si>
    <t>Freon 11, Frigen 11, Arcton 11</t>
  </si>
  <si>
    <t>1,1,2-Trichloro-1,2,2,-trifluoroethane</t>
  </si>
  <si>
    <t>76-13-1</t>
  </si>
  <si>
    <t>Freon 113</t>
  </si>
  <si>
    <t>1,2,3-Trichloropropane</t>
  </si>
  <si>
    <t>96-16-4</t>
  </si>
  <si>
    <t>1,2,3-TCP</t>
  </si>
  <si>
    <t>IRIS 6/12</t>
  </si>
  <si>
    <t>1,2,4-Trimethylbenzene</t>
  </si>
  <si>
    <t>95-63-6</t>
  </si>
  <si>
    <t>1,3,5- Trimethylbenzene</t>
  </si>
  <si>
    <t>108-67-8</t>
  </si>
  <si>
    <t>Mesitylene</t>
  </si>
  <si>
    <t>ECOTOX 9/15 &amp; RAIS 8/10</t>
  </si>
  <si>
    <t>Trinitrophenylmethylnitramine</t>
  </si>
  <si>
    <t>479-45-8</t>
  </si>
  <si>
    <t>2,4,6-Trinitrotoluene</t>
  </si>
  <si>
    <t>118-96-7</t>
  </si>
  <si>
    <t>TNT</t>
  </si>
  <si>
    <t>Xylene Mixture</t>
  </si>
  <si>
    <t>1330-20-7</t>
  </si>
  <si>
    <t>IRIS &amp; ECOTOX 6/12</t>
  </si>
  <si>
    <t>m-Xylene</t>
  </si>
  <si>
    <t>108-38-3</t>
  </si>
  <si>
    <t>1,3-Dimethylbenzene, Human Health and Water Supply use Xylene Mixture as surrogate</t>
  </si>
  <si>
    <t>p-Xylene</t>
  </si>
  <si>
    <t>106-42-3</t>
  </si>
  <si>
    <t>1,4-Dimethylbenzene, Human Health and Water Supply use Xylene Mixture as surrogate</t>
  </si>
  <si>
    <t>o-Xylene</t>
  </si>
  <si>
    <t>95-47-6</t>
  </si>
  <si>
    <t>1,2-Dimethylbenzene, Human Health and Water Supply use Xylene Mixture as surrogate</t>
  </si>
  <si>
    <t>Supporting Information</t>
  </si>
  <si>
    <t>Notes &amp; Descriptors</t>
  </si>
  <si>
    <t>Calc = hardness-dependent metal standards are calculated based on in-stream hardness</t>
  </si>
  <si>
    <t>(d) = dissolved metal standard.  See 15A NCAC 02B .0211 for more information.</t>
  </si>
  <si>
    <t>(E) = effluent limit for High Quality Waters. See 15A NCAC 02B .0224.</t>
  </si>
  <si>
    <t>(h) = hardness-dependent dissolved metal standard. See below for hardness-dependent dissolved metal equations. See 15A NCAC 02B .0211 for more information.</t>
  </si>
  <si>
    <t>(FC) = Fish Consumption</t>
  </si>
  <si>
    <t>(LD) = limited data.</t>
  </si>
  <si>
    <t>(N) = narrative standard.</t>
  </si>
  <si>
    <t>(P) = public policy document.</t>
  </si>
  <si>
    <t>(s) = toxicity exceeds solubility, no visible sheen or free product in water or on sediment or shoreline per 15A NCAC 02B .0211 &amp; .0220</t>
  </si>
  <si>
    <t xml:space="preserve">(t) = based upon measurement of total recoverable metal. See 15A NCAC 02B .0211 for more information.                                                        </t>
  </si>
  <si>
    <t>(Tr + HQW) = trout waters also listed ar High Quality Waters.</t>
  </si>
  <si>
    <t>WER = Water Effects Ratio. See 15A NCAC 02B .0211 for more information.</t>
  </si>
  <si>
    <t xml:space="preserve">(WS) = Water Supply.                                                        </t>
  </si>
  <si>
    <t>Designated Use Definitions</t>
  </si>
  <si>
    <r>
      <t xml:space="preserve">(1) </t>
    </r>
    <r>
      <rPr>
        <u/>
        <sz val="11"/>
        <rFont val="Calibri"/>
        <family val="2"/>
        <scheme val="minor"/>
      </rPr>
      <t>Aquatic Life</t>
    </r>
    <r>
      <rPr>
        <sz val="11"/>
        <rFont val="Calibri"/>
        <family val="2"/>
        <scheme val="minor"/>
      </rPr>
      <t xml:space="preserve"> standards protect both fresh and saltwater aquatic organisms to promote biological integrity. See 15A NCAC 02B .0211  and .0220. </t>
    </r>
  </si>
  <si>
    <r>
      <rPr>
        <sz val="11"/>
        <rFont val="Calibri"/>
        <family val="2"/>
        <scheme val="minor"/>
      </rPr>
      <t xml:space="preserve">(2) </t>
    </r>
    <r>
      <rPr>
        <u/>
        <sz val="11"/>
        <rFont val="Calibri"/>
        <family val="2"/>
        <scheme val="minor"/>
      </rPr>
      <t>Trout Waters</t>
    </r>
    <r>
      <rPr>
        <sz val="11"/>
        <rFont val="Calibri"/>
        <family val="2"/>
        <scheme val="minor"/>
      </rPr>
      <t xml:space="preserve"> are protected for natural trout propagation and survival of stocked trout.  See 15A NCAC 02B .0101 and .0301 as well as .0224 for trout waters that are also HQW.</t>
    </r>
  </si>
  <si>
    <r>
      <rPr>
        <sz val="11"/>
        <rFont val="Calibri"/>
        <family val="2"/>
        <scheme val="minor"/>
      </rPr>
      <t xml:space="preserve">(3) </t>
    </r>
    <r>
      <rPr>
        <u/>
        <sz val="11"/>
        <rFont val="Calibri"/>
        <family val="2"/>
        <scheme val="minor"/>
      </rPr>
      <t>Fish Consumption</t>
    </r>
    <r>
      <rPr>
        <sz val="11"/>
        <rFont val="Calibri"/>
        <family val="2"/>
        <scheme val="minor"/>
      </rPr>
      <t xml:space="preserve"> standards are based on consumption of fish (including shellfish) tissue. These standards are commonly referred to as "Human Health" standards.  See 15A NCAC 02B .0208.</t>
    </r>
  </si>
  <si>
    <r>
      <t xml:space="preserve">(4) </t>
    </r>
    <r>
      <rPr>
        <u/>
        <sz val="11"/>
        <rFont val="Calibri"/>
        <family val="2"/>
        <scheme val="minor"/>
      </rPr>
      <t>Secondary Recreation</t>
    </r>
    <r>
      <rPr>
        <sz val="11"/>
        <rFont val="Calibri"/>
        <family val="2"/>
        <scheme val="minor"/>
      </rPr>
      <t xml:space="preserve"> standards apply to activities in surface waters that result in incidental body contact. See 15A NCAC 02B .0211 and .0220.  </t>
    </r>
  </si>
  <si>
    <r>
      <t xml:space="preserve">(5) </t>
    </r>
    <r>
      <rPr>
        <u/>
        <sz val="11"/>
        <rFont val="Calibri"/>
        <family val="2"/>
        <scheme val="minor"/>
      </rPr>
      <t>Swamp Waters</t>
    </r>
    <r>
      <rPr>
        <sz val="11"/>
        <rFont val="Calibri"/>
        <family val="2"/>
        <scheme val="minor"/>
      </rPr>
      <t xml:space="preserve"> have low velocities and other natural characteristics which are different from adjacent streams. See 15A NCAC 02B .0101.</t>
    </r>
  </si>
  <si>
    <r>
      <rPr>
        <sz val="11"/>
        <rFont val="Calibri"/>
        <family val="2"/>
        <scheme val="minor"/>
      </rPr>
      <t xml:space="preserve">(6) </t>
    </r>
    <r>
      <rPr>
        <u/>
        <sz val="11"/>
        <rFont val="Calibri"/>
        <family val="2"/>
        <scheme val="minor"/>
      </rPr>
      <t>Water Supply</t>
    </r>
    <r>
      <rPr>
        <sz val="11"/>
        <rFont val="Calibri"/>
        <family val="2"/>
        <scheme val="minor"/>
      </rPr>
      <t xml:space="preserve"> standards are applicable to all Water Supply Classifications (WS I-V) and are based on consumption of fish and water. See 15A NCAC 02B .0208, .0212, .0214, .0215, .0216, and .0218.</t>
    </r>
  </si>
  <si>
    <r>
      <rPr>
        <sz val="11"/>
        <rFont val="Calibri"/>
        <family val="2"/>
        <scheme val="minor"/>
      </rPr>
      <t xml:space="preserve">(7) </t>
    </r>
    <r>
      <rPr>
        <u/>
        <sz val="11"/>
        <rFont val="Calibri"/>
        <family val="2"/>
        <scheme val="minor"/>
      </rPr>
      <t>High Quality Waters</t>
    </r>
    <r>
      <rPr>
        <sz val="11"/>
        <rFont val="Calibri"/>
        <family val="2"/>
        <scheme val="minor"/>
      </rPr>
      <t xml:space="preserve"> are a subset of waters with quality higher than the standards and are described in 15A NCAC 02B .0101 and .0224.</t>
    </r>
  </si>
  <si>
    <r>
      <rPr>
        <sz val="11"/>
        <rFont val="Calibri"/>
        <family val="2"/>
        <scheme val="minor"/>
      </rPr>
      <t xml:space="preserve">(8) </t>
    </r>
    <r>
      <rPr>
        <u/>
        <sz val="11"/>
        <rFont val="Calibri"/>
        <family val="2"/>
        <scheme val="minor"/>
      </rPr>
      <t>Primary Recreation</t>
    </r>
    <r>
      <rPr>
        <sz val="11"/>
        <rFont val="Calibri"/>
        <family val="2"/>
        <scheme val="minor"/>
      </rPr>
      <t xml:space="preserve"> standards apply to activities in surface waters that result in full-body contact. See 15A NCAC 02B .0219 and .0222.  </t>
    </r>
  </si>
  <si>
    <r>
      <t xml:space="preserve">(9) </t>
    </r>
    <r>
      <rPr>
        <u/>
        <sz val="11"/>
        <rFont val="Calibri"/>
        <family val="2"/>
        <scheme val="minor"/>
      </rPr>
      <t>Shellfish Area</t>
    </r>
    <r>
      <rPr>
        <sz val="11"/>
        <rFont val="Calibri"/>
        <family val="2"/>
        <scheme val="minor"/>
      </rPr>
      <t xml:space="preserve"> standards apply to surface waters that are used for shellfishing for market purposes. See 15A NCAC 02B .0221.</t>
    </r>
  </si>
  <si>
    <r>
      <rPr>
        <sz val="11"/>
        <rFont val="Calibri"/>
        <family val="2"/>
        <scheme val="minor"/>
      </rPr>
      <t xml:space="preserve">(10) </t>
    </r>
    <r>
      <rPr>
        <u/>
        <sz val="11"/>
        <rFont val="Calibri"/>
        <family val="2"/>
        <scheme val="minor"/>
      </rPr>
      <t>Carcinogens</t>
    </r>
    <r>
      <rPr>
        <sz val="11"/>
        <rFont val="Calibri"/>
        <family val="2"/>
        <scheme val="minor"/>
      </rPr>
      <t xml:space="preserve"> are listed in 15A NCAC 02B .0208 and relate to Human Health water quality standards which include fish consumption and water supply. All standards in this table that are designated as carcinogens were calculated from oral cancer slope values obtained through EPA's Integrated Risk Information System (IRIS).</t>
    </r>
  </si>
  <si>
    <r>
      <t xml:space="preserve">(11) Acute &amp; chronic values for all metals on the NC 02B Standards table are based on the following language in 15A NCAC 02B .0211: </t>
    </r>
    <r>
      <rPr>
        <b/>
        <sz val="11"/>
        <rFont val="Calibri"/>
        <family val="2"/>
        <scheme val="minor"/>
      </rPr>
      <t>Acute</t>
    </r>
    <r>
      <rPr>
        <sz val="11"/>
        <rFont val="Calibri"/>
        <family val="2"/>
        <scheme val="minor"/>
      </rPr>
      <t xml:space="preserve"> = "</t>
    </r>
    <r>
      <rPr>
        <i/>
        <sz val="11"/>
        <rFont val="Calibri"/>
        <family val="2"/>
        <scheme val="minor"/>
      </rPr>
      <t>Compliance with acute instream metals standards shall only be evaluated using an average of two or more samples collected with one hour."</t>
    </r>
    <r>
      <rPr>
        <sz val="11"/>
        <rFont val="Calibri"/>
        <family val="2"/>
        <scheme val="minor"/>
      </rPr>
      <t xml:space="preserve"> </t>
    </r>
    <r>
      <rPr>
        <b/>
        <sz val="11"/>
        <rFont val="Calibri"/>
        <family val="2"/>
        <scheme val="minor"/>
      </rPr>
      <t>Chronic</t>
    </r>
    <r>
      <rPr>
        <sz val="11"/>
        <rFont val="Calibri"/>
        <family val="2"/>
        <scheme val="minor"/>
      </rPr>
      <t xml:space="preserve"> = "</t>
    </r>
    <r>
      <rPr>
        <i/>
        <sz val="11"/>
        <rFont val="Calibri"/>
        <family val="2"/>
        <scheme val="minor"/>
      </rPr>
      <t>Compliance with chronic instream metals standards shall only be evaluated using averages of a minimum of four samples taken on consecutive days, or as a 96-hour average"</t>
    </r>
  </si>
  <si>
    <t>Reference Sources</t>
  </si>
  <si>
    <r>
      <rPr>
        <u/>
        <sz val="11"/>
        <rFont val="Calibri"/>
        <family val="2"/>
        <scheme val="minor"/>
      </rPr>
      <t>40 CFR</t>
    </r>
    <r>
      <rPr>
        <sz val="11"/>
        <rFont val="Calibri"/>
        <family val="2"/>
        <scheme val="minor"/>
      </rPr>
      <t xml:space="preserve"> = Code of Federal Regulations - Title 40</t>
    </r>
  </si>
  <si>
    <r>
      <rPr>
        <u/>
        <sz val="11"/>
        <rFont val="Calibri"/>
        <family val="2"/>
        <scheme val="minor"/>
      </rPr>
      <t>EPA AWQC</t>
    </r>
    <r>
      <rPr>
        <sz val="11"/>
        <rFont val="Calibri"/>
        <family val="2"/>
        <scheme val="minor"/>
      </rPr>
      <t xml:space="preserve"> = Enviromental Protection Agency Ambient Water Quality Criteria</t>
    </r>
  </si>
  <si>
    <r>
      <rPr>
        <u/>
        <sz val="11"/>
        <rFont val="Calibri"/>
        <family val="2"/>
        <scheme val="minor"/>
      </rPr>
      <t>EPA QCW</t>
    </r>
    <r>
      <rPr>
        <sz val="11"/>
        <rFont val="Calibri"/>
        <family val="2"/>
        <scheme val="minor"/>
      </rPr>
      <t xml:space="preserve"> = Enviromental Protection Agency  Quality Criteria for Water</t>
    </r>
  </si>
  <si>
    <r>
      <t>EPA NRWQC</t>
    </r>
    <r>
      <rPr>
        <sz val="11"/>
        <rFont val="Calibri"/>
        <family val="2"/>
        <scheme val="minor"/>
      </rPr>
      <t xml:space="preserve"> = Environmental Protection Agency Nationally Recommended Water Quality Criteria. (FC) denotes Fish consumption, (WS) denotes water supply, and (AL) denotes aquatic life Water Quality Criteria.</t>
    </r>
  </si>
  <si>
    <r>
      <t>ECOTOX</t>
    </r>
    <r>
      <rPr>
        <sz val="11"/>
        <rFont val="Calibri"/>
        <family val="2"/>
        <scheme val="minor"/>
      </rPr>
      <t xml:space="preserve"> = The ECOTOXicology knowledgebase.</t>
    </r>
  </si>
  <si>
    <r>
      <t>FDA NSSP</t>
    </r>
    <r>
      <rPr>
        <sz val="11"/>
        <rFont val="Calibri"/>
        <family val="2"/>
        <scheme val="minor"/>
      </rPr>
      <t xml:space="preserve"> = US Food &amp; Drug Administration National Shellfish Sanitation Program.</t>
    </r>
  </si>
  <si>
    <r>
      <t>GEI-CED</t>
    </r>
    <r>
      <rPr>
        <sz val="11"/>
        <rFont val="Calibri"/>
        <family val="2"/>
        <scheme val="minor"/>
      </rPr>
      <t xml:space="preserve"> = GEI Consultants-Chadwick Ecological Division. Reviewed EPA 2001 Update of Ambient Water Quality Criteria for Cadmium.</t>
    </r>
  </si>
  <si>
    <r>
      <t>IRIS</t>
    </r>
    <r>
      <rPr>
        <sz val="11"/>
        <rFont val="Calibri"/>
        <family val="2"/>
        <scheme val="minor"/>
      </rPr>
      <t xml:space="preserve"> = Integrated Risk Information System.</t>
    </r>
  </si>
  <si>
    <r>
      <t>NPDWR</t>
    </r>
    <r>
      <rPr>
        <sz val="11"/>
        <rFont val="Calibri"/>
        <family val="2"/>
        <scheme val="minor"/>
      </rPr>
      <t xml:space="preserve"> = National Primary Drinking Water Regulations (EPA)</t>
    </r>
  </si>
  <si>
    <r>
      <t>NSDWR</t>
    </r>
    <r>
      <rPr>
        <sz val="11"/>
        <rFont val="Calibri"/>
        <family val="2"/>
        <scheme val="minor"/>
      </rPr>
      <t xml:space="preserve"> = National Secondary Drinking Water Regulations (EPA)</t>
    </r>
  </si>
  <si>
    <r>
      <t>RAIS</t>
    </r>
    <r>
      <rPr>
        <sz val="11"/>
        <rFont val="Calibri"/>
        <family val="2"/>
        <scheme val="minor"/>
      </rPr>
      <t xml:space="preserve"> = The Risk Assessment Information System</t>
    </r>
  </si>
  <si>
    <t>Aluminum</t>
  </si>
  <si>
    <t>RAIS 1/09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</si>
</sst>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
  </numFmts>
  <fonts count="48" x14ac:knownFonts="1">
    <font>
      <sz val="11"/>
      <color theme="1"/>
      <name val="Calibri"/>
      <family val="2"/>
      <scheme val="minor"/>
    </font>
    <font>
      <u/>
      <sz val="11"/>
      <color theme="10"/>
      <name val="Calibri"/>
      <family val="2"/>
      <scheme val="minor"/>
    </font>
    <font>
      <u/>
      <sz val="11"/>
      <color rgb="FFFF0000"/>
      <name val="Calibri"/>
      <family val="2"/>
      <scheme val="minor"/>
    </font>
    <font>
      <b/>
      <sz val="8"/>
      <color theme="8"/>
      <name val="Calibri"/>
      <family val="2"/>
      <scheme val="minor"/>
    </font>
    <font>
      <sz val="9"/>
      <color theme="8"/>
      <name val="Calibri"/>
      <family val="2"/>
      <scheme val="minor"/>
    </font>
    <font>
      <sz val="9"/>
      <color rgb="FFFF0000"/>
      <name val="Calibri"/>
      <family val="2"/>
      <scheme val="minor"/>
    </font>
    <font>
      <sz val="9"/>
      <color rgb="FFC00000"/>
      <name val="Calibri"/>
      <family val="2"/>
      <scheme val="minor"/>
    </font>
    <font>
      <sz val="11"/>
      <color theme="8"/>
      <name val="Calibri"/>
      <family val="2"/>
      <scheme val="minor"/>
    </font>
    <font>
      <b/>
      <sz val="11"/>
      <color theme="1"/>
      <name val="Calibri"/>
      <family val="2"/>
      <scheme val="minor"/>
    </font>
    <font>
      <u/>
      <sz val="11"/>
      <color theme="1"/>
      <name val="Calibri"/>
      <family val="2"/>
      <scheme val="minor"/>
    </font>
    <font>
      <sz val="11"/>
      <name val="Calibri"/>
      <family val="2"/>
      <scheme val="minor"/>
    </font>
    <font>
      <u/>
      <sz val="11"/>
      <name val="Calibri"/>
      <family val="2"/>
      <scheme val="minor"/>
    </font>
    <font>
      <sz val="10"/>
      <color theme="1"/>
      <name val="Calibri"/>
      <family val="2"/>
      <scheme val="minor"/>
    </font>
    <font>
      <sz val="10"/>
      <name val="Calibri"/>
      <family val="2"/>
      <scheme val="minor"/>
    </font>
    <font>
      <u/>
      <sz val="10"/>
      <name val="Calibri"/>
      <family val="2"/>
      <scheme val="minor"/>
    </font>
    <font>
      <b/>
      <sz val="12"/>
      <name val="Calibri"/>
      <family val="2"/>
      <scheme val="minor"/>
    </font>
    <font>
      <sz val="9"/>
      <name val="Calibri"/>
      <family val="2"/>
      <scheme val="minor"/>
    </font>
    <font>
      <b/>
      <sz val="11"/>
      <color rgb="FFC00000"/>
      <name val="Calibri"/>
      <family val="2"/>
      <scheme val="minor"/>
    </font>
    <font>
      <b/>
      <sz val="10"/>
      <name val="Calibri"/>
      <family val="2"/>
      <scheme val="minor"/>
    </font>
    <font>
      <sz val="8"/>
      <name val="Calibri"/>
      <family val="2"/>
      <scheme val="minor"/>
    </font>
    <font>
      <b/>
      <sz val="10"/>
      <color theme="1"/>
      <name val="Calibri"/>
      <family val="2"/>
      <scheme val="minor"/>
    </font>
    <font>
      <b/>
      <sz val="9"/>
      <name val="Calibri"/>
      <family val="2"/>
      <scheme val="minor"/>
    </font>
    <font>
      <b/>
      <vertAlign val="superscript"/>
      <sz val="9"/>
      <name val="Calibri"/>
      <family val="2"/>
      <scheme val="minor"/>
    </font>
    <font>
      <i/>
      <sz val="9"/>
      <name val="Calibri"/>
      <family val="2"/>
      <scheme val="minor"/>
    </font>
    <font>
      <b/>
      <sz val="11"/>
      <name val="Calibri"/>
      <family val="2"/>
      <scheme val="minor"/>
    </font>
    <font>
      <sz val="20"/>
      <color theme="1"/>
      <name val="Baskerville Old Face"/>
      <family val="1"/>
    </font>
    <font>
      <sz val="8"/>
      <color theme="1"/>
      <name val="Calibri"/>
      <family val="2"/>
      <scheme val="minor"/>
    </font>
    <font>
      <b/>
      <sz val="8"/>
      <color theme="1"/>
      <name val="Calibri"/>
      <family val="2"/>
      <scheme val="minor"/>
    </font>
    <font>
      <u/>
      <sz val="10"/>
      <color theme="1"/>
      <name val="Calibri"/>
      <family val="2"/>
      <scheme val="minor"/>
    </font>
    <font>
      <sz val="9"/>
      <color theme="1"/>
      <name val="Calibri"/>
      <family val="2"/>
      <scheme val="minor"/>
    </font>
    <font>
      <b/>
      <sz val="9"/>
      <color theme="1"/>
      <name val="Calibri"/>
      <family val="2"/>
      <scheme val="minor"/>
    </font>
    <font>
      <b/>
      <vertAlign val="superscript"/>
      <sz val="9"/>
      <color theme="1"/>
      <name val="Calibri"/>
      <family val="2"/>
      <scheme val="minor"/>
    </font>
    <font>
      <sz val="9"/>
      <color theme="1"/>
      <name val="Times New Roman"/>
      <family val="1"/>
    </font>
    <font>
      <sz val="12"/>
      <color theme="8"/>
      <name val="Calibri"/>
      <family val="2"/>
      <scheme val="minor"/>
    </font>
    <font>
      <sz val="10"/>
      <color rgb="FFC00000"/>
      <name val="Calibri"/>
      <family val="2"/>
      <scheme val="minor"/>
    </font>
    <font>
      <sz val="8"/>
      <color rgb="FFC00000"/>
      <name val="Calibri"/>
      <family val="2"/>
      <scheme val="minor"/>
    </font>
    <font>
      <sz val="9"/>
      <name val="Times New Roman"/>
      <family val="1"/>
    </font>
    <font>
      <sz val="20"/>
      <name val="Baskerville Old Face"/>
      <family val="1"/>
    </font>
    <font>
      <sz val="14"/>
      <name val="Calibri"/>
      <family val="2"/>
      <scheme val="minor"/>
    </font>
    <font>
      <vertAlign val="subscript"/>
      <sz val="9"/>
      <name val="Calibri"/>
      <family val="2"/>
      <scheme val="minor"/>
    </font>
    <font>
      <vertAlign val="superscript"/>
      <sz val="9"/>
      <name val="Calibri"/>
      <family val="2"/>
      <scheme val="minor"/>
    </font>
    <font>
      <i/>
      <sz val="11"/>
      <name val="Calibri"/>
      <family val="2"/>
      <scheme val="minor"/>
    </font>
    <font>
      <sz val="12"/>
      <name val="Calibri"/>
      <family val="2"/>
      <scheme val="minor"/>
    </font>
    <font>
      <sz val="18"/>
      <name val="Baskerville Old Face"/>
      <family val="1"/>
    </font>
    <font>
      <sz val="12"/>
      <color theme="1"/>
      <name val="Calibri"/>
      <family val="2"/>
      <scheme val="minor"/>
    </font>
    <font>
      <sz val="11"/>
      <color theme="1"/>
      <name val="Calibri"/>
      <family val="2"/>
      <scheme val="minor"/>
    </font>
    <font>
      <sz val="10"/>
      <color theme="1"/>
      <name val="Calibri"/>
      <family val="2"/>
      <scheme val="minor"/>
    </font>
    <font>
      <sz val="11"/>
      <color rgb="FFC00000"/>
      <name val="Calibri"/>
      <family val="2"/>
      <scheme val="minor"/>
    </font>
  </fonts>
  <fills count="15">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7" tint="0.59996337778862885"/>
        <bgColor indexed="64"/>
      </patternFill>
    </fill>
    <fill>
      <patternFill patternType="solid">
        <fgColor theme="7" tint="0.59999389629810485"/>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auto="1"/>
      </bottom>
      <diagonal/>
    </border>
    <border>
      <left style="thin">
        <color indexed="64"/>
      </left>
      <right/>
      <top/>
      <bottom style="thin">
        <color indexed="64"/>
      </bottom>
      <diagonal/>
    </border>
    <border>
      <left style="thin">
        <color indexed="64"/>
      </left>
      <right/>
      <top/>
      <bottom/>
      <diagonal/>
    </border>
    <border>
      <left style="medium">
        <color theme="8"/>
      </left>
      <right/>
      <top style="medium">
        <color theme="8"/>
      </top>
      <bottom/>
      <diagonal/>
    </border>
    <border>
      <left/>
      <right/>
      <top style="medium">
        <color theme="8"/>
      </top>
      <bottom/>
      <diagonal/>
    </border>
    <border>
      <left/>
      <right style="medium">
        <color theme="8"/>
      </right>
      <top style="medium">
        <color theme="8"/>
      </top>
      <bottom/>
      <diagonal/>
    </border>
    <border>
      <left style="medium">
        <color theme="8"/>
      </left>
      <right/>
      <top/>
      <bottom/>
      <diagonal/>
    </border>
    <border>
      <left/>
      <right style="medium">
        <color theme="8"/>
      </right>
      <top/>
      <bottom/>
      <diagonal/>
    </border>
    <border>
      <left style="medium">
        <color theme="8"/>
      </left>
      <right/>
      <top/>
      <bottom style="medium">
        <color theme="8"/>
      </bottom>
      <diagonal/>
    </border>
    <border>
      <left/>
      <right/>
      <top/>
      <bottom style="medium">
        <color theme="8"/>
      </bottom>
      <diagonal/>
    </border>
    <border>
      <left/>
      <right style="medium">
        <color theme="8"/>
      </right>
      <top/>
      <bottom style="medium">
        <color theme="8"/>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medium">
        <color auto="1"/>
      </right>
      <top/>
      <bottom style="thin">
        <color indexed="64"/>
      </bottom>
      <diagonal/>
    </border>
    <border>
      <left style="medium">
        <color auto="1"/>
      </left>
      <right/>
      <top/>
      <bottom style="thin">
        <color auto="1"/>
      </bottom>
      <diagonal/>
    </border>
    <border>
      <left/>
      <right style="medium">
        <color auto="1"/>
      </right>
      <top style="thin">
        <color indexed="64"/>
      </top>
      <bottom style="thin">
        <color indexed="64"/>
      </bottom>
      <diagonal/>
    </border>
    <border>
      <left style="medium">
        <color auto="1"/>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medium">
        <color theme="8"/>
      </right>
      <top/>
      <bottom/>
      <diagonal/>
    </border>
    <border>
      <left style="medium">
        <color rgb="FF7030A0"/>
      </left>
      <right/>
      <top style="medium">
        <color rgb="FF7030A0"/>
      </top>
      <bottom/>
      <diagonal/>
    </border>
    <border>
      <left/>
      <right/>
      <top style="medium">
        <color rgb="FF7030A0"/>
      </top>
      <bottom/>
      <diagonal/>
    </border>
    <border>
      <left/>
      <right style="medium">
        <color rgb="FF7030A0"/>
      </right>
      <top style="medium">
        <color rgb="FF7030A0"/>
      </top>
      <bottom/>
      <diagonal/>
    </border>
    <border>
      <left style="medium">
        <color rgb="FF7030A0"/>
      </left>
      <right/>
      <top/>
      <bottom/>
      <diagonal/>
    </border>
    <border>
      <left/>
      <right style="medium">
        <color rgb="FF7030A0"/>
      </right>
      <top/>
      <bottom/>
      <diagonal/>
    </border>
    <border>
      <left style="medium">
        <color rgb="FF7030A0"/>
      </left>
      <right/>
      <top/>
      <bottom style="medium">
        <color rgb="FF7030A0"/>
      </bottom>
      <diagonal/>
    </border>
    <border>
      <left/>
      <right/>
      <top/>
      <bottom style="medium">
        <color rgb="FF7030A0"/>
      </bottom>
      <diagonal/>
    </border>
    <border>
      <left/>
      <right style="medium">
        <color rgb="FF7030A0"/>
      </right>
      <top/>
      <bottom style="medium">
        <color rgb="FF7030A0"/>
      </bottom>
      <diagonal/>
    </border>
    <border>
      <left style="medium">
        <color theme="8"/>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medium">
        <color auto="1"/>
      </right>
      <top style="thin">
        <color auto="1"/>
      </top>
      <bottom/>
      <diagonal/>
    </border>
    <border>
      <left style="thin">
        <color indexed="64"/>
      </left>
      <right style="medium">
        <color auto="1"/>
      </right>
      <top/>
      <bottom style="thin">
        <color indexed="64"/>
      </bottom>
      <diagonal/>
    </border>
    <border>
      <left style="medium">
        <color auto="1"/>
      </left>
      <right style="thin">
        <color auto="1"/>
      </right>
      <top style="thin">
        <color auto="1"/>
      </top>
      <bottom/>
      <diagonal/>
    </border>
    <border>
      <left style="medium">
        <color auto="1"/>
      </left>
      <right style="thin">
        <color indexed="64"/>
      </right>
      <top/>
      <bottom style="medium">
        <color auto="1"/>
      </bottom>
      <diagonal/>
    </border>
    <border>
      <left style="thin">
        <color indexed="64"/>
      </left>
      <right style="thin">
        <color indexed="64"/>
      </right>
      <top/>
      <bottom style="medium">
        <color auto="1"/>
      </bottom>
      <diagonal/>
    </border>
    <border>
      <left style="thin">
        <color indexed="64"/>
      </left>
      <right style="medium">
        <color auto="1"/>
      </right>
      <top/>
      <bottom style="medium">
        <color auto="1"/>
      </bottom>
      <diagonal/>
    </border>
    <border>
      <left style="thin">
        <color indexed="64"/>
      </left>
      <right/>
      <top style="thin">
        <color indexed="64"/>
      </top>
      <bottom style="medium">
        <color auto="1"/>
      </bottom>
      <diagonal/>
    </border>
    <border>
      <left/>
      <right/>
      <top style="thin">
        <color indexed="64"/>
      </top>
      <bottom style="medium">
        <color auto="1"/>
      </bottom>
      <diagonal/>
    </border>
    <border>
      <left/>
      <right style="thin">
        <color indexed="64"/>
      </right>
      <top style="thin">
        <color indexed="64"/>
      </top>
      <bottom style="medium">
        <color auto="1"/>
      </bottom>
      <diagonal/>
    </border>
    <border>
      <left/>
      <right style="thin">
        <color indexed="64"/>
      </right>
      <top/>
      <bottom style="medium">
        <color auto="1"/>
      </bottom>
      <diagonal/>
    </border>
    <border>
      <left style="medium">
        <color auto="1"/>
      </left>
      <right/>
      <top style="thin">
        <color indexed="64"/>
      </top>
      <bottom style="thin">
        <color indexed="64"/>
      </bottom>
      <diagonal/>
    </border>
    <border>
      <left/>
      <right style="medium">
        <color auto="1"/>
      </right>
      <top style="thin">
        <color indexed="64"/>
      </top>
      <bottom/>
      <diagonal/>
    </border>
    <border>
      <left style="medium">
        <color auto="1"/>
      </left>
      <right/>
      <top style="thin">
        <color auto="1"/>
      </top>
      <bottom/>
      <diagonal/>
    </border>
    <border>
      <left style="medium">
        <color auto="1"/>
      </left>
      <right/>
      <top/>
      <bottom style="medium">
        <color auto="1"/>
      </bottom>
      <diagonal/>
    </border>
    <border>
      <left style="thin">
        <color indexed="64"/>
      </left>
      <right/>
      <top/>
      <bottom style="medium">
        <color auto="1"/>
      </bottom>
      <diagonal/>
    </border>
    <border>
      <left/>
      <right/>
      <top/>
      <bottom style="medium">
        <color auto="1"/>
      </bottom>
      <diagonal/>
    </border>
    <border>
      <left/>
      <right/>
      <top style="thin">
        <color indexed="64"/>
      </top>
      <bottom/>
      <diagonal/>
    </border>
    <border>
      <left/>
      <right style="medium">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464">
    <xf numFmtId="0" fontId="0" fillId="0" borderId="0" xfId="0"/>
    <xf numFmtId="0" fontId="4" fillId="0" borderId="1" xfId="0" applyFont="1" applyBorder="1" applyAlignment="1">
      <alignment horizontal="center" vertical="center"/>
    </xf>
    <xf numFmtId="0" fontId="0" fillId="0" borderId="0" xfId="0" applyFill="1"/>
    <xf numFmtId="0" fontId="0" fillId="0" borderId="0" xfId="0" applyFill="1" applyAlignment="1">
      <alignment vertical="center"/>
    </xf>
    <xf numFmtId="0" fontId="5" fillId="0" borderId="1" xfId="0" applyFont="1" applyBorder="1" applyAlignment="1">
      <alignment horizontal="center" vertical="center" wrapText="1"/>
    </xf>
    <xf numFmtId="0" fontId="13" fillId="3" borderId="0" xfId="0" applyFont="1" applyFill="1" applyBorder="1"/>
    <xf numFmtId="0" fontId="10" fillId="3" borderId="0" xfId="0" applyFont="1" applyFill="1" applyBorder="1"/>
    <xf numFmtId="0" fontId="0" fillId="3" borderId="0" xfId="0" applyFont="1" applyFill="1" applyBorder="1" applyAlignment="1"/>
    <xf numFmtId="0" fontId="0" fillId="3" borderId="0" xfId="0" applyFont="1" applyFill="1" applyBorder="1" applyAlignment="1">
      <alignment wrapText="1"/>
    </xf>
    <xf numFmtId="0" fontId="0" fillId="3" borderId="12" xfId="0" applyFont="1" applyFill="1" applyBorder="1"/>
    <xf numFmtId="0" fontId="0" fillId="3" borderId="13" xfId="0" applyFont="1" applyFill="1" applyBorder="1" applyAlignment="1">
      <alignment wrapText="1"/>
    </xf>
    <xf numFmtId="0" fontId="4" fillId="0" borderId="1" xfId="0" applyFont="1" applyBorder="1" applyAlignment="1">
      <alignment horizontal="center" vertical="center" wrapText="1"/>
    </xf>
    <xf numFmtId="0" fontId="6" fillId="6" borderId="1" xfId="0" applyFont="1" applyFill="1" applyBorder="1" applyAlignment="1" applyProtection="1">
      <alignment horizontal="center" vertical="center"/>
    </xf>
    <xf numFmtId="0" fontId="16" fillId="0" borderId="2" xfId="0" applyFont="1" applyFill="1" applyBorder="1" applyAlignment="1">
      <alignment horizontal="center" vertical="center" wrapText="1"/>
    </xf>
    <xf numFmtId="0" fontId="19" fillId="0" borderId="2" xfId="0" applyFont="1" applyBorder="1" applyAlignment="1">
      <alignment horizontal="center" vertical="center"/>
    </xf>
    <xf numFmtId="0" fontId="10" fillId="0" borderId="0" xfId="0" applyFont="1" applyFill="1"/>
    <xf numFmtId="0" fontId="10" fillId="0" borderId="0" xfId="0" applyFont="1"/>
    <xf numFmtId="0" fontId="16" fillId="0" borderId="1" xfId="0" applyFont="1" applyBorder="1" applyAlignment="1">
      <alignment horizontal="center" vertical="center"/>
    </xf>
    <xf numFmtId="0" fontId="19" fillId="0" borderId="1" xfId="0" applyFont="1" applyBorder="1" applyAlignment="1">
      <alignment horizontal="center" vertical="center"/>
    </xf>
    <xf numFmtId="0" fontId="16" fillId="0" borderId="1" xfId="0" applyFont="1" applyBorder="1" applyAlignment="1">
      <alignment horizontal="center" vertical="center" wrapText="1"/>
    </xf>
    <xf numFmtId="0" fontId="10" fillId="0" borderId="0" xfId="0" applyFont="1" applyFill="1" applyAlignment="1">
      <alignment vertical="center"/>
    </xf>
    <xf numFmtId="0" fontId="19" fillId="0" borderId="1" xfId="0" applyFont="1" applyBorder="1" applyAlignment="1">
      <alignment horizontal="center" vertical="center" wrapText="1"/>
    </xf>
    <xf numFmtId="0" fontId="12" fillId="3" borderId="0" xfId="0" applyFont="1" applyFill="1"/>
    <xf numFmtId="0" fontId="1" fillId="0" borderId="1" xfId="1" applyBorder="1" applyAlignment="1">
      <alignment horizontal="center" vertical="center" wrapText="1"/>
    </xf>
    <xf numFmtId="0" fontId="2" fillId="3" borderId="32" xfId="1" applyFont="1" applyFill="1" applyBorder="1" applyAlignment="1">
      <alignment horizontal="center" vertical="center"/>
    </xf>
    <xf numFmtId="0" fontId="0" fillId="3" borderId="0" xfId="0" applyFill="1"/>
    <xf numFmtId="0" fontId="13" fillId="3" borderId="0" xfId="0" applyFont="1" applyFill="1" applyBorder="1" applyAlignment="1">
      <alignment horizontal="center"/>
    </xf>
    <xf numFmtId="0" fontId="20" fillId="4" borderId="1" xfId="0" applyFont="1" applyFill="1" applyBorder="1" applyAlignment="1">
      <alignment horizontal="center" vertical="center"/>
    </xf>
    <xf numFmtId="0" fontId="20" fillId="4" borderId="1" xfId="1" applyFont="1" applyFill="1" applyBorder="1" applyAlignment="1">
      <alignment horizontal="center" vertical="center"/>
    </xf>
    <xf numFmtId="0" fontId="0" fillId="0" borderId="0" xfId="0" applyFont="1"/>
    <xf numFmtId="0" fontId="9" fillId="3" borderId="0" xfId="1" applyFont="1" applyFill="1" applyBorder="1" applyAlignment="1">
      <alignment horizontal="center" vertical="center"/>
    </xf>
    <xf numFmtId="0" fontId="9" fillId="3" borderId="32" xfId="1" applyFont="1" applyFill="1" applyBorder="1" applyAlignment="1">
      <alignment horizontal="center" vertical="center"/>
    </xf>
    <xf numFmtId="0" fontId="28" fillId="3" borderId="8" xfId="1" applyFont="1" applyFill="1" applyBorder="1" applyAlignment="1">
      <alignment vertical="center"/>
    </xf>
    <xf numFmtId="0" fontId="28" fillId="3" borderId="0" xfId="1" applyFont="1" applyFill="1" applyBorder="1" applyAlignment="1">
      <alignment vertical="center"/>
    </xf>
    <xf numFmtId="0" fontId="29" fillId="0" borderId="2" xfId="0" applyFont="1" applyFill="1" applyBorder="1" applyAlignment="1">
      <alignment horizontal="center" vertical="center" wrapText="1"/>
    </xf>
    <xf numFmtId="0" fontId="29" fillId="0" borderId="2" xfId="0" applyFont="1" applyBorder="1" applyAlignment="1">
      <alignment horizontal="center" vertical="center" wrapText="1"/>
    </xf>
    <xf numFmtId="0" fontId="27" fillId="0" borderId="2" xfId="0" applyFont="1" applyBorder="1" applyAlignment="1">
      <alignment horizontal="center" vertical="center" wrapText="1"/>
    </xf>
    <xf numFmtId="0" fontId="29" fillId="0" borderId="1" xfId="0" applyFont="1" applyFill="1" applyBorder="1" applyAlignment="1">
      <alignment horizontal="center" vertical="center" wrapText="1"/>
    </xf>
    <xf numFmtId="0" fontId="29"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26" fillId="0" borderId="1" xfId="0" applyFont="1" applyFill="1" applyBorder="1" applyAlignment="1">
      <alignment horizontal="center" vertical="center" wrapText="1"/>
    </xf>
    <xf numFmtId="0" fontId="26" fillId="0" borderId="1" xfId="0" applyFont="1" applyBorder="1" applyAlignment="1">
      <alignment horizontal="center" vertical="center" wrapText="1"/>
    </xf>
    <xf numFmtId="0" fontId="29" fillId="0" borderId="1" xfId="0" applyFont="1" applyBorder="1" applyAlignment="1">
      <alignment horizontal="center" vertical="center"/>
    </xf>
    <xf numFmtId="0" fontId="26" fillId="0" borderId="1" xfId="0" applyFont="1" applyBorder="1" applyAlignment="1">
      <alignment horizontal="center" vertical="center"/>
    </xf>
    <xf numFmtId="0" fontId="0" fillId="0" borderId="1" xfId="0" applyFont="1" applyBorder="1"/>
    <xf numFmtId="0" fontId="0" fillId="0" borderId="0" xfId="0" applyFont="1" applyFill="1" applyAlignment="1">
      <alignment vertical="center"/>
    </xf>
    <xf numFmtId="0" fontId="30" fillId="0" borderId="1" xfId="0" applyFont="1" applyBorder="1" applyAlignment="1">
      <alignment horizontal="center" vertical="center" wrapText="1"/>
    </xf>
    <xf numFmtId="14" fontId="29" fillId="0" borderId="1" xfId="0" applyNumberFormat="1" applyFont="1" applyBorder="1" applyAlignment="1">
      <alignment horizontal="center" vertical="center"/>
    </xf>
    <xf numFmtId="0" fontId="8" fillId="0" borderId="0" xfId="0" applyFont="1" applyFill="1" applyBorder="1" applyAlignment="1">
      <alignment vertical="center"/>
    </xf>
    <xf numFmtId="0" fontId="29" fillId="0" borderId="0" xfId="0" applyFont="1" applyFill="1" applyBorder="1" applyAlignment="1">
      <alignment vertical="center" wrapText="1"/>
    </xf>
    <xf numFmtId="0" fontId="29" fillId="0" borderId="0" xfId="0" applyFont="1" applyFill="1" applyBorder="1" applyAlignment="1">
      <alignment horizontal="center" vertical="center" wrapText="1"/>
    </xf>
    <xf numFmtId="0" fontId="29" fillId="0" borderId="0" xfId="0" applyFont="1" applyFill="1" applyBorder="1" applyAlignment="1">
      <alignment horizontal="center" vertical="center"/>
    </xf>
    <xf numFmtId="2" fontId="29" fillId="0" borderId="0" xfId="0" applyNumberFormat="1" applyFont="1" applyFill="1" applyBorder="1" applyAlignment="1">
      <alignment horizontal="center" vertical="center" wrapText="1"/>
    </xf>
    <xf numFmtId="0" fontId="29" fillId="11" borderId="1" xfId="0" applyFont="1" applyFill="1" applyBorder="1" applyAlignment="1">
      <alignment horizontal="center" vertical="center" wrapText="1"/>
    </xf>
    <xf numFmtId="0" fontId="29" fillId="7" borderId="1" xfId="0" applyFont="1" applyFill="1" applyBorder="1" applyAlignment="1">
      <alignment horizontal="center" vertical="center" wrapText="1"/>
    </xf>
    <xf numFmtId="0" fontId="29" fillId="8" borderId="1" xfId="0" applyFont="1" applyFill="1" applyBorder="1" applyAlignment="1">
      <alignment horizontal="center" vertical="center" wrapText="1"/>
    </xf>
    <xf numFmtId="0" fontId="29" fillId="9" borderId="1" xfId="0" applyFont="1" applyFill="1" applyBorder="1" applyAlignment="1">
      <alignment horizontal="center" vertical="center" wrapText="1"/>
    </xf>
    <xf numFmtId="0" fontId="29" fillId="3" borderId="2" xfId="0" applyFont="1" applyFill="1" applyBorder="1" applyAlignment="1">
      <alignment horizontal="center" vertical="center" wrapText="1"/>
    </xf>
    <xf numFmtId="0" fontId="29" fillId="3" borderId="1" xfId="0" applyFont="1" applyFill="1" applyBorder="1" applyAlignment="1">
      <alignment horizontal="center" vertical="center" wrapText="1"/>
    </xf>
    <xf numFmtId="0" fontId="33" fillId="3" borderId="0" xfId="0" applyFont="1" applyFill="1" applyBorder="1" applyAlignment="1">
      <alignment horizontal="left" vertical="center" wrapText="1"/>
    </xf>
    <xf numFmtId="0" fontId="12" fillId="3" borderId="34" xfId="0" applyFont="1" applyFill="1" applyBorder="1"/>
    <xf numFmtId="0" fontId="12" fillId="3" borderId="13" xfId="0" applyFont="1" applyFill="1" applyBorder="1"/>
    <xf numFmtId="0" fontId="0" fillId="3" borderId="12" xfId="0" applyFont="1" applyFill="1" applyBorder="1" applyAlignment="1">
      <alignment vertical="center"/>
    </xf>
    <xf numFmtId="0" fontId="12" fillId="3" borderId="0" xfId="0" applyFont="1" applyFill="1" applyAlignment="1">
      <alignment vertical="center"/>
    </xf>
    <xf numFmtId="0" fontId="19" fillId="5"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0" fillId="3" borderId="0" xfId="0" applyFont="1" applyFill="1" applyBorder="1" applyAlignment="1">
      <alignment vertical="center" wrapText="1"/>
    </xf>
    <xf numFmtId="0" fontId="0" fillId="3" borderId="13" xfId="0" applyFont="1" applyFill="1" applyBorder="1" applyAlignment="1">
      <alignment vertical="center" wrapText="1"/>
    </xf>
    <xf numFmtId="0" fontId="0" fillId="2"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2" fillId="3" borderId="20" xfId="1" applyFont="1" applyFill="1" applyBorder="1" applyAlignment="1">
      <alignment horizontal="center" vertical="center"/>
    </xf>
    <xf numFmtId="0" fontId="2" fillId="3" borderId="0" xfId="1" applyFont="1" applyFill="1" applyBorder="1" applyAlignment="1">
      <alignment horizontal="center" vertical="center"/>
    </xf>
    <xf numFmtId="0" fontId="18" fillId="5" borderId="5" xfId="1" applyFont="1" applyFill="1" applyBorder="1" applyAlignment="1">
      <alignment horizontal="center" vertical="center"/>
    </xf>
    <xf numFmtId="0" fontId="16" fillId="4" borderId="30" xfId="0" applyFont="1" applyFill="1" applyBorder="1" applyAlignment="1">
      <alignment horizontal="center" vertical="center"/>
    </xf>
    <xf numFmtId="0" fontId="16" fillId="0" borderId="2" xfId="0" applyFont="1" applyBorder="1" applyAlignment="1">
      <alignment horizontal="center" vertical="center"/>
    </xf>
    <xf numFmtId="0" fontId="16" fillId="0" borderId="2" xfId="0" applyFont="1" applyBorder="1" applyAlignment="1">
      <alignment horizontal="center" vertical="center" wrapText="1"/>
    </xf>
    <xf numFmtId="0" fontId="16" fillId="4" borderId="25" xfId="0" applyFont="1" applyFill="1" applyBorder="1" applyAlignment="1">
      <alignment horizontal="center" vertical="center" wrapText="1"/>
    </xf>
    <xf numFmtId="0" fontId="19" fillId="4" borderId="25" xfId="0" applyFont="1" applyFill="1" applyBorder="1" applyAlignment="1">
      <alignment horizontal="center" vertical="center" wrapText="1"/>
    </xf>
    <xf numFmtId="0" fontId="16" fillId="7" borderId="1" xfId="0" applyFont="1" applyFill="1" applyBorder="1" applyAlignment="1">
      <alignment horizontal="center" vertical="center" wrapText="1"/>
    </xf>
    <xf numFmtId="3" fontId="16" fillId="0" borderId="1" xfId="0" applyNumberFormat="1" applyFont="1" applyBorder="1" applyAlignment="1">
      <alignment horizontal="center" vertical="center" wrapText="1"/>
    </xf>
    <xf numFmtId="164" fontId="16" fillId="0" borderId="1" xfId="0" applyNumberFormat="1" applyFont="1" applyBorder="1" applyAlignment="1">
      <alignment horizontal="center" vertical="center" wrapText="1"/>
    </xf>
    <xf numFmtId="49" fontId="16" fillId="0" borderId="1" xfId="0" applyNumberFormat="1" applyFont="1" applyBorder="1" applyAlignment="1">
      <alignment horizontal="center" vertical="center" wrapText="1"/>
    </xf>
    <xf numFmtId="0" fontId="21" fillId="0" borderId="1" xfId="0" applyFont="1" applyBorder="1" applyAlignment="1">
      <alignment horizontal="center" vertical="center" wrapText="1"/>
    </xf>
    <xf numFmtId="0" fontId="16" fillId="0" borderId="1" xfId="0" applyFont="1" applyBorder="1" applyAlignment="1">
      <alignment wrapText="1"/>
    </xf>
    <xf numFmtId="0" fontId="16" fillId="0" borderId="1" xfId="0" applyFont="1" applyBorder="1" applyAlignment="1">
      <alignment horizontal="left" vertical="center" wrapText="1"/>
    </xf>
    <xf numFmtId="0" fontId="16" fillId="0" borderId="1" xfId="0" applyFont="1" applyFill="1" applyBorder="1" applyAlignment="1">
      <alignment horizontal="left" vertical="center" wrapText="1"/>
    </xf>
    <xf numFmtId="0" fontId="16" fillId="0" borderId="1" xfId="0" applyFont="1" applyBorder="1"/>
    <xf numFmtId="49" fontId="16" fillId="0" borderId="1" xfId="0" applyNumberFormat="1" applyFont="1" applyBorder="1" applyAlignment="1">
      <alignment horizontal="center" vertical="center"/>
    </xf>
    <xf numFmtId="0" fontId="6" fillId="0" borderId="1" xfId="0" applyFont="1" applyBorder="1" applyAlignment="1">
      <alignment horizontal="center" vertical="center"/>
    </xf>
    <xf numFmtId="0" fontId="35" fillId="0" borderId="1" xfId="0" applyFont="1" applyBorder="1" applyAlignment="1">
      <alignment horizontal="center" vertical="center" wrapText="1"/>
    </xf>
    <xf numFmtId="0" fontId="16" fillId="0" borderId="26" xfId="0" applyFont="1" applyFill="1" applyBorder="1" applyAlignment="1">
      <alignment horizontal="center" vertical="center" wrapText="1"/>
    </xf>
    <xf numFmtId="0" fontId="29" fillId="5" borderId="1" xfId="0" applyFont="1" applyFill="1" applyBorder="1" applyAlignment="1">
      <alignment horizontal="center" vertical="center" wrapText="1"/>
    </xf>
    <xf numFmtId="0" fontId="29" fillId="5" borderId="3" xfId="0" applyFont="1" applyFill="1" applyBorder="1" applyAlignment="1">
      <alignment horizontal="center" vertical="center" wrapText="1"/>
    </xf>
    <xf numFmtId="0" fontId="26" fillId="5" borderId="3" xfId="0" applyFont="1" applyFill="1" applyBorder="1" applyAlignment="1">
      <alignment horizontal="center" vertical="center" wrapText="1"/>
    </xf>
    <xf numFmtId="0" fontId="16" fillId="5" borderId="3" xfId="0" applyFont="1" applyFill="1" applyBorder="1" applyAlignment="1">
      <alignment horizontal="center" vertical="center" wrapText="1"/>
    </xf>
    <xf numFmtId="0" fontId="19" fillId="5" borderId="3" xfId="0" applyFont="1" applyFill="1" applyBorder="1" applyAlignment="1">
      <alignment horizontal="center" vertical="center" wrapText="1"/>
    </xf>
    <xf numFmtId="0" fontId="16" fillId="5" borderId="3" xfId="0" applyFont="1" applyFill="1" applyBorder="1" applyAlignment="1">
      <alignment horizontal="center" vertical="center"/>
    </xf>
    <xf numFmtId="0" fontId="29" fillId="5" borderId="31" xfId="0" applyFont="1" applyFill="1" applyBorder="1" applyAlignment="1">
      <alignment horizontal="center" vertical="center" wrapText="1"/>
    </xf>
    <xf numFmtId="0" fontId="16" fillId="4" borderId="33" xfId="0" applyFont="1" applyFill="1" applyBorder="1" applyAlignment="1">
      <alignment horizontal="center" vertical="center" wrapText="1"/>
    </xf>
    <xf numFmtId="0" fontId="16" fillId="5" borderId="5" xfId="0" applyFont="1" applyFill="1" applyBorder="1" applyAlignment="1">
      <alignment horizontal="center" vertical="center" wrapText="1"/>
    </xf>
    <xf numFmtId="0" fontId="16" fillId="11" borderId="1" xfId="0" applyFont="1" applyFill="1" applyBorder="1" applyAlignment="1">
      <alignment horizontal="center" vertical="center" wrapText="1"/>
    </xf>
    <xf numFmtId="0" fontId="16" fillId="8" borderId="1" xfId="0" applyFont="1" applyFill="1" applyBorder="1" applyAlignment="1">
      <alignment horizontal="center" vertical="center" wrapText="1"/>
    </xf>
    <xf numFmtId="0" fontId="16" fillId="9" borderId="1" xfId="0" applyFont="1" applyFill="1" applyBorder="1" applyAlignment="1">
      <alignment horizontal="center" vertical="center" wrapText="1"/>
    </xf>
    <xf numFmtId="0" fontId="0" fillId="3" borderId="10" xfId="0" applyFill="1" applyBorder="1"/>
    <xf numFmtId="0" fontId="0" fillId="3" borderId="11" xfId="0" applyFill="1" applyBorder="1"/>
    <xf numFmtId="0" fontId="8" fillId="3" borderId="12" xfId="0" applyFont="1" applyFill="1" applyBorder="1"/>
    <xf numFmtId="0" fontId="0" fillId="3" borderId="0" xfId="0" applyFill="1" applyBorder="1"/>
    <xf numFmtId="0" fontId="0" fillId="3" borderId="13" xfId="0" applyFill="1" applyBorder="1"/>
    <xf numFmtId="0" fontId="0" fillId="3" borderId="12" xfId="0" applyFill="1" applyBorder="1"/>
    <xf numFmtId="0" fontId="0" fillId="3" borderId="14" xfId="0" applyFill="1" applyBorder="1"/>
    <xf numFmtId="0" fontId="0" fillId="3" borderId="15" xfId="0" applyFill="1" applyBorder="1"/>
    <xf numFmtId="0" fontId="0" fillId="3" borderId="16" xfId="0" applyFill="1" applyBorder="1"/>
    <xf numFmtId="0" fontId="29" fillId="14" borderId="1" xfId="0" applyFont="1" applyFill="1" applyBorder="1" applyAlignment="1">
      <alignment horizontal="center" vertical="center" wrapText="1"/>
    </xf>
    <xf numFmtId="0" fontId="29" fillId="13" borderId="1" xfId="0" applyFont="1" applyFill="1" applyBorder="1" applyAlignment="1">
      <alignment horizontal="center" vertical="center" wrapText="1"/>
    </xf>
    <xf numFmtId="0" fontId="38" fillId="0" borderId="0" xfId="1" applyFont="1" applyFill="1" applyBorder="1" applyAlignment="1">
      <alignment vertical="center"/>
    </xf>
    <xf numFmtId="0" fontId="24" fillId="3" borderId="0" xfId="0" applyFont="1" applyFill="1" applyBorder="1" applyAlignment="1">
      <alignment horizontal="center" vertical="center"/>
    </xf>
    <xf numFmtId="0" fontId="10" fillId="3" borderId="0" xfId="0" applyFont="1" applyFill="1" applyBorder="1" applyAlignment="1">
      <alignment horizontal="center"/>
    </xf>
    <xf numFmtId="0" fontId="11" fillId="3" borderId="0" xfId="0" applyFont="1" applyFill="1" applyBorder="1" applyAlignment="1">
      <alignment vertical="center" wrapText="1"/>
    </xf>
    <xf numFmtId="0" fontId="6" fillId="0" borderId="1" xfId="0" applyFont="1" applyBorder="1" applyAlignment="1">
      <alignment horizontal="center" vertical="center" wrapText="1"/>
    </xf>
    <xf numFmtId="0" fontId="0" fillId="0" borderId="0" xfId="0" applyFont="1" applyAlignment="1">
      <alignment horizontal="center" vertical="center"/>
    </xf>
    <xf numFmtId="0" fontId="14" fillId="3" borderId="7" xfId="1" applyFont="1" applyFill="1" applyBorder="1" applyAlignment="1">
      <alignment horizontal="center" vertical="center"/>
    </xf>
    <xf numFmtId="0" fontId="14" fillId="3" borderId="6" xfId="1" applyFont="1" applyFill="1" applyBorder="1" applyAlignment="1">
      <alignment horizontal="center" vertical="center"/>
    </xf>
    <xf numFmtId="0" fontId="10" fillId="0" borderId="1" xfId="0" applyFont="1" applyBorder="1" applyAlignment="1">
      <alignment horizontal="center"/>
    </xf>
    <xf numFmtId="0" fontId="10" fillId="0" borderId="0" xfId="0" applyFont="1" applyBorder="1" applyAlignment="1">
      <alignment horizontal="center"/>
    </xf>
    <xf numFmtId="0" fontId="17" fillId="6" borderId="1" xfId="0" applyFont="1" applyFill="1" applyBorder="1" applyAlignment="1">
      <alignment horizontal="center" vertical="center" wrapText="1"/>
    </xf>
    <xf numFmtId="0" fontId="16" fillId="5"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21" fillId="11" borderId="1" xfId="0" applyFont="1" applyFill="1" applyBorder="1" applyAlignment="1">
      <alignment horizontal="center" vertical="center" wrapText="1"/>
    </xf>
    <xf numFmtId="0" fontId="21" fillId="7" borderId="1" xfId="0" applyFont="1" applyFill="1" applyBorder="1" applyAlignment="1">
      <alignment horizontal="center" vertical="center" wrapText="1"/>
    </xf>
    <xf numFmtId="0" fontId="21" fillId="2" borderId="1" xfId="0" applyFont="1" applyFill="1" applyBorder="1" applyAlignment="1">
      <alignment horizontal="center" vertical="center" wrapText="1"/>
    </xf>
    <xf numFmtId="0" fontId="21" fillId="4"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8" borderId="1" xfId="0" applyFont="1" applyFill="1" applyBorder="1" applyAlignment="1">
      <alignment horizontal="center" vertical="center" wrapText="1"/>
    </xf>
    <xf numFmtId="0" fontId="21" fillId="9" borderId="1" xfId="0" applyFont="1" applyFill="1" applyBorder="1" applyAlignment="1">
      <alignment horizontal="center" vertical="center" wrapText="1"/>
    </xf>
    <xf numFmtId="0" fontId="21" fillId="3" borderId="1" xfId="0" applyFont="1" applyFill="1" applyBorder="1" applyAlignment="1">
      <alignment horizontal="center" vertical="center" wrapText="1"/>
    </xf>
    <xf numFmtId="0" fontId="16" fillId="0" borderId="47" xfId="0" applyFont="1" applyFill="1" applyBorder="1" applyAlignment="1">
      <alignment horizontal="center" vertical="center" wrapText="1"/>
    </xf>
    <xf numFmtId="0" fontId="0" fillId="0" borderId="0" xfId="0" applyBorder="1" applyAlignment="1">
      <alignment horizontal="center"/>
    </xf>
    <xf numFmtId="0" fontId="2" fillId="3" borderId="21" xfId="1" applyFont="1" applyFill="1" applyBorder="1" applyAlignment="1">
      <alignment horizontal="center" vertical="center"/>
    </xf>
    <xf numFmtId="0" fontId="16" fillId="2" borderId="30" xfId="0" applyFont="1" applyFill="1" applyBorder="1" applyAlignment="1">
      <alignment horizontal="center" vertical="center" wrapText="1"/>
    </xf>
    <xf numFmtId="0" fontId="16" fillId="0" borderId="26" xfId="0" applyFont="1" applyBorder="1" applyAlignment="1">
      <alignment horizontal="center" vertical="center" wrapText="1"/>
    </xf>
    <xf numFmtId="0" fontId="23" fillId="2" borderId="25" xfId="0" applyFont="1" applyFill="1" applyBorder="1" applyAlignment="1">
      <alignment horizontal="center" vertical="center" wrapText="1"/>
    </xf>
    <xf numFmtId="0" fontId="19" fillId="2" borderId="25" xfId="0" applyFont="1" applyFill="1" applyBorder="1" applyAlignment="1">
      <alignment horizontal="center" vertical="center" wrapText="1"/>
    </xf>
    <xf numFmtId="0" fontId="16" fillId="3" borderId="26" xfId="0" applyFont="1" applyFill="1" applyBorder="1" applyAlignment="1">
      <alignment horizontal="center" vertical="center" wrapText="1"/>
    </xf>
    <xf numFmtId="0" fontId="19" fillId="0" borderId="26" xfId="0" applyFont="1" applyBorder="1" applyAlignment="1">
      <alignment horizontal="center" vertical="center" wrapText="1"/>
    </xf>
    <xf numFmtId="0" fontId="16" fillId="2" borderId="27" xfId="0" applyFont="1" applyFill="1" applyBorder="1" applyAlignment="1">
      <alignment horizontal="center" vertical="center" wrapText="1"/>
    </xf>
    <xf numFmtId="0" fontId="16" fillId="0" borderId="28" xfId="0" applyFont="1" applyBorder="1" applyAlignment="1">
      <alignment horizontal="center" vertical="center"/>
    </xf>
    <xf numFmtId="0" fontId="16" fillId="0" borderId="28" xfId="0" applyFont="1" applyBorder="1" applyAlignment="1">
      <alignment horizontal="center" vertical="center" wrapText="1"/>
    </xf>
    <xf numFmtId="0" fontId="1" fillId="0" borderId="28" xfId="1" applyBorder="1" applyAlignment="1">
      <alignment horizontal="center" vertical="center" wrapText="1"/>
    </xf>
    <xf numFmtId="0" fontId="16" fillId="0" borderId="28" xfId="0" applyFont="1" applyFill="1" applyBorder="1" applyAlignment="1">
      <alignment horizontal="center" vertical="center" wrapText="1"/>
    </xf>
    <xf numFmtId="0" fontId="16" fillId="0" borderId="29" xfId="0" applyFont="1" applyBorder="1" applyAlignment="1">
      <alignment horizontal="center" vertical="center" wrapText="1"/>
    </xf>
    <xf numFmtId="0" fontId="21" fillId="2" borderId="5" xfId="0" applyFont="1" applyFill="1" applyBorder="1" applyAlignment="1">
      <alignment horizontal="center" vertical="center" wrapText="1"/>
    </xf>
    <xf numFmtId="0" fontId="21" fillId="5" borderId="5" xfId="0" applyFont="1" applyFill="1" applyBorder="1" applyAlignment="1">
      <alignment horizontal="center" vertical="center" wrapText="1"/>
    </xf>
    <xf numFmtId="0" fontId="30" fillId="11" borderId="1" xfId="0" applyFont="1" applyFill="1" applyBorder="1" applyAlignment="1">
      <alignment horizontal="center" vertical="center" wrapText="1"/>
    </xf>
    <xf numFmtId="0" fontId="30" fillId="7" borderId="1" xfId="0" applyFont="1" applyFill="1" applyBorder="1" applyAlignment="1">
      <alignment horizontal="center" vertical="center" wrapText="1"/>
    </xf>
    <xf numFmtId="0" fontId="30" fillId="4" borderId="1" xfId="0" applyFont="1" applyFill="1" applyBorder="1" applyAlignment="1">
      <alignment horizontal="center" vertical="center" wrapText="1"/>
    </xf>
    <xf numFmtId="0" fontId="30" fillId="8" borderId="1" xfId="0" applyFont="1" applyFill="1" applyBorder="1" applyAlignment="1">
      <alignment horizontal="center" vertical="center" wrapText="1"/>
    </xf>
    <xf numFmtId="0" fontId="30" fillId="9" borderId="1" xfId="0" applyFont="1" applyFill="1" applyBorder="1" applyAlignment="1">
      <alignment horizontal="center" vertical="center" wrapText="1"/>
    </xf>
    <xf numFmtId="0" fontId="30" fillId="0" borderId="1" xfId="0" applyFont="1" applyBorder="1" applyAlignment="1">
      <alignment horizontal="center" vertical="center"/>
    </xf>
    <xf numFmtId="0" fontId="0" fillId="3" borderId="20" xfId="0" applyFont="1" applyFill="1" applyBorder="1"/>
    <xf numFmtId="0" fontId="9" fillId="3" borderId="21" xfId="1" applyFont="1" applyFill="1" applyBorder="1" applyAlignment="1">
      <alignment horizontal="center" vertical="center"/>
    </xf>
    <xf numFmtId="0" fontId="0" fillId="3" borderId="23" xfId="0" applyFont="1" applyFill="1" applyBorder="1"/>
    <xf numFmtId="0" fontId="0" fillId="5" borderId="23" xfId="0" applyFont="1" applyFill="1" applyBorder="1"/>
    <xf numFmtId="0" fontId="29" fillId="0" borderId="47" xfId="0" applyFont="1" applyBorder="1" applyAlignment="1">
      <alignment horizontal="center" vertical="center" wrapText="1"/>
    </xf>
    <xf numFmtId="0" fontId="0" fillId="5" borderId="56" xfId="0" applyFont="1" applyFill="1" applyBorder="1"/>
    <xf numFmtId="0" fontId="29" fillId="0" borderId="26" xfId="0" applyFont="1" applyBorder="1" applyAlignment="1">
      <alignment horizontal="center" vertical="center" wrapText="1"/>
    </xf>
    <xf numFmtId="0" fontId="29" fillId="0" borderId="26" xfId="0" applyFont="1" applyFill="1" applyBorder="1" applyAlignment="1">
      <alignment horizontal="center" vertical="center" wrapText="1"/>
    </xf>
    <xf numFmtId="0" fontId="26" fillId="0" borderId="26" xfId="0" applyFont="1" applyBorder="1" applyAlignment="1">
      <alignment horizontal="center" vertical="center" wrapText="1"/>
    </xf>
    <xf numFmtId="0" fontId="29" fillId="5" borderId="56" xfId="0" applyFont="1" applyFill="1" applyBorder="1"/>
    <xf numFmtId="0" fontId="29" fillId="5" borderId="56" xfId="0" applyFont="1" applyFill="1" applyBorder="1" applyAlignment="1">
      <alignment vertical="center" textRotation="90"/>
    </xf>
    <xf numFmtId="0" fontId="6" fillId="6" borderId="33" xfId="0" applyFont="1" applyFill="1" applyBorder="1" applyAlignment="1" applyProtection="1">
      <alignment horizontal="center" vertical="center"/>
    </xf>
    <xf numFmtId="0" fontId="11" fillId="3" borderId="61" xfId="0" applyFont="1" applyFill="1" applyBorder="1" applyAlignment="1">
      <alignment horizontal="left" wrapText="1"/>
    </xf>
    <xf numFmtId="0" fontId="0" fillId="3" borderId="18" xfId="0" applyFill="1" applyBorder="1"/>
    <xf numFmtId="0" fontId="0" fillId="3" borderId="19" xfId="0" applyFill="1" applyBorder="1"/>
    <xf numFmtId="0" fontId="10" fillId="3" borderId="20" xfId="0" applyFont="1" applyFill="1" applyBorder="1" applyAlignment="1">
      <alignment horizontal="left" vertical="center"/>
    </xf>
    <xf numFmtId="0" fontId="24" fillId="3" borderId="21" xfId="0" applyFont="1" applyFill="1" applyBorder="1" applyAlignment="1">
      <alignment horizontal="center" vertical="center"/>
    </xf>
    <xf numFmtId="0" fontId="10" fillId="3" borderId="21" xfId="0" applyFont="1" applyFill="1" applyBorder="1" applyAlignment="1">
      <alignment horizontal="center"/>
    </xf>
    <xf numFmtId="0" fontId="10" fillId="3" borderId="20" xfId="0" applyFont="1" applyFill="1" applyBorder="1" applyAlignment="1">
      <alignment horizontal="left" vertical="top"/>
    </xf>
    <xf numFmtId="0" fontId="10" fillId="3" borderId="20" xfId="0" applyFont="1" applyFill="1" applyBorder="1" applyAlignment="1">
      <alignment horizontal="left"/>
    </xf>
    <xf numFmtId="0" fontId="10" fillId="3" borderId="20" xfId="0" applyFont="1" applyFill="1" applyBorder="1"/>
    <xf numFmtId="0" fontId="10" fillId="3" borderId="21" xfId="0" applyFont="1" applyFill="1" applyBorder="1"/>
    <xf numFmtId="0" fontId="11" fillId="3" borderId="20" xfId="0" applyFont="1" applyFill="1" applyBorder="1" applyAlignment="1">
      <alignment horizontal="left" vertical="center"/>
    </xf>
    <xf numFmtId="0" fontId="11" fillId="3" borderId="20" xfId="0" applyFont="1" applyFill="1" applyBorder="1" applyAlignment="1">
      <alignment horizontal="left"/>
    </xf>
    <xf numFmtId="0" fontId="11" fillId="3" borderId="20" xfId="0" applyFont="1" applyFill="1" applyBorder="1" applyAlignment="1">
      <alignment vertical="center"/>
    </xf>
    <xf numFmtId="0" fontId="11" fillId="3" borderId="21" xfId="0" applyFont="1" applyFill="1" applyBorder="1" applyAlignment="1">
      <alignment vertical="center" wrapText="1"/>
    </xf>
    <xf numFmtId="0" fontId="11" fillId="3" borderId="59" xfId="0" applyFont="1" applyFill="1" applyBorder="1" applyAlignment="1">
      <alignment horizontal="left"/>
    </xf>
    <xf numFmtId="0" fontId="11" fillId="3" borderId="63" xfId="0" applyFont="1" applyFill="1" applyBorder="1" applyAlignment="1">
      <alignment horizontal="left" wrapText="1"/>
    </xf>
    <xf numFmtId="0" fontId="0" fillId="5" borderId="58" xfId="0" applyFont="1" applyFill="1" applyBorder="1"/>
    <xf numFmtId="0" fontId="16" fillId="5" borderId="45" xfId="0" applyFont="1" applyFill="1" applyBorder="1" applyAlignment="1">
      <alignment horizontal="center" vertical="center" wrapText="1"/>
    </xf>
    <xf numFmtId="0" fontId="29" fillId="0" borderId="33" xfId="0" applyFont="1" applyBorder="1" applyAlignment="1">
      <alignment horizontal="center" vertical="center"/>
    </xf>
    <xf numFmtId="0" fontId="29" fillId="0" borderId="33" xfId="0" applyFont="1" applyBorder="1" applyAlignment="1">
      <alignment horizontal="center" vertical="center" wrapText="1"/>
    </xf>
    <xf numFmtId="0" fontId="29" fillId="3" borderId="33" xfId="0" applyFont="1" applyFill="1" applyBorder="1" applyAlignment="1">
      <alignment horizontal="center" vertical="center" wrapText="1"/>
    </xf>
    <xf numFmtId="0" fontId="29" fillId="0" borderId="46" xfId="0" applyFont="1" applyBorder="1" applyAlignment="1">
      <alignment horizontal="center" vertical="center" wrapText="1"/>
    </xf>
    <xf numFmtId="0" fontId="25" fillId="3" borderId="9" xfId="0" applyFont="1" applyFill="1" applyBorder="1"/>
    <xf numFmtId="0" fontId="37" fillId="3" borderId="17" xfId="0" applyFont="1" applyFill="1" applyBorder="1"/>
    <xf numFmtId="0" fontId="21" fillId="7" borderId="33" xfId="0" applyFont="1" applyFill="1" applyBorder="1" applyAlignment="1">
      <alignment horizontal="center" vertical="center" wrapText="1"/>
    </xf>
    <xf numFmtId="0" fontId="21" fillId="2" borderId="33" xfId="0" applyFont="1" applyFill="1" applyBorder="1" applyAlignment="1">
      <alignment horizontal="center" vertical="center" wrapText="1"/>
    </xf>
    <xf numFmtId="0" fontId="21" fillId="4" borderId="33" xfId="0" applyFont="1" applyFill="1" applyBorder="1" applyAlignment="1">
      <alignment horizontal="center" vertical="center" wrapText="1"/>
    </xf>
    <xf numFmtId="0" fontId="21" fillId="5" borderId="33" xfId="0" applyFont="1" applyFill="1" applyBorder="1" applyAlignment="1">
      <alignment horizontal="center" vertical="center" wrapText="1"/>
    </xf>
    <xf numFmtId="0" fontId="10" fillId="3" borderId="1" xfId="0" applyFont="1" applyFill="1" applyBorder="1" applyAlignment="1">
      <alignment horizontal="left" vertical="center"/>
    </xf>
    <xf numFmtId="0" fontId="10" fillId="3" borderId="13" xfId="0" applyFont="1" applyFill="1" applyBorder="1" applyAlignment="1">
      <alignment horizontal="left" vertical="center" wrapText="1"/>
    </xf>
    <xf numFmtId="0" fontId="10" fillId="3" borderId="0" xfId="0" applyFont="1" applyFill="1" applyBorder="1" applyAlignment="1">
      <alignment horizontal="left" vertical="center" wrapText="1"/>
    </xf>
    <xf numFmtId="0" fontId="10" fillId="3" borderId="1" xfId="0" applyFont="1" applyFill="1" applyBorder="1" applyAlignment="1">
      <alignment horizontal="left" vertical="center" wrapText="1"/>
    </xf>
    <xf numFmtId="0" fontId="10" fillId="3" borderId="4" xfId="0" applyFont="1" applyFill="1" applyBorder="1" applyAlignment="1">
      <alignment horizontal="center" vertical="center" wrapText="1"/>
    </xf>
    <xf numFmtId="0" fontId="0" fillId="3" borderId="0" xfId="0" applyFont="1" applyFill="1" applyBorder="1" applyAlignment="1">
      <alignment horizontal="left" wrapText="1"/>
    </xf>
    <xf numFmtId="0" fontId="0" fillId="3" borderId="13" xfId="0" applyFont="1" applyFill="1" applyBorder="1" applyAlignment="1">
      <alignment horizontal="left" wrapText="1"/>
    </xf>
    <xf numFmtId="0" fontId="16" fillId="2" borderId="25" xfId="0" applyFont="1" applyFill="1" applyBorder="1" applyAlignment="1">
      <alignment horizontal="center" vertical="center" wrapText="1"/>
    </xf>
    <xf numFmtId="0" fontId="16" fillId="2" borderId="1"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16" fillId="2" borderId="5"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11" fillId="3" borderId="20" xfId="0" applyFont="1" applyFill="1" applyBorder="1" applyAlignment="1">
      <alignment horizontal="left" vertical="center" wrapText="1"/>
    </xf>
    <xf numFmtId="0" fontId="11" fillId="3" borderId="0" xfId="0" applyFont="1" applyFill="1" applyBorder="1" applyAlignment="1">
      <alignment horizontal="left" wrapText="1"/>
    </xf>
    <xf numFmtId="0" fontId="11" fillId="3" borderId="21" xfId="0" applyFont="1" applyFill="1" applyBorder="1" applyAlignment="1">
      <alignment horizontal="left" wrapText="1"/>
    </xf>
    <xf numFmtId="0" fontId="10" fillId="3" borderId="0" xfId="0" applyFont="1" applyFill="1" applyBorder="1" applyAlignment="1">
      <alignment horizontal="left" vertical="top" wrapText="1"/>
    </xf>
    <xf numFmtId="0" fontId="10" fillId="3" borderId="21" xfId="0" applyFont="1" applyFill="1" applyBorder="1" applyAlignment="1">
      <alignment horizontal="left" vertical="top" wrapText="1"/>
    </xf>
    <xf numFmtId="0" fontId="44" fillId="3" borderId="0" xfId="0" applyFont="1" applyFill="1" applyBorder="1" applyAlignment="1">
      <alignment vertical="center"/>
    </xf>
    <xf numFmtId="0" fontId="44" fillId="3" borderId="0" xfId="0" applyFont="1" applyFill="1" applyAlignment="1">
      <alignment vertical="center"/>
    </xf>
    <xf numFmtId="0" fontId="45" fillId="3" borderId="0" xfId="0" applyFont="1" applyFill="1" applyBorder="1" applyAlignment="1">
      <alignment vertical="center"/>
    </xf>
    <xf numFmtId="0" fontId="45" fillId="3" borderId="13" xfId="0" applyFont="1" applyFill="1" applyBorder="1" applyAlignment="1">
      <alignment vertical="center"/>
    </xf>
    <xf numFmtId="0" fontId="46" fillId="3" borderId="0" xfId="0" applyFont="1" applyFill="1" applyAlignment="1">
      <alignment vertical="center"/>
    </xf>
    <xf numFmtId="0" fontId="45" fillId="3" borderId="12" xfId="0" applyFont="1" applyFill="1" applyBorder="1" applyAlignment="1">
      <alignment vertical="center"/>
    </xf>
    <xf numFmtId="0" fontId="45" fillId="3" borderId="12" xfId="0" applyFont="1" applyFill="1" applyBorder="1" applyAlignment="1">
      <alignment horizontal="left" vertical="center" wrapText="1"/>
    </xf>
    <xf numFmtId="0" fontId="45" fillId="3" borderId="0" xfId="0" applyFont="1" applyFill="1" applyBorder="1" applyAlignment="1">
      <alignment horizontal="left" vertical="center" wrapText="1"/>
    </xf>
    <xf numFmtId="0" fontId="45" fillId="3" borderId="9" xfId="0" applyFont="1" applyFill="1" applyBorder="1" applyAlignment="1">
      <alignment vertical="center"/>
    </xf>
    <xf numFmtId="0" fontId="45" fillId="3" borderId="10" xfId="0" applyFont="1" applyFill="1" applyBorder="1" applyAlignment="1">
      <alignment vertical="center"/>
    </xf>
    <xf numFmtId="0" fontId="45" fillId="3" borderId="11" xfId="0" applyFont="1" applyFill="1" applyBorder="1" applyAlignment="1">
      <alignment vertical="center"/>
    </xf>
    <xf numFmtId="0" fontId="45" fillId="3" borderId="13" xfId="0" applyFont="1" applyFill="1" applyBorder="1" applyAlignment="1">
      <alignment horizontal="left" vertical="center" wrapText="1"/>
    </xf>
    <xf numFmtId="0" fontId="45" fillId="3" borderId="0" xfId="0" applyFont="1" applyFill="1" applyBorder="1" applyAlignment="1">
      <alignment vertical="center" wrapText="1"/>
    </xf>
    <xf numFmtId="0" fontId="45" fillId="3" borderId="13" xfId="0" applyFont="1" applyFill="1" applyBorder="1" applyAlignment="1">
      <alignment vertical="center" wrapText="1"/>
    </xf>
    <xf numFmtId="0" fontId="45" fillId="12" borderId="36" xfId="0" applyFont="1" applyFill="1" applyBorder="1" applyAlignment="1">
      <alignment vertical="center"/>
    </xf>
    <xf numFmtId="0" fontId="45" fillId="12" borderId="37" xfId="0" applyFont="1" applyFill="1" applyBorder="1" applyAlignment="1">
      <alignment vertical="center"/>
    </xf>
    <xf numFmtId="0" fontId="45" fillId="3" borderId="0" xfId="0" applyFont="1" applyFill="1" applyAlignment="1">
      <alignment vertical="center"/>
    </xf>
    <xf numFmtId="0" fontId="45" fillId="12" borderId="38" xfId="0" applyFont="1" applyFill="1" applyBorder="1" applyAlignment="1">
      <alignment vertical="center"/>
    </xf>
    <xf numFmtId="0" fontId="45" fillId="12" borderId="0" xfId="0" applyFont="1" applyFill="1" applyBorder="1" applyAlignment="1">
      <alignment vertical="center"/>
    </xf>
    <xf numFmtId="0" fontId="45" fillId="12" borderId="39" xfId="0" applyFont="1" applyFill="1" applyBorder="1" applyAlignment="1">
      <alignment vertical="center"/>
    </xf>
    <xf numFmtId="0" fontId="45" fillId="12" borderId="40" xfId="0" applyFont="1" applyFill="1" applyBorder="1" applyAlignment="1">
      <alignment vertical="center"/>
    </xf>
    <xf numFmtId="0" fontId="45" fillId="12" borderId="41" xfId="0" applyFont="1" applyFill="1" applyBorder="1" applyAlignment="1">
      <alignment vertical="center"/>
    </xf>
    <xf numFmtId="0" fontId="45" fillId="12" borderId="42" xfId="0" applyFont="1" applyFill="1" applyBorder="1" applyAlignment="1">
      <alignment vertical="center"/>
    </xf>
    <xf numFmtId="0" fontId="8" fillId="3" borderId="12" xfId="0" applyFont="1" applyFill="1" applyBorder="1" applyAlignment="1">
      <alignment vertical="center"/>
    </xf>
    <xf numFmtId="0" fontId="12" fillId="3" borderId="0" xfId="0" applyFont="1" applyFill="1" applyBorder="1" applyAlignment="1">
      <alignment vertical="center"/>
    </xf>
    <xf numFmtId="0" fontId="1" fillId="3" borderId="0" xfId="1" applyFont="1" applyFill="1" applyBorder="1" applyAlignment="1">
      <alignment horizontal="left" vertical="center"/>
    </xf>
    <xf numFmtId="0" fontId="1" fillId="3" borderId="13" xfId="1" applyFont="1" applyFill="1" applyBorder="1" applyAlignment="1">
      <alignment horizontal="left" vertical="center"/>
    </xf>
    <xf numFmtId="0" fontId="8" fillId="3" borderId="0" xfId="0" applyFont="1" applyFill="1" applyBorder="1" applyAlignment="1">
      <alignment vertical="center"/>
    </xf>
    <xf numFmtId="0" fontId="10" fillId="3" borderId="0" xfId="1" applyFont="1" applyFill="1" applyBorder="1" applyAlignment="1">
      <alignment horizontal="left" vertical="center" wrapText="1"/>
    </xf>
    <xf numFmtId="0" fontId="10" fillId="3" borderId="13" xfId="1" applyFont="1" applyFill="1" applyBorder="1" applyAlignment="1">
      <alignment horizontal="left" vertical="center" wrapText="1"/>
    </xf>
    <xf numFmtId="0" fontId="10" fillId="3" borderId="0" xfId="0" applyFont="1" applyFill="1" applyBorder="1" applyAlignment="1">
      <alignment vertical="center" wrapText="1"/>
    </xf>
    <xf numFmtId="0" fontId="10" fillId="3" borderId="13" xfId="0" applyFont="1" applyFill="1" applyBorder="1" applyAlignment="1">
      <alignment vertical="center" wrapText="1"/>
    </xf>
    <xf numFmtId="0" fontId="13" fillId="3" borderId="0" xfId="0" applyFont="1" applyFill="1" applyBorder="1" applyAlignment="1">
      <alignment vertical="center"/>
    </xf>
    <xf numFmtId="0" fontId="8" fillId="3" borderId="9" xfId="0" applyFont="1" applyFill="1" applyBorder="1" applyAlignment="1">
      <alignment vertical="center"/>
    </xf>
    <xf numFmtId="0" fontId="10" fillId="3" borderId="10" xfId="0" applyFont="1" applyFill="1" applyBorder="1" applyAlignment="1">
      <alignment horizontal="left" vertical="center" wrapText="1"/>
    </xf>
    <xf numFmtId="0" fontId="10" fillId="3" borderId="11" xfId="0" applyFont="1" applyFill="1" applyBorder="1" applyAlignment="1">
      <alignment horizontal="left" vertical="center" wrapText="1"/>
    </xf>
    <xf numFmtId="0" fontId="12" fillId="3" borderId="14" xfId="0" applyFont="1" applyFill="1" applyBorder="1" applyAlignment="1">
      <alignment vertical="center"/>
    </xf>
    <xf numFmtId="0" fontId="12" fillId="3" borderId="15" xfId="0" applyFont="1" applyFill="1" applyBorder="1" applyAlignment="1">
      <alignment vertical="center"/>
    </xf>
    <xf numFmtId="0" fontId="12" fillId="3" borderId="16" xfId="0" applyFont="1" applyFill="1" applyBorder="1" applyAlignment="1">
      <alignment vertical="center"/>
    </xf>
    <xf numFmtId="0" fontId="8" fillId="12" borderId="35" xfId="0" applyFont="1" applyFill="1" applyBorder="1" applyAlignment="1">
      <alignment vertical="center"/>
    </xf>
    <xf numFmtId="0" fontId="8" fillId="12" borderId="38" xfId="0" applyFont="1" applyFill="1" applyBorder="1" applyAlignment="1">
      <alignment vertical="center"/>
    </xf>
    <xf numFmtId="0" fontId="12" fillId="12" borderId="0" xfId="0" applyFont="1" applyFill="1" applyBorder="1" applyAlignment="1">
      <alignment vertical="center"/>
    </xf>
    <xf numFmtId="0" fontId="8" fillId="12" borderId="0" xfId="0" applyFont="1" applyFill="1" applyBorder="1" applyAlignment="1">
      <alignment vertical="center"/>
    </xf>
    <xf numFmtId="0" fontId="17" fillId="12" borderId="0" xfId="0" applyFont="1" applyFill="1" applyBorder="1" applyAlignment="1">
      <alignment vertical="center"/>
    </xf>
    <xf numFmtId="0" fontId="1" fillId="3" borderId="0" xfId="1" applyFont="1" applyFill="1" applyBorder="1" applyAlignment="1">
      <alignment horizontal="left" vertical="center"/>
    </xf>
    <xf numFmtId="0" fontId="1" fillId="0" borderId="0" xfId="1" applyFont="1" applyFill="1" applyBorder="1" applyAlignment="1">
      <alignment horizontal="left" vertical="center"/>
    </xf>
    <xf numFmtId="0" fontId="43" fillId="3" borderId="12" xfId="0" applyFont="1" applyFill="1" applyBorder="1" applyAlignment="1">
      <alignment horizontal="left" vertical="center" wrapText="1"/>
    </xf>
    <xf numFmtId="0" fontId="43" fillId="3" borderId="0" xfId="0" applyFont="1" applyFill="1" applyBorder="1" applyAlignment="1">
      <alignment horizontal="left" vertical="center" wrapText="1"/>
    </xf>
    <xf numFmtId="0" fontId="43" fillId="3" borderId="13" xfId="0" applyFont="1" applyFill="1" applyBorder="1" applyAlignment="1">
      <alignment horizontal="left" vertical="center" wrapText="1"/>
    </xf>
    <xf numFmtId="0" fontId="45" fillId="12" borderId="0" xfId="0" applyFont="1" applyFill="1" applyBorder="1" applyAlignment="1">
      <alignment horizontal="left" vertical="center" wrapText="1"/>
    </xf>
    <xf numFmtId="0" fontId="45" fillId="12" borderId="39" xfId="0" applyFont="1" applyFill="1" applyBorder="1" applyAlignment="1">
      <alignment horizontal="left" vertical="center" wrapText="1"/>
    </xf>
    <xf numFmtId="0" fontId="45" fillId="3" borderId="43" xfId="0" applyFont="1" applyFill="1" applyBorder="1" applyAlignment="1">
      <alignment horizontal="left" vertical="center"/>
    </xf>
    <xf numFmtId="0" fontId="45" fillId="3" borderId="4" xfId="0" applyFont="1" applyFill="1" applyBorder="1" applyAlignment="1">
      <alignment horizontal="left" vertical="center"/>
    </xf>
    <xf numFmtId="0" fontId="45" fillId="3" borderId="3" xfId="0" applyFont="1" applyFill="1" applyBorder="1" applyAlignment="1">
      <alignment horizontal="left" vertical="center"/>
    </xf>
    <xf numFmtId="0" fontId="10" fillId="3" borderId="1" xfId="0" applyFont="1" applyFill="1" applyBorder="1" applyAlignment="1">
      <alignment horizontal="left" vertical="center"/>
    </xf>
    <xf numFmtId="0" fontId="43" fillId="3" borderId="9" xfId="0" applyFont="1" applyFill="1" applyBorder="1" applyAlignment="1">
      <alignment horizontal="left" vertical="center" wrapText="1"/>
    </xf>
    <xf numFmtId="0" fontId="43" fillId="3" borderId="10" xfId="0" applyFont="1" applyFill="1" applyBorder="1" applyAlignment="1">
      <alignment horizontal="left" vertical="center" wrapText="1"/>
    </xf>
    <xf numFmtId="0" fontId="43" fillId="3" borderId="11" xfId="0" applyFont="1" applyFill="1" applyBorder="1" applyAlignment="1">
      <alignment horizontal="left" vertical="center" wrapText="1"/>
    </xf>
    <xf numFmtId="0" fontId="45" fillId="3" borderId="12" xfId="0" applyFont="1" applyFill="1" applyBorder="1" applyAlignment="1">
      <alignment horizontal="left" vertical="center" wrapText="1"/>
    </xf>
    <xf numFmtId="0" fontId="45" fillId="3" borderId="0" xfId="0" applyFont="1" applyFill="1" applyBorder="1" applyAlignment="1">
      <alignment horizontal="left" vertical="center" wrapText="1"/>
    </xf>
    <xf numFmtId="0" fontId="10" fillId="3" borderId="0" xfId="1" applyFont="1" applyFill="1" applyBorder="1" applyAlignment="1">
      <alignment horizontal="left" vertical="center" wrapText="1"/>
    </xf>
    <xf numFmtId="0" fontId="10" fillId="3" borderId="13" xfId="1" applyFont="1" applyFill="1" applyBorder="1" applyAlignment="1">
      <alignment horizontal="left" vertical="center" wrapText="1"/>
    </xf>
    <xf numFmtId="0" fontId="1" fillId="3" borderId="5" xfId="1" applyFont="1" applyFill="1" applyBorder="1" applyAlignment="1">
      <alignment horizontal="left" vertical="center"/>
    </xf>
    <xf numFmtId="0" fontId="1" fillId="3" borderId="4" xfId="1" applyFont="1" applyFill="1" applyBorder="1" applyAlignment="1">
      <alignment horizontal="left" vertical="center"/>
    </xf>
    <xf numFmtId="0" fontId="1" fillId="3" borderId="3" xfId="1" applyFont="1" applyFill="1" applyBorder="1" applyAlignment="1">
      <alignment horizontal="left" vertical="center"/>
    </xf>
    <xf numFmtId="0" fontId="8" fillId="3" borderId="12" xfId="0" applyFont="1" applyFill="1" applyBorder="1" applyAlignment="1">
      <alignment horizontal="left" vertical="center" wrapText="1"/>
    </xf>
    <xf numFmtId="0" fontId="8" fillId="3" borderId="0" xfId="0" applyFont="1" applyFill="1" applyBorder="1" applyAlignment="1">
      <alignment horizontal="left" vertical="center" wrapText="1"/>
    </xf>
    <xf numFmtId="0" fontId="8" fillId="3" borderId="13" xfId="0" applyFont="1" applyFill="1" applyBorder="1" applyAlignment="1">
      <alignment horizontal="left" vertical="center" wrapText="1"/>
    </xf>
    <xf numFmtId="0" fontId="45" fillId="3" borderId="13" xfId="0" applyFont="1" applyFill="1" applyBorder="1" applyAlignment="1">
      <alignment horizontal="left" vertical="center" wrapText="1"/>
    </xf>
    <xf numFmtId="0" fontId="1" fillId="3" borderId="0" xfId="1" applyFont="1" applyFill="1" applyBorder="1" applyAlignment="1">
      <alignment horizontal="center" vertical="center"/>
    </xf>
    <xf numFmtId="0" fontId="45" fillId="2" borderId="43" xfId="0" applyFont="1" applyFill="1" applyBorder="1" applyAlignment="1">
      <alignment horizontal="left" vertical="center"/>
    </xf>
    <xf numFmtId="0" fontId="45" fillId="2" borderId="4" xfId="0" applyFont="1" applyFill="1" applyBorder="1" applyAlignment="1">
      <alignment horizontal="left" vertical="center"/>
    </xf>
    <xf numFmtId="0" fontId="45" fillId="2" borderId="3" xfId="0" applyFont="1" applyFill="1" applyBorder="1" applyAlignment="1">
      <alignment horizontal="left" vertical="center"/>
    </xf>
    <xf numFmtId="0" fontId="10" fillId="2" borderId="1" xfId="0" applyFont="1" applyFill="1" applyBorder="1" applyAlignment="1">
      <alignment horizontal="left" vertical="center"/>
    </xf>
    <xf numFmtId="0" fontId="10" fillId="2" borderId="5"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10" fillId="2" borderId="1" xfId="0" applyFont="1" applyFill="1" applyBorder="1" applyAlignment="1">
      <alignment horizontal="left" vertical="center" wrapText="1"/>
    </xf>
    <xf numFmtId="0" fontId="24" fillId="3" borderId="12" xfId="0" applyFont="1" applyFill="1" applyBorder="1" applyAlignment="1">
      <alignment horizontal="left" vertical="center" wrapText="1"/>
    </xf>
    <xf numFmtId="0" fontId="24" fillId="3" borderId="0" xfId="0" applyFont="1" applyFill="1" applyBorder="1" applyAlignment="1">
      <alignment horizontal="left" vertical="center" wrapText="1"/>
    </xf>
    <xf numFmtId="0" fontId="24" fillId="3" borderId="13" xfId="0" applyFont="1" applyFill="1" applyBorder="1" applyAlignment="1">
      <alignment horizontal="left" vertical="center" wrapText="1"/>
    </xf>
    <xf numFmtId="0" fontId="10" fillId="3" borderId="0" xfId="0" applyFont="1" applyFill="1" applyBorder="1" applyAlignment="1">
      <alignment horizontal="left" vertical="center" wrapText="1"/>
    </xf>
    <xf numFmtId="0" fontId="10" fillId="3" borderId="13" xfId="0" applyFont="1" applyFill="1" applyBorder="1" applyAlignment="1">
      <alignment horizontal="left" vertical="center" wrapText="1"/>
    </xf>
    <xf numFmtId="0" fontId="10" fillId="2" borderId="1" xfId="0" applyFont="1" applyFill="1" applyBorder="1" applyAlignment="1">
      <alignment horizontal="center" vertical="center" wrapText="1"/>
    </xf>
    <xf numFmtId="0" fontId="0" fillId="2" borderId="5" xfId="0" applyFont="1" applyFill="1" applyBorder="1" applyAlignment="1">
      <alignment horizontal="center" vertical="center" wrapText="1"/>
    </xf>
    <xf numFmtId="0" fontId="0" fillId="2" borderId="4" xfId="0" applyFont="1" applyFill="1" applyBorder="1" applyAlignment="1">
      <alignment horizontal="center" vertical="center" wrapText="1"/>
    </xf>
    <xf numFmtId="0" fontId="0" fillId="2" borderId="3"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24" fillId="5" borderId="1" xfId="0" applyFont="1" applyFill="1" applyBorder="1" applyAlignment="1">
      <alignment horizontal="center" vertical="center"/>
    </xf>
    <xf numFmtId="0" fontId="10" fillId="3" borderId="1" xfId="0" applyFont="1" applyFill="1" applyBorder="1" applyAlignment="1">
      <alignment horizontal="center" vertical="center"/>
    </xf>
    <xf numFmtId="0" fontId="10" fillId="3" borderId="5" xfId="0" applyFont="1" applyFill="1" applyBorder="1" applyAlignment="1">
      <alignment horizontal="left" vertical="center"/>
    </xf>
    <xf numFmtId="0" fontId="10" fillId="3" borderId="4" xfId="0" applyFont="1" applyFill="1" applyBorder="1" applyAlignment="1">
      <alignment horizontal="left" vertical="center"/>
    </xf>
    <xf numFmtId="0" fontId="10" fillId="3" borderId="3" xfId="0" applyFont="1" applyFill="1" applyBorder="1" applyAlignment="1">
      <alignment horizontal="left" vertical="center"/>
    </xf>
    <xf numFmtId="0" fontId="10" fillId="3" borderId="5" xfId="0" applyFont="1" applyFill="1" applyBorder="1" applyAlignment="1">
      <alignment horizontal="center" vertical="center" wrapText="1"/>
    </xf>
    <xf numFmtId="0" fontId="10" fillId="3" borderId="4" xfId="0" applyFont="1" applyFill="1" applyBorder="1" applyAlignment="1">
      <alignment horizontal="center" vertical="center" wrapText="1"/>
    </xf>
    <xf numFmtId="0" fontId="10" fillId="3" borderId="3" xfId="0" applyFont="1" applyFill="1" applyBorder="1" applyAlignment="1">
      <alignment horizontal="center" vertical="center" wrapText="1"/>
    </xf>
    <xf numFmtId="0" fontId="10" fillId="3" borderId="5" xfId="0" applyFont="1" applyFill="1" applyBorder="1" applyAlignment="1">
      <alignment horizontal="left" vertical="center" wrapText="1"/>
    </xf>
    <xf numFmtId="0" fontId="10" fillId="3" borderId="4" xfId="0" applyFont="1" applyFill="1" applyBorder="1" applyAlignment="1">
      <alignment horizontal="left" vertical="center" wrapText="1"/>
    </xf>
    <xf numFmtId="0" fontId="10" fillId="3" borderId="3" xfId="0" applyFont="1" applyFill="1" applyBorder="1" applyAlignment="1">
      <alignment horizontal="left" vertical="center" wrapText="1"/>
    </xf>
    <xf numFmtId="0" fontId="10" fillId="3" borderId="1" xfId="0" applyFont="1" applyFill="1" applyBorder="1" applyAlignment="1">
      <alignment horizontal="left" vertical="center" wrapText="1"/>
    </xf>
    <xf numFmtId="0" fontId="1" fillId="0" borderId="0" xfId="1" applyAlignment="1">
      <alignment vertical="center"/>
    </xf>
    <xf numFmtId="0" fontId="10" fillId="5" borderId="1" xfId="0" applyFont="1" applyFill="1" applyBorder="1" applyAlignment="1">
      <alignment horizontal="center" vertical="center" wrapText="1"/>
    </xf>
    <xf numFmtId="0" fontId="0" fillId="5" borderId="5" xfId="0" applyFont="1" applyFill="1" applyBorder="1" applyAlignment="1">
      <alignment horizontal="center" vertical="center" wrapText="1"/>
    </xf>
    <xf numFmtId="0" fontId="0" fillId="5" borderId="4" xfId="0" applyFont="1" applyFill="1" applyBorder="1" applyAlignment="1">
      <alignment horizontal="center" vertical="center" wrapText="1"/>
    </xf>
    <xf numFmtId="0" fontId="0" fillId="5" borderId="3" xfId="0" applyFont="1" applyFill="1" applyBorder="1" applyAlignment="1">
      <alignment horizontal="center" vertical="center" wrapText="1"/>
    </xf>
    <xf numFmtId="0" fontId="0" fillId="5" borderId="1" xfId="0" applyFont="1" applyFill="1" applyBorder="1" applyAlignment="1">
      <alignment horizontal="center" vertical="center"/>
    </xf>
    <xf numFmtId="0" fontId="0" fillId="3" borderId="0" xfId="0" applyFont="1" applyFill="1" applyBorder="1" applyAlignment="1">
      <alignment horizontal="left" wrapText="1"/>
    </xf>
    <xf numFmtId="0" fontId="0" fillId="3" borderId="13" xfId="0" applyFont="1" applyFill="1" applyBorder="1" applyAlignment="1">
      <alignment horizontal="left" wrapText="1"/>
    </xf>
    <xf numFmtId="0" fontId="8" fillId="2" borderId="1" xfId="0" applyFont="1" applyFill="1" applyBorder="1" applyAlignment="1">
      <alignment horizontal="center" vertical="center"/>
    </xf>
    <xf numFmtId="0" fontId="0" fillId="2" borderId="1" xfId="0" applyFont="1" applyFill="1" applyBorder="1" applyAlignment="1">
      <alignment horizontal="center" vertical="center"/>
    </xf>
    <xf numFmtId="0" fontId="0" fillId="3" borderId="0" xfId="0" applyFont="1" applyFill="1" applyBorder="1" applyAlignment="1">
      <alignment horizontal="left" vertical="center" wrapText="1"/>
    </xf>
    <xf numFmtId="0" fontId="0" fillId="3" borderId="13" xfId="0" applyFont="1" applyFill="1" applyBorder="1" applyAlignment="1">
      <alignment horizontal="left" vertical="center" wrapText="1"/>
    </xf>
    <xf numFmtId="0" fontId="1" fillId="3" borderId="0" xfId="1" applyFill="1" applyBorder="1" applyAlignment="1">
      <alignment horizontal="left" vertical="center"/>
    </xf>
    <xf numFmtId="0" fontId="21" fillId="0" borderId="48" xfId="0" applyFont="1" applyFill="1" applyBorder="1" applyAlignment="1">
      <alignment horizontal="center" vertical="center" wrapText="1"/>
    </xf>
    <xf numFmtId="0" fontId="21" fillId="0" borderId="49" xfId="0" applyFont="1" applyFill="1" applyBorder="1" applyAlignment="1">
      <alignment horizontal="center" vertical="center" wrapText="1"/>
    </xf>
    <xf numFmtId="0" fontId="21" fillId="0" borderId="33" xfId="0" applyFont="1" applyBorder="1" applyAlignment="1">
      <alignment horizontal="center" vertical="center" wrapText="1"/>
    </xf>
    <xf numFmtId="0" fontId="21" fillId="0" borderId="50" xfId="0" applyFont="1" applyBorder="1" applyAlignment="1">
      <alignment horizontal="center" vertical="center" wrapText="1"/>
    </xf>
    <xf numFmtId="0" fontId="21" fillId="0" borderId="45" xfId="0" applyFont="1" applyBorder="1" applyAlignment="1">
      <alignment horizontal="center" vertical="center" wrapText="1"/>
    </xf>
    <xf numFmtId="0" fontId="21" fillId="0" borderId="55" xfId="0" applyFont="1" applyBorder="1" applyAlignment="1">
      <alignment horizontal="center" vertical="center" wrapText="1"/>
    </xf>
    <xf numFmtId="0" fontId="21" fillId="0" borderId="33" xfId="0" applyFont="1" applyFill="1" applyBorder="1" applyAlignment="1">
      <alignment horizontal="center" vertical="center" wrapText="1"/>
    </xf>
    <xf numFmtId="0" fontId="21" fillId="0" borderId="50" xfId="0" applyFont="1" applyFill="1" applyBorder="1" applyAlignment="1">
      <alignment horizontal="center" vertical="center" wrapText="1"/>
    </xf>
    <xf numFmtId="0" fontId="21" fillId="0" borderId="46" xfId="0" applyFont="1" applyBorder="1" applyAlignment="1">
      <alignment horizontal="center" vertical="center" wrapText="1"/>
    </xf>
    <xf numFmtId="0" fontId="21" fillId="0" borderId="51" xfId="0" applyFont="1" applyBorder="1" applyAlignment="1">
      <alignment horizontal="center" vertical="center" wrapText="1"/>
    </xf>
    <xf numFmtId="0" fontId="16" fillId="0" borderId="52" xfId="0" applyFont="1" applyBorder="1" applyAlignment="1">
      <alignment horizontal="center" vertical="center" wrapText="1"/>
    </xf>
    <xf numFmtId="0" fontId="16" fillId="0" borderId="53" xfId="0" applyFont="1" applyBorder="1" applyAlignment="1">
      <alignment horizontal="center" vertical="center" wrapText="1"/>
    </xf>
    <xf numFmtId="0" fontId="16" fillId="0" borderId="54" xfId="0" applyFont="1" applyBorder="1" applyAlignment="1">
      <alignment horizontal="center" vertical="center" wrapText="1"/>
    </xf>
    <xf numFmtId="0" fontId="16" fillId="3" borderId="5" xfId="0" applyFont="1" applyFill="1" applyBorder="1" applyAlignment="1">
      <alignment horizontal="center" vertical="center" wrapText="1"/>
    </xf>
    <xf numFmtId="0" fontId="16" fillId="3" borderId="4" xfId="0" applyFont="1" applyFill="1" applyBorder="1" applyAlignment="1">
      <alignment horizontal="center" vertical="center" wrapText="1"/>
    </xf>
    <xf numFmtId="0" fontId="16" fillId="3" borderId="3" xfId="0" applyFont="1" applyFill="1" applyBorder="1" applyAlignment="1">
      <alignment horizontal="center" vertical="center" wrapText="1"/>
    </xf>
    <xf numFmtId="0" fontId="25" fillId="3" borderId="17" xfId="0" applyFont="1" applyFill="1" applyBorder="1" applyAlignment="1">
      <alignment horizontal="left" vertical="center"/>
    </xf>
    <xf numFmtId="0" fontId="25" fillId="3" borderId="18" xfId="0" applyFont="1" applyFill="1" applyBorder="1" applyAlignment="1">
      <alignment horizontal="left" vertical="center"/>
    </xf>
    <xf numFmtId="0" fontId="25" fillId="3" borderId="19" xfId="0" applyFont="1" applyFill="1" applyBorder="1" applyAlignment="1">
      <alignment horizontal="left" vertical="center"/>
    </xf>
    <xf numFmtId="0" fontId="25" fillId="3" borderId="20" xfId="0" applyFont="1" applyFill="1" applyBorder="1" applyAlignment="1">
      <alignment horizontal="left" vertical="center"/>
    </xf>
    <xf numFmtId="0" fontId="25" fillId="3" borderId="0" xfId="0" applyFont="1" applyFill="1" applyBorder="1" applyAlignment="1">
      <alignment horizontal="left" vertical="center"/>
    </xf>
    <xf numFmtId="0" fontId="25" fillId="3" borderId="21" xfId="0" applyFont="1" applyFill="1" applyBorder="1" applyAlignment="1">
      <alignment horizontal="left" vertical="center"/>
    </xf>
    <xf numFmtId="0" fontId="16" fillId="0" borderId="5" xfId="0" applyFont="1" applyBorder="1" applyAlignment="1">
      <alignment horizontal="center" vertical="center" wrapText="1"/>
    </xf>
    <xf numFmtId="0" fontId="16" fillId="0" borderId="4" xfId="0" applyFont="1" applyBorder="1" applyAlignment="1">
      <alignment horizontal="center" vertical="center" wrapText="1"/>
    </xf>
    <xf numFmtId="0" fontId="16" fillId="0" borderId="3" xfId="0" applyFont="1" applyBorder="1" applyAlignment="1">
      <alignment horizontal="center" vertical="center" wrapText="1"/>
    </xf>
    <xf numFmtId="0" fontId="16" fillId="0" borderId="5" xfId="0" applyFont="1" applyFill="1" applyBorder="1" applyAlignment="1">
      <alignment horizontal="center" vertical="center" wrapText="1"/>
    </xf>
    <xf numFmtId="0" fontId="16" fillId="0" borderId="4" xfId="0" applyFont="1" applyFill="1" applyBorder="1" applyAlignment="1">
      <alignment horizontal="center" vertical="center" wrapText="1"/>
    </xf>
    <xf numFmtId="0" fontId="16" fillId="0" borderId="3" xfId="0" applyFont="1" applyFill="1" applyBorder="1" applyAlignment="1">
      <alignment horizontal="center" vertical="center" wrapText="1"/>
    </xf>
    <xf numFmtId="0" fontId="24" fillId="10" borderId="56" xfId="0" applyFont="1" applyFill="1" applyBorder="1" applyAlignment="1">
      <alignment horizontal="center" vertical="center"/>
    </xf>
    <xf numFmtId="0" fontId="24" fillId="10" borderId="4" xfId="0" applyFont="1" applyFill="1" applyBorder="1" applyAlignment="1">
      <alignment horizontal="center" vertical="center"/>
    </xf>
    <xf numFmtId="0" fontId="24" fillId="10" borderId="24" xfId="0" applyFont="1" applyFill="1" applyBorder="1" applyAlignment="1">
      <alignment horizontal="center" vertical="center"/>
    </xf>
    <xf numFmtId="0" fontId="0" fillId="0" borderId="56" xfId="0" applyFill="1" applyBorder="1" applyAlignment="1">
      <alignment horizontal="center" vertical="center"/>
    </xf>
    <xf numFmtId="0" fontId="0" fillId="0" borderId="3" xfId="0" applyFill="1" applyBorder="1" applyAlignment="1">
      <alignment horizontal="center" vertical="center"/>
    </xf>
    <xf numFmtId="0" fontId="16" fillId="0" borderId="25"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18" fillId="5" borderId="1" xfId="1" applyFont="1" applyFill="1" applyBorder="1" applyAlignment="1">
      <alignment horizontal="center" vertical="center"/>
    </xf>
    <xf numFmtId="0" fontId="14" fillId="5" borderId="1" xfId="1" applyFont="1" applyFill="1" applyBorder="1" applyAlignment="1">
      <alignment horizontal="center" vertical="center"/>
    </xf>
    <xf numFmtId="0" fontId="0" fillId="3" borderId="23" xfId="0" applyFill="1" applyBorder="1" applyAlignment="1">
      <alignment horizontal="center"/>
    </xf>
    <xf numFmtId="0" fontId="0" fillId="3" borderId="31" xfId="0" applyFill="1" applyBorder="1" applyAlignment="1">
      <alignment horizontal="center"/>
    </xf>
    <xf numFmtId="0" fontId="6" fillId="0" borderId="2" xfId="0" applyFont="1" applyBorder="1" applyAlignment="1">
      <alignment horizontal="center" vertical="center" wrapText="1"/>
    </xf>
    <xf numFmtId="0" fontId="6" fillId="0" borderId="47" xfId="0" applyFont="1" applyBorder="1" applyAlignment="1">
      <alignment horizontal="center" vertical="center" wrapText="1"/>
    </xf>
    <xf numFmtId="0" fontId="18" fillId="2" borderId="5" xfId="1" applyFont="1" applyFill="1" applyBorder="1" applyAlignment="1">
      <alignment horizontal="center" vertical="center"/>
    </xf>
    <xf numFmtId="0" fontId="18" fillId="2" borderId="4" xfId="1" applyFont="1" applyFill="1" applyBorder="1" applyAlignment="1">
      <alignment horizontal="center" vertical="center"/>
    </xf>
    <xf numFmtId="0" fontId="38" fillId="0" borderId="23" xfId="1" applyFont="1" applyFill="1" applyBorder="1" applyAlignment="1">
      <alignment horizontal="center" vertical="center"/>
    </xf>
    <xf numFmtId="0" fontId="38" fillId="0" borderId="6" xfId="1" applyFont="1" applyFill="1" applyBorder="1" applyAlignment="1">
      <alignment horizontal="center" vertical="center"/>
    </xf>
    <xf numFmtId="0" fontId="38" fillId="0" borderId="22" xfId="1" applyFont="1" applyFill="1" applyBorder="1" applyAlignment="1">
      <alignment horizontal="center" vertical="center"/>
    </xf>
    <xf numFmtId="0" fontId="10" fillId="0" borderId="44" xfId="0" applyFont="1" applyFill="1" applyBorder="1" applyAlignment="1">
      <alignment horizontal="center" vertical="center" wrapText="1"/>
    </xf>
    <xf numFmtId="0" fontId="10" fillId="0" borderId="57" xfId="0" applyFont="1" applyFill="1" applyBorder="1" applyAlignment="1">
      <alignment horizontal="center" vertical="center" wrapText="1"/>
    </xf>
    <xf numFmtId="2" fontId="16" fillId="0" borderId="1" xfId="0" applyNumberFormat="1" applyFont="1" applyFill="1" applyBorder="1" applyAlignment="1">
      <alignment horizontal="center" vertical="center" wrapText="1"/>
    </xf>
    <xf numFmtId="2" fontId="16" fillId="0" borderId="26" xfId="0" applyNumberFormat="1" applyFont="1" applyFill="1" applyBorder="1" applyAlignment="1">
      <alignment horizontal="center" vertical="center" wrapText="1"/>
    </xf>
    <xf numFmtId="0" fontId="16" fillId="0" borderId="48" xfId="0" applyFont="1" applyFill="1" applyBorder="1" applyAlignment="1">
      <alignment horizontal="center" vertical="center" wrapText="1"/>
    </xf>
    <xf numFmtId="0" fontId="16" fillId="0" borderId="33" xfId="0" applyFont="1" applyFill="1" applyBorder="1" applyAlignment="1">
      <alignment horizontal="center" vertical="center" wrapText="1"/>
    </xf>
    <xf numFmtId="0" fontId="16" fillId="2" borderId="5"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16" fillId="2" borderId="3" xfId="0" applyFont="1" applyFill="1" applyBorder="1" applyAlignment="1">
      <alignment horizontal="center" vertical="center" wrapText="1"/>
    </xf>
    <xf numFmtId="0" fontId="16" fillId="0" borderId="44" xfId="0" applyFont="1" applyFill="1" applyBorder="1" applyAlignment="1">
      <alignment horizontal="center" vertical="center" wrapText="1"/>
    </xf>
    <xf numFmtId="0" fontId="16" fillId="0" borderId="62" xfId="0" applyFont="1" applyFill="1" applyBorder="1" applyAlignment="1">
      <alignment horizontal="center" vertical="center" wrapText="1"/>
    </xf>
    <xf numFmtId="0" fontId="16" fillId="0" borderId="45" xfId="0" applyFont="1" applyFill="1" applyBorder="1" applyAlignment="1">
      <alignment horizontal="center" vertical="center" wrapText="1"/>
    </xf>
    <xf numFmtId="0" fontId="16" fillId="2" borderId="25" xfId="0" applyFont="1" applyFill="1" applyBorder="1" applyAlignment="1">
      <alignment horizontal="center" vertical="center" wrapText="1"/>
    </xf>
    <xf numFmtId="0" fontId="16" fillId="2" borderId="1" xfId="0" applyFont="1" applyFill="1" applyBorder="1" applyAlignment="1">
      <alignment horizontal="center" vertical="center" wrapText="1"/>
    </xf>
    <xf numFmtId="2" fontId="16" fillId="2" borderId="1" xfId="0" applyNumberFormat="1" applyFont="1" applyFill="1" applyBorder="1" applyAlignment="1">
      <alignment horizontal="center" vertical="center" wrapText="1"/>
    </xf>
    <xf numFmtId="2" fontId="16" fillId="2" borderId="26" xfId="0" applyNumberFormat="1" applyFont="1" applyFill="1" applyBorder="1" applyAlignment="1">
      <alignment horizontal="center" vertical="center" wrapText="1"/>
    </xf>
    <xf numFmtId="0" fontId="38" fillId="0" borderId="58" xfId="1" applyFont="1" applyFill="1" applyBorder="1" applyAlignment="1">
      <alignment horizontal="center" vertical="center"/>
    </xf>
    <xf numFmtId="0" fontId="38" fillId="0" borderId="62" xfId="1" applyFont="1" applyFill="1" applyBorder="1" applyAlignment="1">
      <alignment horizontal="center" vertical="center"/>
    </xf>
    <xf numFmtId="0" fontId="38" fillId="0" borderId="57" xfId="1" applyFont="1" applyFill="1" applyBorder="1" applyAlignment="1">
      <alignment horizontal="center" vertical="center"/>
    </xf>
    <xf numFmtId="0" fontId="38" fillId="0" borderId="59" xfId="1" applyFont="1" applyFill="1" applyBorder="1" applyAlignment="1">
      <alignment horizontal="center" vertical="center"/>
    </xf>
    <xf numFmtId="0" fontId="38" fillId="0" borderId="61" xfId="1" applyFont="1" applyFill="1" applyBorder="1" applyAlignment="1">
      <alignment horizontal="center" vertical="center"/>
    </xf>
    <xf numFmtId="0" fontId="38" fillId="0" borderId="63" xfId="1" applyFont="1" applyFill="1" applyBorder="1" applyAlignment="1">
      <alignment horizontal="center" vertical="center"/>
    </xf>
    <xf numFmtId="2" fontId="16" fillId="0" borderId="33" xfId="0" applyNumberFormat="1" applyFont="1" applyFill="1" applyBorder="1" applyAlignment="1">
      <alignment horizontal="center" vertical="center" wrapText="1"/>
    </xf>
    <xf numFmtId="2" fontId="16" fillId="0" borderId="46" xfId="0" applyNumberFormat="1" applyFont="1" applyFill="1" applyBorder="1" applyAlignment="1">
      <alignment horizontal="center" vertical="center" wrapText="1"/>
    </xf>
    <xf numFmtId="0" fontId="18" fillId="2" borderId="1" xfId="1" applyFont="1" applyFill="1" applyBorder="1" applyAlignment="1">
      <alignment horizontal="center" vertical="center"/>
    </xf>
    <xf numFmtId="0" fontId="6" fillId="0" borderId="1" xfId="0" applyFont="1" applyFill="1" applyBorder="1" applyAlignment="1">
      <alignment horizontal="center" vertical="center" wrapText="1"/>
    </xf>
    <xf numFmtId="0" fontId="42" fillId="0" borderId="48" xfId="0" applyFont="1" applyBorder="1" applyAlignment="1">
      <alignment horizontal="left" vertical="center" wrapText="1"/>
    </xf>
    <xf numFmtId="0" fontId="42" fillId="0" borderId="33" xfId="0" applyFont="1" applyBorder="1" applyAlignment="1">
      <alignment horizontal="left" vertical="center" wrapText="1"/>
    </xf>
    <xf numFmtId="0" fontId="42" fillId="0" borderId="46" xfId="0" applyFont="1" applyBorder="1" applyAlignment="1">
      <alignment horizontal="left" vertical="center" wrapText="1"/>
    </xf>
    <xf numFmtId="0" fontId="16" fillId="0" borderId="52" xfId="0" applyFont="1" applyFill="1" applyBorder="1" applyAlignment="1">
      <alignment horizontal="center" vertical="center" wrapText="1"/>
    </xf>
    <xf numFmtId="0" fontId="16" fillId="0" borderId="53" xfId="0" applyFont="1" applyFill="1" applyBorder="1" applyAlignment="1">
      <alignment horizontal="center" vertical="center" wrapText="1"/>
    </xf>
    <xf numFmtId="0" fontId="16" fillId="0" borderId="54" xfId="0" applyFont="1" applyFill="1" applyBorder="1" applyAlignment="1">
      <alignment horizontal="center" vertical="center" wrapText="1"/>
    </xf>
    <xf numFmtId="0" fontId="21" fillId="3" borderId="48" xfId="0" applyFont="1" applyFill="1" applyBorder="1" applyAlignment="1">
      <alignment horizontal="center" vertical="center" wrapText="1"/>
    </xf>
    <xf numFmtId="0" fontId="21" fillId="3" borderId="49" xfId="0" applyFont="1" applyFill="1" applyBorder="1" applyAlignment="1">
      <alignment horizontal="center" vertical="center" wrapText="1"/>
    </xf>
    <xf numFmtId="0" fontId="37" fillId="3" borderId="17" xfId="0" applyFont="1" applyFill="1" applyBorder="1" applyAlignment="1">
      <alignment horizontal="left" vertical="center" wrapText="1"/>
    </xf>
    <xf numFmtId="0" fontId="37" fillId="3" borderId="18" xfId="0" applyFont="1" applyFill="1" applyBorder="1" applyAlignment="1">
      <alignment horizontal="left" vertical="center" wrapText="1"/>
    </xf>
    <xf numFmtId="0" fontId="37" fillId="3" borderId="19" xfId="0" applyFont="1" applyFill="1" applyBorder="1" applyAlignment="1">
      <alignment horizontal="left" vertical="center" wrapText="1"/>
    </xf>
    <xf numFmtId="0" fontId="10" fillId="3" borderId="20" xfId="0" applyFont="1" applyFill="1" applyBorder="1" applyAlignment="1">
      <alignment horizontal="left" vertical="center" wrapText="1"/>
    </xf>
    <xf numFmtId="0" fontId="10" fillId="3" borderId="21" xfId="0" applyFont="1" applyFill="1" applyBorder="1" applyAlignment="1">
      <alignment horizontal="left" vertical="center" wrapText="1"/>
    </xf>
    <xf numFmtId="0" fontId="7" fillId="3" borderId="8" xfId="1" applyFont="1" applyFill="1" applyBorder="1" applyAlignment="1">
      <alignment horizontal="center" vertical="center"/>
    </xf>
    <xf numFmtId="0" fontId="7" fillId="3" borderId="0" xfId="1" applyFont="1" applyFill="1" applyBorder="1" applyAlignment="1">
      <alignment horizontal="center" vertical="center"/>
    </xf>
    <xf numFmtId="0" fontId="7" fillId="3" borderId="21" xfId="1" applyFont="1" applyFill="1" applyBorder="1" applyAlignment="1">
      <alignment horizontal="center" vertical="center"/>
    </xf>
    <xf numFmtId="0" fontId="0" fillId="3" borderId="6" xfId="0" applyFill="1" applyBorder="1" applyAlignment="1">
      <alignment horizontal="center"/>
    </xf>
    <xf numFmtId="0" fontId="34" fillId="0" borderId="7" xfId="0" applyFont="1" applyBorder="1" applyAlignment="1">
      <alignment horizontal="center" vertical="center" wrapText="1"/>
    </xf>
    <xf numFmtId="0" fontId="34" fillId="0" borderId="6" xfId="0" applyFont="1" applyBorder="1" applyAlignment="1">
      <alignment horizontal="center" vertical="center" wrapText="1"/>
    </xf>
    <xf numFmtId="0" fontId="34" fillId="0" borderId="22" xfId="0" applyFont="1" applyBorder="1" applyAlignment="1">
      <alignment horizontal="center" vertical="center" wrapText="1"/>
    </xf>
    <xf numFmtId="0" fontId="29" fillId="3" borderId="25" xfId="0" applyFont="1" applyFill="1" applyBorder="1" applyAlignment="1">
      <alignment horizontal="center" vertical="center" textRotation="90"/>
    </xf>
    <xf numFmtId="0" fontId="29" fillId="3" borderId="1" xfId="0" applyFont="1" applyFill="1" applyBorder="1" applyAlignment="1">
      <alignment horizontal="center" vertical="center" textRotation="90"/>
    </xf>
    <xf numFmtId="0" fontId="30" fillId="3" borderId="58" xfId="0" applyFont="1" applyFill="1" applyBorder="1" applyAlignment="1">
      <alignment horizontal="center" vertical="center" wrapText="1"/>
    </xf>
    <xf numFmtId="0" fontId="30" fillId="3" borderId="45" xfId="0" applyFont="1" applyFill="1" applyBorder="1" applyAlignment="1">
      <alignment horizontal="center" vertical="center" wrapText="1"/>
    </xf>
    <xf numFmtId="0" fontId="30" fillId="3" borderId="59" xfId="0" applyFont="1" applyFill="1" applyBorder="1" applyAlignment="1">
      <alignment horizontal="center" vertical="center" wrapText="1"/>
    </xf>
    <xf numFmtId="0" fontId="30" fillId="3" borderId="55" xfId="0" applyFont="1" applyFill="1" applyBorder="1" applyAlignment="1">
      <alignment horizontal="center" vertical="center" wrapText="1"/>
    </xf>
    <xf numFmtId="0" fontId="30" fillId="0" borderId="33" xfId="0" applyFont="1" applyBorder="1" applyAlignment="1">
      <alignment horizontal="center" vertical="center" wrapText="1"/>
    </xf>
    <xf numFmtId="0" fontId="30" fillId="0" borderId="50" xfId="0" applyFont="1" applyBorder="1" applyAlignment="1">
      <alignment horizontal="center" vertical="center" wrapText="1"/>
    </xf>
    <xf numFmtId="0" fontId="17" fillId="3" borderId="20" xfId="1" applyFont="1" applyFill="1" applyBorder="1" applyAlignment="1">
      <alignment horizontal="left" vertical="center"/>
    </xf>
    <xf numFmtId="0" fontId="17" fillId="3" borderId="0" xfId="1" applyFont="1" applyFill="1" applyBorder="1" applyAlignment="1">
      <alignment horizontal="left" vertical="center"/>
    </xf>
    <xf numFmtId="0" fontId="17" fillId="3" borderId="21" xfId="1" applyFont="1" applyFill="1" applyBorder="1" applyAlignment="1">
      <alignment horizontal="left" vertical="center"/>
    </xf>
    <xf numFmtId="0" fontId="20" fillId="5" borderId="1" xfId="1" applyFont="1" applyFill="1" applyBorder="1" applyAlignment="1">
      <alignment horizontal="center" vertical="center"/>
    </xf>
    <xf numFmtId="0" fontId="28" fillId="5" borderId="1" xfId="1" applyFont="1" applyFill="1" applyBorder="1" applyAlignment="1">
      <alignment horizontal="center" vertical="center"/>
    </xf>
    <xf numFmtId="0" fontId="0" fillId="3" borderId="6" xfId="0" applyFont="1" applyFill="1" applyBorder="1" applyAlignment="1">
      <alignment horizontal="center"/>
    </xf>
    <xf numFmtId="0" fontId="0" fillId="3" borderId="31" xfId="0" applyFont="1" applyFill="1" applyBorder="1" applyAlignment="1">
      <alignment horizontal="center"/>
    </xf>
    <xf numFmtId="0" fontId="20" fillId="2" borderId="5" xfId="1" applyFont="1" applyFill="1" applyBorder="1" applyAlignment="1">
      <alignment horizontal="center" vertical="center"/>
    </xf>
    <xf numFmtId="0" fontId="20" fillId="2" borderId="4" xfId="1" applyFont="1" applyFill="1" applyBorder="1" applyAlignment="1">
      <alignment horizontal="center" vertical="center"/>
    </xf>
    <xf numFmtId="0" fontId="20" fillId="2" borderId="3" xfId="1" applyFont="1" applyFill="1" applyBorder="1" applyAlignment="1">
      <alignment horizontal="center" vertical="center"/>
    </xf>
    <xf numFmtId="0" fontId="29" fillId="3" borderId="5" xfId="0" applyFont="1" applyFill="1" applyBorder="1" applyAlignment="1">
      <alignment horizontal="center" vertical="center" wrapText="1"/>
    </xf>
    <xf numFmtId="0" fontId="29" fillId="3" borderId="4" xfId="0" applyFont="1" applyFill="1" applyBorder="1" applyAlignment="1">
      <alignment horizontal="center" vertical="center" wrapText="1"/>
    </xf>
    <xf numFmtId="0" fontId="29" fillId="3" borderId="3" xfId="0" applyFont="1" applyFill="1" applyBorder="1" applyAlignment="1">
      <alignment horizontal="center" vertical="center" wrapText="1"/>
    </xf>
    <xf numFmtId="0" fontId="30" fillId="0" borderId="46" xfId="0" applyFont="1" applyBorder="1" applyAlignment="1">
      <alignment horizontal="center" vertical="center" wrapText="1"/>
    </xf>
    <xf numFmtId="0" fontId="30" fillId="0" borderId="51" xfId="0" applyFont="1" applyBorder="1" applyAlignment="1">
      <alignment horizontal="center" vertical="center" wrapText="1"/>
    </xf>
    <xf numFmtId="0" fontId="16" fillId="0" borderId="60" xfId="0" applyFont="1" applyBorder="1" applyAlignment="1">
      <alignment horizontal="center" vertical="center" wrapText="1"/>
    </xf>
    <xf numFmtId="0" fontId="16" fillId="0" borderId="61" xfId="0" applyFont="1" applyBorder="1" applyAlignment="1">
      <alignment horizontal="center" vertical="center" wrapText="1"/>
    </xf>
    <xf numFmtId="0" fontId="16" fillId="0" borderId="55" xfId="0" applyFont="1" applyBorder="1" applyAlignment="1">
      <alignment horizontal="center" vertical="center" wrapText="1"/>
    </xf>
    <xf numFmtId="0" fontId="15" fillId="3" borderId="20" xfId="0" applyFont="1" applyFill="1" applyBorder="1" applyAlignment="1">
      <alignment horizontal="center" vertical="center"/>
    </xf>
    <xf numFmtId="0" fontId="15" fillId="3" borderId="0" xfId="0" applyFont="1" applyFill="1" applyBorder="1" applyAlignment="1">
      <alignment horizontal="center" vertical="center"/>
    </xf>
    <xf numFmtId="0" fontId="15" fillId="3" borderId="21" xfId="0" applyFont="1" applyFill="1" applyBorder="1" applyAlignment="1">
      <alignment horizontal="center" vertical="center"/>
    </xf>
    <xf numFmtId="0" fontId="11" fillId="3" borderId="20" xfId="0" applyFont="1" applyFill="1" applyBorder="1" applyAlignment="1">
      <alignment horizontal="left" vertical="center" wrapText="1"/>
    </xf>
    <xf numFmtId="0" fontId="11" fillId="3" borderId="0" xfId="0" applyFont="1" applyFill="1" applyBorder="1" applyAlignment="1">
      <alignment horizontal="left" vertical="center" wrapText="1"/>
    </xf>
    <xf numFmtId="0" fontId="11" fillId="3" borderId="21" xfId="0" applyFont="1" applyFill="1" applyBorder="1" applyAlignment="1">
      <alignment horizontal="left" vertical="center" wrapText="1"/>
    </xf>
    <xf numFmtId="0" fontId="11" fillId="3" borderId="20" xfId="0" applyFont="1" applyFill="1" applyBorder="1" applyAlignment="1">
      <alignment horizontal="left" wrapText="1"/>
    </xf>
    <xf numFmtId="0" fontId="11" fillId="3" borderId="0" xfId="0" applyFont="1" applyFill="1" applyBorder="1" applyAlignment="1">
      <alignment horizontal="left" wrapText="1"/>
    </xf>
    <xf numFmtId="0" fontId="11" fillId="3" borderId="21" xfId="0" applyFont="1" applyFill="1" applyBorder="1" applyAlignment="1">
      <alignment horizontal="left" wrapText="1"/>
    </xf>
    <xf numFmtId="0" fontId="15" fillId="3" borderId="17" xfId="0" applyFont="1" applyFill="1" applyBorder="1" applyAlignment="1">
      <alignment horizontal="center"/>
    </xf>
    <xf numFmtId="0" fontId="15" fillId="3" borderId="18" xfId="0" applyFont="1" applyFill="1" applyBorder="1" applyAlignment="1">
      <alignment horizontal="center"/>
    </xf>
    <xf numFmtId="0" fontId="15" fillId="3" borderId="19" xfId="0" applyFont="1" applyFill="1" applyBorder="1" applyAlignment="1">
      <alignment horizontal="center"/>
    </xf>
    <xf numFmtId="0" fontId="10" fillId="3" borderId="20"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21" xfId="0" applyFont="1" applyFill="1" applyBorder="1" applyAlignment="1">
      <alignment horizontal="left" vertical="top" wrapText="1"/>
    </xf>
    <xf numFmtId="0" fontId="10" fillId="3" borderId="59" xfId="0" applyFont="1" applyFill="1" applyBorder="1" applyAlignment="1">
      <alignment horizontal="left" vertical="top" wrapText="1"/>
    </xf>
    <xf numFmtId="0" fontId="10" fillId="3" borderId="61" xfId="0" applyFont="1" applyFill="1" applyBorder="1" applyAlignment="1">
      <alignment horizontal="left" vertical="top" wrapText="1"/>
    </xf>
    <xf numFmtId="0" fontId="10" fillId="3" borderId="63" xfId="0" applyFont="1" applyFill="1" applyBorder="1" applyAlignment="1">
      <alignment horizontal="left" vertical="top" wrapText="1"/>
    </xf>
  </cellXfs>
  <cellStyles count="2">
    <cellStyle name="Hyperlink" xfId="1" builtinId="8"/>
    <cellStyle name="Normal" xfId="0" builtinId="0"/>
  </cellStyles>
  <dxfs count="141">
    <dxf>
      <fill>
        <patternFill>
          <bgColor theme="7" tint="0.59996337778862885"/>
        </patternFill>
      </fill>
    </dxf>
    <dxf>
      <font>
        <color auto="1"/>
      </font>
      <fill>
        <patternFill>
          <bgColor theme="7" tint="0.59996337778862885"/>
        </patternFill>
      </fill>
    </dxf>
    <dxf>
      <font>
        <color auto="1"/>
      </font>
      <fill>
        <patternFill>
          <bgColor theme="5" tint="0.59996337778862885"/>
        </patternFill>
      </fill>
    </dxf>
    <dxf>
      <fill>
        <patternFill>
          <bgColor theme="7" tint="0.59996337778862885"/>
        </patternFill>
      </fill>
    </dxf>
    <dxf>
      <font>
        <color auto="1"/>
      </font>
      <fill>
        <patternFill>
          <bgColor theme="7" tint="0.59996337778862885"/>
        </patternFill>
      </fill>
    </dxf>
    <dxf>
      <font>
        <color auto="1"/>
      </font>
      <fill>
        <patternFill>
          <bgColor theme="5" tint="0.59996337778862885"/>
        </patternFill>
      </fill>
    </dxf>
    <dxf>
      <fill>
        <patternFill>
          <bgColor theme="5" tint="0.39994506668294322"/>
        </patternFill>
      </fill>
    </dxf>
    <dxf>
      <font>
        <color rgb="FF9C6500"/>
      </font>
      <fill>
        <patternFill>
          <bgColor rgb="FFFFEB9C"/>
        </patternFill>
      </fill>
    </dxf>
    <dxf>
      <font>
        <color auto="1"/>
      </font>
      <fill>
        <patternFill>
          <bgColor theme="7" tint="0.59996337778862885"/>
        </patternFill>
      </fill>
    </dxf>
    <dxf>
      <fill>
        <patternFill>
          <bgColor theme="5" tint="0.39994506668294322"/>
        </patternFill>
      </fill>
    </dxf>
    <dxf>
      <font>
        <color rgb="FF9C6500"/>
      </font>
      <fill>
        <patternFill>
          <bgColor rgb="FFFFEB9C"/>
        </patternFill>
      </fill>
    </dxf>
    <dxf>
      <font>
        <color auto="1"/>
      </font>
      <fill>
        <patternFill>
          <bgColor theme="7" tint="0.59996337778862885"/>
        </patternFill>
      </fill>
    </dxf>
    <dxf>
      <fill>
        <patternFill>
          <bgColor theme="5" tint="0.39994506668294322"/>
        </patternFill>
      </fill>
    </dxf>
    <dxf>
      <font>
        <color rgb="FF9C6500"/>
      </font>
      <fill>
        <patternFill>
          <bgColor rgb="FFFFEB9C"/>
        </patternFill>
      </fill>
    </dxf>
    <dxf>
      <font>
        <color auto="1"/>
      </font>
      <fill>
        <patternFill>
          <bgColor theme="7" tint="0.59996337778862885"/>
        </patternFill>
      </fill>
    </dxf>
    <dxf>
      <fill>
        <patternFill>
          <bgColor theme="5" tint="0.39994506668294322"/>
        </patternFill>
      </fill>
    </dxf>
    <dxf>
      <font>
        <color rgb="FF9C6500"/>
      </font>
      <fill>
        <patternFill>
          <bgColor rgb="FFFFEB9C"/>
        </patternFill>
      </fill>
    </dxf>
    <dxf>
      <font>
        <color auto="1"/>
      </font>
      <fill>
        <patternFill>
          <bgColor theme="7" tint="0.59996337778862885"/>
        </patternFill>
      </fill>
    </dxf>
    <dxf>
      <fill>
        <patternFill>
          <bgColor theme="5" tint="0.39994506668294322"/>
        </patternFill>
      </fill>
    </dxf>
    <dxf>
      <font>
        <color rgb="FF9C6500"/>
      </font>
      <fill>
        <patternFill>
          <bgColor rgb="FFFFEB9C"/>
        </patternFill>
      </fill>
    </dxf>
    <dxf>
      <font>
        <color auto="1"/>
      </font>
      <fill>
        <patternFill>
          <bgColor theme="7" tint="0.59996337778862885"/>
        </patternFill>
      </fill>
    </dxf>
    <dxf>
      <fill>
        <patternFill>
          <bgColor theme="5" tint="0.39994506668294322"/>
        </patternFill>
      </fill>
    </dxf>
    <dxf>
      <font>
        <color rgb="FF9C6500"/>
      </font>
      <fill>
        <patternFill>
          <bgColor rgb="FFFFEB9C"/>
        </patternFill>
      </fill>
    </dxf>
    <dxf>
      <font>
        <color auto="1"/>
      </font>
      <fill>
        <patternFill>
          <bgColor theme="7" tint="0.59996337778862885"/>
        </patternFill>
      </fill>
    </dxf>
    <dxf>
      <fill>
        <patternFill>
          <bgColor theme="5" tint="0.39994506668294322"/>
        </patternFill>
      </fill>
    </dxf>
    <dxf>
      <font>
        <color rgb="FF9C6500"/>
      </font>
      <fill>
        <patternFill>
          <bgColor rgb="FFFFEB9C"/>
        </patternFill>
      </fill>
    </dxf>
    <dxf>
      <font>
        <color auto="1"/>
      </font>
      <fill>
        <patternFill>
          <bgColor theme="7" tint="0.59996337778862885"/>
        </patternFill>
      </fill>
    </dxf>
    <dxf>
      <fill>
        <patternFill>
          <bgColor theme="5" tint="0.39994506668294322"/>
        </patternFill>
      </fill>
    </dxf>
    <dxf>
      <font>
        <color rgb="FF9C6500"/>
      </font>
      <fill>
        <patternFill>
          <bgColor rgb="FFFFEB9C"/>
        </patternFill>
      </fill>
    </dxf>
    <dxf>
      <font>
        <color auto="1"/>
      </font>
      <fill>
        <patternFill>
          <bgColor theme="7" tint="0.59996337778862885"/>
        </patternFill>
      </fill>
    </dxf>
    <dxf>
      <fill>
        <patternFill>
          <bgColor theme="5" tint="0.39994506668294322"/>
        </patternFill>
      </fill>
    </dxf>
    <dxf>
      <font>
        <color rgb="FF9C6500"/>
      </font>
      <fill>
        <patternFill>
          <bgColor rgb="FFFFEB9C"/>
        </patternFill>
      </fill>
    </dxf>
    <dxf>
      <font>
        <color auto="1"/>
      </font>
      <fill>
        <patternFill>
          <bgColor theme="7" tint="0.59996337778862885"/>
        </patternFill>
      </fill>
    </dxf>
    <dxf>
      <fill>
        <patternFill>
          <bgColor theme="5" tint="0.39994506668294322"/>
        </patternFill>
      </fill>
    </dxf>
    <dxf>
      <font>
        <color rgb="FF9C6500"/>
      </font>
      <fill>
        <patternFill>
          <bgColor rgb="FFFFEB9C"/>
        </patternFill>
      </fill>
    </dxf>
    <dxf>
      <font>
        <color auto="1"/>
      </font>
      <fill>
        <patternFill>
          <bgColor theme="7" tint="0.59996337778862885"/>
        </patternFill>
      </fill>
    </dxf>
    <dxf>
      <fill>
        <patternFill>
          <bgColor theme="5" tint="0.39994506668294322"/>
        </patternFill>
      </fill>
    </dxf>
    <dxf>
      <font>
        <color rgb="FF9C6500"/>
      </font>
      <fill>
        <patternFill>
          <bgColor rgb="FFFFEB9C"/>
        </patternFill>
      </fill>
    </dxf>
    <dxf>
      <font>
        <color auto="1"/>
      </font>
      <fill>
        <patternFill>
          <bgColor theme="7" tint="0.59996337778862885"/>
        </patternFill>
      </fill>
    </dxf>
    <dxf>
      <fill>
        <patternFill>
          <bgColor theme="5" tint="0.39994506668294322"/>
        </patternFill>
      </fill>
    </dxf>
    <dxf>
      <font>
        <color rgb="FF9C6500"/>
      </font>
      <fill>
        <patternFill>
          <bgColor rgb="FFFFEB9C"/>
        </patternFill>
      </fill>
    </dxf>
    <dxf>
      <font>
        <color auto="1"/>
      </font>
      <fill>
        <patternFill>
          <bgColor theme="7" tint="0.59996337778862885"/>
        </patternFill>
      </fill>
    </dxf>
    <dxf>
      <fill>
        <patternFill>
          <bgColor theme="5" tint="0.39994506668294322"/>
        </patternFill>
      </fill>
    </dxf>
    <dxf>
      <font>
        <color rgb="FF9C6500"/>
      </font>
      <fill>
        <patternFill>
          <bgColor rgb="FFFFEB9C"/>
        </patternFill>
      </fill>
    </dxf>
    <dxf>
      <font>
        <color auto="1"/>
      </font>
      <fill>
        <patternFill>
          <bgColor theme="7" tint="0.59996337778862885"/>
        </patternFill>
      </fill>
    </dxf>
    <dxf>
      <fill>
        <patternFill>
          <bgColor theme="5" tint="0.39994506668294322"/>
        </patternFill>
      </fill>
    </dxf>
    <dxf>
      <font>
        <color rgb="FF9C6500"/>
      </font>
      <fill>
        <patternFill>
          <bgColor rgb="FFFFEB9C"/>
        </patternFill>
      </fill>
    </dxf>
    <dxf>
      <font>
        <color auto="1"/>
      </font>
      <fill>
        <patternFill>
          <bgColor theme="7" tint="0.59996337778862885"/>
        </patternFill>
      </fill>
    </dxf>
    <dxf>
      <fill>
        <patternFill>
          <bgColor theme="5" tint="0.39994506668294322"/>
        </patternFill>
      </fill>
    </dxf>
    <dxf>
      <font>
        <color rgb="FF9C6500"/>
      </font>
      <fill>
        <patternFill>
          <bgColor rgb="FFFFEB9C"/>
        </patternFill>
      </fill>
    </dxf>
    <dxf>
      <font>
        <color auto="1"/>
      </font>
      <fill>
        <patternFill>
          <bgColor theme="7" tint="0.59996337778862885"/>
        </patternFill>
      </fill>
    </dxf>
    <dxf>
      <fill>
        <patternFill>
          <bgColor theme="5" tint="0.39994506668294322"/>
        </patternFill>
      </fill>
    </dxf>
    <dxf>
      <font>
        <color rgb="FF9C6500"/>
      </font>
      <fill>
        <patternFill>
          <bgColor rgb="FFFFEB9C"/>
        </patternFill>
      </fill>
    </dxf>
    <dxf>
      <font>
        <color auto="1"/>
      </font>
      <fill>
        <patternFill>
          <bgColor theme="7" tint="0.59996337778862885"/>
        </patternFill>
      </fill>
    </dxf>
    <dxf>
      <fill>
        <patternFill>
          <bgColor theme="5" tint="0.39994506668294322"/>
        </patternFill>
      </fill>
    </dxf>
    <dxf>
      <font>
        <color rgb="FF9C6500"/>
      </font>
      <fill>
        <patternFill>
          <bgColor rgb="FFFFEB9C"/>
        </patternFill>
      </fill>
    </dxf>
    <dxf>
      <font>
        <color auto="1"/>
      </font>
      <fill>
        <patternFill>
          <bgColor theme="7" tint="0.59996337778862885"/>
        </patternFill>
      </fill>
    </dxf>
    <dxf>
      <fill>
        <patternFill>
          <bgColor theme="5" tint="0.39994506668294322"/>
        </patternFill>
      </fill>
    </dxf>
    <dxf>
      <font>
        <color rgb="FF9C6500"/>
      </font>
      <fill>
        <patternFill>
          <bgColor rgb="FFFFEB9C"/>
        </patternFill>
      </fill>
    </dxf>
    <dxf>
      <font>
        <color auto="1"/>
      </font>
      <fill>
        <patternFill>
          <bgColor theme="7" tint="0.59996337778862885"/>
        </patternFill>
      </fill>
    </dxf>
    <dxf>
      <fill>
        <patternFill>
          <bgColor theme="5" tint="0.39994506668294322"/>
        </patternFill>
      </fill>
    </dxf>
    <dxf>
      <font>
        <color rgb="FF9C6500"/>
      </font>
      <fill>
        <patternFill>
          <bgColor rgb="FFFFEB9C"/>
        </patternFill>
      </fill>
    </dxf>
    <dxf>
      <font>
        <color auto="1"/>
      </font>
      <fill>
        <patternFill>
          <bgColor theme="7" tint="0.59996337778862885"/>
        </patternFill>
      </fill>
    </dxf>
    <dxf>
      <fill>
        <patternFill>
          <bgColor theme="5" tint="0.39994506668294322"/>
        </patternFill>
      </fill>
    </dxf>
    <dxf>
      <font>
        <color rgb="FF9C6500"/>
      </font>
      <fill>
        <patternFill>
          <bgColor rgb="FFFFEB9C"/>
        </patternFill>
      </fill>
    </dxf>
    <dxf>
      <font>
        <color auto="1"/>
      </font>
      <fill>
        <patternFill>
          <bgColor theme="7" tint="0.59996337778862885"/>
        </patternFill>
      </fill>
    </dxf>
    <dxf>
      <fill>
        <patternFill>
          <bgColor theme="5" tint="0.39994506668294322"/>
        </patternFill>
      </fill>
    </dxf>
    <dxf>
      <font>
        <color rgb="FF9C6500"/>
      </font>
      <fill>
        <patternFill>
          <bgColor rgb="FFFFEB9C"/>
        </patternFill>
      </fill>
    </dxf>
    <dxf>
      <font>
        <color auto="1"/>
      </font>
      <fill>
        <patternFill>
          <bgColor theme="7" tint="0.59996337778862885"/>
        </patternFill>
      </fill>
    </dxf>
    <dxf>
      <fill>
        <patternFill>
          <bgColor theme="5" tint="0.39994506668294322"/>
        </patternFill>
      </fill>
    </dxf>
    <dxf>
      <font>
        <color rgb="FF9C6500"/>
      </font>
      <fill>
        <patternFill>
          <bgColor rgb="FFFFEB9C"/>
        </patternFill>
      </fill>
    </dxf>
    <dxf>
      <font>
        <color auto="1"/>
      </font>
      <fill>
        <patternFill>
          <bgColor theme="7" tint="0.59996337778862885"/>
        </patternFill>
      </fill>
    </dxf>
    <dxf>
      <fill>
        <patternFill>
          <bgColor theme="5" tint="0.39994506668294322"/>
        </patternFill>
      </fill>
    </dxf>
    <dxf>
      <font>
        <color rgb="FF9C6500"/>
      </font>
      <fill>
        <patternFill>
          <bgColor rgb="FFFFEB9C"/>
        </patternFill>
      </fill>
    </dxf>
    <dxf>
      <font>
        <color auto="1"/>
      </font>
      <fill>
        <patternFill>
          <bgColor theme="7" tint="0.59996337778862885"/>
        </patternFill>
      </fill>
    </dxf>
    <dxf>
      <fill>
        <patternFill>
          <bgColor theme="5" tint="0.39994506668294322"/>
        </patternFill>
      </fill>
    </dxf>
    <dxf>
      <font>
        <color rgb="FF9C6500"/>
      </font>
      <fill>
        <patternFill>
          <bgColor rgb="FFFFEB9C"/>
        </patternFill>
      </fill>
    </dxf>
    <dxf>
      <font>
        <color auto="1"/>
      </font>
      <fill>
        <patternFill>
          <bgColor theme="7" tint="0.59996337778862885"/>
        </patternFill>
      </fill>
    </dxf>
    <dxf>
      <fill>
        <patternFill>
          <bgColor theme="5" tint="0.39994506668294322"/>
        </patternFill>
      </fill>
    </dxf>
    <dxf>
      <font>
        <color rgb="FF9C6500"/>
      </font>
      <fill>
        <patternFill>
          <bgColor rgb="FFFFEB9C"/>
        </patternFill>
      </fill>
    </dxf>
    <dxf>
      <font>
        <color auto="1"/>
      </font>
      <fill>
        <patternFill>
          <bgColor theme="7" tint="0.59996337778862885"/>
        </patternFill>
      </fill>
    </dxf>
    <dxf>
      <fill>
        <patternFill>
          <bgColor theme="5" tint="0.39994506668294322"/>
        </patternFill>
      </fill>
    </dxf>
    <dxf>
      <font>
        <color rgb="FF9C6500"/>
      </font>
      <fill>
        <patternFill>
          <bgColor rgb="FFFFEB9C"/>
        </patternFill>
      </fill>
    </dxf>
    <dxf>
      <font>
        <color auto="1"/>
      </font>
      <fill>
        <patternFill>
          <bgColor theme="7" tint="0.59996337778862885"/>
        </patternFill>
      </fill>
    </dxf>
    <dxf>
      <fill>
        <patternFill>
          <bgColor theme="5" tint="0.39994506668294322"/>
        </patternFill>
      </fill>
    </dxf>
    <dxf>
      <font>
        <color rgb="FF9C6500"/>
      </font>
      <fill>
        <patternFill>
          <bgColor rgb="FFFFEB9C"/>
        </patternFill>
      </fill>
    </dxf>
    <dxf>
      <font>
        <color auto="1"/>
      </font>
      <fill>
        <patternFill>
          <bgColor theme="7" tint="0.59996337778862885"/>
        </patternFill>
      </fill>
    </dxf>
    <dxf>
      <fill>
        <patternFill>
          <bgColor theme="5" tint="0.39994506668294322"/>
        </patternFill>
      </fill>
    </dxf>
    <dxf>
      <font>
        <color rgb="FF9C6500"/>
      </font>
      <fill>
        <patternFill>
          <bgColor rgb="FFFFEB9C"/>
        </patternFill>
      </fill>
    </dxf>
    <dxf>
      <font>
        <color auto="1"/>
      </font>
      <fill>
        <patternFill>
          <bgColor theme="7" tint="0.59996337778862885"/>
        </patternFill>
      </fill>
    </dxf>
    <dxf>
      <fill>
        <patternFill>
          <bgColor theme="5" tint="0.39994506668294322"/>
        </patternFill>
      </fill>
    </dxf>
    <dxf>
      <font>
        <color rgb="FF9C6500"/>
      </font>
      <fill>
        <patternFill>
          <bgColor rgb="FFFFEB9C"/>
        </patternFill>
      </fill>
    </dxf>
    <dxf>
      <font>
        <color auto="1"/>
      </font>
      <fill>
        <patternFill>
          <bgColor theme="7" tint="0.59996337778862885"/>
        </patternFill>
      </fill>
    </dxf>
    <dxf>
      <fill>
        <patternFill>
          <bgColor theme="5" tint="0.39994506668294322"/>
        </patternFill>
      </fill>
    </dxf>
    <dxf>
      <font>
        <color rgb="FF9C6500"/>
      </font>
      <fill>
        <patternFill>
          <bgColor rgb="FFFFEB9C"/>
        </patternFill>
      </fill>
    </dxf>
    <dxf>
      <font>
        <color auto="1"/>
      </font>
      <fill>
        <patternFill>
          <bgColor theme="7" tint="0.59996337778862885"/>
        </patternFill>
      </fill>
    </dxf>
    <dxf>
      <fill>
        <patternFill>
          <bgColor theme="5" tint="0.39994506668294322"/>
        </patternFill>
      </fill>
    </dxf>
    <dxf>
      <font>
        <color rgb="FF9C6500"/>
      </font>
      <fill>
        <patternFill>
          <bgColor rgb="FFFFEB9C"/>
        </patternFill>
      </fill>
    </dxf>
    <dxf>
      <font>
        <color auto="1"/>
      </font>
      <fill>
        <patternFill>
          <bgColor theme="7" tint="0.59996337778862885"/>
        </patternFill>
      </fill>
    </dxf>
    <dxf>
      <fill>
        <patternFill>
          <bgColor theme="5" tint="0.39994506668294322"/>
        </patternFill>
      </fill>
    </dxf>
    <dxf>
      <font>
        <color rgb="FF9C6500"/>
      </font>
      <fill>
        <patternFill>
          <bgColor rgb="FFFFEB9C"/>
        </patternFill>
      </fill>
    </dxf>
    <dxf>
      <font>
        <color auto="1"/>
      </font>
      <fill>
        <patternFill>
          <bgColor theme="7" tint="0.59996337778862885"/>
        </patternFill>
      </fill>
    </dxf>
    <dxf>
      <fill>
        <patternFill>
          <bgColor theme="5" tint="0.39994506668294322"/>
        </patternFill>
      </fill>
    </dxf>
    <dxf>
      <font>
        <color rgb="FF9C6500"/>
      </font>
      <fill>
        <patternFill>
          <bgColor rgb="FFFFEB9C"/>
        </patternFill>
      </fill>
    </dxf>
    <dxf>
      <font>
        <color auto="1"/>
      </font>
      <fill>
        <patternFill>
          <bgColor theme="7" tint="0.59996337778862885"/>
        </patternFill>
      </fill>
    </dxf>
    <dxf>
      <fill>
        <patternFill>
          <bgColor theme="5" tint="0.39994506668294322"/>
        </patternFill>
      </fill>
    </dxf>
    <dxf>
      <font>
        <color rgb="FF9C6500"/>
      </font>
      <fill>
        <patternFill>
          <bgColor rgb="FFFFEB9C"/>
        </patternFill>
      </fill>
    </dxf>
    <dxf>
      <font>
        <color auto="1"/>
      </font>
      <fill>
        <patternFill>
          <bgColor theme="7" tint="0.59996337778862885"/>
        </patternFill>
      </fill>
    </dxf>
    <dxf>
      <fill>
        <patternFill>
          <bgColor theme="5" tint="0.39994506668294322"/>
        </patternFill>
      </fill>
    </dxf>
    <dxf>
      <font>
        <color rgb="FF9C6500"/>
      </font>
      <fill>
        <patternFill>
          <bgColor rgb="FFFFEB9C"/>
        </patternFill>
      </fill>
    </dxf>
    <dxf>
      <font>
        <color auto="1"/>
      </font>
      <fill>
        <patternFill>
          <bgColor theme="7" tint="0.59996337778862885"/>
        </patternFill>
      </fill>
    </dxf>
    <dxf>
      <fill>
        <patternFill>
          <bgColor theme="5" tint="0.39994506668294322"/>
        </patternFill>
      </fill>
    </dxf>
    <dxf>
      <font>
        <color rgb="FF9C6500"/>
      </font>
      <fill>
        <patternFill>
          <bgColor rgb="FFFFEB9C"/>
        </patternFill>
      </fill>
    </dxf>
    <dxf>
      <font>
        <color auto="1"/>
      </font>
      <fill>
        <patternFill>
          <bgColor theme="7" tint="0.59996337778862885"/>
        </patternFill>
      </fill>
    </dxf>
    <dxf>
      <fill>
        <patternFill>
          <bgColor theme="5" tint="0.39994506668294322"/>
        </patternFill>
      </fill>
    </dxf>
    <dxf>
      <font>
        <color rgb="FF9C6500"/>
      </font>
      <fill>
        <patternFill>
          <bgColor rgb="FFFFEB9C"/>
        </patternFill>
      </fill>
    </dxf>
    <dxf>
      <font>
        <color auto="1"/>
      </font>
      <fill>
        <patternFill>
          <bgColor theme="7" tint="0.59996337778862885"/>
        </patternFill>
      </fill>
    </dxf>
    <dxf>
      <fill>
        <patternFill>
          <bgColor theme="5" tint="0.39994506668294322"/>
        </patternFill>
      </fill>
    </dxf>
    <dxf>
      <font>
        <color rgb="FF9C6500"/>
      </font>
      <fill>
        <patternFill>
          <bgColor rgb="FFFFEB9C"/>
        </patternFill>
      </fill>
    </dxf>
    <dxf>
      <font>
        <color auto="1"/>
      </font>
      <fill>
        <patternFill>
          <bgColor theme="7" tint="0.59996337778862885"/>
        </patternFill>
      </fill>
    </dxf>
    <dxf>
      <fill>
        <patternFill>
          <bgColor theme="5" tint="0.39994506668294322"/>
        </patternFill>
      </fill>
    </dxf>
    <dxf>
      <font>
        <color rgb="FF9C6500"/>
      </font>
      <fill>
        <patternFill>
          <bgColor rgb="FFFFEB9C"/>
        </patternFill>
      </fill>
    </dxf>
    <dxf>
      <font>
        <color auto="1"/>
      </font>
      <fill>
        <patternFill>
          <bgColor theme="7" tint="0.59996337778862885"/>
        </patternFill>
      </fill>
    </dxf>
    <dxf>
      <fill>
        <patternFill>
          <bgColor theme="5" tint="0.39994506668294322"/>
        </patternFill>
      </fill>
    </dxf>
    <dxf>
      <font>
        <color rgb="FF9C6500"/>
      </font>
      <fill>
        <patternFill>
          <bgColor rgb="FFFFEB9C"/>
        </patternFill>
      </fill>
    </dxf>
    <dxf>
      <font>
        <color auto="1"/>
      </font>
      <fill>
        <patternFill>
          <bgColor theme="7" tint="0.59996337778862885"/>
        </patternFill>
      </fill>
    </dxf>
    <dxf>
      <fill>
        <patternFill>
          <bgColor theme="5" tint="0.39994506668294322"/>
        </patternFill>
      </fill>
    </dxf>
    <dxf>
      <font>
        <color rgb="FF9C6500"/>
      </font>
      <fill>
        <patternFill>
          <bgColor rgb="FFFFEB9C"/>
        </patternFill>
      </fill>
    </dxf>
    <dxf>
      <font>
        <color auto="1"/>
      </font>
      <fill>
        <patternFill>
          <bgColor theme="7" tint="0.59996337778862885"/>
        </patternFill>
      </fill>
    </dxf>
    <dxf>
      <fill>
        <patternFill>
          <bgColor theme="5" tint="0.39994506668294322"/>
        </patternFill>
      </fill>
    </dxf>
    <dxf>
      <font>
        <color rgb="FF9C6500"/>
      </font>
      <fill>
        <patternFill>
          <bgColor rgb="FFFFEB9C"/>
        </patternFill>
      </fill>
    </dxf>
    <dxf>
      <font>
        <color auto="1"/>
      </font>
      <fill>
        <patternFill>
          <bgColor theme="7" tint="0.59996337778862885"/>
        </patternFill>
      </fill>
    </dxf>
    <dxf>
      <fill>
        <patternFill>
          <bgColor theme="5" tint="0.39994506668294322"/>
        </patternFill>
      </fill>
    </dxf>
    <dxf>
      <font>
        <color rgb="FF9C6500"/>
      </font>
      <fill>
        <patternFill>
          <bgColor rgb="FFFFEB9C"/>
        </patternFill>
      </fill>
    </dxf>
    <dxf>
      <font>
        <color auto="1"/>
      </font>
      <fill>
        <patternFill>
          <bgColor theme="7" tint="0.59996337778862885"/>
        </patternFill>
      </fill>
    </dxf>
    <dxf>
      <fill>
        <patternFill>
          <bgColor theme="5" tint="0.39994506668294322"/>
        </patternFill>
      </fill>
    </dxf>
    <dxf>
      <font>
        <color rgb="FF9C6500"/>
      </font>
      <fill>
        <patternFill>
          <bgColor rgb="FFFFEB9C"/>
        </patternFill>
      </fill>
    </dxf>
    <dxf>
      <font>
        <color auto="1"/>
      </font>
      <fill>
        <patternFill>
          <bgColor theme="7" tint="0.59996337778862885"/>
        </patternFill>
      </fill>
    </dxf>
    <dxf>
      <fill>
        <patternFill>
          <bgColor theme="5" tint="0.39994506668294322"/>
        </patternFill>
      </fill>
    </dxf>
    <dxf>
      <font>
        <color rgb="FF9C6500"/>
      </font>
      <fill>
        <patternFill>
          <bgColor rgb="FFFFEB9C"/>
        </patternFill>
      </fill>
    </dxf>
    <dxf>
      <font>
        <color auto="1"/>
      </font>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elizabeth.kountis@ncdenr.gov" TargetMode="External"/><Relationship Id="rId7" Type="http://schemas.openxmlformats.org/officeDocument/2006/relationships/hyperlink" Target="http://reports.oah.state.nc.us/ncac/title%2015a%20-%20environmental%20quality/chapter%2002%20-%20environmental%20management/subchapter%20b/subchapter%20b%20rules.pdf" TargetMode="External"/><Relationship Id="rId2" Type="http://schemas.openxmlformats.org/officeDocument/2006/relationships/hyperlink" Target="mailto:adriene.weaver@ncdenr.gov" TargetMode="External"/><Relationship Id="rId1" Type="http://schemas.openxmlformats.org/officeDocument/2006/relationships/hyperlink" Target="mailto:christopher.ventaloro@ncdenr.gov" TargetMode="External"/><Relationship Id="rId6" Type="http://schemas.openxmlformats.org/officeDocument/2006/relationships/hyperlink" Target="https://deq.nc.gov/river-basin-classification-schedule" TargetMode="External"/><Relationship Id="rId5" Type="http://schemas.openxmlformats.org/officeDocument/2006/relationships/hyperlink" Target="http://ncdenr.maps.arcgis.com/apps/webappviewer/index.html?id=6e125ad7628f494694e259c80dd64265" TargetMode="External"/><Relationship Id="rId4" Type="http://schemas.openxmlformats.org/officeDocument/2006/relationships/hyperlink" Target="mailto:connie.brower@ncdenr.gov"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reports.oah.state.nc.us/ncac/title%2015a%20-%20environmental%20quality/chapter%2002%20-%20environmental%20management/subchapter%20b/subchapter%20b%20rules.pdf" TargetMode="External"/><Relationship Id="rId1" Type="http://schemas.openxmlformats.org/officeDocument/2006/relationships/hyperlink" Target="http://deq.nc.gov/about/divisions/water-resources/planning/classification-standards/classification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70"/>
  <sheetViews>
    <sheetView showGridLines="0" showRowColHeaders="0" tabSelected="1" zoomScale="120" zoomScaleNormal="120" workbookViewId="0">
      <selection activeCell="B24" sqref="B24:N24"/>
    </sheetView>
  </sheetViews>
  <sheetFormatPr defaultColWidth="9.109375" defaultRowHeight="13.8" x14ac:dyDescent="0.3"/>
  <cols>
    <col min="1" max="16384" width="9.109375" style="219"/>
  </cols>
  <sheetData>
    <row r="1" spans="1:15" s="216" customFormat="1" ht="24.75" customHeight="1" x14ac:dyDescent="0.3">
      <c r="A1" s="270" t="s">
        <v>0</v>
      </c>
      <c r="B1" s="271"/>
      <c r="C1" s="271"/>
      <c r="D1" s="271"/>
      <c r="E1" s="271"/>
      <c r="F1" s="271"/>
      <c r="G1" s="271"/>
      <c r="H1" s="271"/>
      <c r="I1" s="271"/>
      <c r="J1" s="271"/>
      <c r="K1" s="271"/>
      <c r="L1" s="271"/>
      <c r="M1" s="271"/>
      <c r="N1" s="272"/>
      <c r="O1" s="215"/>
    </row>
    <row r="2" spans="1:15" s="216" customFormat="1" ht="24.75" customHeight="1" x14ac:dyDescent="0.3">
      <c r="A2" s="261" t="s">
        <v>1</v>
      </c>
      <c r="B2" s="262"/>
      <c r="C2" s="262"/>
      <c r="D2" s="262"/>
      <c r="E2" s="262"/>
      <c r="F2" s="262"/>
      <c r="G2" s="262"/>
      <c r="H2" s="262"/>
      <c r="I2" s="262"/>
      <c r="J2" s="262"/>
      <c r="K2" s="262"/>
      <c r="L2" s="262"/>
      <c r="M2" s="262"/>
      <c r="N2" s="263"/>
      <c r="O2" s="215"/>
    </row>
    <row r="3" spans="1:15" ht="15.75" customHeight="1" x14ac:dyDescent="0.3">
      <c r="A3" s="238" t="s">
        <v>2</v>
      </c>
      <c r="B3" s="217"/>
      <c r="C3" s="217"/>
      <c r="D3" s="217"/>
      <c r="E3" s="217"/>
      <c r="F3" s="217"/>
      <c r="G3" s="217"/>
      <c r="H3" s="217"/>
      <c r="I3" s="217"/>
      <c r="J3" s="217"/>
      <c r="K3" s="217"/>
      <c r="L3" s="217"/>
      <c r="M3" s="217"/>
      <c r="N3" s="218"/>
      <c r="O3" s="217"/>
    </row>
    <row r="4" spans="1:15" ht="14.4" x14ac:dyDescent="0.3">
      <c r="A4" s="273" t="s">
        <v>3</v>
      </c>
      <c r="B4" s="274"/>
      <c r="C4" s="274"/>
      <c r="D4" s="274"/>
      <c r="E4" s="274"/>
      <c r="F4" s="274"/>
      <c r="G4" s="274"/>
      <c r="H4" s="274"/>
      <c r="I4" s="274"/>
      <c r="J4" s="274"/>
      <c r="K4" s="274"/>
      <c r="L4" s="274"/>
      <c r="M4" s="274"/>
      <c r="N4" s="226"/>
      <c r="O4" s="217"/>
    </row>
    <row r="5" spans="1:15" ht="14.4" x14ac:dyDescent="0.3">
      <c r="A5" s="273"/>
      <c r="B5" s="274"/>
      <c r="C5" s="274"/>
      <c r="D5" s="274"/>
      <c r="E5" s="274"/>
      <c r="F5" s="274"/>
      <c r="G5" s="274"/>
      <c r="H5" s="274"/>
      <c r="I5" s="274"/>
      <c r="J5" s="274"/>
      <c r="K5" s="274"/>
      <c r="L5" s="274"/>
      <c r="M5" s="274"/>
      <c r="N5" s="226"/>
      <c r="O5" s="217"/>
    </row>
    <row r="6" spans="1:15" ht="3" customHeight="1" x14ac:dyDescent="0.3">
      <c r="A6" s="220"/>
      <c r="B6" s="217"/>
      <c r="C6" s="217"/>
      <c r="D6" s="217"/>
      <c r="E6" s="217"/>
      <c r="F6" s="217"/>
      <c r="G6" s="217"/>
      <c r="H6" s="217"/>
      <c r="I6" s="217"/>
      <c r="J6" s="217"/>
      <c r="K6" s="217"/>
      <c r="L6" s="217"/>
      <c r="M6" s="217"/>
      <c r="N6" s="218"/>
      <c r="O6" s="217"/>
    </row>
    <row r="7" spans="1:15" ht="15" customHeight="1" x14ac:dyDescent="0.3">
      <c r="A7" s="220" t="s">
        <v>4</v>
      </c>
      <c r="B7" s="217"/>
      <c r="C7" s="217"/>
      <c r="D7" s="217"/>
      <c r="E7" s="217"/>
      <c r="F7" s="217"/>
      <c r="G7" s="217"/>
      <c r="H7" s="217"/>
      <c r="I7" s="217"/>
      <c r="J7" s="217"/>
      <c r="K7" s="217"/>
      <c r="L7" s="217"/>
      <c r="M7" s="217"/>
      <c r="N7" s="218"/>
      <c r="O7" s="217"/>
    </row>
    <row r="8" spans="1:15" ht="3" customHeight="1" x14ac:dyDescent="0.3">
      <c r="A8" s="220"/>
      <c r="B8" s="217"/>
      <c r="C8" s="217"/>
      <c r="D8" s="217"/>
      <c r="E8" s="217"/>
      <c r="F8" s="217"/>
      <c r="G8" s="217"/>
      <c r="H8" s="217"/>
      <c r="I8" s="217"/>
      <c r="J8" s="217"/>
      <c r="K8" s="217"/>
      <c r="L8" s="217"/>
      <c r="M8" s="217"/>
      <c r="N8" s="218"/>
      <c r="O8" s="217"/>
    </row>
    <row r="9" spans="1:15" ht="15" customHeight="1" x14ac:dyDescent="0.3">
      <c r="A9" s="220"/>
      <c r="B9" s="259" t="s">
        <v>5</v>
      </c>
      <c r="C9" s="259"/>
      <c r="D9" s="259"/>
      <c r="E9" s="259"/>
      <c r="F9" s="259"/>
      <c r="G9" s="259"/>
      <c r="H9" s="259"/>
      <c r="I9" s="259"/>
      <c r="J9" s="259"/>
      <c r="K9" s="259"/>
      <c r="L9" s="259"/>
      <c r="M9" s="259"/>
      <c r="N9" s="218"/>
      <c r="O9" s="217"/>
    </row>
    <row r="10" spans="1:15" ht="14.4" x14ac:dyDescent="0.3">
      <c r="A10" s="220"/>
      <c r="B10" s="259" t="s">
        <v>6</v>
      </c>
      <c r="C10" s="259"/>
      <c r="D10" s="259"/>
      <c r="E10" s="259"/>
      <c r="F10" s="259"/>
      <c r="G10" s="259"/>
      <c r="H10" s="259"/>
      <c r="I10" s="259"/>
      <c r="J10" s="259"/>
      <c r="K10" s="259"/>
      <c r="L10" s="259"/>
      <c r="M10" s="259"/>
      <c r="N10" s="218"/>
      <c r="O10" s="217"/>
    </row>
    <row r="11" spans="1:15" ht="14.4" x14ac:dyDescent="0.3">
      <c r="A11" s="220"/>
      <c r="B11" s="259" t="s">
        <v>7</v>
      </c>
      <c r="C11" s="259"/>
      <c r="D11" s="259"/>
      <c r="E11" s="259"/>
      <c r="F11" s="259"/>
      <c r="G11" s="259"/>
      <c r="H11" s="259"/>
      <c r="I11" s="259"/>
      <c r="J11" s="259"/>
      <c r="K11" s="259"/>
      <c r="L11" s="259"/>
      <c r="M11" s="259"/>
      <c r="N11" s="218"/>
      <c r="O11" s="217"/>
    </row>
    <row r="12" spans="1:15" ht="14.4" x14ac:dyDescent="0.3">
      <c r="A12" s="220"/>
      <c r="B12" s="259" t="s">
        <v>8</v>
      </c>
      <c r="C12" s="259"/>
      <c r="D12" s="259"/>
      <c r="E12" s="259"/>
      <c r="F12" s="259"/>
      <c r="G12" s="259"/>
      <c r="H12" s="259"/>
      <c r="I12" s="259"/>
      <c r="J12" s="259"/>
      <c r="K12" s="259"/>
      <c r="L12" s="259"/>
      <c r="M12" s="259"/>
      <c r="N12" s="218"/>
      <c r="O12" s="217"/>
    </row>
    <row r="13" spans="1:15" ht="14.4" x14ac:dyDescent="0.3">
      <c r="A13" s="220"/>
      <c r="B13" s="259" t="s">
        <v>9</v>
      </c>
      <c r="C13" s="259"/>
      <c r="D13" s="259"/>
      <c r="E13" s="259"/>
      <c r="F13" s="259"/>
      <c r="G13" s="259"/>
      <c r="H13" s="259"/>
      <c r="I13" s="259"/>
      <c r="J13" s="259"/>
      <c r="K13" s="259"/>
      <c r="L13" s="259"/>
      <c r="M13" s="259"/>
      <c r="N13" s="218"/>
      <c r="O13" s="217"/>
    </row>
    <row r="14" spans="1:15" ht="6.75" customHeight="1" thickBot="1" x14ac:dyDescent="0.35">
      <c r="A14" s="221"/>
      <c r="B14" s="222"/>
      <c r="C14" s="222"/>
      <c r="D14" s="222"/>
      <c r="E14" s="222"/>
      <c r="F14" s="222"/>
      <c r="G14" s="222"/>
      <c r="H14" s="222"/>
      <c r="I14" s="222"/>
      <c r="J14" s="222"/>
      <c r="K14" s="222"/>
      <c r="L14" s="222"/>
      <c r="M14" s="222"/>
      <c r="N14" s="226"/>
      <c r="O14" s="217"/>
    </row>
    <row r="15" spans="1:15" ht="5.25" customHeight="1" x14ac:dyDescent="0.3">
      <c r="A15" s="223"/>
      <c r="B15" s="224"/>
      <c r="C15" s="224"/>
      <c r="D15" s="224"/>
      <c r="E15" s="224"/>
      <c r="F15" s="224"/>
      <c r="G15" s="224"/>
      <c r="H15" s="224"/>
      <c r="I15" s="224"/>
      <c r="J15" s="224"/>
      <c r="K15" s="224"/>
      <c r="L15" s="224"/>
      <c r="M15" s="224"/>
      <c r="N15" s="225"/>
      <c r="O15" s="217"/>
    </row>
    <row r="16" spans="1:15" ht="21" customHeight="1" x14ac:dyDescent="0.3">
      <c r="A16" s="238" t="s">
        <v>10</v>
      </c>
      <c r="B16" s="239"/>
      <c r="C16" s="240"/>
      <c r="D16" s="240"/>
      <c r="E16" s="240"/>
      <c r="F16" s="240"/>
      <c r="G16" s="240"/>
      <c r="H16" s="240"/>
      <c r="I16" s="240"/>
      <c r="J16" s="240"/>
      <c r="K16" s="240"/>
      <c r="L16" s="240"/>
      <c r="M16" s="240"/>
      <c r="N16" s="241"/>
      <c r="O16" s="240"/>
    </row>
    <row r="17" spans="1:17" ht="32.25" customHeight="1" x14ac:dyDescent="0.3">
      <c r="A17" s="220"/>
      <c r="B17" s="275" t="s">
        <v>11</v>
      </c>
      <c r="C17" s="275"/>
      <c r="D17" s="275"/>
      <c r="E17" s="275"/>
      <c r="F17" s="275"/>
      <c r="G17" s="275"/>
      <c r="H17" s="275"/>
      <c r="I17" s="275"/>
      <c r="J17" s="275"/>
      <c r="K17" s="275"/>
      <c r="L17" s="275"/>
      <c r="M17" s="275"/>
      <c r="N17" s="276"/>
      <c r="O17" s="239"/>
      <c r="P17" s="63"/>
      <c r="Q17" s="63"/>
    </row>
    <row r="18" spans="1:17" ht="17.25" customHeight="1" x14ac:dyDescent="0.3">
      <c r="A18" s="220"/>
      <c r="B18" s="242"/>
      <c r="C18" s="259" t="s">
        <v>12</v>
      </c>
      <c r="D18" s="259"/>
      <c r="E18" s="259"/>
      <c r="F18" s="259"/>
      <c r="G18" s="259"/>
      <c r="H18" s="259"/>
      <c r="I18" s="217"/>
      <c r="J18" s="217"/>
      <c r="K18" s="217"/>
      <c r="L18" s="217"/>
      <c r="M18" s="217"/>
      <c r="N18" s="218"/>
      <c r="O18" s="217"/>
      <c r="P18" s="217"/>
      <c r="Q18" s="239"/>
    </row>
    <row r="19" spans="1:17" ht="17.25" customHeight="1" x14ac:dyDescent="0.3">
      <c r="A19" s="220"/>
      <c r="B19" s="242"/>
      <c r="C19" s="259" t="s">
        <v>13</v>
      </c>
      <c r="D19" s="259"/>
      <c r="E19" s="259"/>
      <c r="F19" s="259"/>
      <c r="G19" s="240"/>
      <c r="H19" s="240"/>
      <c r="I19" s="217"/>
      <c r="J19" s="217"/>
      <c r="K19" s="217"/>
      <c r="L19" s="217"/>
      <c r="M19" s="217"/>
      <c r="N19" s="218"/>
      <c r="O19" s="217"/>
      <c r="P19" s="217"/>
      <c r="Q19" s="239"/>
    </row>
    <row r="20" spans="1:17" ht="17.25" customHeight="1" x14ac:dyDescent="0.3">
      <c r="A20" s="220"/>
      <c r="B20" s="242"/>
      <c r="C20" s="259" t="s">
        <v>14</v>
      </c>
      <c r="D20" s="259"/>
      <c r="E20" s="259"/>
      <c r="F20" s="259"/>
      <c r="G20" s="259"/>
      <c r="H20" s="240"/>
      <c r="I20" s="217"/>
      <c r="J20" s="217"/>
      <c r="K20" s="217"/>
      <c r="L20" s="217"/>
      <c r="M20" s="217"/>
      <c r="N20" s="218"/>
      <c r="O20" s="217"/>
      <c r="P20" s="217"/>
      <c r="Q20" s="239"/>
    </row>
    <row r="21" spans="1:17" ht="36" customHeight="1" x14ac:dyDescent="0.3">
      <c r="A21" s="220"/>
      <c r="B21" s="275" t="s">
        <v>15</v>
      </c>
      <c r="C21" s="275"/>
      <c r="D21" s="275"/>
      <c r="E21" s="275"/>
      <c r="F21" s="275"/>
      <c r="G21" s="275"/>
      <c r="H21" s="275"/>
      <c r="I21" s="275"/>
      <c r="J21" s="275"/>
      <c r="K21" s="275"/>
      <c r="L21" s="275"/>
      <c r="M21" s="275"/>
      <c r="N21" s="276"/>
      <c r="O21" s="239"/>
      <c r="P21" s="240"/>
      <c r="Q21" s="63"/>
    </row>
    <row r="22" spans="1:17" ht="17.25" customHeight="1" x14ac:dyDescent="0.3">
      <c r="A22" s="220"/>
      <c r="B22" s="243"/>
      <c r="C22" s="260" t="s">
        <v>16</v>
      </c>
      <c r="D22" s="260"/>
      <c r="E22" s="260"/>
      <c r="F22" s="260"/>
      <c r="G22" s="260"/>
      <c r="H22" s="260"/>
      <c r="I22" s="243"/>
      <c r="J22" s="243"/>
      <c r="K22" s="243"/>
      <c r="L22" s="243"/>
      <c r="M22" s="243"/>
      <c r="N22" s="244"/>
      <c r="O22" s="239"/>
      <c r="P22" s="240"/>
      <c r="Q22" s="63"/>
    </row>
    <row r="23" spans="1:17" ht="30.75" customHeight="1" x14ac:dyDescent="0.3">
      <c r="A23" s="280" t="s">
        <v>17</v>
      </c>
      <c r="B23" s="281"/>
      <c r="C23" s="281"/>
      <c r="D23" s="281"/>
      <c r="E23" s="281"/>
      <c r="F23" s="281"/>
      <c r="G23" s="281"/>
      <c r="H23" s="281"/>
      <c r="I23" s="281"/>
      <c r="J23" s="281"/>
      <c r="K23" s="281"/>
      <c r="L23" s="281"/>
      <c r="M23" s="281"/>
      <c r="N23" s="282"/>
      <c r="O23" s="239"/>
      <c r="P23" s="63"/>
      <c r="Q23" s="63"/>
    </row>
    <row r="24" spans="1:17" ht="30" customHeight="1" x14ac:dyDescent="0.3">
      <c r="A24" s="220"/>
      <c r="B24" s="274" t="s">
        <v>18</v>
      </c>
      <c r="C24" s="274"/>
      <c r="D24" s="274"/>
      <c r="E24" s="274"/>
      <c r="F24" s="274"/>
      <c r="G24" s="274"/>
      <c r="H24" s="274"/>
      <c r="I24" s="274"/>
      <c r="J24" s="274"/>
      <c r="K24" s="274"/>
      <c r="L24" s="274"/>
      <c r="M24" s="274"/>
      <c r="N24" s="283"/>
      <c r="O24" s="239"/>
      <c r="P24" s="63"/>
      <c r="Q24" s="63"/>
    </row>
    <row r="25" spans="1:17" ht="28.5" customHeight="1" x14ac:dyDescent="0.3">
      <c r="A25" s="220"/>
      <c r="B25" s="274" t="s">
        <v>19</v>
      </c>
      <c r="C25" s="274"/>
      <c r="D25" s="274"/>
      <c r="E25" s="274"/>
      <c r="F25" s="274"/>
      <c r="G25" s="274"/>
      <c r="H25" s="274"/>
      <c r="I25" s="274"/>
      <c r="J25" s="274"/>
      <c r="K25" s="274"/>
      <c r="L25" s="274"/>
      <c r="M25" s="274"/>
      <c r="N25" s="283"/>
      <c r="O25" s="239"/>
      <c r="P25" s="63"/>
      <c r="Q25" s="63"/>
    </row>
    <row r="26" spans="1:17" ht="18" customHeight="1" x14ac:dyDescent="0.3">
      <c r="A26" s="220"/>
      <c r="B26" s="274" t="s">
        <v>20</v>
      </c>
      <c r="C26" s="274"/>
      <c r="D26" s="274"/>
      <c r="E26" s="274"/>
      <c r="F26" s="274"/>
      <c r="G26" s="274"/>
      <c r="H26" s="274"/>
      <c r="I26" s="274"/>
      <c r="J26" s="274"/>
      <c r="K26" s="274"/>
      <c r="L26" s="274"/>
      <c r="M26" s="274"/>
      <c r="N26" s="283"/>
      <c r="O26" s="239"/>
      <c r="P26" s="63"/>
      <c r="Q26" s="63"/>
    </row>
    <row r="27" spans="1:17" ht="30" customHeight="1" x14ac:dyDescent="0.3">
      <c r="A27" s="220"/>
      <c r="B27" s="274" t="s">
        <v>21</v>
      </c>
      <c r="C27" s="274"/>
      <c r="D27" s="274"/>
      <c r="E27" s="274"/>
      <c r="F27" s="274"/>
      <c r="G27" s="274"/>
      <c r="H27" s="274"/>
      <c r="I27" s="274"/>
      <c r="J27" s="274"/>
      <c r="K27" s="274"/>
      <c r="L27" s="274"/>
      <c r="M27" s="274"/>
      <c r="N27" s="283"/>
      <c r="O27" s="239"/>
      <c r="P27" s="63"/>
      <c r="Q27" s="63"/>
    </row>
    <row r="28" spans="1:17" ht="18" customHeight="1" x14ac:dyDescent="0.3">
      <c r="A28" s="238" t="s">
        <v>22</v>
      </c>
      <c r="B28" s="239"/>
      <c r="C28" s="227"/>
      <c r="D28" s="227"/>
      <c r="E28" s="227"/>
      <c r="F28" s="227"/>
      <c r="G28" s="227"/>
      <c r="H28" s="227"/>
      <c r="I28" s="227"/>
      <c r="J28" s="227"/>
      <c r="K28" s="227"/>
      <c r="L28" s="227"/>
      <c r="M28" s="227"/>
      <c r="N28" s="228"/>
      <c r="O28" s="227"/>
      <c r="P28" s="63"/>
      <c r="Q28" s="63"/>
    </row>
    <row r="29" spans="1:17" ht="31.5" customHeight="1" x14ac:dyDescent="0.3">
      <c r="A29" s="220"/>
      <c r="B29" s="274" t="s">
        <v>23</v>
      </c>
      <c r="C29" s="274"/>
      <c r="D29" s="274"/>
      <c r="E29" s="274"/>
      <c r="F29" s="274"/>
      <c r="G29" s="274"/>
      <c r="H29" s="274"/>
      <c r="I29" s="274"/>
      <c r="J29" s="274"/>
      <c r="K29" s="274"/>
      <c r="L29" s="274"/>
      <c r="M29" s="274"/>
      <c r="N29" s="283"/>
      <c r="O29" s="239"/>
      <c r="P29" s="63"/>
      <c r="Q29" s="63"/>
    </row>
    <row r="30" spans="1:17" ht="90.75" customHeight="1" x14ac:dyDescent="0.3">
      <c r="A30" s="220"/>
      <c r="B30" s="296" t="s">
        <v>24</v>
      </c>
      <c r="C30" s="296"/>
      <c r="D30" s="296"/>
      <c r="E30" s="296"/>
      <c r="F30" s="296"/>
      <c r="G30" s="296"/>
      <c r="H30" s="296"/>
      <c r="I30" s="296"/>
      <c r="J30" s="296"/>
      <c r="K30" s="296"/>
      <c r="L30" s="296"/>
      <c r="M30" s="296"/>
      <c r="N30" s="297"/>
      <c r="O30" s="239"/>
      <c r="P30" s="63"/>
      <c r="Q30" s="63"/>
    </row>
    <row r="31" spans="1:17" ht="16.5" customHeight="1" x14ac:dyDescent="0.3">
      <c r="A31" s="220"/>
      <c r="B31" s="284" t="s">
        <v>25</v>
      </c>
      <c r="C31" s="284"/>
      <c r="D31" s="284"/>
      <c r="E31" s="284"/>
      <c r="F31" s="200"/>
      <c r="G31" s="200"/>
      <c r="H31" s="200"/>
      <c r="I31" s="200"/>
      <c r="J31" s="200"/>
      <c r="K31" s="200"/>
      <c r="L31" s="200"/>
      <c r="M31" s="200"/>
      <c r="N31" s="199"/>
      <c r="O31" s="200"/>
      <c r="P31" s="63"/>
      <c r="Q31" s="63"/>
    </row>
    <row r="32" spans="1:17" ht="34.5" customHeight="1" x14ac:dyDescent="0.3">
      <c r="A32" s="293" t="s">
        <v>26</v>
      </c>
      <c r="B32" s="294"/>
      <c r="C32" s="294"/>
      <c r="D32" s="294"/>
      <c r="E32" s="294"/>
      <c r="F32" s="294"/>
      <c r="G32" s="294"/>
      <c r="H32" s="294"/>
      <c r="I32" s="294"/>
      <c r="J32" s="294"/>
      <c r="K32" s="294"/>
      <c r="L32" s="294"/>
      <c r="M32" s="294"/>
      <c r="N32" s="295"/>
      <c r="O32" s="200"/>
      <c r="P32" s="63"/>
      <c r="Q32" s="63"/>
    </row>
    <row r="33" spans="1:19" ht="7.5" customHeight="1" thickBot="1" x14ac:dyDescent="0.35">
      <c r="A33" s="220"/>
      <c r="B33" s="217"/>
      <c r="C33" s="217"/>
      <c r="D33" s="245"/>
      <c r="E33" s="245"/>
      <c r="F33" s="245"/>
      <c r="G33" s="245"/>
      <c r="H33" s="245"/>
      <c r="I33" s="245"/>
      <c r="J33" s="245"/>
      <c r="K33" s="245"/>
      <c r="L33" s="245"/>
      <c r="M33" s="245"/>
      <c r="N33" s="246"/>
      <c r="O33" s="245"/>
      <c r="P33" s="247"/>
      <c r="Q33" s="247"/>
      <c r="R33" s="247"/>
      <c r="S33" s="247"/>
    </row>
    <row r="34" spans="1:19" ht="24" customHeight="1" x14ac:dyDescent="0.3">
      <c r="A34" s="248" t="s">
        <v>27</v>
      </c>
      <c r="B34" s="224"/>
      <c r="C34" s="224"/>
      <c r="D34" s="249"/>
      <c r="E34" s="249"/>
      <c r="F34" s="249"/>
      <c r="G34" s="249"/>
      <c r="H34" s="249"/>
      <c r="I34" s="249"/>
      <c r="J34" s="249"/>
      <c r="K34" s="249"/>
      <c r="L34" s="249"/>
      <c r="M34" s="249"/>
      <c r="N34" s="250"/>
      <c r="O34" s="200"/>
      <c r="P34" s="247"/>
      <c r="Q34" s="247"/>
      <c r="R34" s="247"/>
      <c r="S34" s="247"/>
    </row>
    <row r="35" spans="1:19" ht="18" customHeight="1" x14ac:dyDescent="0.3">
      <c r="A35" s="285" t="s">
        <v>28</v>
      </c>
      <c r="B35" s="286"/>
      <c r="C35" s="287"/>
      <c r="D35" s="288" t="s">
        <v>29</v>
      </c>
      <c r="E35" s="288"/>
      <c r="F35" s="288"/>
      <c r="G35" s="288"/>
      <c r="H35" s="289" t="s">
        <v>30</v>
      </c>
      <c r="I35" s="290"/>
      <c r="J35" s="290"/>
      <c r="K35" s="291"/>
      <c r="L35" s="292" t="s">
        <v>31</v>
      </c>
      <c r="M35" s="292"/>
      <c r="N35" s="199"/>
      <c r="O35" s="200"/>
      <c r="P35" s="247"/>
      <c r="Q35" s="247"/>
      <c r="R35" s="247"/>
      <c r="S35" s="247"/>
    </row>
    <row r="36" spans="1:19" ht="18" customHeight="1" x14ac:dyDescent="0.3">
      <c r="A36" s="266" t="s">
        <v>32</v>
      </c>
      <c r="B36" s="267"/>
      <c r="C36" s="268"/>
      <c r="D36" s="269" t="s">
        <v>33</v>
      </c>
      <c r="E36" s="269"/>
      <c r="F36" s="269"/>
      <c r="G36" s="269"/>
      <c r="H36" s="277" t="s">
        <v>34</v>
      </c>
      <c r="I36" s="278"/>
      <c r="J36" s="278"/>
      <c r="K36" s="279"/>
      <c r="L36" s="269" t="s">
        <v>35</v>
      </c>
      <c r="M36" s="269"/>
      <c r="N36" s="199"/>
      <c r="O36" s="200"/>
      <c r="P36" s="247"/>
      <c r="Q36" s="247"/>
      <c r="R36" s="247"/>
      <c r="S36" s="247"/>
    </row>
    <row r="37" spans="1:19" ht="18" customHeight="1" x14ac:dyDescent="0.3">
      <c r="A37" s="266" t="s">
        <v>36</v>
      </c>
      <c r="B37" s="267"/>
      <c r="C37" s="268"/>
      <c r="D37" s="269" t="s">
        <v>33</v>
      </c>
      <c r="E37" s="269"/>
      <c r="F37" s="269"/>
      <c r="G37" s="269"/>
      <c r="H37" s="277" t="s">
        <v>37</v>
      </c>
      <c r="I37" s="278"/>
      <c r="J37" s="278"/>
      <c r="K37" s="279"/>
      <c r="L37" s="198" t="s">
        <v>38</v>
      </c>
      <c r="M37" s="201"/>
      <c r="N37" s="199"/>
      <c r="O37" s="200"/>
      <c r="P37" s="247"/>
      <c r="Q37" s="247"/>
      <c r="R37" s="247"/>
      <c r="S37" s="247"/>
    </row>
    <row r="38" spans="1:19" ht="18" customHeight="1" x14ac:dyDescent="0.3">
      <c r="A38" s="266" t="s">
        <v>39</v>
      </c>
      <c r="B38" s="267"/>
      <c r="C38" s="268"/>
      <c r="D38" s="269" t="s">
        <v>40</v>
      </c>
      <c r="E38" s="269"/>
      <c r="F38" s="269"/>
      <c r="G38" s="269"/>
      <c r="H38" s="277" t="s">
        <v>41</v>
      </c>
      <c r="I38" s="278"/>
      <c r="J38" s="278"/>
      <c r="K38" s="279"/>
      <c r="L38" s="269" t="s">
        <v>42</v>
      </c>
      <c r="M38" s="269"/>
      <c r="N38" s="199"/>
      <c r="O38" s="200"/>
      <c r="P38" s="247"/>
      <c r="Q38" s="247"/>
      <c r="R38" s="247"/>
      <c r="S38" s="247"/>
    </row>
    <row r="39" spans="1:19" ht="18" customHeight="1" x14ac:dyDescent="0.3">
      <c r="A39" s="266" t="s">
        <v>43</v>
      </c>
      <c r="B39" s="267"/>
      <c r="C39" s="268"/>
      <c r="D39" s="269" t="s">
        <v>40</v>
      </c>
      <c r="E39" s="269"/>
      <c r="F39" s="269"/>
      <c r="G39" s="269"/>
      <c r="H39" s="277" t="s">
        <v>44</v>
      </c>
      <c r="I39" s="278"/>
      <c r="J39" s="278"/>
      <c r="K39" s="279"/>
      <c r="L39" s="269" t="s">
        <v>45</v>
      </c>
      <c r="M39" s="269"/>
      <c r="N39" s="199"/>
      <c r="O39" s="200"/>
      <c r="P39" s="247"/>
      <c r="Q39" s="247"/>
      <c r="R39" s="247"/>
      <c r="S39" s="247"/>
    </row>
    <row r="40" spans="1:19" ht="15" customHeight="1" thickBot="1" x14ac:dyDescent="0.35">
      <c r="A40" s="251"/>
      <c r="B40" s="252"/>
      <c r="C40" s="252"/>
      <c r="D40" s="252"/>
      <c r="E40" s="252"/>
      <c r="F40" s="252"/>
      <c r="G40" s="252"/>
      <c r="H40" s="252"/>
      <c r="I40" s="252"/>
      <c r="J40" s="252"/>
      <c r="K40" s="252"/>
      <c r="L40" s="252"/>
      <c r="M40" s="252"/>
      <c r="N40" s="253"/>
      <c r="O40" s="239"/>
      <c r="P40" s="63"/>
      <c r="Q40" s="63"/>
      <c r="R40" s="63"/>
      <c r="S40" s="63"/>
    </row>
    <row r="42" spans="1:19" ht="14.4" thickBot="1" x14ac:dyDescent="0.35">
      <c r="A42" s="63"/>
      <c r="B42" s="63"/>
      <c r="C42" s="63"/>
      <c r="D42" s="63"/>
      <c r="E42" s="63"/>
      <c r="F42" s="63"/>
      <c r="G42" s="63"/>
      <c r="H42" s="63"/>
      <c r="I42" s="63"/>
      <c r="J42" s="63"/>
      <c r="K42" s="63"/>
      <c r="L42" s="63"/>
      <c r="M42" s="63"/>
      <c r="N42" s="63"/>
      <c r="O42" s="63"/>
      <c r="P42" s="63"/>
      <c r="Q42" s="63"/>
      <c r="R42" s="63"/>
      <c r="S42" s="63"/>
    </row>
    <row r="43" spans="1:19" ht="14.4" x14ac:dyDescent="0.3">
      <c r="A43" s="254" t="s">
        <v>46</v>
      </c>
      <c r="B43" s="229"/>
      <c r="C43" s="229"/>
      <c r="D43" s="229"/>
      <c r="E43" s="229"/>
      <c r="F43" s="229"/>
      <c r="G43" s="229"/>
      <c r="H43" s="229"/>
      <c r="I43" s="229"/>
      <c r="J43" s="229"/>
      <c r="K43" s="229"/>
      <c r="L43" s="229"/>
      <c r="M43" s="229"/>
      <c r="N43" s="230"/>
      <c r="O43" s="231"/>
      <c r="P43" s="63"/>
      <c r="Q43" s="63"/>
      <c r="R43" s="63"/>
      <c r="S43" s="63"/>
    </row>
    <row r="44" spans="1:19" ht="30.75" customHeight="1" x14ac:dyDescent="0.3">
      <c r="A44" s="255"/>
      <c r="B44" s="264" t="s">
        <v>47</v>
      </c>
      <c r="C44" s="264"/>
      <c r="D44" s="264"/>
      <c r="E44" s="264"/>
      <c r="F44" s="264"/>
      <c r="G44" s="264"/>
      <c r="H44" s="264"/>
      <c r="I44" s="264"/>
      <c r="J44" s="264"/>
      <c r="K44" s="264"/>
      <c r="L44" s="264"/>
      <c r="M44" s="264"/>
      <c r="N44" s="265"/>
      <c r="O44" s="231"/>
      <c r="P44" s="63"/>
      <c r="Q44" s="63"/>
      <c r="R44" s="63"/>
      <c r="S44" s="63"/>
    </row>
    <row r="45" spans="1:19" ht="14.4" x14ac:dyDescent="0.3">
      <c r="A45" s="232"/>
      <c r="B45" s="233" t="s">
        <v>48</v>
      </c>
      <c r="C45" s="233"/>
      <c r="D45" s="233"/>
      <c r="E45" s="233"/>
      <c r="F45" s="233"/>
      <c r="G45" s="233"/>
      <c r="H45" s="233"/>
      <c r="I45" s="233"/>
      <c r="J45" s="233"/>
      <c r="K45" s="233"/>
      <c r="L45" s="233"/>
      <c r="M45" s="233"/>
      <c r="N45" s="234"/>
      <c r="O45" s="231"/>
      <c r="P45" s="63"/>
      <c r="Q45" s="63"/>
      <c r="R45" s="63"/>
      <c r="S45" s="63"/>
    </row>
    <row r="46" spans="1:19" ht="14.4" x14ac:dyDescent="0.3">
      <c r="A46" s="232"/>
      <c r="B46" s="233" t="s">
        <v>49</v>
      </c>
      <c r="C46" s="233"/>
      <c r="D46" s="233"/>
      <c r="E46" s="233"/>
      <c r="F46" s="233"/>
      <c r="G46" s="233"/>
      <c r="H46" s="233"/>
      <c r="I46" s="233"/>
      <c r="J46" s="233"/>
      <c r="K46" s="233"/>
      <c r="L46" s="233"/>
      <c r="M46" s="233"/>
      <c r="N46" s="234"/>
      <c r="O46" s="231"/>
      <c r="P46" s="63"/>
      <c r="Q46" s="63"/>
      <c r="R46" s="63"/>
      <c r="S46" s="63"/>
    </row>
    <row r="47" spans="1:19" ht="14.4" x14ac:dyDescent="0.3">
      <c r="A47" s="232"/>
      <c r="B47" s="233" t="s">
        <v>50</v>
      </c>
      <c r="C47" s="233"/>
      <c r="D47" s="233"/>
      <c r="E47" s="233"/>
      <c r="F47" s="233"/>
      <c r="G47" s="233"/>
      <c r="H47" s="233"/>
      <c r="I47" s="233"/>
      <c r="J47" s="233"/>
      <c r="K47" s="233"/>
      <c r="L47" s="233"/>
      <c r="M47" s="233"/>
      <c r="N47" s="234"/>
      <c r="O47" s="231"/>
      <c r="P47" s="63"/>
      <c r="Q47" s="63"/>
      <c r="R47" s="63"/>
      <c r="S47" s="63"/>
    </row>
    <row r="48" spans="1:19" ht="32.25" customHeight="1" x14ac:dyDescent="0.3">
      <c r="A48" s="232"/>
      <c r="B48" s="233"/>
      <c r="C48" s="264" t="s">
        <v>51</v>
      </c>
      <c r="D48" s="264"/>
      <c r="E48" s="264"/>
      <c r="F48" s="264"/>
      <c r="G48" s="264"/>
      <c r="H48" s="264"/>
      <c r="I48" s="264"/>
      <c r="J48" s="264"/>
      <c r="K48" s="264"/>
      <c r="L48" s="264"/>
      <c r="M48" s="264"/>
      <c r="N48" s="265"/>
      <c r="O48" s="231"/>
      <c r="P48" s="63"/>
      <c r="Q48" s="63"/>
      <c r="R48" s="63"/>
      <c r="S48" s="63"/>
    </row>
    <row r="49" spans="1:15" ht="14.4" x14ac:dyDescent="0.3">
      <c r="A49" s="232"/>
      <c r="B49" s="233"/>
      <c r="C49" s="233"/>
      <c r="D49" s="256"/>
      <c r="E49" s="257" t="s">
        <v>52</v>
      </c>
      <c r="F49" s="233"/>
      <c r="G49" s="233"/>
      <c r="H49" s="233"/>
      <c r="I49" s="233"/>
      <c r="J49" s="233"/>
      <c r="K49" s="233"/>
      <c r="L49" s="233"/>
      <c r="M49" s="233"/>
      <c r="N49" s="234"/>
      <c r="O49" s="231"/>
    </row>
    <row r="50" spans="1:15" ht="32.25" customHeight="1" x14ac:dyDescent="0.3">
      <c r="A50" s="232"/>
      <c r="B50" s="256"/>
      <c r="C50" s="264" t="s">
        <v>53</v>
      </c>
      <c r="D50" s="264"/>
      <c r="E50" s="264"/>
      <c r="F50" s="264"/>
      <c r="G50" s="264"/>
      <c r="H50" s="264"/>
      <c r="I50" s="264"/>
      <c r="J50" s="264"/>
      <c r="K50" s="264"/>
      <c r="L50" s="264"/>
      <c r="M50" s="264"/>
      <c r="N50" s="265"/>
      <c r="O50" s="231"/>
    </row>
    <row r="51" spans="1:15" ht="30.75" customHeight="1" x14ac:dyDescent="0.3">
      <c r="A51" s="232"/>
      <c r="B51" s="233"/>
      <c r="C51" s="233"/>
      <c r="D51" s="256"/>
      <c r="E51" s="264" t="s">
        <v>54</v>
      </c>
      <c r="F51" s="264"/>
      <c r="G51" s="264"/>
      <c r="H51" s="264"/>
      <c r="I51" s="264"/>
      <c r="J51" s="264"/>
      <c r="K51" s="264"/>
      <c r="L51" s="264"/>
      <c r="M51" s="264"/>
      <c r="N51" s="265"/>
      <c r="O51" s="231"/>
    </row>
    <row r="52" spans="1:15" ht="41.25" customHeight="1" x14ac:dyDescent="0.3">
      <c r="A52" s="232"/>
      <c r="B52" s="264" t="s">
        <v>55</v>
      </c>
      <c r="C52" s="264"/>
      <c r="D52" s="264"/>
      <c r="E52" s="264"/>
      <c r="F52" s="264"/>
      <c r="G52" s="264"/>
      <c r="H52" s="264"/>
      <c r="I52" s="264"/>
      <c r="J52" s="264"/>
      <c r="K52" s="264"/>
      <c r="L52" s="264"/>
      <c r="M52" s="264"/>
      <c r="N52" s="265"/>
      <c r="O52" s="231"/>
    </row>
    <row r="53" spans="1:15" ht="14.4" x14ac:dyDescent="0.3">
      <c r="A53" s="232"/>
      <c r="B53" s="233"/>
      <c r="C53" s="233" t="s">
        <v>56</v>
      </c>
      <c r="D53" s="233"/>
      <c r="E53" s="233"/>
      <c r="F53" s="233"/>
      <c r="G53" s="233"/>
      <c r="H53" s="233"/>
      <c r="I53" s="233"/>
      <c r="J53" s="233"/>
      <c r="K53" s="233"/>
      <c r="L53" s="233"/>
      <c r="M53" s="233"/>
      <c r="N53" s="234"/>
      <c r="O53" s="231"/>
    </row>
    <row r="54" spans="1:15" ht="14.4" x14ac:dyDescent="0.3">
      <c r="A54" s="232"/>
      <c r="B54" s="233"/>
      <c r="C54" s="233"/>
      <c r="D54" s="233" t="s">
        <v>57</v>
      </c>
      <c r="E54" s="233"/>
      <c r="F54" s="233"/>
      <c r="G54" s="233"/>
      <c r="H54" s="233"/>
      <c r="I54" s="233"/>
      <c r="J54" s="233"/>
      <c r="K54" s="233"/>
      <c r="L54" s="233"/>
      <c r="M54" s="233"/>
      <c r="N54" s="234"/>
      <c r="O54" s="231"/>
    </row>
    <row r="55" spans="1:15" ht="14.4" x14ac:dyDescent="0.3">
      <c r="A55" s="232"/>
      <c r="B55" s="233"/>
      <c r="C55" s="233"/>
      <c r="D55" s="233"/>
      <c r="E55" s="233" t="s">
        <v>58</v>
      </c>
      <c r="F55" s="233"/>
      <c r="G55" s="233"/>
      <c r="H55" s="233"/>
      <c r="I55" s="233"/>
      <c r="J55" s="233"/>
      <c r="K55" s="233"/>
      <c r="L55" s="233"/>
      <c r="M55" s="233"/>
      <c r="N55" s="234"/>
      <c r="O55" s="231"/>
    </row>
    <row r="56" spans="1:15" ht="14.4" x14ac:dyDescent="0.3">
      <c r="A56" s="232"/>
      <c r="B56" s="233"/>
      <c r="C56" s="233"/>
      <c r="D56" s="233"/>
      <c r="E56" s="233" t="s">
        <v>59</v>
      </c>
      <c r="F56" s="233"/>
      <c r="G56" s="233"/>
      <c r="H56" s="233"/>
      <c r="I56" s="233"/>
      <c r="J56" s="233"/>
      <c r="K56" s="233"/>
      <c r="L56" s="233"/>
      <c r="M56" s="233"/>
      <c r="N56" s="234"/>
      <c r="O56" s="231"/>
    </row>
    <row r="57" spans="1:15" ht="14.4" x14ac:dyDescent="0.3">
      <c r="A57" s="232"/>
      <c r="B57" s="233"/>
      <c r="C57" s="233"/>
      <c r="D57" s="233" t="s">
        <v>60</v>
      </c>
      <c r="E57" s="233"/>
      <c r="F57" s="233"/>
      <c r="G57" s="233"/>
      <c r="H57" s="233"/>
      <c r="I57" s="233"/>
      <c r="J57" s="233"/>
      <c r="K57" s="233"/>
      <c r="L57" s="233"/>
      <c r="M57" s="233"/>
      <c r="N57" s="234"/>
      <c r="O57" s="231"/>
    </row>
    <row r="58" spans="1:15" ht="14.4" x14ac:dyDescent="0.3">
      <c r="A58" s="232"/>
      <c r="B58" s="233"/>
      <c r="C58" s="233"/>
      <c r="D58" s="233"/>
      <c r="E58" s="233" t="s">
        <v>61</v>
      </c>
      <c r="F58" s="233"/>
      <c r="G58" s="233"/>
      <c r="H58" s="233"/>
      <c r="I58" s="233"/>
      <c r="J58" s="233"/>
      <c r="K58" s="233"/>
      <c r="L58" s="233"/>
      <c r="M58" s="233"/>
      <c r="N58" s="234"/>
      <c r="O58" s="231"/>
    </row>
    <row r="59" spans="1:15" ht="14.4" x14ac:dyDescent="0.3">
      <c r="A59" s="232"/>
      <c r="B59" s="233"/>
      <c r="C59" s="233"/>
      <c r="D59" s="233" t="s">
        <v>62</v>
      </c>
      <c r="E59" s="233"/>
      <c r="F59" s="233"/>
      <c r="G59" s="233"/>
      <c r="H59" s="233"/>
      <c r="I59" s="233"/>
      <c r="J59" s="233"/>
      <c r="K59" s="233"/>
      <c r="L59" s="233"/>
      <c r="M59" s="233"/>
      <c r="N59" s="234"/>
      <c r="O59" s="231"/>
    </row>
    <row r="60" spans="1:15" ht="14.4" x14ac:dyDescent="0.3">
      <c r="A60" s="232"/>
      <c r="B60" s="233"/>
      <c r="C60" s="233"/>
      <c r="D60" s="233"/>
      <c r="E60" s="233" t="s">
        <v>63</v>
      </c>
      <c r="F60" s="233"/>
      <c r="G60" s="233"/>
      <c r="H60" s="233"/>
      <c r="I60" s="233"/>
      <c r="J60" s="233"/>
      <c r="K60" s="233"/>
      <c r="L60" s="233"/>
      <c r="M60" s="233"/>
      <c r="N60" s="234"/>
      <c r="O60" s="231"/>
    </row>
    <row r="61" spans="1:15" ht="39" customHeight="1" x14ac:dyDescent="0.3">
      <c r="A61" s="232"/>
      <c r="B61" s="264" t="s">
        <v>64</v>
      </c>
      <c r="C61" s="264"/>
      <c r="D61" s="264"/>
      <c r="E61" s="264"/>
      <c r="F61" s="264"/>
      <c r="G61" s="264"/>
      <c r="H61" s="264"/>
      <c r="I61" s="264"/>
      <c r="J61" s="264"/>
      <c r="K61" s="264"/>
      <c r="L61" s="264"/>
      <c r="M61" s="264"/>
      <c r="N61" s="265"/>
      <c r="O61" s="231"/>
    </row>
    <row r="62" spans="1:15" ht="14.4" x14ac:dyDescent="0.3">
      <c r="A62" s="232"/>
      <c r="B62" s="233"/>
      <c r="C62" s="233"/>
      <c r="D62" s="233" t="s">
        <v>65</v>
      </c>
      <c r="E62" s="233"/>
      <c r="F62" s="233"/>
      <c r="G62" s="233"/>
      <c r="H62" s="233"/>
      <c r="I62" s="233"/>
      <c r="J62" s="233"/>
      <c r="K62" s="233"/>
      <c r="L62" s="233"/>
      <c r="M62" s="233"/>
      <c r="N62" s="234"/>
      <c r="O62" s="231"/>
    </row>
    <row r="63" spans="1:15" ht="14.4" x14ac:dyDescent="0.3">
      <c r="A63" s="232"/>
      <c r="B63" s="233"/>
      <c r="C63" s="233"/>
      <c r="D63" s="258" t="s">
        <v>66</v>
      </c>
      <c r="E63" s="233"/>
      <c r="F63" s="233"/>
      <c r="G63" s="233"/>
      <c r="H63" s="233"/>
      <c r="I63" s="233"/>
      <c r="J63" s="233"/>
      <c r="K63" s="233"/>
      <c r="L63" s="233"/>
      <c r="M63" s="233"/>
      <c r="N63" s="234"/>
      <c r="O63" s="231"/>
    </row>
    <row r="64" spans="1:15" ht="15" thickBot="1" x14ac:dyDescent="0.35">
      <c r="A64" s="235"/>
      <c r="B64" s="236"/>
      <c r="C64" s="236"/>
      <c r="D64" s="236"/>
      <c r="E64" s="236"/>
      <c r="F64" s="236"/>
      <c r="G64" s="236"/>
      <c r="H64" s="236"/>
      <c r="I64" s="236"/>
      <c r="J64" s="236"/>
      <c r="K64" s="236"/>
      <c r="L64" s="236"/>
      <c r="M64" s="236"/>
      <c r="N64" s="237"/>
      <c r="O64" s="231"/>
    </row>
    <row r="65" spans="1:15" ht="14.4" x14ac:dyDescent="0.3">
      <c r="A65" s="231"/>
      <c r="B65" s="231"/>
      <c r="C65" s="231"/>
      <c r="D65" s="231"/>
      <c r="E65" s="231"/>
      <c r="F65" s="231"/>
      <c r="G65" s="231"/>
      <c r="H65" s="231"/>
      <c r="I65" s="231"/>
      <c r="J65" s="231"/>
      <c r="K65" s="231"/>
      <c r="L65" s="231"/>
      <c r="M65" s="231"/>
      <c r="N65" s="231"/>
      <c r="O65" s="231"/>
    </row>
    <row r="66" spans="1:15" ht="14.4" x14ac:dyDescent="0.3">
      <c r="A66" s="231"/>
      <c r="B66" s="231"/>
      <c r="C66" s="231"/>
      <c r="D66" s="231"/>
      <c r="E66" s="231"/>
      <c r="F66" s="231"/>
      <c r="G66" s="231"/>
      <c r="H66" s="231"/>
      <c r="I66" s="231"/>
      <c r="J66" s="231"/>
      <c r="K66" s="231"/>
      <c r="L66" s="231"/>
      <c r="M66" s="231"/>
      <c r="N66" s="231"/>
      <c r="O66" s="231"/>
    </row>
    <row r="67" spans="1:15" ht="14.4" x14ac:dyDescent="0.3">
      <c r="A67" s="231"/>
      <c r="B67" s="231"/>
      <c r="C67" s="231"/>
      <c r="D67" s="231"/>
      <c r="E67" s="231"/>
      <c r="F67" s="231"/>
      <c r="G67" s="231"/>
      <c r="H67" s="231"/>
      <c r="I67" s="231"/>
      <c r="J67" s="231"/>
      <c r="K67" s="231"/>
      <c r="L67" s="231"/>
      <c r="M67" s="231"/>
      <c r="N67" s="231"/>
      <c r="O67" s="231"/>
    </row>
    <row r="68" spans="1:15" ht="14.4" x14ac:dyDescent="0.3">
      <c r="A68" s="231"/>
      <c r="B68" s="231"/>
      <c r="C68" s="231"/>
      <c r="D68" s="231"/>
      <c r="E68" s="231"/>
      <c r="F68" s="231"/>
      <c r="G68" s="231"/>
      <c r="H68" s="231"/>
      <c r="I68" s="231"/>
      <c r="J68" s="231"/>
      <c r="K68" s="231"/>
      <c r="L68" s="231"/>
      <c r="M68" s="231"/>
      <c r="N68" s="231"/>
      <c r="O68" s="231"/>
    </row>
    <row r="69" spans="1:15" ht="14.4" x14ac:dyDescent="0.3">
      <c r="A69" s="231"/>
      <c r="B69" s="231"/>
      <c r="C69" s="231"/>
      <c r="D69" s="231"/>
      <c r="E69" s="231"/>
      <c r="F69" s="231"/>
      <c r="G69" s="231"/>
      <c r="H69" s="231"/>
      <c r="I69" s="231"/>
      <c r="J69" s="231"/>
      <c r="K69" s="231"/>
      <c r="L69" s="231"/>
      <c r="M69" s="231"/>
      <c r="N69" s="231"/>
      <c r="O69" s="231"/>
    </row>
    <row r="70" spans="1:15" ht="14.4" x14ac:dyDescent="0.3">
      <c r="A70" s="231"/>
      <c r="B70" s="231"/>
      <c r="C70" s="231"/>
      <c r="D70" s="231"/>
      <c r="E70" s="231"/>
      <c r="F70" s="231"/>
      <c r="G70" s="231"/>
      <c r="H70" s="231"/>
      <c r="I70" s="231"/>
      <c r="J70" s="231"/>
      <c r="K70" s="231"/>
      <c r="L70" s="231"/>
      <c r="M70" s="231"/>
      <c r="N70" s="231"/>
      <c r="O70" s="231"/>
    </row>
  </sheetData>
  <mergeCells count="48">
    <mergeCell ref="L36:M36"/>
    <mergeCell ref="H36:K36"/>
    <mergeCell ref="B21:N21"/>
    <mergeCell ref="A23:N23"/>
    <mergeCell ref="B24:N24"/>
    <mergeCell ref="B31:E31"/>
    <mergeCell ref="A35:C35"/>
    <mergeCell ref="D35:G35"/>
    <mergeCell ref="H35:K35"/>
    <mergeCell ref="L35:M35"/>
    <mergeCell ref="B26:N26"/>
    <mergeCell ref="B25:N25"/>
    <mergeCell ref="A32:N32"/>
    <mergeCell ref="B27:N27"/>
    <mergeCell ref="B29:N29"/>
    <mergeCell ref="B30:N30"/>
    <mergeCell ref="L39:M39"/>
    <mergeCell ref="D37:G37"/>
    <mergeCell ref="D38:G38"/>
    <mergeCell ref="D39:G39"/>
    <mergeCell ref="H37:K37"/>
    <mergeCell ref="H38:K38"/>
    <mergeCell ref="H39:K39"/>
    <mergeCell ref="A1:N1"/>
    <mergeCell ref="C18:H18"/>
    <mergeCell ref="A4:M5"/>
    <mergeCell ref="B9:M9"/>
    <mergeCell ref="B10:M10"/>
    <mergeCell ref="B11:M11"/>
    <mergeCell ref="B12:M12"/>
    <mergeCell ref="B17:N17"/>
    <mergeCell ref="B13:M13"/>
    <mergeCell ref="C19:F19"/>
    <mergeCell ref="C20:G20"/>
    <mergeCell ref="C22:H22"/>
    <mergeCell ref="A2:N2"/>
    <mergeCell ref="B61:N61"/>
    <mergeCell ref="B52:N52"/>
    <mergeCell ref="B44:N44"/>
    <mergeCell ref="C48:N48"/>
    <mergeCell ref="C50:N50"/>
    <mergeCell ref="E51:N51"/>
    <mergeCell ref="A36:C36"/>
    <mergeCell ref="A37:C37"/>
    <mergeCell ref="A38:C38"/>
    <mergeCell ref="A39:C39"/>
    <mergeCell ref="D36:G36"/>
    <mergeCell ref="L38:M38"/>
  </mergeCells>
  <hyperlinks>
    <hyperlink ref="H37" r:id="rId1"/>
    <hyperlink ref="H39" r:id="rId2"/>
    <hyperlink ref="H38" r:id="rId3"/>
    <hyperlink ref="H36" r:id="rId4"/>
    <hyperlink ref="B9:M9" location="'Designated Uses'!A1" display="1 - North Carolina Designated Uses for Surface Waters"/>
    <hyperlink ref="B10:M10" location="'NC 02B Standards'!A1" display="2 - North Carolina 15A NCAC 02B Water Quality Standards for Surface waters (02B Standards)"/>
    <hyperlink ref="B11:M11" location="'EPA NRWQC'!A1" display="3 - Environmental Protection Agency Nationally Recommended Water Quality Criteria (EPA-NRWQC)"/>
    <hyperlink ref="B12:M12" location="'NC Protective Values'!A1" display="4 - North Carolina Protective Values for Surface waters (NC Protective) "/>
    <hyperlink ref="B31:E31" location="Introduction!A64" display="Click here for an example of this process"/>
    <hyperlink ref="C18" r:id="rId5" display="NC DWR Surface Water Classifications map"/>
    <hyperlink ref="C19" r:id="rId6"/>
    <hyperlink ref="C20:G20" r:id="rId7" display="15A NCAC 02B rules"/>
    <hyperlink ref="C22" location="'Designated Uses'!A1" display="The North Carolina Designated Uses for Surface Waters"/>
    <hyperlink ref="B13:M13" location="'Supporting Info'!A1" display="5 - Supporting Information such as footnotes, descriptions of acronyms, and references (Supporting Info - bright yellow)"/>
  </hyperlinks>
  <pageMargins left="0.25" right="0.25" top="0.75" bottom="0.75" header="0.3" footer="0.3"/>
  <pageSetup scale="80"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pageSetUpPr fitToPage="1"/>
  </sheetPr>
  <dimension ref="A1:S37"/>
  <sheetViews>
    <sheetView workbookViewId="0">
      <selection activeCell="Q1" sqref="Q1"/>
    </sheetView>
  </sheetViews>
  <sheetFormatPr defaultColWidth="9.109375" defaultRowHeight="14.4" x14ac:dyDescent="0.3"/>
  <cols>
    <col min="1" max="13" width="9.109375" style="25"/>
    <col min="14" max="14" width="25.109375" style="25" customWidth="1"/>
    <col min="15" max="16384" width="9.109375" style="25"/>
  </cols>
  <sheetData>
    <row r="1" spans="1:19" ht="25.8" x14ac:dyDescent="0.5">
      <c r="A1" s="192" t="s">
        <v>67</v>
      </c>
      <c r="B1" s="103"/>
      <c r="C1" s="103"/>
      <c r="D1" s="103"/>
      <c r="E1" s="103"/>
      <c r="F1" s="103"/>
      <c r="G1" s="103"/>
      <c r="H1" s="103"/>
      <c r="I1" s="103"/>
      <c r="J1" s="103"/>
      <c r="K1" s="103"/>
      <c r="L1" s="103"/>
      <c r="M1" s="103"/>
      <c r="N1" s="103"/>
      <c r="O1" s="104"/>
    </row>
    <row r="2" spans="1:19" x14ac:dyDescent="0.3">
      <c r="A2" s="105" t="s">
        <v>68</v>
      </c>
      <c r="B2" s="106"/>
      <c r="C2" s="106"/>
      <c r="D2" s="106"/>
      <c r="E2" s="106"/>
      <c r="F2" s="106"/>
      <c r="G2" s="106"/>
      <c r="H2" s="106"/>
      <c r="I2" s="106"/>
      <c r="J2" s="106"/>
      <c r="K2" s="106"/>
      <c r="L2" s="106"/>
      <c r="M2" s="106"/>
      <c r="N2" s="106"/>
      <c r="O2" s="107"/>
    </row>
    <row r="3" spans="1:19" s="22" customFormat="1" ht="15" customHeight="1" x14ac:dyDescent="0.3">
      <c r="A3" s="9"/>
      <c r="B3" s="7" t="s">
        <v>69</v>
      </c>
      <c r="C3" s="8"/>
      <c r="D3" s="8"/>
      <c r="E3" s="8"/>
      <c r="F3" s="8"/>
      <c r="G3" s="8"/>
      <c r="H3" s="8"/>
      <c r="I3" s="8"/>
      <c r="J3" s="8"/>
      <c r="K3" s="8"/>
      <c r="L3" s="8"/>
      <c r="M3" s="8"/>
      <c r="N3" s="8"/>
      <c r="O3" s="10"/>
    </row>
    <row r="4" spans="1:19" s="63" customFormat="1" ht="19.5" customHeight="1" x14ac:dyDescent="0.3">
      <c r="A4" s="62"/>
      <c r="B4" s="66"/>
      <c r="C4" s="315" t="s">
        <v>70</v>
      </c>
      <c r="D4" s="315"/>
      <c r="E4" s="315"/>
      <c r="F4" s="315"/>
      <c r="G4" s="315"/>
      <c r="H4" s="315"/>
      <c r="I4" s="315"/>
      <c r="J4" s="315"/>
      <c r="K4" s="315"/>
      <c r="L4" s="315"/>
      <c r="M4" s="66"/>
      <c r="N4" s="66"/>
      <c r="O4" s="67"/>
    </row>
    <row r="5" spans="1:19" s="22" customFormat="1" ht="15" customHeight="1" x14ac:dyDescent="0.3">
      <c r="A5" s="9"/>
      <c r="B5" s="321" t="s">
        <v>71</v>
      </c>
      <c r="C5" s="321"/>
      <c r="D5" s="321"/>
      <c r="E5" s="321"/>
      <c r="F5" s="321"/>
      <c r="G5" s="321"/>
      <c r="H5" s="321"/>
      <c r="I5" s="321"/>
      <c r="J5" s="321"/>
      <c r="K5" s="321"/>
      <c r="L5" s="321"/>
      <c r="M5" s="321"/>
      <c r="N5" s="321"/>
      <c r="O5" s="322"/>
    </row>
    <row r="6" spans="1:19" s="22" customFormat="1" x14ac:dyDescent="0.3">
      <c r="A6" s="9"/>
      <c r="B6" s="321"/>
      <c r="C6" s="321"/>
      <c r="D6" s="321"/>
      <c r="E6" s="321"/>
      <c r="F6" s="321"/>
      <c r="G6" s="321"/>
      <c r="H6" s="321"/>
      <c r="I6" s="321"/>
      <c r="J6" s="321"/>
      <c r="K6" s="321"/>
      <c r="L6" s="321"/>
      <c r="M6" s="321"/>
      <c r="N6" s="321"/>
      <c r="O6" s="322"/>
    </row>
    <row r="7" spans="1:19" s="22" customFormat="1" x14ac:dyDescent="0.3">
      <c r="A7" s="9"/>
      <c r="B7" s="321"/>
      <c r="C7" s="321"/>
      <c r="D7" s="321"/>
      <c r="E7" s="321"/>
      <c r="F7" s="321"/>
      <c r="G7" s="321"/>
      <c r="H7" s="321"/>
      <c r="I7" s="321"/>
      <c r="J7" s="321"/>
      <c r="K7" s="321"/>
      <c r="L7" s="321"/>
      <c r="M7" s="321"/>
      <c r="N7" s="321"/>
      <c r="O7" s="322"/>
    </row>
    <row r="8" spans="1:19" s="22" customFormat="1" ht="78" customHeight="1" x14ac:dyDescent="0.3">
      <c r="A8" s="9"/>
      <c r="B8" s="325" t="s">
        <v>72</v>
      </c>
      <c r="C8" s="325"/>
      <c r="D8" s="325"/>
      <c r="E8" s="325"/>
      <c r="F8" s="325"/>
      <c r="G8" s="325"/>
      <c r="H8" s="325"/>
      <c r="I8" s="325"/>
      <c r="J8" s="325"/>
      <c r="K8" s="325"/>
      <c r="L8" s="325"/>
      <c r="M8" s="325"/>
      <c r="N8" s="325"/>
      <c r="O8" s="326"/>
      <c r="Q8" s="63"/>
    </row>
    <row r="9" spans="1:19" ht="15" customHeight="1" x14ac:dyDescent="0.3">
      <c r="A9" s="108"/>
      <c r="B9" s="106"/>
      <c r="C9" s="327" t="s">
        <v>14</v>
      </c>
      <c r="D9" s="327"/>
      <c r="E9" s="327"/>
      <c r="F9" s="327"/>
      <c r="G9" s="327"/>
      <c r="H9" s="106"/>
      <c r="I9" s="106"/>
      <c r="J9" s="106"/>
      <c r="K9" s="106"/>
      <c r="L9" s="106"/>
      <c r="M9" s="106"/>
      <c r="N9" s="106"/>
      <c r="O9" s="107"/>
    </row>
    <row r="10" spans="1:19" ht="11.25" customHeight="1" x14ac:dyDescent="0.3">
      <c r="A10" s="108"/>
      <c r="B10" s="106"/>
      <c r="C10" s="106"/>
      <c r="D10" s="106"/>
      <c r="E10" s="106"/>
      <c r="F10" s="106"/>
      <c r="G10" s="106"/>
      <c r="H10" s="106"/>
      <c r="I10" s="106"/>
      <c r="J10" s="106"/>
      <c r="K10" s="106"/>
      <c r="L10" s="106"/>
      <c r="M10" s="106"/>
      <c r="N10" s="106"/>
      <c r="O10" s="107"/>
    </row>
    <row r="11" spans="1:19" s="22" customFormat="1" ht="20.25" customHeight="1" x14ac:dyDescent="0.3">
      <c r="A11" s="9"/>
      <c r="B11" s="323" t="s">
        <v>73</v>
      </c>
      <c r="C11" s="323"/>
      <c r="D11" s="323"/>
      <c r="E11" s="323"/>
      <c r="F11" s="203"/>
      <c r="G11" s="203"/>
      <c r="H11" s="203"/>
      <c r="I11" s="203"/>
      <c r="J11" s="203"/>
      <c r="K11" s="203"/>
      <c r="L11" s="203"/>
      <c r="M11" s="203"/>
      <c r="N11" s="203"/>
      <c r="O11" s="204"/>
    </row>
    <row r="12" spans="1:19" s="22" customFormat="1" ht="30.75" customHeight="1" x14ac:dyDescent="0.3">
      <c r="A12" s="9"/>
      <c r="B12" s="324" t="s">
        <v>74</v>
      </c>
      <c r="C12" s="324"/>
      <c r="D12" s="324"/>
      <c r="E12" s="324"/>
      <c r="F12" s="299" t="s">
        <v>75</v>
      </c>
      <c r="G12" s="300"/>
      <c r="H12" s="300"/>
      <c r="I12" s="300"/>
      <c r="J12" s="300"/>
      <c r="K12" s="300"/>
      <c r="L12" s="300"/>
      <c r="M12" s="301"/>
      <c r="N12" s="68" t="s">
        <v>76</v>
      </c>
      <c r="O12" s="60"/>
    </row>
    <row r="13" spans="1:19" s="22" customFormat="1" ht="38.25" customHeight="1" x14ac:dyDescent="0.3">
      <c r="A13" s="9"/>
      <c r="B13" s="304" t="s">
        <v>77</v>
      </c>
      <c r="C13" s="304"/>
      <c r="D13" s="304"/>
      <c r="E13" s="304"/>
      <c r="F13" s="311" t="s">
        <v>78</v>
      </c>
      <c r="G13" s="312"/>
      <c r="H13" s="312"/>
      <c r="I13" s="312"/>
      <c r="J13" s="312"/>
      <c r="K13" s="312"/>
      <c r="L13" s="312"/>
      <c r="M13" s="313"/>
      <c r="N13" s="198" t="s">
        <v>79</v>
      </c>
      <c r="O13" s="60"/>
      <c r="P13" s="26"/>
      <c r="Q13" s="26"/>
      <c r="R13" s="26"/>
      <c r="S13" s="26"/>
    </row>
    <row r="14" spans="1:19" s="22" customFormat="1" ht="50.25" customHeight="1" x14ac:dyDescent="0.3">
      <c r="A14" s="9"/>
      <c r="B14" s="304" t="s">
        <v>80</v>
      </c>
      <c r="C14" s="304"/>
      <c r="D14" s="304"/>
      <c r="E14" s="304"/>
      <c r="F14" s="305" t="s">
        <v>81</v>
      </c>
      <c r="G14" s="306"/>
      <c r="H14" s="306"/>
      <c r="I14" s="306"/>
      <c r="J14" s="306"/>
      <c r="K14" s="306"/>
      <c r="L14" s="306"/>
      <c r="M14" s="307"/>
      <c r="N14" s="201" t="s">
        <v>82</v>
      </c>
      <c r="O14" s="60"/>
      <c r="P14" s="26"/>
      <c r="Q14" s="26"/>
      <c r="R14" s="26"/>
      <c r="S14" s="26"/>
    </row>
    <row r="15" spans="1:19" s="22" customFormat="1" ht="48" customHeight="1" x14ac:dyDescent="0.3">
      <c r="A15" s="9"/>
      <c r="B15" s="302" t="s">
        <v>83</v>
      </c>
      <c r="C15" s="302"/>
      <c r="D15" s="302"/>
      <c r="E15" s="302"/>
      <c r="F15" s="314" t="s">
        <v>84</v>
      </c>
      <c r="G15" s="314"/>
      <c r="H15" s="314"/>
      <c r="I15" s="314"/>
      <c r="J15" s="314"/>
      <c r="K15" s="314"/>
      <c r="L15" s="314"/>
      <c r="M15" s="314"/>
      <c r="N15" s="201" t="s">
        <v>85</v>
      </c>
      <c r="O15" s="60"/>
      <c r="P15" s="5"/>
      <c r="Q15" s="59"/>
      <c r="R15" s="5"/>
      <c r="S15" s="5"/>
    </row>
    <row r="16" spans="1:19" s="22" customFormat="1" ht="66.75" customHeight="1" x14ac:dyDescent="0.3">
      <c r="A16" s="9"/>
      <c r="B16" s="302" t="s">
        <v>86</v>
      </c>
      <c r="C16" s="302"/>
      <c r="D16" s="302"/>
      <c r="E16" s="302"/>
      <c r="F16" s="311" t="s">
        <v>87</v>
      </c>
      <c r="G16" s="312"/>
      <c r="H16" s="312"/>
      <c r="I16" s="312"/>
      <c r="J16" s="312"/>
      <c r="K16" s="312"/>
      <c r="L16" s="312"/>
      <c r="M16" s="313"/>
      <c r="N16" s="201" t="s">
        <v>88</v>
      </c>
      <c r="O16" s="60"/>
      <c r="P16" s="5"/>
      <c r="Q16" s="5"/>
      <c r="R16" s="5"/>
      <c r="S16" s="5"/>
    </row>
    <row r="17" spans="1:19" s="22" customFormat="1" ht="30.75" customHeight="1" x14ac:dyDescent="0.3">
      <c r="A17" s="9"/>
      <c r="B17" s="298" t="s">
        <v>89</v>
      </c>
      <c r="C17" s="298"/>
      <c r="D17" s="298"/>
      <c r="E17" s="298"/>
      <c r="F17" s="299" t="s">
        <v>75</v>
      </c>
      <c r="G17" s="300"/>
      <c r="H17" s="300"/>
      <c r="I17" s="300"/>
      <c r="J17" s="300"/>
      <c r="K17" s="300"/>
      <c r="L17" s="300"/>
      <c r="M17" s="301"/>
      <c r="N17" s="68" t="s">
        <v>76</v>
      </c>
      <c r="O17" s="61"/>
      <c r="P17" s="5"/>
      <c r="Q17" s="59"/>
      <c r="R17" s="5"/>
      <c r="S17" s="5"/>
    </row>
    <row r="18" spans="1:19" s="22" customFormat="1" ht="30" customHeight="1" x14ac:dyDescent="0.3">
      <c r="A18" s="9"/>
      <c r="B18" s="302" t="s">
        <v>90</v>
      </c>
      <c r="C18" s="302"/>
      <c r="D18" s="302"/>
      <c r="E18" s="302"/>
      <c r="F18" s="314" t="s">
        <v>91</v>
      </c>
      <c r="G18" s="314"/>
      <c r="H18" s="314"/>
      <c r="I18" s="314"/>
      <c r="J18" s="314"/>
      <c r="K18" s="314"/>
      <c r="L18" s="314"/>
      <c r="M18" s="314"/>
      <c r="N18" s="201" t="s">
        <v>92</v>
      </c>
      <c r="O18" s="61"/>
      <c r="P18" s="5"/>
      <c r="Q18" s="59"/>
      <c r="R18" s="5"/>
      <c r="S18" s="5"/>
    </row>
    <row r="19" spans="1:19" s="22" customFormat="1" ht="54.75" customHeight="1" x14ac:dyDescent="0.3">
      <c r="A19" s="9"/>
      <c r="B19" s="308" t="s">
        <v>93</v>
      </c>
      <c r="C19" s="309"/>
      <c r="D19" s="309"/>
      <c r="E19" s="310"/>
      <c r="F19" s="311" t="s">
        <v>94</v>
      </c>
      <c r="G19" s="312"/>
      <c r="H19" s="312"/>
      <c r="I19" s="312"/>
      <c r="J19" s="312"/>
      <c r="K19" s="312"/>
      <c r="L19" s="312"/>
      <c r="M19" s="313"/>
      <c r="N19" s="201" t="s">
        <v>95</v>
      </c>
      <c r="O19" s="61"/>
      <c r="P19" s="5"/>
      <c r="Q19" s="59"/>
      <c r="R19" s="5"/>
      <c r="S19" s="5"/>
    </row>
    <row r="20" spans="1:19" s="22" customFormat="1" ht="66.75" customHeight="1" x14ac:dyDescent="0.3">
      <c r="A20" s="9"/>
      <c r="B20" s="302" t="s">
        <v>96</v>
      </c>
      <c r="C20" s="302"/>
      <c r="D20" s="302"/>
      <c r="E20" s="302"/>
      <c r="F20" s="314" t="s">
        <v>97</v>
      </c>
      <c r="G20" s="314"/>
      <c r="H20" s="314"/>
      <c r="I20" s="314"/>
      <c r="J20" s="314"/>
      <c r="K20" s="314"/>
      <c r="L20" s="314"/>
      <c r="M20" s="314"/>
      <c r="N20" s="201" t="s">
        <v>98</v>
      </c>
      <c r="O20" s="61"/>
      <c r="P20" s="5"/>
      <c r="Q20" s="59"/>
      <c r="R20" s="5"/>
      <c r="S20" s="5"/>
    </row>
    <row r="21" spans="1:19" s="22" customFormat="1" ht="49.5" customHeight="1" x14ac:dyDescent="0.3">
      <c r="A21" s="9"/>
      <c r="B21" s="302" t="s">
        <v>99</v>
      </c>
      <c r="C21" s="302"/>
      <c r="D21" s="302"/>
      <c r="E21" s="302"/>
      <c r="F21" s="314" t="s">
        <v>100</v>
      </c>
      <c r="G21" s="314"/>
      <c r="H21" s="314"/>
      <c r="I21" s="314"/>
      <c r="J21" s="314"/>
      <c r="K21" s="314"/>
      <c r="L21" s="314"/>
      <c r="M21" s="314"/>
      <c r="N21" s="201" t="s">
        <v>101</v>
      </c>
      <c r="O21" s="61"/>
      <c r="P21" s="5"/>
      <c r="Q21" s="59"/>
      <c r="R21" s="5"/>
      <c r="S21" s="5"/>
    </row>
    <row r="22" spans="1:19" s="22" customFormat="1" ht="45.75" customHeight="1" x14ac:dyDescent="0.3">
      <c r="A22" s="9"/>
      <c r="B22" s="302" t="s">
        <v>102</v>
      </c>
      <c r="C22" s="302"/>
      <c r="D22" s="302"/>
      <c r="E22" s="302"/>
      <c r="F22" s="314" t="s">
        <v>103</v>
      </c>
      <c r="G22" s="314"/>
      <c r="H22" s="314"/>
      <c r="I22" s="314"/>
      <c r="J22" s="314"/>
      <c r="K22" s="314"/>
      <c r="L22" s="314"/>
      <c r="M22" s="314"/>
      <c r="N22" s="201" t="s">
        <v>104</v>
      </c>
      <c r="O22" s="61"/>
      <c r="P22" s="5"/>
      <c r="Q22" s="59"/>
      <c r="R22" s="5"/>
      <c r="S22" s="5"/>
    </row>
    <row r="23" spans="1:19" s="22" customFormat="1" ht="48" customHeight="1" x14ac:dyDescent="0.3">
      <c r="A23" s="9"/>
      <c r="B23" s="302" t="s">
        <v>105</v>
      </c>
      <c r="C23" s="302"/>
      <c r="D23" s="302"/>
      <c r="E23" s="302"/>
      <c r="F23" s="311" t="s">
        <v>106</v>
      </c>
      <c r="G23" s="312"/>
      <c r="H23" s="312"/>
      <c r="I23" s="312"/>
      <c r="J23" s="312"/>
      <c r="K23" s="312"/>
      <c r="L23" s="312"/>
      <c r="M23" s="313"/>
      <c r="N23" s="201" t="s">
        <v>107</v>
      </c>
      <c r="O23" s="60"/>
      <c r="P23" s="5"/>
      <c r="Q23" s="59"/>
      <c r="R23" s="5"/>
      <c r="S23" s="5"/>
    </row>
    <row r="24" spans="1:19" s="22" customFormat="1" ht="10.5" customHeight="1" x14ac:dyDescent="0.3">
      <c r="A24" s="9"/>
      <c r="B24" s="202"/>
      <c r="C24" s="202"/>
      <c r="D24" s="202"/>
      <c r="E24" s="202"/>
      <c r="F24" s="200"/>
      <c r="G24" s="200"/>
      <c r="H24" s="200"/>
      <c r="I24" s="200"/>
      <c r="J24" s="200"/>
      <c r="K24" s="200"/>
      <c r="L24" s="200"/>
      <c r="M24" s="200"/>
      <c r="N24" s="200"/>
      <c r="O24" s="61"/>
      <c r="P24" s="5"/>
      <c r="Q24" s="59"/>
      <c r="R24" s="5"/>
      <c r="S24" s="5"/>
    </row>
    <row r="25" spans="1:19" s="22" customFormat="1" ht="18" customHeight="1" x14ac:dyDescent="0.3">
      <c r="A25" s="9"/>
      <c r="B25" s="303" t="s">
        <v>108</v>
      </c>
      <c r="C25" s="303"/>
      <c r="D25" s="303"/>
      <c r="E25" s="303"/>
      <c r="F25" s="200"/>
      <c r="G25" s="200"/>
      <c r="H25" s="200"/>
      <c r="I25" s="200"/>
      <c r="J25" s="200"/>
      <c r="K25" s="200"/>
      <c r="L25" s="200"/>
      <c r="M25" s="200"/>
      <c r="N25" s="200"/>
      <c r="O25" s="199"/>
      <c r="P25" s="5"/>
      <c r="Q25" s="5"/>
      <c r="R25" s="5"/>
      <c r="S25" s="5"/>
    </row>
    <row r="26" spans="1:19" s="22" customFormat="1" ht="30.75" customHeight="1" x14ac:dyDescent="0.3">
      <c r="A26" s="9"/>
      <c r="B26" s="320" t="s">
        <v>74</v>
      </c>
      <c r="C26" s="320"/>
      <c r="D26" s="320"/>
      <c r="E26" s="320"/>
      <c r="F26" s="317" t="s">
        <v>75</v>
      </c>
      <c r="G26" s="318"/>
      <c r="H26" s="318"/>
      <c r="I26" s="318"/>
      <c r="J26" s="318"/>
      <c r="K26" s="318"/>
      <c r="L26" s="318"/>
      <c r="M26" s="319"/>
      <c r="N26" s="69" t="s">
        <v>76</v>
      </c>
      <c r="O26" s="61"/>
    </row>
    <row r="27" spans="1:19" s="22" customFormat="1" ht="33.75" customHeight="1" x14ac:dyDescent="0.3">
      <c r="A27" s="9"/>
      <c r="B27" s="304" t="s">
        <v>109</v>
      </c>
      <c r="C27" s="304"/>
      <c r="D27" s="304"/>
      <c r="E27" s="304"/>
      <c r="F27" s="311" t="s">
        <v>110</v>
      </c>
      <c r="G27" s="312"/>
      <c r="H27" s="312"/>
      <c r="I27" s="312"/>
      <c r="J27" s="312"/>
      <c r="K27" s="312"/>
      <c r="L27" s="312"/>
      <c r="M27" s="313"/>
      <c r="N27" s="198" t="s">
        <v>111</v>
      </c>
      <c r="O27" s="61"/>
      <c r="P27" s="26"/>
      <c r="Q27" s="26"/>
      <c r="R27" s="26"/>
      <c r="S27" s="26"/>
    </row>
    <row r="28" spans="1:19" s="22" customFormat="1" ht="48" customHeight="1" x14ac:dyDescent="0.3">
      <c r="A28" s="9"/>
      <c r="B28" s="308" t="s">
        <v>112</v>
      </c>
      <c r="C28" s="309"/>
      <c r="D28" s="309"/>
      <c r="E28" s="310"/>
      <c r="F28" s="311" t="s">
        <v>113</v>
      </c>
      <c r="G28" s="312"/>
      <c r="H28" s="312"/>
      <c r="I28" s="312"/>
      <c r="J28" s="312"/>
      <c r="K28" s="312"/>
      <c r="L28" s="312"/>
      <c r="M28" s="313"/>
      <c r="N28" s="201" t="s">
        <v>114</v>
      </c>
      <c r="O28" s="61"/>
      <c r="P28" s="5"/>
      <c r="Q28" s="5"/>
      <c r="R28" s="5"/>
      <c r="S28" s="5"/>
    </row>
    <row r="29" spans="1:19" s="22" customFormat="1" ht="49.5" customHeight="1" x14ac:dyDescent="0.3">
      <c r="A29" s="9"/>
      <c r="B29" s="304" t="s">
        <v>115</v>
      </c>
      <c r="C29" s="304"/>
      <c r="D29" s="304"/>
      <c r="E29" s="304"/>
      <c r="F29" s="305" t="s">
        <v>116</v>
      </c>
      <c r="G29" s="306"/>
      <c r="H29" s="306"/>
      <c r="I29" s="306"/>
      <c r="J29" s="306"/>
      <c r="K29" s="306"/>
      <c r="L29" s="306"/>
      <c r="M29" s="307"/>
      <c r="N29" s="201" t="s">
        <v>117</v>
      </c>
      <c r="O29" s="61"/>
      <c r="P29" s="26"/>
      <c r="Q29" s="26"/>
      <c r="R29" s="26"/>
      <c r="S29" s="26"/>
    </row>
    <row r="30" spans="1:19" s="22" customFormat="1" ht="47.25" customHeight="1" x14ac:dyDescent="0.3">
      <c r="A30" s="9"/>
      <c r="B30" s="302" t="s">
        <v>118</v>
      </c>
      <c r="C30" s="302"/>
      <c r="D30" s="302"/>
      <c r="E30" s="302"/>
      <c r="F30" s="314" t="s">
        <v>119</v>
      </c>
      <c r="G30" s="314"/>
      <c r="H30" s="314"/>
      <c r="I30" s="314"/>
      <c r="J30" s="314"/>
      <c r="K30" s="314"/>
      <c r="L30" s="314"/>
      <c r="M30" s="314"/>
      <c r="N30" s="201" t="s">
        <v>120</v>
      </c>
      <c r="O30" s="61"/>
      <c r="P30" s="5"/>
      <c r="Q30" s="59"/>
      <c r="R30" s="5"/>
      <c r="S30" s="5"/>
    </row>
    <row r="31" spans="1:19" s="22" customFormat="1" ht="30.75" customHeight="1" x14ac:dyDescent="0.3">
      <c r="A31" s="9"/>
      <c r="B31" s="316" t="s">
        <v>89</v>
      </c>
      <c r="C31" s="316"/>
      <c r="D31" s="316"/>
      <c r="E31" s="316"/>
      <c r="F31" s="317" t="s">
        <v>75</v>
      </c>
      <c r="G31" s="318"/>
      <c r="H31" s="318"/>
      <c r="I31" s="318"/>
      <c r="J31" s="318"/>
      <c r="K31" s="318"/>
      <c r="L31" s="318"/>
      <c r="M31" s="319"/>
      <c r="N31" s="69" t="s">
        <v>76</v>
      </c>
      <c r="O31" s="61"/>
      <c r="P31" s="5"/>
      <c r="Q31" s="59"/>
      <c r="R31" s="5"/>
      <c r="S31" s="5"/>
    </row>
    <row r="32" spans="1:19" s="22" customFormat="1" ht="48.75" customHeight="1" x14ac:dyDescent="0.3">
      <c r="A32" s="9"/>
      <c r="B32" s="302" t="s">
        <v>90</v>
      </c>
      <c r="C32" s="302"/>
      <c r="D32" s="302"/>
      <c r="E32" s="302"/>
      <c r="F32" s="314" t="s">
        <v>121</v>
      </c>
      <c r="G32" s="314"/>
      <c r="H32" s="314"/>
      <c r="I32" s="314"/>
      <c r="J32" s="314"/>
      <c r="K32" s="314"/>
      <c r="L32" s="314"/>
      <c r="M32" s="314"/>
      <c r="N32" s="201" t="s">
        <v>122</v>
      </c>
      <c r="O32" s="61"/>
      <c r="P32" s="5"/>
      <c r="Q32" s="59"/>
      <c r="R32" s="5"/>
      <c r="S32" s="5"/>
    </row>
    <row r="33" spans="1:19" ht="63" customHeight="1" x14ac:dyDescent="0.3">
      <c r="A33" s="108"/>
      <c r="B33" s="308" t="s">
        <v>93</v>
      </c>
      <c r="C33" s="309"/>
      <c r="D33" s="309"/>
      <c r="E33" s="310"/>
      <c r="F33" s="311" t="s">
        <v>123</v>
      </c>
      <c r="G33" s="312"/>
      <c r="H33" s="312"/>
      <c r="I33" s="312"/>
      <c r="J33" s="312"/>
      <c r="K33" s="312"/>
      <c r="L33" s="312"/>
      <c r="M33" s="313"/>
      <c r="N33" s="201" t="s">
        <v>124</v>
      </c>
      <c r="O33" s="107"/>
    </row>
    <row r="34" spans="1:19" s="22" customFormat="1" ht="61.5" customHeight="1" x14ac:dyDescent="0.3">
      <c r="A34" s="9"/>
      <c r="B34" s="302" t="s">
        <v>96</v>
      </c>
      <c r="C34" s="302"/>
      <c r="D34" s="302"/>
      <c r="E34" s="302"/>
      <c r="F34" s="314" t="s">
        <v>125</v>
      </c>
      <c r="G34" s="314"/>
      <c r="H34" s="314"/>
      <c r="I34" s="314"/>
      <c r="J34" s="314"/>
      <c r="K34" s="314"/>
      <c r="L34" s="314"/>
      <c r="M34" s="314"/>
      <c r="N34" s="201" t="s">
        <v>126</v>
      </c>
      <c r="O34" s="61"/>
      <c r="P34" s="5"/>
      <c r="Q34" s="59"/>
      <c r="R34" s="5"/>
      <c r="S34" s="5"/>
    </row>
    <row r="35" spans="1:19" s="22" customFormat="1" ht="50.25" customHeight="1" x14ac:dyDescent="0.3">
      <c r="A35" s="9"/>
      <c r="B35" s="302" t="s">
        <v>99</v>
      </c>
      <c r="C35" s="302"/>
      <c r="D35" s="302"/>
      <c r="E35" s="302"/>
      <c r="F35" s="314" t="s">
        <v>127</v>
      </c>
      <c r="G35" s="314"/>
      <c r="H35" s="314"/>
      <c r="I35" s="314"/>
      <c r="J35" s="314"/>
      <c r="K35" s="314"/>
      <c r="L35" s="314"/>
      <c r="M35" s="314"/>
      <c r="N35" s="201" t="s">
        <v>128</v>
      </c>
      <c r="O35" s="61"/>
      <c r="P35" s="5"/>
      <c r="Q35" s="59"/>
      <c r="R35" s="5"/>
      <c r="S35" s="5"/>
    </row>
    <row r="36" spans="1:19" s="22" customFormat="1" ht="51" customHeight="1" x14ac:dyDescent="0.3">
      <c r="A36" s="9"/>
      <c r="B36" s="302" t="s">
        <v>105</v>
      </c>
      <c r="C36" s="302"/>
      <c r="D36" s="302"/>
      <c r="E36" s="302"/>
      <c r="F36" s="311" t="s">
        <v>129</v>
      </c>
      <c r="G36" s="312"/>
      <c r="H36" s="312"/>
      <c r="I36" s="312"/>
      <c r="J36" s="312"/>
      <c r="K36" s="312"/>
      <c r="L36" s="312"/>
      <c r="M36" s="313"/>
      <c r="N36" s="201" t="s">
        <v>130</v>
      </c>
      <c r="O36" s="61"/>
      <c r="P36" s="5"/>
      <c r="Q36" s="59"/>
      <c r="R36" s="5"/>
      <c r="S36" s="5"/>
    </row>
    <row r="37" spans="1:19" ht="15" thickBot="1" x14ac:dyDescent="0.35">
      <c r="A37" s="109"/>
      <c r="B37" s="110"/>
      <c r="C37" s="110"/>
      <c r="D37" s="110"/>
      <c r="E37" s="110"/>
      <c r="F37" s="110"/>
      <c r="G37" s="110"/>
      <c r="H37" s="110"/>
      <c r="I37" s="110"/>
      <c r="J37" s="110"/>
      <c r="K37" s="110"/>
      <c r="L37" s="110"/>
      <c r="M37" s="110"/>
      <c r="N37" s="110"/>
      <c r="O37" s="111"/>
    </row>
  </sheetData>
  <mergeCells count="52">
    <mergeCell ref="B36:E36"/>
    <mergeCell ref="F36:M36"/>
    <mergeCell ref="B14:E14"/>
    <mergeCell ref="F14:M14"/>
    <mergeCell ref="B16:E16"/>
    <mergeCell ref="F16:M16"/>
    <mergeCell ref="B35:E35"/>
    <mergeCell ref="F35:M35"/>
    <mergeCell ref="B30:E30"/>
    <mergeCell ref="F30:M30"/>
    <mergeCell ref="B33:E33"/>
    <mergeCell ref="F33:M33"/>
    <mergeCell ref="B32:E32"/>
    <mergeCell ref="F32:M32"/>
    <mergeCell ref="B34:E34"/>
    <mergeCell ref="F34:M34"/>
    <mergeCell ref="B5:O7"/>
    <mergeCell ref="B11:E11"/>
    <mergeCell ref="B12:E12"/>
    <mergeCell ref="F12:M12"/>
    <mergeCell ref="B13:E13"/>
    <mergeCell ref="F13:M13"/>
    <mergeCell ref="B8:O8"/>
    <mergeCell ref="C9:G9"/>
    <mergeCell ref="C4:L4"/>
    <mergeCell ref="B31:E31"/>
    <mergeCell ref="F31:M31"/>
    <mergeCell ref="B26:E26"/>
    <mergeCell ref="F26:M26"/>
    <mergeCell ref="B27:E27"/>
    <mergeCell ref="F27:M27"/>
    <mergeCell ref="F18:M18"/>
    <mergeCell ref="B21:E21"/>
    <mergeCell ref="F21:M21"/>
    <mergeCell ref="B22:E22"/>
    <mergeCell ref="F22:M22"/>
    <mergeCell ref="B15:E15"/>
    <mergeCell ref="F15:M15"/>
    <mergeCell ref="B28:E28"/>
    <mergeCell ref="F28:M28"/>
    <mergeCell ref="B17:E17"/>
    <mergeCell ref="F17:M17"/>
    <mergeCell ref="B18:E18"/>
    <mergeCell ref="B25:E25"/>
    <mergeCell ref="B29:E29"/>
    <mergeCell ref="F29:M29"/>
    <mergeCell ref="B19:E19"/>
    <mergeCell ref="F19:M19"/>
    <mergeCell ref="B20:E20"/>
    <mergeCell ref="F20:M20"/>
    <mergeCell ref="B23:E23"/>
    <mergeCell ref="F23:M23"/>
  </mergeCells>
  <hyperlinks>
    <hyperlink ref="C4:L4" r:id="rId1" display="(http://deq.nc.gov/about/divisions/water-resources/planning/classification-standards/classifications)"/>
    <hyperlink ref="C9:G9" r:id="rId2" display="NC Office of Administrative Hearings Rules"/>
  </hyperlinks>
  <pageMargins left="0.25" right="0.25" top="0.75" bottom="0.75" header="0.3" footer="0.3"/>
  <pageSetup scale="51" fitToWidth="0"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pageSetUpPr fitToPage="1"/>
  </sheetPr>
  <dimension ref="A1:P97"/>
  <sheetViews>
    <sheetView showGridLines="0" zoomScaleNormal="100" workbookViewId="0">
      <pane ySplit="6" topLeftCell="A7" activePane="bottomLeft" state="frozen"/>
      <selection pane="bottomLeft" activeCell="L20" sqref="L20"/>
    </sheetView>
  </sheetViews>
  <sheetFormatPr defaultRowHeight="14.4" x14ac:dyDescent="0.3"/>
  <cols>
    <col min="1" max="1" width="15.5546875" style="2" customWidth="1"/>
    <col min="2" max="2" width="8.44140625" customWidth="1"/>
    <col min="3" max="3" width="9.6640625" customWidth="1"/>
    <col min="4" max="4" width="8.109375" customWidth="1"/>
    <col min="5" max="5" width="10.88671875" customWidth="1"/>
    <col min="6" max="6" width="11.44140625" customWidth="1"/>
    <col min="7" max="7" width="10.44140625" customWidth="1"/>
    <col min="8" max="8" width="9.6640625" customWidth="1"/>
    <col min="9" max="9" width="10.44140625" customWidth="1"/>
    <col min="10" max="10" width="6.44140625" customWidth="1"/>
    <col min="11" max="11" width="6.6640625" customWidth="1"/>
    <col min="12" max="12" width="7.88671875" customWidth="1"/>
    <col min="13" max="13" width="20.44140625" customWidth="1"/>
    <col min="14" max="14" width="9.44140625" style="2" customWidth="1"/>
    <col min="15" max="15" width="15.6640625" customWidth="1"/>
  </cols>
  <sheetData>
    <row r="1" spans="1:16" ht="25.5" customHeight="1" x14ac:dyDescent="0.3">
      <c r="A1" s="344" t="s">
        <v>131</v>
      </c>
      <c r="B1" s="345"/>
      <c r="C1" s="345"/>
      <c r="D1" s="345"/>
      <c r="E1" s="345"/>
      <c r="F1" s="345"/>
      <c r="G1" s="345"/>
      <c r="H1" s="345"/>
      <c r="I1" s="345"/>
      <c r="J1" s="345"/>
      <c r="K1" s="345"/>
      <c r="L1" s="345"/>
      <c r="M1" s="345"/>
      <c r="N1" s="345"/>
      <c r="O1" s="346"/>
    </row>
    <row r="2" spans="1:16" ht="5.25" customHeight="1" x14ac:dyDescent="0.3">
      <c r="A2" s="347"/>
      <c r="B2" s="348"/>
      <c r="C2" s="348"/>
      <c r="D2" s="348"/>
      <c r="E2" s="348"/>
      <c r="F2" s="348"/>
      <c r="G2" s="348"/>
      <c r="H2" s="348"/>
      <c r="I2" s="348"/>
      <c r="J2" s="348"/>
      <c r="K2" s="348"/>
      <c r="L2" s="348"/>
      <c r="M2" s="348"/>
      <c r="N2" s="348"/>
      <c r="O2" s="349"/>
    </row>
    <row r="3" spans="1:16" ht="18" customHeight="1" x14ac:dyDescent="0.3">
      <c r="A3" s="70"/>
      <c r="B3" s="24"/>
      <c r="C3" s="369" t="s">
        <v>73</v>
      </c>
      <c r="D3" s="370"/>
      <c r="E3" s="370"/>
      <c r="F3" s="27" t="s">
        <v>132</v>
      </c>
      <c r="G3" s="363" t="s">
        <v>108</v>
      </c>
      <c r="H3" s="364"/>
      <c r="I3" s="364"/>
      <c r="J3" s="120"/>
      <c r="K3" s="136"/>
      <c r="L3" s="121"/>
      <c r="M3" s="71"/>
      <c r="N3" s="71"/>
      <c r="O3" s="137"/>
    </row>
    <row r="4" spans="1:16" ht="30" customHeight="1" x14ac:dyDescent="0.3">
      <c r="A4" s="365"/>
      <c r="B4" s="366"/>
      <c r="C4" s="100" t="s">
        <v>133</v>
      </c>
      <c r="D4" s="78" t="s">
        <v>134</v>
      </c>
      <c r="E4" s="208" t="s">
        <v>135</v>
      </c>
      <c r="F4" s="98" t="s">
        <v>136</v>
      </c>
      <c r="G4" s="125" t="s">
        <v>137</v>
      </c>
      <c r="H4" s="101" t="s">
        <v>138</v>
      </c>
      <c r="I4" s="102" t="s">
        <v>139</v>
      </c>
      <c r="J4" s="341" t="s">
        <v>140</v>
      </c>
      <c r="K4" s="342"/>
      <c r="L4" s="343"/>
      <c r="M4" s="367"/>
      <c r="N4" s="367"/>
      <c r="O4" s="368"/>
    </row>
    <row r="5" spans="1:16" ht="46.5" customHeight="1" x14ac:dyDescent="0.3">
      <c r="A5" s="328" t="s">
        <v>141</v>
      </c>
      <c r="B5" s="330" t="s">
        <v>142</v>
      </c>
      <c r="C5" s="127" t="s">
        <v>143</v>
      </c>
      <c r="D5" s="128" t="s">
        <v>144</v>
      </c>
      <c r="E5" s="150" t="s">
        <v>145</v>
      </c>
      <c r="F5" s="130" t="s">
        <v>146</v>
      </c>
      <c r="G5" s="151" t="s">
        <v>145</v>
      </c>
      <c r="H5" s="132" t="s">
        <v>143</v>
      </c>
      <c r="I5" s="133" t="s">
        <v>147</v>
      </c>
      <c r="J5" s="134" t="s">
        <v>148</v>
      </c>
      <c r="K5" s="134" t="s">
        <v>149</v>
      </c>
      <c r="L5" s="134" t="s">
        <v>150</v>
      </c>
      <c r="M5" s="332" t="s">
        <v>151</v>
      </c>
      <c r="N5" s="334" t="s">
        <v>152</v>
      </c>
      <c r="O5" s="336" t="s">
        <v>153</v>
      </c>
      <c r="P5" s="126"/>
    </row>
    <row r="6" spans="1:16" ht="18.75" customHeight="1" thickBot="1" x14ac:dyDescent="0.35">
      <c r="A6" s="329"/>
      <c r="B6" s="331"/>
      <c r="C6" s="338" t="s">
        <v>154</v>
      </c>
      <c r="D6" s="339"/>
      <c r="E6" s="339"/>
      <c r="F6" s="339"/>
      <c r="G6" s="339"/>
      <c r="H6" s="339"/>
      <c r="I6" s="339"/>
      <c r="J6" s="339"/>
      <c r="K6" s="339"/>
      <c r="L6" s="340"/>
      <c r="M6" s="333"/>
      <c r="N6" s="335"/>
      <c r="O6" s="337"/>
      <c r="P6" s="126"/>
    </row>
    <row r="7" spans="1:16" s="16" customFormat="1" ht="24" x14ac:dyDescent="0.3">
      <c r="A7" s="138" t="s">
        <v>155</v>
      </c>
      <c r="B7" s="13" t="s">
        <v>156</v>
      </c>
      <c r="C7" s="14"/>
      <c r="D7" s="13">
        <v>5.0000000000000002E-5</v>
      </c>
      <c r="E7" s="13">
        <v>2E-3</v>
      </c>
      <c r="F7" s="13">
        <v>5.0000000000000002E-5</v>
      </c>
      <c r="G7" s="13">
        <v>3.0000000000000001E-3</v>
      </c>
      <c r="H7" s="14"/>
      <c r="I7" s="14"/>
      <c r="J7" s="14"/>
      <c r="K7" s="14"/>
      <c r="L7" s="14"/>
      <c r="M7" s="14"/>
      <c r="N7" s="13" t="s">
        <v>157</v>
      </c>
      <c r="O7" s="135" t="s">
        <v>158</v>
      </c>
      <c r="P7" s="15"/>
    </row>
    <row r="8" spans="1:16" s="16" customFormat="1" x14ac:dyDescent="0.3">
      <c r="A8" s="138" t="s">
        <v>159</v>
      </c>
      <c r="B8" s="13"/>
      <c r="C8" s="14"/>
      <c r="D8" s="13"/>
      <c r="E8" s="13"/>
      <c r="F8" s="13"/>
      <c r="G8" s="13"/>
      <c r="H8" s="14"/>
      <c r="I8" s="14"/>
      <c r="J8" s="14"/>
      <c r="K8" s="14"/>
      <c r="L8" s="74" t="s">
        <v>160</v>
      </c>
      <c r="M8" s="74" t="s">
        <v>161</v>
      </c>
      <c r="N8" s="13" t="s">
        <v>162</v>
      </c>
      <c r="O8" s="135" t="s">
        <v>163</v>
      </c>
      <c r="P8" s="15"/>
    </row>
    <row r="9" spans="1:16" s="16" customFormat="1" ht="48" x14ac:dyDescent="0.3">
      <c r="A9" s="205" t="s">
        <v>164</v>
      </c>
      <c r="B9" s="17" t="s">
        <v>165</v>
      </c>
      <c r="C9" s="18"/>
      <c r="D9" s="19" t="s">
        <v>166</v>
      </c>
      <c r="E9" s="19" t="s">
        <v>167</v>
      </c>
      <c r="F9" s="19" t="s">
        <v>166</v>
      </c>
      <c r="G9" s="19" t="s">
        <v>168</v>
      </c>
      <c r="H9" s="18"/>
      <c r="I9" s="18"/>
      <c r="J9" s="19"/>
      <c r="K9" s="18"/>
      <c r="L9" s="18"/>
      <c r="M9" s="19" t="s">
        <v>169</v>
      </c>
      <c r="N9" s="207" t="s">
        <v>157</v>
      </c>
      <c r="O9" s="139" t="s">
        <v>170</v>
      </c>
    </row>
    <row r="10" spans="1:16" s="16" customFormat="1" x14ac:dyDescent="0.3">
      <c r="A10" s="205" t="s">
        <v>171</v>
      </c>
      <c r="B10" s="17" t="s">
        <v>172</v>
      </c>
      <c r="C10" s="18"/>
      <c r="D10" s="19" t="s">
        <v>173</v>
      </c>
      <c r="E10" s="19"/>
      <c r="F10" s="19"/>
      <c r="G10" s="19"/>
      <c r="H10" s="18"/>
      <c r="I10" s="18"/>
      <c r="J10" s="18"/>
      <c r="K10" s="18"/>
      <c r="L10" s="18"/>
      <c r="M10" s="18"/>
      <c r="N10" s="207" t="s">
        <v>174</v>
      </c>
      <c r="O10" s="139" t="s">
        <v>175</v>
      </c>
      <c r="P10" s="20"/>
    </row>
    <row r="11" spans="1:16" s="16" customFormat="1" x14ac:dyDescent="0.3">
      <c r="A11" s="205" t="s">
        <v>176</v>
      </c>
      <c r="B11" s="17" t="s">
        <v>177</v>
      </c>
      <c r="C11" s="19"/>
      <c r="D11" s="19">
        <v>1.19</v>
      </c>
      <c r="E11" s="19"/>
      <c r="F11" s="19">
        <v>51</v>
      </c>
      <c r="G11" s="19"/>
      <c r="H11" s="19"/>
      <c r="I11" s="19"/>
      <c r="J11" s="19"/>
      <c r="K11" s="19"/>
      <c r="L11" s="19"/>
      <c r="M11" s="19"/>
      <c r="N11" s="207" t="s">
        <v>157</v>
      </c>
      <c r="O11" s="139" t="s">
        <v>178</v>
      </c>
    </row>
    <row r="12" spans="1:16" s="16" customFormat="1" ht="36" x14ac:dyDescent="0.3">
      <c r="A12" s="205" t="s">
        <v>179</v>
      </c>
      <c r="B12" s="17" t="s">
        <v>180</v>
      </c>
      <c r="C12" s="19"/>
      <c r="D12" s="19"/>
      <c r="E12" s="19" t="s">
        <v>181</v>
      </c>
      <c r="F12" s="19"/>
      <c r="G12" s="19"/>
      <c r="H12" s="19"/>
      <c r="I12" s="19"/>
      <c r="J12" s="19"/>
      <c r="K12" s="19"/>
      <c r="L12" s="19"/>
      <c r="M12" s="19" t="s">
        <v>182</v>
      </c>
      <c r="N12" s="207" t="s">
        <v>162</v>
      </c>
      <c r="O12" s="139" t="s">
        <v>183</v>
      </c>
    </row>
    <row r="13" spans="1:16" s="16" customFormat="1" ht="24" x14ac:dyDescent="0.3">
      <c r="A13" s="205" t="s">
        <v>184</v>
      </c>
      <c r="B13" s="17"/>
      <c r="C13" s="19"/>
      <c r="D13" s="19"/>
      <c r="E13" s="19"/>
      <c r="F13" s="19"/>
      <c r="G13" s="19"/>
      <c r="H13" s="19"/>
      <c r="I13" s="19"/>
      <c r="J13" s="19"/>
      <c r="K13" s="19"/>
      <c r="L13" s="19" t="s">
        <v>185</v>
      </c>
      <c r="M13" s="19" t="s">
        <v>186</v>
      </c>
      <c r="N13" s="207" t="s">
        <v>162</v>
      </c>
      <c r="O13" s="139" t="s">
        <v>163</v>
      </c>
    </row>
    <row r="14" spans="1:16" ht="48" x14ac:dyDescent="0.3">
      <c r="A14" s="205" t="s">
        <v>187</v>
      </c>
      <c r="B14" s="17" t="s">
        <v>188</v>
      </c>
      <c r="C14" s="19"/>
      <c r="D14" s="19"/>
      <c r="E14" s="19" t="s">
        <v>189</v>
      </c>
      <c r="F14" s="19"/>
      <c r="G14" s="19" t="s">
        <v>190</v>
      </c>
      <c r="H14" s="19"/>
      <c r="I14" s="19"/>
      <c r="J14" s="19" t="s">
        <v>191</v>
      </c>
      <c r="K14" s="19"/>
      <c r="L14" s="19"/>
      <c r="M14" s="23" t="s">
        <v>192</v>
      </c>
      <c r="N14" s="207" t="s">
        <v>162</v>
      </c>
      <c r="O14" s="139" t="s">
        <v>193</v>
      </c>
    </row>
    <row r="15" spans="1:16" s="16" customFormat="1" ht="24" x14ac:dyDescent="0.3">
      <c r="A15" s="205" t="s">
        <v>194</v>
      </c>
      <c r="B15" s="17" t="s">
        <v>195</v>
      </c>
      <c r="C15" s="19"/>
      <c r="D15" s="19">
        <v>0.254</v>
      </c>
      <c r="E15" s="19"/>
      <c r="F15" s="19">
        <v>1.6</v>
      </c>
      <c r="G15" s="19"/>
      <c r="H15" s="19"/>
      <c r="I15" s="19"/>
      <c r="J15" s="19"/>
      <c r="K15" s="19"/>
      <c r="L15" s="19"/>
      <c r="M15" s="19" t="s">
        <v>196</v>
      </c>
      <c r="N15" s="207" t="s">
        <v>157</v>
      </c>
      <c r="O15" s="139" t="s">
        <v>197</v>
      </c>
    </row>
    <row r="16" spans="1:16" s="16" customFormat="1" ht="24" x14ac:dyDescent="0.3">
      <c r="A16" s="205" t="s">
        <v>198</v>
      </c>
      <c r="B16" s="17" t="s">
        <v>199</v>
      </c>
      <c r="C16" s="19"/>
      <c r="D16" s="19">
        <v>8.0000000000000004E-4</v>
      </c>
      <c r="E16" s="19">
        <v>4.0000000000000001E-3</v>
      </c>
      <c r="F16" s="19">
        <v>8.0000000000000004E-4</v>
      </c>
      <c r="G16" s="19">
        <v>4.0000000000000001E-3</v>
      </c>
      <c r="H16" s="19"/>
      <c r="I16" s="19"/>
      <c r="J16" s="19"/>
      <c r="K16" s="19"/>
      <c r="L16" s="19"/>
      <c r="M16" s="19"/>
      <c r="N16" s="207" t="s">
        <v>157</v>
      </c>
      <c r="O16" s="139" t="s">
        <v>200</v>
      </c>
    </row>
    <row r="17" spans="1:15" s="16" customFormat="1" ht="24" x14ac:dyDescent="0.3">
      <c r="A17" s="205" t="s">
        <v>201</v>
      </c>
      <c r="B17" s="17" t="s">
        <v>202</v>
      </c>
      <c r="C17" s="19"/>
      <c r="D17" s="19">
        <v>250000</v>
      </c>
      <c r="E17" s="19">
        <v>230000</v>
      </c>
      <c r="F17" s="19"/>
      <c r="G17" s="19"/>
      <c r="H17" s="19"/>
      <c r="I17" s="19"/>
      <c r="J17" s="19"/>
      <c r="K17" s="19"/>
      <c r="L17" s="19"/>
      <c r="M17" s="19"/>
      <c r="N17" s="207" t="s">
        <v>174</v>
      </c>
      <c r="O17" s="139" t="s">
        <v>203</v>
      </c>
    </row>
    <row r="18" spans="1:15" s="16" customFormat="1" ht="36" x14ac:dyDescent="0.3">
      <c r="A18" s="205" t="s">
        <v>204</v>
      </c>
      <c r="B18" s="17" t="s">
        <v>205</v>
      </c>
      <c r="C18" s="19"/>
      <c r="D18" s="19"/>
      <c r="E18" s="19">
        <v>17</v>
      </c>
      <c r="F18" s="19"/>
      <c r="G18" s="19"/>
      <c r="H18" s="19"/>
      <c r="I18" s="19"/>
      <c r="J18" s="19" t="s">
        <v>206</v>
      </c>
      <c r="K18" s="19"/>
      <c r="L18" s="19"/>
      <c r="M18" s="19" t="s">
        <v>207</v>
      </c>
      <c r="N18" s="207" t="s">
        <v>162</v>
      </c>
      <c r="O18" s="139" t="s">
        <v>208</v>
      </c>
    </row>
    <row r="19" spans="1:15" s="16" customFormat="1" ht="24" x14ac:dyDescent="0.3">
      <c r="A19" s="205" t="s">
        <v>209</v>
      </c>
      <c r="B19" s="19" t="s">
        <v>162</v>
      </c>
      <c r="C19" s="19"/>
      <c r="D19" s="19" t="s">
        <v>210</v>
      </c>
      <c r="E19" s="19"/>
      <c r="F19" s="19"/>
      <c r="G19" s="19"/>
      <c r="H19" s="19"/>
      <c r="I19" s="19"/>
      <c r="J19" s="19"/>
      <c r="K19" s="19"/>
      <c r="L19" s="19"/>
      <c r="M19" s="19" t="s">
        <v>211</v>
      </c>
      <c r="N19" s="207" t="s">
        <v>162</v>
      </c>
      <c r="O19" s="139" t="s">
        <v>212</v>
      </c>
    </row>
    <row r="20" spans="1:15" s="16" customFormat="1" ht="24" x14ac:dyDescent="0.3">
      <c r="A20" s="205" t="s">
        <v>213</v>
      </c>
      <c r="B20" s="19" t="s">
        <v>162</v>
      </c>
      <c r="C20" s="19"/>
      <c r="D20" s="19" t="s">
        <v>214</v>
      </c>
      <c r="E20" s="19"/>
      <c r="F20" s="19"/>
      <c r="G20" s="19"/>
      <c r="H20" s="19"/>
      <c r="I20" s="19"/>
      <c r="J20" s="19"/>
      <c r="K20" s="19"/>
      <c r="L20" s="19"/>
      <c r="M20" s="19" t="s">
        <v>215</v>
      </c>
      <c r="N20" s="207" t="s">
        <v>162</v>
      </c>
      <c r="O20" s="139" t="s">
        <v>216</v>
      </c>
    </row>
    <row r="21" spans="1:15" s="16" customFormat="1" ht="24" x14ac:dyDescent="0.3">
      <c r="A21" s="205" t="s">
        <v>217</v>
      </c>
      <c r="B21" s="19" t="s">
        <v>218</v>
      </c>
      <c r="C21" s="19"/>
      <c r="D21" s="19"/>
      <c r="E21" s="19" t="s">
        <v>219</v>
      </c>
      <c r="F21" s="19"/>
      <c r="G21" s="19" t="s">
        <v>219</v>
      </c>
      <c r="H21" s="19"/>
      <c r="I21" s="19"/>
      <c r="J21" s="19" t="s">
        <v>220</v>
      </c>
      <c r="K21" s="19"/>
      <c r="L21" s="19"/>
      <c r="M21" s="19" t="s">
        <v>221</v>
      </c>
      <c r="N21" s="207" t="s">
        <v>162</v>
      </c>
      <c r="O21" s="139" t="s">
        <v>163</v>
      </c>
    </row>
    <row r="22" spans="1:15" ht="48" x14ac:dyDescent="0.3">
      <c r="A22" s="205" t="s">
        <v>222</v>
      </c>
      <c r="B22" s="17" t="s">
        <v>223</v>
      </c>
      <c r="C22" s="19"/>
      <c r="D22" s="19"/>
      <c r="E22" s="19" t="s">
        <v>224</v>
      </c>
      <c r="F22" s="19"/>
      <c r="G22" s="19"/>
      <c r="H22" s="19"/>
      <c r="I22" s="19"/>
      <c r="J22" s="19"/>
      <c r="K22" s="19"/>
      <c r="L22" s="19"/>
      <c r="M22" s="23" t="s">
        <v>192</v>
      </c>
      <c r="N22" s="207" t="s">
        <v>162</v>
      </c>
      <c r="O22" s="139" t="s">
        <v>225</v>
      </c>
    </row>
    <row r="23" spans="1:15" s="16" customFormat="1" ht="48" x14ac:dyDescent="0.3">
      <c r="A23" s="205" t="s">
        <v>226</v>
      </c>
      <c r="B23" s="17" t="s">
        <v>227</v>
      </c>
      <c r="C23" s="19"/>
      <c r="D23" s="19"/>
      <c r="E23" s="19" t="s">
        <v>228</v>
      </c>
      <c r="F23" s="19"/>
      <c r="G23" s="19" t="s">
        <v>229</v>
      </c>
      <c r="H23" s="19"/>
      <c r="I23" s="19"/>
      <c r="J23" s="19"/>
      <c r="K23" s="19"/>
      <c r="L23" s="19"/>
      <c r="M23" s="19" t="s">
        <v>230</v>
      </c>
      <c r="N23" s="207" t="s">
        <v>162</v>
      </c>
      <c r="O23" s="139" t="s">
        <v>225</v>
      </c>
    </row>
    <row r="24" spans="1:15" s="16" customFormat="1" ht="36" x14ac:dyDescent="0.3">
      <c r="A24" s="205" t="s">
        <v>231</v>
      </c>
      <c r="B24" s="19" t="s">
        <v>162</v>
      </c>
      <c r="C24" s="19" t="s">
        <v>232</v>
      </c>
      <c r="D24" s="19"/>
      <c r="E24" s="19" t="s">
        <v>232</v>
      </c>
      <c r="F24" s="19"/>
      <c r="G24" s="19"/>
      <c r="H24" s="19"/>
      <c r="I24" s="19" t="s">
        <v>233</v>
      </c>
      <c r="J24" s="19"/>
      <c r="K24" s="19"/>
      <c r="L24" s="19"/>
      <c r="M24" s="19" t="s">
        <v>234</v>
      </c>
      <c r="N24" s="207" t="s">
        <v>162</v>
      </c>
      <c r="O24" s="139" t="s">
        <v>235</v>
      </c>
    </row>
    <row r="25" spans="1:15" ht="48" x14ac:dyDescent="0.3">
      <c r="A25" s="205" t="s">
        <v>236</v>
      </c>
      <c r="B25" s="17" t="s">
        <v>237</v>
      </c>
      <c r="C25" s="19"/>
      <c r="D25" s="19"/>
      <c r="E25" s="19" t="s">
        <v>224</v>
      </c>
      <c r="F25" s="19"/>
      <c r="G25" s="19" t="s">
        <v>238</v>
      </c>
      <c r="H25" s="19"/>
      <c r="I25" s="19"/>
      <c r="J25" s="19"/>
      <c r="K25" s="19"/>
      <c r="L25" s="19"/>
      <c r="M25" s="23" t="s">
        <v>192</v>
      </c>
      <c r="N25" s="207" t="s">
        <v>162</v>
      </c>
      <c r="O25" s="139" t="s">
        <v>225</v>
      </c>
    </row>
    <row r="26" spans="1:15" s="16" customFormat="1" x14ac:dyDescent="0.3">
      <c r="A26" s="205" t="s">
        <v>239</v>
      </c>
      <c r="B26" s="17" t="s">
        <v>240</v>
      </c>
      <c r="C26" s="19"/>
      <c r="D26" s="19"/>
      <c r="E26" s="19">
        <v>5</v>
      </c>
      <c r="F26" s="19"/>
      <c r="G26" s="19">
        <v>1</v>
      </c>
      <c r="H26" s="19"/>
      <c r="I26" s="19"/>
      <c r="J26" s="19"/>
      <c r="K26" s="19"/>
      <c r="L26" s="19"/>
      <c r="M26" s="19"/>
      <c r="N26" s="207" t="s">
        <v>162</v>
      </c>
      <c r="O26" s="139" t="s">
        <v>241</v>
      </c>
    </row>
    <row r="27" spans="1:15" s="16" customFormat="1" ht="36" x14ac:dyDescent="0.3">
      <c r="A27" s="205" t="s">
        <v>242</v>
      </c>
      <c r="B27" s="17" t="s">
        <v>243</v>
      </c>
      <c r="C27" s="19"/>
      <c r="D27" s="19">
        <v>70</v>
      </c>
      <c r="E27" s="19"/>
      <c r="F27" s="19"/>
      <c r="G27" s="19"/>
      <c r="H27" s="19"/>
      <c r="I27" s="19"/>
      <c r="J27" s="19"/>
      <c r="K27" s="19"/>
      <c r="L27" s="19"/>
      <c r="M27" s="19" t="s">
        <v>244</v>
      </c>
      <c r="N27" s="207" t="s">
        <v>174</v>
      </c>
      <c r="O27" s="139" t="s">
        <v>245</v>
      </c>
    </row>
    <row r="28" spans="1:15" s="16" customFormat="1" ht="36" x14ac:dyDescent="0.3">
      <c r="A28" s="205" t="s">
        <v>246</v>
      </c>
      <c r="B28" s="17" t="s">
        <v>247</v>
      </c>
      <c r="C28" s="19"/>
      <c r="D28" s="19">
        <v>2.0000000000000001E-4</v>
      </c>
      <c r="E28" s="19">
        <v>1E-3</v>
      </c>
      <c r="F28" s="19">
        <v>2.0000000000000001E-4</v>
      </c>
      <c r="G28" s="19">
        <v>1E-3</v>
      </c>
      <c r="H28" s="19"/>
      <c r="I28" s="19"/>
      <c r="J28" s="19"/>
      <c r="K28" s="19"/>
      <c r="L28" s="19"/>
      <c r="M28" s="19" t="s">
        <v>248</v>
      </c>
      <c r="N28" s="207" t="s">
        <v>157</v>
      </c>
      <c r="O28" s="139" t="s">
        <v>249</v>
      </c>
    </row>
    <row r="29" spans="1:15" s="16" customFormat="1" x14ac:dyDescent="0.3">
      <c r="A29" s="205" t="s">
        <v>250</v>
      </c>
      <c r="B29" s="17" t="s">
        <v>251</v>
      </c>
      <c r="C29" s="19"/>
      <c r="D29" s="19"/>
      <c r="E29" s="19">
        <v>0.1</v>
      </c>
      <c r="F29" s="122"/>
      <c r="G29" s="19">
        <v>0.1</v>
      </c>
      <c r="H29" s="19"/>
      <c r="I29" s="19"/>
      <c r="J29" s="19"/>
      <c r="K29" s="19"/>
      <c r="L29" s="19"/>
      <c r="M29" s="19"/>
      <c r="N29" s="207" t="s">
        <v>162</v>
      </c>
      <c r="O29" s="139" t="s">
        <v>208</v>
      </c>
    </row>
    <row r="30" spans="1:15" s="16" customFormat="1" x14ac:dyDescent="0.3">
      <c r="A30" s="205" t="s">
        <v>252</v>
      </c>
      <c r="B30" s="19" t="s">
        <v>253</v>
      </c>
      <c r="C30" s="19"/>
      <c r="D30" s="19">
        <v>5.0000000000000002E-5</v>
      </c>
      <c r="E30" s="19">
        <v>2E-3</v>
      </c>
      <c r="F30" s="19">
        <v>5.0000000000000002E-5</v>
      </c>
      <c r="G30" s="19">
        <v>2E-3</v>
      </c>
      <c r="H30" s="19"/>
      <c r="I30" s="19"/>
      <c r="J30" s="19"/>
      <c r="K30" s="19"/>
      <c r="L30" s="19"/>
      <c r="M30" s="19"/>
      <c r="N30" s="207" t="s">
        <v>157</v>
      </c>
      <c r="O30" s="139" t="s">
        <v>208</v>
      </c>
    </row>
    <row r="31" spans="1:15" s="16" customFormat="1" ht="24" x14ac:dyDescent="0.3">
      <c r="A31" s="205" t="s">
        <v>254</v>
      </c>
      <c r="B31" s="17" t="s">
        <v>255</v>
      </c>
      <c r="C31" s="19"/>
      <c r="D31" s="19" t="s">
        <v>256</v>
      </c>
      <c r="E31" s="19"/>
      <c r="F31" s="19" t="s">
        <v>256</v>
      </c>
      <c r="G31" s="19"/>
      <c r="H31" s="19"/>
      <c r="I31" s="19"/>
      <c r="J31" s="19"/>
      <c r="K31" s="19"/>
      <c r="L31" s="19"/>
      <c r="M31" s="19" t="s">
        <v>257</v>
      </c>
      <c r="N31" s="207" t="s">
        <v>157</v>
      </c>
      <c r="O31" s="139" t="s">
        <v>258</v>
      </c>
    </row>
    <row r="32" spans="1:15" s="16" customFormat="1" ht="36" x14ac:dyDescent="0.3">
      <c r="A32" s="205" t="s">
        <v>259</v>
      </c>
      <c r="B32" s="19" t="s">
        <v>162</v>
      </c>
      <c r="C32" s="19"/>
      <c r="D32" s="19"/>
      <c r="E32" s="19" t="s">
        <v>260</v>
      </c>
      <c r="F32" s="19"/>
      <c r="G32" s="19" t="s">
        <v>260</v>
      </c>
      <c r="H32" s="19"/>
      <c r="I32" s="19"/>
      <c r="J32" s="19"/>
      <c r="K32" s="19"/>
      <c r="L32" s="19"/>
      <c r="M32" s="19" t="s">
        <v>261</v>
      </c>
      <c r="N32" s="207" t="s">
        <v>162</v>
      </c>
      <c r="O32" s="139" t="s">
        <v>208</v>
      </c>
    </row>
    <row r="33" spans="1:15" s="16" customFormat="1" ht="48" x14ac:dyDescent="0.3">
      <c r="A33" s="205" t="s">
        <v>262</v>
      </c>
      <c r="B33" s="19" t="s">
        <v>162</v>
      </c>
      <c r="C33" s="19"/>
      <c r="D33" s="19"/>
      <c r="E33" s="19" t="s">
        <v>263</v>
      </c>
      <c r="F33" s="19"/>
      <c r="G33" s="19" t="s">
        <v>263</v>
      </c>
      <c r="H33" s="19"/>
      <c r="I33" s="19"/>
      <c r="J33" s="19" t="s">
        <v>264</v>
      </c>
      <c r="K33" s="19" t="s">
        <v>263</v>
      </c>
      <c r="L33" s="19" t="s">
        <v>265</v>
      </c>
      <c r="M33" s="19" t="s">
        <v>266</v>
      </c>
      <c r="N33" s="207" t="s">
        <v>162</v>
      </c>
      <c r="O33" s="139" t="s">
        <v>267</v>
      </c>
    </row>
    <row r="34" spans="1:15" s="16" customFormat="1" x14ac:dyDescent="0.3">
      <c r="A34" s="205" t="s">
        <v>268</v>
      </c>
      <c r="B34" s="19" t="s">
        <v>162</v>
      </c>
      <c r="C34" s="19"/>
      <c r="D34" s="19">
        <v>500000</v>
      </c>
      <c r="E34" s="19"/>
      <c r="F34" s="19"/>
      <c r="G34" s="19"/>
      <c r="H34" s="19"/>
      <c r="I34" s="19"/>
      <c r="J34" s="19"/>
      <c r="K34" s="19"/>
      <c r="L34" s="19"/>
      <c r="M34" s="19" t="s">
        <v>269</v>
      </c>
      <c r="N34" s="207" t="s">
        <v>162</v>
      </c>
      <c r="O34" s="139" t="s">
        <v>270</v>
      </c>
    </row>
    <row r="35" spans="1:15" s="16" customFormat="1" x14ac:dyDescent="0.3">
      <c r="A35" s="205" t="s">
        <v>271</v>
      </c>
      <c r="B35" s="17" t="s">
        <v>272</v>
      </c>
      <c r="C35" s="19"/>
      <c r="D35" s="19"/>
      <c r="E35" s="19">
        <v>0.05</v>
      </c>
      <c r="F35" s="19"/>
      <c r="G35" s="19">
        <v>8.9999999999999993E-3</v>
      </c>
      <c r="H35" s="19"/>
      <c r="I35" s="19"/>
      <c r="J35" s="19"/>
      <c r="K35" s="19"/>
      <c r="L35" s="19"/>
      <c r="M35" s="19"/>
      <c r="N35" s="207" t="s">
        <v>162</v>
      </c>
      <c r="O35" s="139" t="s">
        <v>212</v>
      </c>
    </row>
    <row r="36" spans="1:15" s="16" customFormat="1" x14ac:dyDescent="0.3">
      <c r="A36" s="205" t="s">
        <v>273</v>
      </c>
      <c r="B36" s="17" t="s">
        <v>274</v>
      </c>
      <c r="C36" s="19"/>
      <c r="D36" s="19"/>
      <c r="E36" s="19">
        <v>2E-3</v>
      </c>
      <c r="F36" s="122"/>
      <c r="G36" s="19">
        <v>2E-3</v>
      </c>
      <c r="H36" s="19"/>
      <c r="I36" s="19"/>
      <c r="J36" s="19"/>
      <c r="K36" s="19"/>
      <c r="L36" s="19"/>
      <c r="M36" s="19"/>
      <c r="N36" s="207" t="s">
        <v>162</v>
      </c>
      <c r="O36" s="139" t="s">
        <v>212</v>
      </c>
    </row>
    <row r="37" spans="1:15" s="16" customFormat="1" ht="36" x14ac:dyDescent="0.3">
      <c r="A37" s="140" t="s">
        <v>275</v>
      </c>
      <c r="B37" s="19" t="s">
        <v>162</v>
      </c>
      <c r="C37" s="19"/>
      <c r="D37" s="19"/>
      <c r="E37" s="122"/>
      <c r="F37" s="19"/>
      <c r="G37" s="19" t="s">
        <v>276</v>
      </c>
      <c r="H37" s="19" t="s">
        <v>276</v>
      </c>
      <c r="I37" s="122"/>
      <c r="J37" s="19"/>
      <c r="K37" s="19"/>
      <c r="L37" s="19"/>
      <c r="M37" s="19" t="s">
        <v>277</v>
      </c>
      <c r="N37" s="207" t="s">
        <v>162</v>
      </c>
      <c r="O37" s="139" t="s">
        <v>278</v>
      </c>
    </row>
    <row r="38" spans="1:15" s="16" customFormat="1" x14ac:dyDescent="0.3">
      <c r="A38" s="205" t="s">
        <v>279</v>
      </c>
      <c r="B38" s="17" t="s">
        <v>280</v>
      </c>
      <c r="C38" s="19"/>
      <c r="D38" s="19"/>
      <c r="E38" s="19">
        <v>1800</v>
      </c>
      <c r="F38" s="19"/>
      <c r="G38" s="19"/>
      <c r="H38" s="19"/>
      <c r="I38" s="19"/>
      <c r="J38" s="19"/>
      <c r="K38" s="19"/>
      <c r="L38" s="19"/>
      <c r="M38" s="19"/>
      <c r="N38" s="207" t="s">
        <v>162</v>
      </c>
      <c r="O38" s="139" t="s">
        <v>281</v>
      </c>
    </row>
    <row r="39" spans="1:15" s="16" customFormat="1" x14ac:dyDescent="0.3">
      <c r="A39" s="205" t="s">
        <v>282</v>
      </c>
      <c r="B39" s="17" t="s">
        <v>283</v>
      </c>
      <c r="C39" s="19"/>
      <c r="D39" s="19"/>
      <c r="E39" s="19">
        <v>0.01</v>
      </c>
      <c r="F39" s="19"/>
      <c r="G39" s="19">
        <v>0.01</v>
      </c>
      <c r="H39" s="19"/>
      <c r="I39" s="19"/>
      <c r="J39" s="19"/>
      <c r="K39" s="19"/>
      <c r="L39" s="19"/>
      <c r="M39" s="19"/>
      <c r="N39" s="207" t="s">
        <v>162</v>
      </c>
      <c r="O39" s="139" t="s">
        <v>208</v>
      </c>
    </row>
    <row r="40" spans="1:15" s="16" customFormat="1" ht="27" customHeight="1" x14ac:dyDescent="0.3">
      <c r="A40" s="205" t="s">
        <v>284</v>
      </c>
      <c r="B40" s="19" t="s">
        <v>162</v>
      </c>
      <c r="C40" s="19"/>
      <c r="D40" s="19" t="s">
        <v>285</v>
      </c>
      <c r="E40" s="19"/>
      <c r="F40" s="19"/>
      <c r="G40" s="19"/>
      <c r="H40" s="19"/>
      <c r="I40" s="19"/>
      <c r="J40" s="19"/>
      <c r="K40" s="19"/>
      <c r="L40" s="19"/>
      <c r="M40" s="19" t="s">
        <v>286</v>
      </c>
      <c r="N40" s="207" t="s">
        <v>162</v>
      </c>
      <c r="O40" s="139" t="s">
        <v>287</v>
      </c>
    </row>
    <row r="41" spans="1:15" s="16" customFormat="1" ht="24" x14ac:dyDescent="0.3">
      <c r="A41" s="205" t="s">
        <v>288</v>
      </c>
      <c r="B41" s="17" t="s">
        <v>289</v>
      </c>
      <c r="C41" s="19"/>
      <c r="D41" s="19">
        <v>8.0000000000000007E-5</v>
      </c>
      <c r="E41" s="19">
        <v>4.0000000000000001E-3</v>
      </c>
      <c r="F41" s="19">
        <v>8.0000000000000007E-5</v>
      </c>
      <c r="G41" s="19">
        <v>4.0000000000000001E-3</v>
      </c>
      <c r="H41" s="19"/>
      <c r="I41" s="19"/>
      <c r="J41" s="19"/>
      <c r="K41" s="19"/>
      <c r="L41" s="19"/>
      <c r="M41" s="19"/>
      <c r="N41" s="207" t="s">
        <v>157</v>
      </c>
      <c r="O41" s="139" t="s">
        <v>200</v>
      </c>
    </row>
    <row r="42" spans="1:15" s="16" customFormat="1" ht="24" x14ac:dyDescent="0.3">
      <c r="A42" s="141" t="s">
        <v>290</v>
      </c>
      <c r="B42" s="17" t="s">
        <v>291</v>
      </c>
      <c r="C42" s="19"/>
      <c r="D42" s="19">
        <v>0.44</v>
      </c>
      <c r="E42" s="19"/>
      <c r="F42" s="19">
        <v>18</v>
      </c>
      <c r="G42" s="19"/>
      <c r="H42" s="19"/>
      <c r="I42" s="19"/>
      <c r="J42" s="19"/>
      <c r="K42" s="19"/>
      <c r="L42" s="19"/>
      <c r="M42" s="19" t="s">
        <v>292</v>
      </c>
      <c r="N42" s="207" t="s">
        <v>157</v>
      </c>
      <c r="O42" s="139" t="s">
        <v>258</v>
      </c>
    </row>
    <row r="43" spans="1:15" ht="48" x14ac:dyDescent="0.3">
      <c r="A43" s="205" t="s">
        <v>293</v>
      </c>
      <c r="B43" s="17" t="s">
        <v>294</v>
      </c>
      <c r="C43" s="19"/>
      <c r="D43" s="19"/>
      <c r="E43" s="19" t="s">
        <v>189</v>
      </c>
      <c r="F43" s="19"/>
      <c r="G43" s="19" t="s">
        <v>295</v>
      </c>
      <c r="H43" s="19"/>
      <c r="I43" s="19"/>
      <c r="J43" s="19"/>
      <c r="K43" s="19"/>
      <c r="L43" s="19"/>
      <c r="M43" s="23" t="s">
        <v>192</v>
      </c>
      <c r="N43" s="207" t="s">
        <v>162</v>
      </c>
      <c r="O43" s="139" t="s">
        <v>296</v>
      </c>
    </row>
    <row r="44" spans="1:15" s="16" customFormat="1" x14ac:dyDescent="0.3">
      <c r="A44" s="205" t="s">
        <v>297</v>
      </c>
      <c r="B44" s="17" t="s">
        <v>298</v>
      </c>
      <c r="C44" s="19"/>
      <c r="D44" s="19"/>
      <c r="E44" s="19">
        <v>0.01</v>
      </c>
      <c r="F44" s="19"/>
      <c r="G44" s="19">
        <v>4.0000000000000001E-3</v>
      </c>
      <c r="H44" s="19"/>
      <c r="I44" s="19"/>
      <c r="J44" s="19"/>
      <c r="K44" s="19"/>
      <c r="L44" s="19"/>
      <c r="M44" s="19" t="s">
        <v>299</v>
      </c>
      <c r="N44" s="207" t="s">
        <v>162</v>
      </c>
      <c r="O44" s="139" t="s">
        <v>300</v>
      </c>
    </row>
    <row r="45" spans="1:15" s="16" customFormat="1" ht="48" x14ac:dyDescent="0.3">
      <c r="A45" s="205" t="s">
        <v>301</v>
      </c>
      <c r="B45" s="17" t="s">
        <v>302</v>
      </c>
      <c r="C45" s="19"/>
      <c r="D45" s="19"/>
      <c r="E45" s="19" t="s">
        <v>303</v>
      </c>
      <c r="F45" s="19"/>
      <c r="G45" s="19" t="s">
        <v>304</v>
      </c>
      <c r="H45" s="19"/>
      <c r="I45" s="19"/>
      <c r="J45" s="19"/>
      <c r="K45" s="19"/>
      <c r="L45" s="19"/>
      <c r="M45" s="19"/>
      <c r="N45" s="207" t="s">
        <v>162</v>
      </c>
      <c r="O45" s="139" t="s">
        <v>305</v>
      </c>
    </row>
    <row r="46" spans="1:15" s="16" customFormat="1" x14ac:dyDescent="0.3">
      <c r="A46" s="205" t="s">
        <v>306</v>
      </c>
      <c r="B46" s="17" t="s">
        <v>307</v>
      </c>
      <c r="C46" s="19"/>
      <c r="D46" s="19"/>
      <c r="E46" s="19">
        <v>0.03</v>
      </c>
      <c r="F46" s="19"/>
      <c r="G46" s="19">
        <v>0.03</v>
      </c>
      <c r="H46" s="19"/>
      <c r="I46" s="19"/>
      <c r="J46" s="19"/>
      <c r="K46" s="19"/>
      <c r="L46" s="19"/>
      <c r="M46" s="19"/>
      <c r="N46" s="207" t="s">
        <v>162</v>
      </c>
      <c r="O46" s="139" t="s">
        <v>208</v>
      </c>
    </row>
    <row r="47" spans="1:15" s="16" customFormat="1" ht="36" x14ac:dyDescent="0.3">
      <c r="A47" s="205" t="s">
        <v>308</v>
      </c>
      <c r="B47" s="17" t="s">
        <v>309</v>
      </c>
      <c r="C47" s="19"/>
      <c r="D47" s="19" t="s">
        <v>310</v>
      </c>
      <c r="E47" s="19"/>
      <c r="F47" s="19"/>
      <c r="G47" s="19"/>
      <c r="H47" s="19"/>
      <c r="I47" s="19"/>
      <c r="J47" s="19"/>
      <c r="K47" s="19"/>
      <c r="L47" s="19"/>
      <c r="M47" s="19" t="s">
        <v>311</v>
      </c>
      <c r="N47" s="207" t="s">
        <v>162</v>
      </c>
      <c r="O47" s="139" t="s">
        <v>312</v>
      </c>
    </row>
    <row r="48" spans="1:15" s="16" customFormat="1" x14ac:dyDescent="0.3">
      <c r="A48" s="205" t="s">
        <v>313</v>
      </c>
      <c r="B48" s="17" t="s">
        <v>314</v>
      </c>
      <c r="C48" s="19"/>
      <c r="D48" s="19"/>
      <c r="E48" s="19">
        <v>1E-3</v>
      </c>
      <c r="F48" s="19"/>
      <c r="G48" s="19">
        <v>1E-3</v>
      </c>
      <c r="H48" s="19"/>
      <c r="I48" s="19"/>
      <c r="J48" s="19"/>
      <c r="K48" s="19"/>
      <c r="L48" s="19"/>
      <c r="M48" s="19"/>
      <c r="N48" s="207" t="s">
        <v>162</v>
      </c>
      <c r="O48" s="139" t="s">
        <v>208</v>
      </c>
    </row>
    <row r="49" spans="1:15" ht="48" x14ac:dyDescent="0.3">
      <c r="A49" s="205" t="s">
        <v>315</v>
      </c>
      <c r="B49" s="17" t="s">
        <v>316</v>
      </c>
      <c r="C49" s="19"/>
      <c r="D49" s="19" t="s">
        <v>317</v>
      </c>
      <c r="E49" s="19" t="s">
        <v>318</v>
      </c>
      <c r="F49" s="19"/>
      <c r="G49" s="19" t="s">
        <v>319</v>
      </c>
      <c r="H49" s="19"/>
      <c r="I49" s="19"/>
      <c r="J49" s="19"/>
      <c r="K49" s="19"/>
      <c r="L49" s="19"/>
      <c r="M49" s="23" t="s">
        <v>192</v>
      </c>
      <c r="N49" s="207" t="s">
        <v>174</v>
      </c>
      <c r="O49" s="142" t="s">
        <v>225</v>
      </c>
    </row>
    <row r="50" spans="1:15" s="16" customFormat="1" ht="24.75" customHeight="1" x14ac:dyDescent="0.3">
      <c r="A50" s="205" t="s">
        <v>320</v>
      </c>
      <c r="B50" s="17" t="s">
        <v>321</v>
      </c>
      <c r="C50" s="122"/>
      <c r="D50" s="19">
        <v>10000</v>
      </c>
      <c r="E50" s="19"/>
      <c r="F50" s="19"/>
      <c r="G50" s="19"/>
      <c r="H50" s="122"/>
      <c r="I50" s="122"/>
      <c r="J50" s="19"/>
      <c r="K50" s="122"/>
      <c r="L50" s="123"/>
      <c r="M50" s="122"/>
      <c r="N50" s="207" t="s">
        <v>174</v>
      </c>
      <c r="O50" s="139" t="s">
        <v>208</v>
      </c>
    </row>
    <row r="51" spans="1:15" s="16" customFormat="1" ht="24" x14ac:dyDescent="0.3">
      <c r="A51" s="205" t="s">
        <v>322</v>
      </c>
      <c r="B51" s="19" t="s">
        <v>162</v>
      </c>
      <c r="C51" s="19"/>
      <c r="D51" s="19" t="s">
        <v>323</v>
      </c>
      <c r="E51" s="19"/>
      <c r="F51" s="19"/>
      <c r="G51" s="19"/>
      <c r="H51" s="19"/>
      <c r="I51" s="19"/>
      <c r="J51" s="19"/>
      <c r="K51" s="19"/>
      <c r="L51" s="19"/>
      <c r="M51" s="19" t="s">
        <v>324</v>
      </c>
      <c r="N51" s="207" t="s">
        <v>162</v>
      </c>
      <c r="O51" s="139" t="s">
        <v>163</v>
      </c>
    </row>
    <row r="52" spans="1:15" s="16" customFormat="1" ht="42" customHeight="1" x14ac:dyDescent="0.3">
      <c r="A52" s="205" t="s">
        <v>325</v>
      </c>
      <c r="B52" s="17"/>
      <c r="C52" s="122"/>
      <c r="D52" s="19"/>
      <c r="E52" s="19"/>
      <c r="F52" s="19"/>
      <c r="G52" s="19"/>
      <c r="H52" s="122"/>
      <c r="I52" s="122"/>
      <c r="J52" s="19"/>
      <c r="K52" s="122"/>
      <c r="L52" s="19" t="s">
        <v>263</v>
      </c>
      <c r="M52" s="19" t="s">
        <v>326</v>
      </c>
      <c r="N52" s="207" t="s">
        <v>162</v>
      </c>
      <c r="O52" s="139" t="s">
        <v>163</v>
      </c>
    </row>
    <row r="53" spans="1:15" s="16" customFormat="1" ht="24" x14ac:dyDescent="0.3">
      <c r="A53" s="205" t="s">
        <v>327</v>
      </c>
      <c r="B53" s="19" t="s">
        <v>162</v>
      </c>
      <c r="C53" s="19"/>
      <c r="D53" s="19"/>
      <c r="E53" s="19" t="s">
        <v>263</v>
      </c>
      <c r="F53" s="19"/>
      <c r="G53" s="19" t="s">
        <v>263</v>
      </c>
      <c r="H53" s="19"/>
      <c r="I53" s="19"/>
      <c r="J53" s="19"/>
      <c r="K53" s="19"/>
      <c r="L53" s="19"/>
      <c r="M53" s="19" t="s">
        <v>328</v>
      </c>
      <c r="N53" s="207" t="s">
        <v>162</v>
      </c>
      <c r="O53" s="139" t="s">
        <v>300</v>
      </c>
    </row>
    <row r="54" spans="1:15" s="16" customFormat="1" x14ac:dyDescent="0.3">
      <c r="A54" s="205" t="s">
        <v>329</v>
      </c>
      <c r="B54" s="17" t="s">
        <v>330</v>
      </c>
      <c r="C54" s="19"/>
      <c r="D54" s="19"/>
      <c r="E54" s="19">
        <v>1.2999999999999999E-2</v>
      </c>
      <c r="F54" s="19"/>
      <c r="G54" s="19">
        <v>0.17799999999999999</v>
      </c>
      <c r="H54" s="19"/>
      <c r="I54" s="19"/>
      <c r="J54" s="19"/>
      <c r="K54" s="19"/>
      <c r="L54" s="19"/>
      <c r="M54" s="19"/>
      <c r="N54" s="207" t="s">
        <v>162</v>
      </c>
      <c r="O54" s="139" t="s">
        <v>331</v>
      </c>
    </row>
    <row r="55" spans="1:15" s="16" customFormat="1" ht="36" x14ac:dyDescent="0.3">
      <c r="A55" s="205" t="s">
        <v>332</v>
      </c>
      <c r="B55" s="19" t="s">
        <v>162</v>
      </c>
      <c r="C55" s="19"/>
      <c r="D55" s="19"/>
      <c r="E55" s="19" t="s">
        <v>333</v>
      </c>
      <c r="F55" s="19" t="s">
        <v>334</v>
      </c>
      <c r="G55" s="19" t="s">
        <v>335</v>
      </c>
      <c r="H55" s="19"/>
      <c r="I55" s="19"/>
      <c r="J55" s="19"/>
      <c r="K55" s="19"/>
      <c r="L55" s="19"/>
      <c r="M55" s="19" t="s">
        <v>336</v>
      </c>
      <c r="N55" s="207" t="s">
        <v>157</v>
      </c>
      <c r="O55" s="139" t="s">
        <v>337</v>
      </c>
    </row>
    <row r="56" spans="1:15" s="16" customFormat="1" ht="36" x14ac:dyDescent="0.3">
      <c r="A56" s="205" t="s">
        <v>338</v>
      </c>
      <c r="B56" s="19" t="s">
        <v>162</v>
      </c>
      <c r="C56" s="19"/>
      <c r="D56" s="19"/>
      <c r="E56" s="19" t="s">
        <v>339</v>
      </c>
      <c r="F56" s="19"/>
      <c r="G56" s="19" t="s">
        <v>340</v>
      </c>
      <c r="H56" s="19"/>
      <c r="I56" s="19"/>
      <c r="J56" s="19"/>
      <c r="K56" s="19" t="s">
        <v>263</v>
      </c>
      <c r="L56" s="19"/>
      <c r="M56" s="19" t="s">
        <v>341</v>
      </c>
      <c r="N56" s="207" t="s">
        <v>162</v>
      </c>
      <c r="O56" s="139" t="s">
        <v>300</v>
      </c>
    </row>
    <row r="57" spans="1:15" s="16" customFormat="1" ht="49.5" customHeight="1" x14ac:dyDescent="0.3">
      <c r="A57" s="205" t="s">
        <v>342</v>
      </c>
      <c r="B57" s="19" t="s">
        <v>162</v>
      </c>
      <c r="C57" s="19"/>
      <c r="D57" s="19"/>
      <c r="E57" s="19" t="s">
        <v>343</v>
      </c>
      <c r="F57" s="19"/>
      <c r="G57" s="19" t="s">
        <v>344</v>
      </c>
      <c r="H57" s="19"/>
      <c r="I57" s="19"/>
      <c r="J57" s="19"/>
      <c r="K57" s="19"/>
      <c r="L57" s="19"/>
      <c r="M57" s="19" t="s">
        <v>345</v>
      </c>
      <c r="N57" s="207" t="s">
        <v>162</v>
      </c>
      <c r="O57" s="139" t="s">
        <v>300</v>
      </c>
    </row>
    <row r="58" spans="1:15" s="16" customFormat="1" ht="96" x14ac:dyDescent="0.3">
      <c r="A58" s="205" t="s">
        <v>346</v>
      </c>
      <c r="B58" s="19" t="s">
        <v>162</v>
      </c>
      <c r="C58" s="19"/>
      <c r="D58" s="19" t="s">
        <v>347</v>
      </c>
      <c r="E58" s="19"/>
      <c r="F58" s="19" t="s">
        <v>348</v>
      </c>
      <c r="G58" s="19"/>
      <c r="H58" s="19"/>
      <c r="I58" s="19"/>
      <c r="J58" s="19"/>
      <c r="K58" s="19"/>
      <c r="L58" s="19"/>
      <c r="M58" s="19" t="s">
        <v>349</v>
      </c>
      <c r="N58" s="207" t="s">
        <v>157</v>
      </c>
      <c r="O58" s="139" t="s">
        <v>270</v>
      </c>
    </row>
    <row r="59" spans="1:15" s="16" customFormat="1" ht="36" x14ac:dyDescent="0.3">
      <c r="A59" s="205" t="s">
        <v>350</v>
      </c>
      <c r="B59" s="19" t="s">
        <v>162</v>
      </c>
      <c r="C59" s="19"/>
      <c r="D59" s="19"/>
      <c r="E59" s="19" t="s">
        <v>263</v>
      </c>
      <c r="F59" s="19"/>
      <c r="G59" s="19" t="s">
        <v>263</v>
      </c>
      <c r="H59" s="19"/>
      <c r="I59" s="19"/>
      <c r="J59" s="19"/>
      <c r="K59" s="19"/>
      <c r="L59" s="19"/>
      <c r="M59" s="19" t="s">
        <v>351</v>
      </c>
      <c r="N59" s="207" t="s">
        <v>162</v>
      </c>
      <c r="O59" s="139" t="s">
        <v>352</v>
      </c>
    </row>
    <row r="60" spans="1:15" s="16" customFormat="1" x14ac:dyDescent="0.3">
      <c r="A60" s="205" t="s">
        <v>353</v>
      </c>
      <c r="B60" s="19" t="s">
        <v>162</v>
      </c>
      <c r="C60" s="19"/>
      <c r="D60" s="19"/>
      <c r="E60" s="19"/>
      <c r="F60" s="19"/>
      <c r="G60" s="19" t="s">
        <v>263</v>
      </c>
      <c r="H60" s="19"/>
      <c r="I60" s="19"/>
      <c r="J60" s="19"/>
      <c r="K60" s="19"/>
      <c r="L60" s="19"/>
      <c r="M60" s="19" t="s">
        <v>354</v>
      </c>
      <c r="N60" s="207" t="s">
        <v>162</v>
      </c>
      <c r="O60" s="139" t="s">
        <v>270</v>
      </c>
    </row>
    <row r="61" spans="1:15" s="16" customFormat="1" x14ac:dyDescent="0.3">
      <c r="A61" s="205" t="s">
        <v>355</v>
      </c>
      <c r="B61" s="17" t="s">
        <v>356</v>
      </c>
      <c r="C61" s="19"/>
      <c r="D61" s="19"/>
      <c r="E61" s="19" t="s">
        <v>357</v>
      </c>
      <c r="F61" s="19"/>
      <c r="G61" s="19" t="s">
        <v>358</v>
      </c>
      <c r="H61" s="19"/>
      <c r="I61" s="19"/>
      <c r="J61" s="19"/>
      <c r="K61" s="19"/>
      <c r="L61" s="19"/>
      <c r="M61" s="19"/>
      <c r="N61" s="207" t="s">
        <v>162</v>
      </c>
      <c r="O61" s="139" t="s">
        <v>359</v>
      </c>
    </row>
    <row r="62" spans="1:15" s="16" customFormat="1" ht="75" customHeight="1" x14ac:dyDescent="0.3">
      <c r="A62" s="205" t="s">
        <v>360</v>
      </c>
      <c r="B62" s="17" t="s">
        <v>162</v>
      </c>
      <c r="C62" s="19"/>
      <c r="D62" s="19" t="s">
        <v>323</v>
      </c>
      <c r="E62" s="19" t="s">
        <v>323</v>
      </c>
      <c r="F62" s="19"/>
      <c r="G62" s="19" t="s">
        <v>323</v>
      </c>
      <c r="H62" s="19"/>
      <c r="I62" s="19" t="s">
        <v>263</v>
      </c>
      <c r="J62" s="19"/>
      <c r="K62" s="19"/>
      <c r="L62" s="19"/>
      <c r="M62" s="19" t="s">
        <v>361</v>
      </c>
      <c r="N62" s="207" t="s">
        <v>162</v>
      </c>
      <c r="O62" s="139"/>
    </row>
    <row r="63" spans="1:15" ht="48" x14ac:dyDescent="0.3">
      <c r="A63" s="205" t="s">
        <v>362</v>
      </c>
      <c r="B63" s="17" t="s">
        <v>363</v>
      </c>
      <c r="C63" s="19"/>
      <c r="D63" s="19"/>
      <c r="E63" s="19" t="s">
        <v>364</v>
      </c>
      <c r="F63" s="19"/>
      <c r="G63" s="19" t="s">
        <v>365</v>
      </c>
      <c r="H63" s="19"/>
      <c r="I63" s="19"/>
      <c r="J63" s="19" t="s">
        <v>366</v>
      </c>
      <c r="K63" s="19"/>
      <c r="L63" s="19"/>
      <c r="M63" s="23" t="s">
        <v>367</v>
      </c>
      <c r="N63" s="207" t="s">
        <v>162</v>
      </c>
      <c r="O63" s="139" t="s">
        <v>212</v>
      </c>
    </row>
    <row r="64" spans="1:15" s="16" customFormat="1" ht="30.6" x14ac:dyDescent="0.3">
      <c r="A64" s="205" t="s">
        <v>368</v>
      </c>
      <c r="B64" s="17" t="s">
        <v>369</v>
      </c>
      <c r="C64" s="19"/>
      <c r="D64" s="19">
        <v>10</v>
      </c>
      <c r="E64" s="19"/>
      <c r="F64" s="19"/>
      <c r="G64" s="19"/>
      <c r="H64" s="19"/>
      <c r="I64" s="19"/>
      <c r="J64" s="19"/>
      <c r="K64" s="19"/>
      <c r="L64" s="19"/>
      <c r="M64" s="21" t="s">
        <v>370</v>
      </c>
      <c r="N64" s="207" t="s">
        <v>174</v>
      </c>
      <c r="O64" s="139" t="s">
        <v>270</v>
      </c>
    </row>
    <row r="65" spans="1:15" s="16" customFormat="1" ht="48" x14ac:dyDescent="0.3">
      <c r="A65" s="205" t="s">
        <v>371</v>
      </c>
      <c r="B65" s="19" t="s">
        <v>162</v>
      </c>
      <c r="C65" s="19"/>
      <c r="D65" s="19"/>
      <c r="E65" s="19" t="s">
        <v>263</v>
      </c>
      <c r="F65" s="19"/>
      <c r="G65" s="19" t="s">
        <v>263</v>
      </c>
      <c r="H65" s="19"/>
      <c r="I65" s="19" t="s">
        <v>263</v>
      </c>
      <c r="J65" s="19"/>
      <c r="K65" s="19"/>
      <c r="L65" s="19"/>
      <c r="M65" s="19" t="s">
        <v>372</v>
      </c>
      <c r="N65" s="207" t="s">
        <v>162</v>
      </c>
      <c r="O65" s="139" t="s">
        <v>270</v>
      </c>
    </row>
    <row r="66" spans="1:15" s="16" customFormat="1" x14ac:dyDescent="0.3">
      <c r="A66" s="205" t="s">
        <v>373</v>
      </c>
      <c r="B66" s="19" t="s">
        <v>162</v>
      </c>
      <c r="C66" s="19"/>
      <c r="D66" s="19">
        <v>250000</v>
      </c>
      <c r="E66" s="19"/>
      <c r="F66" s="19"/>
      <c r="G66" s="19"/>
      <c r="H66" s="19"/>
      <c r="I66" s="19"/>
      <c r="J66" s="19"/>
      <c r="K66" s="19"/>
      <c r="L66" s="19"/>
      <c r="M66" s="19"/>
      <c r="N66" s="207" t="s">
        <v>162</v>
      </c>
      <c r="O66" s="139" t="s">
        <v>374</v>
      </c>
    </row>
    <row r="67" spans="1:15" s="16" customFormat="1" ht="36" x14ac:dyDescent="0.3">
      <c r="A67" s="205" t="s">
        <v>375</v>
      </c>
      <c r="B67" s="19" t="s">
        <v>162</v>
      </c>
      <c r="C67" s="19"/>
      <c r="D67" s="19"/>
      <c r="E67" s="19"/>
      <c r="F67" s="19"/>
      <c r="G67" s="19"/>
      <c r="H67" s="19"/>
      <c r="I67" s="19"/>
      <c r="J67" s="19" t="s">
        <v>376</v>
      </c>
      <c r="K67" s="19"/>
      <c r="L67" s="19" t="s">
        <v>377</v>
      </c>
      <c r="M67" s="19" t="s">
        <v>378</v>
      </c>
      <c r="N67" s="207" t="s">
        <v>162</v>
      </c>
      <c r="O67" s="139" t="s">
        <v>270</v>
      </c>
    </row>
    <row r="68" spans="1:15" s="16" customFormat="1" ht="24" x14ac:dyDescent="0.3">
      <c r="A68" s="205" t="s">
        <v>379</v>
      </c>
      <c r="B68" s="19" t="s">
        <v>162</v>
      </c>
      <c r="C68" s="19"/>
      <c r="D68" s="19"/>
      <c r="E68" s="19" t="s">
        <v>263</v>
      </c>
      <c r="F68" s="19"/>
      <c r="G68" s="19" t="s">
        <v>263</v>
      </c>
      <c r="H68" s="19"/>
      <c r="I68" s="19"/>
      <c r="J68" s="19"/>
      <c r="K68" s="19"/>
      <c r="L68" s="19"/>
      <c r="M68" s="19" t="s">
        <v>380</v>
      </c>
      <c r="N68" s="207" t="s">
        <v>162</v>
      </c>
      <c r="O68" s="139" t="s">
        <v>270</v>
      </c>
    </row>
    <row r="69" spans="1:15" s="16" customFormat="1" ht="24" x14ac:dyDescent="0.3">
      <c r="A69" s="205" t="s">
        <v>381</v>
      </c>
      <c r="B69" s="17" t="s">
        <v>382</v>
      </c>
      <c r="C69" s="19"/>
      <c r="D69" s="19">
        <v>0.17</v>
      </c>
      <c r="E69" s="19"/>
      <c r="F69" s="19">
        <v>4</v>
      </c>
      <c r="G69" s="19"/>
      <c r="H69" s="19"/>
      <c r="I69" s="19"/>
      <c r="J69" s="19"/>
      <c r="K69" s="19"/>
      <c r="L69" s="19"/>
      <c r="M69" s="19" t="s">
        <v>383</v>
      </c>
      <c r="N69" s="207" t="s">
        <v>157</v>
      </c>
      <c r="O69" s="139" t="s">
        <v>384</v>
      </c>
    </row>
    <row r="70" spans="1:15" s="16" customFormat="1" ht="24" x14ac:dyDescent="0.3">
      <c r="A70" s="141" t="s">
        <v>385</v>
      </c>
      <c r="B70" s="17" t="s">
        <v>386</v>
      </c>
      <c r="C70" s="19"/>
      <c r="D70" s="19">
        <v>0.7</v>
      </c>
      <c r="E70" s="19"/>
      <c r="F70" s="19">
        <v>3.3</v>
      </c>
      <c r="G70" s="19"/>
      <c r="H70" s="19"/>
      <c r="I70" s="19"/>
      <c r="J70" s="19"/>
      <c r="K70" s="19"/>
      <c r="L70" s="19"/>
      <c r="M70" s="19" t="s">
        <v>387</v>
      </c>
      <c r="N70" s="207" t="s">
        <v>157</v>
      </c>
      <c r="O70" s="139" t="s">
        <v>384</v>
      </c>
    </row>
    <row r="71" spans="1:15" s="16" customFormat="1" ht="51" x14ac:dyDescent="0.3">
      <c r="A71" s="205" t="s">
        <v>388</v>
      </c>
      <c r="B71" s="17" t="s">
        <v>389</v>
      </c>
      <c r="C71" s="19"/>
      <c r="D71" s="19"/>
      <c r="E71" s="19">
        <v>11</v>
      </c>
      <c r="F71" s="19"/>
      <c r="G71" s="19"/>
      <c r="H71" s="19"/>
      <c r="I71" s="19"/>
      <c r="J71" s="19">
        <v>0.36</v>
      </c>
      <c r="K71" s="19"/>
      <c r="L71" s="19"/>
      <c r="M71" s="19" t="s">
        <v>390</v>
      </c>
      <c r="N71" s="207" t="s">
        <v>162</v>
      </c>
      <c r="O71" s="143" t="s">
        <v>391</v>
      </c>
    </row>
    <row r="72" spans="1:15" s="16" customFormat="1" x14ac:dyDescent="0.3">
      <c r="A72" s="205" t="s">
        <v>392</v>
      </c>
      <c r="B72" s="17" t="s">
        <v>393</v>
      </c>
      <c r="C72" s="19"/>
      <c r="D72" s="19"/>
      <c r="E72" s="19">
        <v>2.0000000000000001E-4</v>
      </c>
      <c r="F72" s="19"/>
      <c r="G72" s="19">
        <v>2.0000000000000001E-4</v>
      </c>
      <c r="H72" s="19"/>
      <c r="I72" s="19"/>
      <c r="J72" s="19"/>
      <c r="K72" s="19"/>
      <c r="L72" s="19"/>
      <c r="M72" s="19"/>
      <c r="N72" s="207" t="s">
        <v>162</v>
      </c>
      <c r="O72" s="139" t="s">
        <v>331</v>
      </c>
    </row>
    <row r="73" spans="1:15" s="16" customFormat="1" ht="36" x14ac:dyDescent="0.3">
      <c r="A73" s="205" t="s">
        <v>394</v>
      </c>
      <c r="B73" s="17"/>
      <c r="C73" s="19"/>
      <c r="D73" s="19"/>
      <c r="E73" s="19"/>
      <c r="F73" s="19"/>
      <c r="G73" s="19"/>
      <c r="H73" s="19"/>
      <c r="I73" s="19"/>
      <c r="J73" s="19"/>
      <c r="K73" s="19"/>
      <c r="L73" s="19" t="s">
        <v>395</v>
      </c>
      <c r="M73" s="19" t="s">
        <v>396</v>
      </c>
      <c r="N73" s="207" t="s">
        <v>162</v>
      </c>
      <c r="O73" s="139" t="s">
        <v>163</v>
      </c>
    </row>
    <row r="74" spans="1:15" s="16" customFormat="1" ht="24" x14ac:dyDescent="0.3">
      <c r="A74" s="205" t="s">
        <v>397</v>
      </c>
      <c r="B74" s="17" t="s">
        <v>162</v>
      </c>
      <c r="C74" s="19"/>
      <c r="D74" s="19"/>
      <c r="E74" s="19">
        <v>7.0000000000000007E-2</v>
      </c>
      <c r="F74" s="19"/>
      <c r="G74" s="19">
        <v>7.0000000000000001E-3</v>
      </c>
      <c r="H74" s="19"/>
      <c r="I74" s="19"/>
      <c r="J74" s="19"/>
      <c r="K74" s="19"/>
      <c r="L74" s="19"/>
      <c r="M74" s="19" t="s">
        <v>398</v>
      </c>
      <c r="N74" s="207" t="s">
        <v>162</v>
      </c>
      <c r="O74" s="139" t="s">
        <v>399</v>
      </c>
    </row>
    <row r="75" spans="1:15" s="16" customFormat="1" ht="24" x14ac:dyDescent="0.3">
      <c r="A75" s="205" t="s">
        <v>400</v>
      </c>
      <c r="B75" s="17" t="s">
        <v>401</v>
      </c>
      <c r="C75" s="19"/>
      <c r="D75" s="19">
        <v>2.5</v>
      </c>
      <c r="E75" s="19"/>
      <c r="F75" s="19">
        <v>30</v>
      </c>
      <c r="G75" s="19"/>
      <c r="H75" s="19"/>
      <c r="I75" s="19"/>
      <c r="J75" s="19"/>
      <c r="K75" s="19"/>
      <c r="L75" s="19"/>
      <c r="M75" s="19" t="s">
        <v>402</v>
      </c>
      <c r="N75" s="207" t="s">
        <v>157</v>
      </c>
      <c r="O75" s="139" t="s">
        <v>197</v>
      </c>
    </row>
    <row r="76" spans="1:15" s="16" customFormat="1" ht="60" x14ac:dyDescent="0.3">
      <c r="A76" s="205" t="s">
        <v>403</v>
      </c>
      <c r="B76" s="19" t="s">
        <v>162</v>
      </c>
      <c r="C76" s="19"/>
      <c r="D76" s="19"/>
      <c r="E76" s="19" t="s">
        <v>404</v>
      </c>
      <c r="F76" s="19"/>
      <c r="G76" s="19" t="s">
        <v>405</v>
      </c>
      <c r="H76" s="19"/>
      <c r="I76" s="19"/>
      <c r="J76" s="19" t="s">
        <v>406</v>
      </c>
      <c r="K76" s="19"/>
      <c r="L76" s="19"/>
      <c r="M76" s="19" t="s">
        <v>407</v>
      </c>
      <c r="N76" s="207" t="s">
        <v>162</v>
      </c>
      <c r="O76" s="139" t="s">
        <v>408</v>
      </c>
    </row>
    <row r="77" spans="1:15" s="16" customFormat="1" ht="24" x14ac:dyDescent="0.3">
      <c r="A77" s="205" t="s">
        <v>409</v>
      </c>
      <c r="B77" s="17" t="s">
        <v>410</v>
      </c>
      <c r="C77" s="19"/>
      <c r="D77" s="19">
        <v>2.5000000000000001E-2</v>
      </c>
      <c r="E77" s="19"/>
      <c r="F77" s="19">
        <v>2.4</v>
      </c>
      <c r="G77" s="19"/>
      <c r="H77" s="19"/>
      <c r="I77" s="19"/>
      <c r="J77" s="19"/>
      <c r="K77" s="19"/>
      <c r="L77" s="19"/>
      <c r="M77" s="19" t="s">
        <v>411</v>
      </c>
      <c r="N77" s="207" t="s">
        <v>157</v>
      </c>
      <c r="O77" s="139" t="s">
        <v>384</v>
      </c>
    </row>
    <row r="78" spans="1:15" ht="48.6" thickBot="1" x14ac:dyDescent="0.35">
      <c r="A78" s="144" t="s">
        <v>412</v>
      </c>
      <c r="B78" s="145" t="s">
        <v>413</v>
      </c>
      <c r="C78" s="146"/>
      <c r="D78" s="146"/>
      <c r="E78" s="146" t="s">
        <v>414</v>
      </c>
      <c r="F78" s="146"/>
      <c r="G78" s="146" t="s">
        <v>415</v>
      </c>
      <c r="H78" s="146"/>
      <c r="I78" s="146"/>
      <c r="J78" s="146"/>
      <c r="K78" s="146"/>
      <c r="L78" s="146"/>
      <c r="M78" s="147" t="s">
        <v>192</v>
      </c>
      <c r="N78" s="148" t="s">
        <v>162</v>
      </c>
      <c r="O78" s="149" t="s">
        <v>225</v>
      </c>
    </row>
    <row r="79" spans="1:15" ht="18" x14ac:dyDescent="0.3">
      <c r="A79" s="371" t="s">
        <v>416</v>
      </c>
      <c r="B79" s="372"/>
      <c r="C79" s="372"/>
      <c r="D79" s="372"/>
      <c r="E79" s="372"/>
      <c r="F79" s="372"/>
      <c r="G79" s="372"/>
      <c r="H79" s="372"/>
      <c r="I79" s="372"/>
      <c r="J79" s="372"/>
      <c r="K79" s="372"/>
      <c r="L79" s="372"/>
      <c r="M79" s="372"/>
      <c r="N79" s="372"/>
      <c r="O79" s="373"/>
    </row>
    <row r="80" spans="1:15" x14ac:dyDescent="0.3">
      <c r="A80" s="356" t="s">
        <v>417</v>
      </c>
      <c r="B80" s="357"/>
      <c r="C80" s="357"/>
      <c r="D80" s="357"/>
      <c r="E80" s="357"/>
      <c r="F80" s="357"/>
      <c r="G80" s="357"/>
      <c r="H80" s="357"/>
      <c r="I80" s="357"/>
      <c r="J80" s="357"/>
      <c r="K80" s="357"/>
      <c r="L80" s="357"/>
      <c r="M80" s="357"/>
      <c r="N80" s="357"/>
      <c r="O80" s="358"/>
    </row>
    <row r="81" spans="1:15" s="2" customFormat="1" ht="48" customHeight="1" x14ac:dyDescent="0.3">
      <c r="A81" s="359" t="s">
        <v>418</v>
      </c>
      <c r="B81" s="360"/>
      <c r="C81" s="308" t="s">
        <v>419</v>
      </c>
      <c r="D81" s="309"/>
      <c r="E81" s="309"/>
      <c r="F81" s="309"/>
      <c r="G81" s="309"/>
      <c r="H81" s="309"/>
      <c r="I81" s="309"/>
      <c r="J81" s="309"/>
      <c r="K81" s="309"/>
      <c r="L81" s="310"/>
      <c r="M81" s="124" t="s">
        <v>420</v>
      </c>
      <c r="N81" s="374" t="s">
        <v>421</v>
      </c>
      <c r="O81" s="375"/>
    </row>
    <row r="82" spans="1:15" ht="15" customHeight="1" x14ac:dyDescent="0.3">
      <c r="A82" s="361" t="s">
        <v>422</v>
      </c>
      <c r="B82" s="362"/>
      <c r="C82" s="350" t="s">
        <v>423</v>
      </c>
      <c r="D82" s="351"/>
      <c r="E82" s="351"/>
      <c r="F82" s="351"/>
      <c r="G82" s="351"/>
      <c r="H82" s="351"/>
      <c r="I82" s="351"/>
      <c r="J82" s="351"/>
      <c r="K82" s="351"/>
      <c r="L82" s="352"/>
      <c r="M82" s="12">
        <v>115</v>
      </c>
      <c r="N82" s="376">
        <f>(1.136672-(LN(M82))*(0.041838))*(EXP(0.9151*(LN(M82))-3.1485))</f>
        <v>3.094869451894144</v>
      </c>
      <c r="O82" s="377"/>
    </row>
    <row r="83" spans="1:15" ht="15" customHeight="1" x14ac:dyDescent="0.3">
      <c r="A83" s="361" t="s">
        <v>424</v>
      </c>
      <c r="B83" s="362"/>
      <c r="C83" s="353" t="s">
        <v>425</v>
      </c>
      <c r="D83" s="354"/>
      <c r="E83" s="354"/>
      <c r="F83" s="354"/>
      <c r="G83" s="354"/>
      <c r="H83" s="354"/>
      <c r="I83" s="354"/>
      <c r="J83" s="354"/>
      <c r="K83" s="354"/>
      <c r="L83" s="355"/>
      <c r="M83" s="12">
        <v>25</v>
      </c>
      <c r="N83" s="376">
        <f>(1.101672-(LN(M83))*(0.041838))*(EXP(0.7998*(LN(M83))-4.4451))</f>
        <v>0.14894186714057803</v>
      </c>
      <c r="O83" s="377"/>
    </row>
    <row r="84" spans="1:15" ht="15" customHeight="1" x14ac:dyDescent="0.3">
      <c r="A84" s="361" t="s">
        <v>426</v>
      </c>
      <c r="B84" s="362"/>
      <c r="C84" s="350" t="s">
        <v>427</v>
      </c>
      <c r="D84" s="351"/>
      <c r="E84" s="351"/>
      <c r="F84" s="351"/>
      <c r="G84" s="351"/>
      <c r="H84" s="351"/>
      <c r="I84" s="351"/>
      <c r="J84" s="351"/>
      <c r="K84" s="351"/>
      <c r="L84" s="352"/>
      <c r="M84" s="12">
        <v>7</v>
      </c>
      <c r="N84" s="376">
        <f>(1.136672-(LN(M84))*(0.041838))*(EXP(0.9151*(LN(M84))-3.6236))</f>
        <v>0.16710860015786111</v>
      </c>
      <c r="O84" s="377"/>
    </row>
    <row r="85" spans="1:15" ht="15" customHeight="1" x14ac:dyDescent="0.3">
      <c r="A85" s="386" t="s">
        <v>428</v>
      </c>
      <c r="B85" s="387"/>
      <c r="C85" s="380" t="s">
        <v>429</v>
      </c>
      <c r="D85" s="381"/>
      <c r="E85" s="381"/>
      <c r="F85" s="381"/>
      <c r="G85" s="381"/>
      <c r="H85" s="381"/>
      <c r="I85" s="381"/>
      <c r="J85" s="381"/>
      <c r="K85" s="381"/>
      <c r="L85" s="382"/>
      <c r="M85" s="12">
        <v>25</v>
      </c>
      <c r="N85" s="388">
        <f>(0.316)*(EXP(0.819*(LN(M85))+3.7256))</f>
        <v>183.06590693171381</v>
      </c>
      <c r="O85" s="389"/>
    </row>
    <row r="86" spans="1:15" ht="15" customHeight="1" x14ac:dyDescent="0.3">
      <c r="A86" s="386" t="s">
        <v>430</v>
      </c>
      <c r="B86" s="387"/>
      <c r="C86" s="380" t="s">
        <v>431</v>
      </c>
      <c r="D86" s="381"/>
      <c r="E86" s="381"/>
      <c r="F86" s="381"/>
      <c r="G86" s="381"/>
      <c r="H86" s="381"/>
      <c r="I86" s="381"/>
      <c r="J86" s="381"/>
      <c r="K86" s="381"/>
      <c r="L86" s="382"/>
      <c r="M86" s="12">
        <v>25</v>
      </c>
      <c r="N86" s="388">
        <f>(0.86)*(EXP(0.819*(LN(M86))+0.6848))</f>
        <v>23.813113368978001</v>
      </c>
      <c r="O86" s="389"/>
    </row>
    <row r="87" spans="1:15" ht="15" customHeight="1" x14ac:dyDescent="0.3">
      <c r="A87" s="361" t="s">
        <v>432</v>
      </c>
      <c r="B87" s="362"/>
      <c r="C87" s="353" t="s">
        <v>433</v>
      </c>
      <c r="D87" s="354"/>
      <c r="E87" s="354"/>
      <c r="F87" s="354"/>
      <c r="G87" s="354"/>
      <c r="H87" s="354"/>
      <c r="I87" s="354"/>
      <c r="J87" s="354"/>
      <c r="K87" s="354"/>
      <c r="L87" s="355"/>
      <c r="M87" s="12">
        <v>20</v>
      </c>
      <c r="N87" s="376">
        <f>(0.96)*(EXP(0.9422*(LN(M87))-1.7))</f>
        <v>2.9498577640773336</v>
      </c>
      <c r="O87" s="377"/>
    </row>
    <row r="88" spans="1:15" ht="15" customHeight="1" x14ac:dyDescent="0.3">
      <c r="A88" s="361" t="s">
        <v>434</v>
      </c>
      <c r="B88" s="362"/>
      <c r="C88" s="350" t="s">
        <v>435</v>
      </c>
      <c r="D88" s="351"/>
      <c r="E88" s="351"/>
      <c r="F88" s="351"/>
      <c r="G88" s="351"/>
      <c r="H88" s="351"/>
      <c r="I88" s="351"/>
      <c r="J88" s="351"/>
      <c r="K88" s="351"/>
      <c r="L88" s="352"/>
      <c r="M88" s="12">
        <v>20</v>
      </c>
      <c r="N88" s="376">
        <f>(0.96)*(EXP(0.8545*(LN(M88))-1.702))</f>
        <v>2.2637692487846324</v>
      </c>
      <c r="O88" s="377"/>
    </row>
    <row r="89" spans="1:15" ht="15" customHeight="1" x14ac:dyDescent="0.3">
      <c r="A89" s="386" t="s">
        <v>436</v>
      </c>
      <c r="B89" s="387"/>
      <c r="C89" s="380" t="s">
        <v>437</v>
      </c>
      <c r="D89" s="381"/>
      <c r="E89" s="381"/>
      <c r="F89" s="381"/>
      <c r="G89" s="381"/>
      <c r="H89" s="381"/>
      <c r="I89" s="381"/>
      <c r="J89" s="381"/>
      <c r="K89" s="381"/>
      <c r="L89" s="382"/>
      <c r="M89" s="12">
        <v>25</v>
      </c>
      <c r="N89" s="388">
        <f>(1.46203-(LN(M89))*(0.145712))*(EXP(1.273*(LN(M89))-1.46))</f>
        <v>13.882172793482731</v>
      </c>
      <c r="O89" s="389"/>
    </row>
    <row r="90" spans="1:15" ht="15" customHeight="1" x14ac:dyDescent="0.3">
      <c r="A90" s="386" t="s">
        <v>438</v>
      </c>
      <c r="B90" s="387"/>
      <c r="C90" s="380" t="s">
        <v>439</v>
      </c>
      <c r="D90" s="381"/>
      <c r="E90" s="381"/>
      <c r="F90" s="381"/>
      <c r="G90" s="381"/>
      <c r="H90" s="381"/>
      <c r="I90" s="381"/>
      <c r="J90" s="381"/>
      <c r="K90" s="381"/>
      <c r="L90" s="382"/>
      <c r="M90" s="12">
        <v>19</v>
      </c>
      <c r="N90" s="388">
        <f>(1.46203-(LN(M90))*(0.145712))*(EXP(1.273*(LN(M90))-4.705))</f>
        <v>0.39682029446676764</v>
      </c>
      <c r="O90" s="389"/>
    </row>
    <row r="91" spans="1:15" ht="15" customHeight="1" x14ac:dyDescent="0.3">
      <c r="A91" s="361" t="s">
        <v>440</v>
      </c>
      <c r="B91" s="362"/>
      <c r="C91" s="353" t="s">
        <v>441</v>
      </c>
      <c r="D91" s="354"/>
      <c r="E91" s="354"/>
      <c r="F91" s="354"/>
      <c r="G91" s="354"/>
      <c r="H91" s="354"/>
      <c r="I91" s="354"/>
      <c r="J91" s="354"/>
      <c r="K91" s="354"/>
      <c r="L91" s="355"/>
      <c r="M91" s="12">
        <v>3.13</v>
      </c>
      <c r="N91" s="376">
        <f>(0.998)*(EXP(0.846*(LN(M91))+2.255))</f>
        <v>24.985906331927527</v>
      </c>
      <c r="O91" s="377"/>
    </row>
    <row r="92" spans="1:15" ht="15" customHeight="1" x14ac:dyDescent="0.3">
      <c r="A92" s="361" t="s">
        <v>442</v>
      </c>
      <c r="B92" s="362"/>
      <c r="C92" s="350" t="s">
        <v>443</v>
      </c>
      <c r="D92" s="351"/>
      <c r="E92" s="351"/>
      <c r="F92" s="351"/>
      <c r="G92" s="351"/>
      <c r="H92" s="351"/>
      <c r="I92" s="351"/>
      <c r="J92" s="351"/>
      <c r="K92" s="351"/>
      <c r="L92" s="352"/>
      <c r="M92" s="12">
        <v>42</v>
      </c>
      <c r="N92" s="376">
        <f>(0.997)*(EXP(0.846*(LN(M92))+0.0584))</f>
        <v>24.964728983799201</v>
      </c>
      <c r="O92" s="377"/>
    </row>
    <row r="93" spans="1:15" ht="15" customHeight="1" x14ac:dyDescent="0.3">
      <c r="A93" s="386" t="s">
        <v>444</v>
      </c>
      <c r="B93" s="387"/>
      <c r="C93" s="380" t="s">
        <v>445</v>
      </c>
      <c r="D93" s="381"/>
      <c r="E93" s="381"/>
      <c r="F93" s="381"/>
      <c r="G93" s="381"/>
      <c r="H93" s="381"/>
      <c r="I93" s="381"/>
      <c r="J93" s="381"/>
      <c r="K93" s="381"/>
      <c r="L93" s="382"/>
      <c r="M93" s="12">
        <v>25</v>
      </c>
      <c r="N93" s="388">
        <f>(0.85)*(EXP(1.72*(LN(M93))-6.59))</f>
        <v>0.29639788810883572</v>
      </c>
      <c r="O93" s="389"/>
    </row>
    <row r="94" spans="1:15" ht="15" customHeight="1" x14ac:dyDescent="0.3">
      <c r="A94" s="361" t="s">
        <v>446</v>
      </c>
      <c r="B94" s="362"/>
      <c r="C94" s="350" t="s">
        <v>447</v>
      </c>
      <c r="D94" s="351"/>
      <c r="E94" s="351"/>
      <c r="F94" s="351"/>
      <c r="G94" s="351"/>
      <c r="H94" s="351"/>
      <c r="I94" s="351"/>
      <c r="J94" s="351"/>
      <c r="K94" s="351"/>
      <c r="L94" s="352"/>
      <c r="M94" s="12">
        <v>36</v>
      </c>
      <c r="N94" s="376">
        <f>(0.978)*(EXP(0.8473*(LN(M94))+0.884))</f>
        <v>49.307193718096919</v>
      </c>
      <c r="O94" s="377"/>
    </row>
    <row r="95" spans="1:15" ht="15" customHeight="1" x14ac:dyDescent="0.3">
      <c r="A95" s="378" t="s">
        <v>448</v>
      </c>
      <c r="B95" s="379"/>
      <c r="C95" s="383" t="s">
        <v>449</v>
      </c>
      <c r="D95" s="384"/>
      <c r="E95" s="384"/>
      <c r="F95" s="384"/>
      <c r="G95" s="384"/>
      <c r="H95" s="384"/>
      <c r="I95" s="384"/>
      <c r="J95" s="384"/>
      <c r="K95" s="384"/>
      <c r="L95" s="385"/>
      <c r="M95" s="169">
        <v>25</v>
      </c>
      <c r="N95" s="396">
        <f>(0.986)*(EXP(0.8473*(LN(M95))+0.884))</f>
        <v>36.497894063420418</v>
      </c>
      <c r="O95" s="397"/>
    </row>
    <row r="96" spans="1:15" x14ac:dyDescent="0.3">
      <c r="A96" s="390" t="s">
        <v>450</v>
      </c>
      <c r="B96" s="391"/>
      <c r="C96" s="391"/>
      <c r="D96" s="391"/>
      <c r="E96" s="391"/>
      <c r="F96" s="391"/>
      <c r="G96" s="391"/>
      <c r="H96" s="391"/>
      <c r="I96" s="391"/>
      <c r="J96" s="391"/>
      <c r="K96" s="391"/>
      <c r="L96" s="391"/>
      <c r="M96" s="391"/>
      <c r="N96" s="391"/>
      <c r="O96" s="392"/>
    </row>
    <row r="97" spans="1:15" ht="15" thickBot="1" x14ac:dyDescent="0.35">
      <c r="A97" s="393"/>
      <c r="B97" s="394"/>
      <c r="C97" s="394"/>
      <c r="D97" s="394"/>
      <c r="E97" s="394"/>
      <c r="F97" s="394"/>
      <c r="G97" s="394"/>
      <c r="H97" s="394"/>
      <c r="I97" s="394"/>
      <c r="J97" s="394"/>
      <c r="K97" s="394"/>
      <c r="L97" s="394"/>
      <c r="M97" s="394"/>
      <c r="N97" s="394"/>
      <c r="O97" s="395"/>
    </row>
  </sheetData>
  <mergeCells count="60">
    <mergeCell ref="A96:O97"/>
    <mergeCell ref="N93:O93"/>
    <mergeCell ref="N94:O94"/>
    <mergeCell ref="N95:O95"/>
    <mergeCell ref="N88:O88"/>
    <mergeCell ref="N89:O89"/>
    <mergeCell ref="N90:O90"/>
    <mergeCell ref="N91:O91"/>
    <mergeCell ref="N92:O92"/>
    <mergeCell ref="A90:B90"/>
    <mergeCell ref="A91:B91"/>
    <mergeCell ref="A92:B92"/>
    <mergeCell ref="C90:L90"/>
    <mergeCell ref="C91:L91"/>
    <mergeCell ref="C92:L92"/>
    <mergeCell ref="A93:B93"/>
    <mergeCell ref="N83:O83"/>
    <mergeCell ref="N84:O84"/>
    <mergeCell ref="N85:O85"/>
    <mergeCell ref="N86:O86"/>
    <mergeCell ref="N87:O87"/>
    <mergeCell ref="A84:B84"/>
    <mergeCell ref="A85:B85"/>
    <mergeCell ref="A86:B86"/>
    <mergeCell ref="C84:L84"/>
    <mergeCell ref="C85:L85"/>
    <mergeCell ref="C86:L86"/>
    <mergeCell ref="A87:B87"/>
    <mergeCell ref="A88:B88"/>
    <mergeCell ref="A89:B89"/>
    <mergeCell ref="C87:L87"/>
    <mergeCell ref="C88:L88"/>
    <mergeCell ref="C89:L89"/>
    <mergeCell ref="A94:B94"/>
    <mergeCell ref="A95:B95"/>
    <mergeCell ref="C93:L93"/>
    <mergeCell ref="C94:L94"/>
    <mergeCell ref="C95:L95"/>
    <mergeCell ref="J4:L4"/>
    <mergeCell ref="A1:O2"/>
    <mergeCell ref="C82:L82"/>
    <mergeCell ref="C83:L83"/>
    <mergeCell ref="C81:L81"/>
    <mergeCell ref="A80:O80"/>
    <mergeCell ref="A81:B81"/>
    <mergeCell ref="A82:B82"/>
    <mergeCell ref="A83:B83"/>
    <mergeCell ref="G3:I3"/>
    <mergeCell ref="A4:B4"/>
    <mergeCell ref="M4:O4"/>
    <mergeCell ref="C3:E3"/>
    <mergeCell ref="A79:O79"/>
    <mergeCell ref="N81:O81"/>
    <mergeCell ref="N82:O82"/>
    <mergeCell ref="A5:A6"/>
    <mergeCell ref="B5:B6"/>
    <mergeCell ref="M5:M6"/>
    <mergeCell ref="N5:N6"/>
    <mergeCell ref="O5:O6"/>
    <mergeCell ref="C6:L6"/>
  </mergeCells>
  <conditionalFormatting sqref="N25:N33 N7:N23 N35:N50 N68:N78 N52:N66">
    <cfRule type="cellIs" dxfId="140" priority="25" operator="equal">
      <formula>"Yes"</formula>
    </cfRule>
    <cfRule type="cellIs" dxfId="139" priority="26" operator="equal">
      <formula>"Yes"</formula>
    </cfRule>
    <cfRule type="expression" dxfId="138" priority="27">
      <formula>MOD(Yes(),1)=0</formula>
    </cfRule>
  </conditionalFormatting>
  <conditionalFormatting sqref="N51">
    <cfRule type="cellIs" dxfId="137" priority="19" operator="equal">
      <formula>"Yes"</formula>
    </cfRule>
    <cfRule type="cellIs" dxfId="136" priority="20" operator="equal">
      <formula>"Yes"</formula>
    </cfRule>
    <cfRule type="expression" dxfId="135" priority="21">
      <formula>MOD(Yes(),1)=0</formula>
    </cfRule>
  </conditionalFormatting>
  <conditionalFormatting sqref="N24">
    <cfRule type="cellIs" dxfId="134" priority="7" operator="equal">
      <formula>"Yes"</formula>
    </cfRule>
    <cfRule type="cellIs" dxfId="133" priority="8" operator="equal">
      <formula>"Yes"</formula>
    </cfRule>
    <cfRule type="expression" dxfId="132" priority="9">
      <formula>MOD(Yes(),1)=0</formula>
    </cfRule>
  </conditionalFormatting>
  <conditionalFormatting sqref="N34">
    <cfRule type="cellIs" dxfId="131" priority="4" operator="equal">
      <formula>"Yes"</formula>
    </cfRule>
    <cfRule type="cellIs" dxfId="130" priority="5" operator="equal">
      <formula>"Yes"</formula>
    </cfRule>
    <cfRule type="expression" dxfId="129" priority="6">
      <formula>MOD(Yes(),1)=0</formula>
    </cfRule>
  </conditionalFormatting>
  <conditionalFormatting sqref="N67">
    <cfRule type="cellIs" dxfId="128" priority="1" operator="equal">
      <formula>"Yes"</formula>
    </cfRule>
    <cfRule type="cellIs" dxfId="127" priority="2" operator="equal">
      <formula>"Yes"</formula>
    </cfRule>
    <cfRule type="expression" dxfId="126" priority="3">
      <formula>MOD(Yes(),1)=0</formula>
    </cfRule>
  </conditionalFormatting>
  <hyperlinks>
    <hyperlink ref="M14" location="'NC 02B Standards'!A84" display="Click to calculate freshwater aquatic life standard "/>
    <hyperlink ref="M25" location="'NC 02B Standards'!A88" display="Click to calculate freshwater aquatic life standard "/>
    <hyperlink ref="M43" location="'NC 02B Standards'!A90" display="Click to calculate freshwater aquatic life standard "/>
    <hyperlink ref="M49" location="'NC 02B Standards'!A92" display="Click to calculate freshwater aquatic life standard "/>
    <hyperlink ref="M63" location="'NC 02B Standards'!A93" display="Click to calculate acute freshwater aquatic life standard "/>
    <hyperlink ref="M78" location="'NC 02B Standards'!A95" display="Click to calculate freshwater aquatic life standard "/>
    <hyperlink ref="M22" location="'NC 02B Standards'!A86" display="Click to calculate freshwater aquatic life standard "/>
  </hyperlinks>
  <printOptions horizontalCentered="1" verticalCentered="1"/>
  <pageMargins left="0.7" right="0.7" top="0.75" bottom="0.75" header="0.3" footer="0.3"/>
  <pageSetup paperSize="5" scale="56" fitToHeight="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pageSetUpPr fitToPage="1"/>
  </sheetPr>
  <dimension ref="A1:O121"/>
  <sheetViews>
    <sheetView workbookViewId="0">
      <pane ySplit="6" topLeftCell="A7" activePane="bottomLeft" state="frozen"/>
      <selection pane="bottomLeft" activeCell="E13" sqref="E13"/>
    </sheetView>
  </sheetViews>
  <sheetFormatPr defaultRowHeight="14.4" x14ac:dyDescent="0.3"/>
  <cols>
    <col min="1" max="1" width="17.5546875" customWidth="1"/>
    <col min="2" max="2" width="8.44140625" customWidth="1"/>
    <col min="3" max="3" width="9.44140625" customWidth="1"/>
    <col min="4" max="4" width="10" customWidth="1"/>
    <col min="5" max="5" width="12.6640625" customWidth="1"/>
    <col min="6" max="6" width="10" customWidth="1"/>
    <col min="7" max="7" width="18.33203125" customWidth="1"/>
    <col min="8" max="8" width="9.44140625" customWidth="1"/>
    <col min="9" max="9" width="11.88671875" customWidth="1"/>
    <col min="10" max="11" width="8.6640625" customWidth="1"/>
    <col min="12" max="12" width="30.33203125" customWidth="1"/>
  </cols>
  <sheetData>
    <row r="1" spans="1:12" ht="27" customHeight="1" x14ac:dyDescent="0.3">
      <c r="A1" s="408" t="s">
        <v>451</v>
      </c>
      <c r="B1" s="409"/>
      <c r="C1" s="409"/>
      <c r="D1" s="409"/>
      <c r="E1" s="409"/>
      <c r="F1" s="409"/>
      <c r="G1" s="409"/>
      <c r="H1" s="409"/>
      <c r="I1" s="409"/>
      <c r="J1" s="409"/>
      <c r="K1" s="409"/>
      <c r="L1" s="410"/>
    </row>
    <row r="2" spans="1:12" ht="19.5" customHeight="1" x14ac:dyDescent="0.3">
      <c r="A2" s="411" t="s">
        <v>452</v>
      </c>
      <c r="B2" s="296"/>
      <c r="C2" s="296"/>
      <c r="D2" s="296"/>
      <c r="E2" s="296"/>
      <c r="F2" s="296"/>
      <c r="G2" s="296"/>
      <c r="H2" s="296"/>
      <c r="I2" s="296"/>
      <c r="J2" s="296"/>
      <c r="K2" s="296"/>
      <c r="L2" s="412"/>
    </row>
    <row r="3" spans="1:12" ht="18" customHeight="1" x14ac:dyDescent="0.3">
      <c r="A3" s="70"/>
      <c r="B3" s="71"/>
      <c r="C3" s="398" t="s">
        <v>73</v>
      </c>
      <c r="D3" s="398"/>
      <c r="E3" s="27" t="s">
        <v>132</v>
      </c>
      <c r="F3" s="72" t="s">
        <v>108</v>
      </c>
      <c r="G3" s="413"/>
      <c r="H3" s="414"/>
      <c r="I3" s="414"/>
      <c r="J3" s="414"/>
      <c r="K3" s="414"/>
      <c r="L3" s="415"/>
    </row>
    <row r="4" spans="1:12" ht="24" x14ac:dyDescent="0.3">
      <c r="A4" s="365"/>
      <c r="B4" s="416"/>
      <c r="C4" s="78" t="s">
        <v>134</v>
      </c>
      <c r="D4" s="206" t="s">
        <v>453</v>
      </c>
      <c r="E4" s="98" t="s">
        <v>454</v>
      </c>
      <c r="F4" s="99" t="s">
        <v>455</v>
      </c>
      <c r="G4" s="417"/>
      <c r="H4" s="418"/>
      <c r="I4" s="418"/>
      <c r="J4" s="418"/>
      <c r="K4" s="418"/>
      <c r="L4" s="419"/>
    </row>
    <row r="5" spans="1:12" ht="49.5" customHeight="1" x14ac:dyDescent="0.3">
      <c r="A5" s="406" t="s">
        <v>141</v>
      </c>
      <c r="B5" s="330" t="s">
        <v>142</v>
      </c>
      <c r="C5" s="194" t="s">
        <v>456</v>
      </c>
      <c r="D5" s="195" t="s">
        <v>457</v>
      </c>
      <c r="E5" s="196" t="s">
        <v>458</v>
      </c>
      <c r="F5" s="197" t="s">
        <v>457</v>
      </c>
      <c r="G5" s="330" t="s">
        <v>151</v>
      </c>
      <c r="H5" s="334" t="s">
        <v>459</v>
      </c>
      <c r="I5" s="330" t="s">
        <v>460</v>
      </c>
      <c r="J5" s="330" t="s">
        <v>461</v>
      </c>
      <c r="K5" s="330" t="s">
        <v>462</v>
      </c>
      <c r="L5" s="336" t="s">
        <v>463</v>
      </c>
    </row>
    <row r="6" spans="1:12" ht="24" customHeight="1" thickBot="1" x14ac:dyDescent="0.35">
      <c r="A6" s="407"/>
      <c r="B6" s="331"/>
      <c r="C6" s="403" t="s">
        <v>154</v>
      </c>
      <c r="D6" s="404"/>
      <c r="E6" s="404"/>
      <c r="F6" s="405"/>
      <c r="G6" s="331"/>
      <c r="H6" s="335"/>
      <c r="I6" s="331"/>
      <c r="J6" s="331"/>
      <c r="K6" s="331"/>
      <c r="L6" s="337"/>
    </row>
    <row r="7" spans="1:12" ht="24" customHeight="1" x14ac:dyDescent="0.3">
      <c r="A7" s="73" t="s">
        <v>464</v>
      </c>
      <c r="B7" s="74" t="s">
        <v>465</v>
      </c>
      <c r="C7" s="74">
        <v>70</v>
      </c>
      <c r="D7" s="74"/>
      <c r="E7" s="74">
        <v>90</v>
      </c>
      <c r="F7" s="74"/>
      <c r="G7" s="74"/>
      <c r="H7" s="74"/>
      <c r="I7" s="74">
        <v>2015</v>
      </c>
      <c r="J7" s="75" t="s">
        <v>174</v>
      </c>
      <c r="K7" s="75" t="s">
        <v>174</v>
      </c>
      <c r="L7" s="135" t="s">
        <v>466</v>
      </c>
    </row>
    <row r="8" spans="1:12" ht="24" customHeight="1" x14ac:dyDescent="0.3">
      <c r="A8" s="76" t="s">
        <v>467</v>
      </c>
      <c r="B8" s="207" t="s">
        <v>468</v>
      </c>
      <c r="C8" s="19">
        <v>3</v>
      </c>
      <c r="D8" s="19">
        <v>3</v>
      </c>
      <c r="E8" s="19">
        <v>400</v>
      </c>
      <c r="F8" s="19"/>
      <c r="G8" s="19"/>
      <c r="H8" s="19"/>
      <c r="I8" s="19">
        <v>2015</v>
      </c>
      <c r="J8" s="19" t="s">
        <v>174</v>
      </c>
      <c r="K8" s="19" t="s">
        <v>174</v>
      </c>
      <c r="L8" s="135" t="s">
        <v>466</v>
      </c>
    </row>
    <row r="9" spans="1:12" ht="24" customHeight="1" x14ac:dyDescent="0.3">
      <c r="A9" s="76" t="s">
        <v>469</v>
      </c>
      <c r="B9" s="207" t="s">
        <v>470</v>
      </c>
      <c r="C9" s="19">
        <v>6.0999999999999999E-2</v>
      </c>
      <c r="D9" s="19"/>
      <c r="E9" s="19">
        <v>7</v>
      </c>
      <c r="F9" s="19"/>
      <c r="G9" s="19"/>
      <c r="H9" s="207" t="s">
        <v>157</v>
      </c>
      <c r="I9" s="19">
        <v>2015</v>
      </c>
      <c r="J9" s="19" t="s">
        <v>174</v>
      </c>
      <c r="K9" s="19" t="s">
        <v>174</v>
      </c>
      <c r="L9" s="135" t="s">
        <v>466</v>
      </c>
    </row>
    <row r="10" spans="1:12" ht="36.75" customHeight="1" x14ac:dyDescent="0.3">
      <c r="A10" s="77" t="s">
        <v>471</v>
      </c>
      <c r="B10" s="207" t="s">
        <v>472</v>
      </c>
      <c r="C10" s="19">
        <v>3.6000000000000002E-4</v>
      </c>
      <c r="D10" s="19"/>
      <c r="E10" s="19">
        <v>3.8999999999999999E-4</v>
      </c>
      <c r="F10" s="19"/>
      <c r="G10" s="19"/>
      <c r="H10" s="19"/>
      <c r="I10" s="19">
        <v>2015</v>
      </c>
      <c r="J10" s="19" t="s">
        <v>174</v>
      </c>
      <c r="K10" s="19" t="s">
        <v>174</v>
      </c>
      <c r="L10" s="135" t="s">
        <v>466</v>
      </c>
    </row>
    <row r="11" spans="1:12" ht="100.5" customHeight="1" x14ac:dyDescent="0.3">
      <c r="A11" s="76" t="s">
        <v>473</v>
      </c>
      <c r="B11" s="207" t="s">
        <v>162</v>
      </c>
      <c r="C11" s="19"/>
      <c r="D11" s="19">
        <v>20000</v>
      </c>
      <c r="E11" s="82"/>
      <c r="F11" s="19"/>
      <c r="G11" s="83" t="s">
        <v>474</v>
      </c>
      <c r="H11" s="83"/>
      <c r="I11" s="207">
        <v>1986</v>
      </c>
      <c r="J11" s="19" t="s">
        <v>174</v>
      </c>
      <c r="K11" s="19" t="s">
        <v>174</v>
      </c>
      <c r="L11" s="90" t="s">
        <v>174</v>
      </c>
    </row>
    <row r="12" spans="1:12" ht="57" customHeight="1" x14ac:dyDescent="0.3">
      <c r="A12" s="76" t="s">
        <v>475</v>
      </c>
      <c r="B12" s="207" t="s">
        <v>476</v>
      </c>
      <c r="C12" s="207">
        <v>20</v>
      </c>
      <c r="D12" s="209" t="s">
        <v>477</v>
      </c>
      <c r="E12" s="207">
        <v>30</v>
      </c>
      <c r="F12" s="209" t="s">
        <v>477</v>
      </c>
      <c r="G12" s="207"/>
      <c r="H12" s="207"/>
      <c r="I12" s="207">
        <v>1980</v>
      </c>
      <c r="J12" s="78" t="s">
        <v>157</v>
      </c>
      <c r="K12" s="19" t="s">
        <v>174</v>
      </c>
      <c r="L12" s="90" t="s">
        <v>174</v>
      </c>
    </row>
    <row r="13" spans="1:12" ht="30" customHeight="1" x14ac:dyDescent="0.3">
      <c r="A13" s="76" t="s">
        <v>478</v>
      </c>
      <c r="B13" s="17" t="s">
        <v>479</v>
      </c>
      <c r="C13" s="19"/>
      <c r="D13" s="19">
        <v>87</v>
      </c>
      <c r="E13" s="19"/>
      <c r="F13" s="17"/>
      <c r="G13" s="19"/>
      <c r="H13" s="19"/>
      <c r="I13" s="207">
        <v>1988</v>
      </c>
      <c r="J13" s="19" t="s">
        <v>174</v>
      </c>
      <c r="K13" s="19" t="s">
        <v>174</v>
      </c>
      <c r="L13" s="90" t="s">
        <v>174</v>
      </c>
    </row>
    <row r="14" spans="1:12" ht="55.5" customHeight="1" x14ac:dyDescent="0.3">
      <c r="A14" s="76" t="s">
        <v>480</v>
      </c>
      <c r="B14" s="207" t="s">
        <v>481</v>
      </c>
      <c r="C14" s="19"/>
      <c r="D14" s="19" t="s">
        <v>482</v>
      </c>
      <c r="E14" s="19"/>
      <c r="F14" s="19" t="s">
        <v>483</v>
      </c>
      <c r="G14" s="207" t="s">
        <v>484</v>
      </c>
      <c r="H14" s="207"/>
      <c r="I14" s="207" t="s">
        <v>485</v>
      </c>
      <c r="J14" s="19" t="s">
        <v>174</v>
      </c>
      <c r="K14" s="19" t="s">
        <v>174</v>
      </c>
      <c r="L14" s="90" t="s">
        <v>486</v>
      </c>
    </row>
    <row r="15" spans="1:12" ht="24" customHeight="1" x14ac:dyDescent="0.3">
      <c r="A15" s="76" t="s">
        <v>487</v>
      </c>
      <c r="B15" s="17" t="s">
        <v>488</v>
      </c>
      <c r="C15" s="19">
        <v>300</v>
      </c>
      <c r="D15" s="19"/>
      <c r="E15" s="19">
        <v>400</v>
      </c>
      <c r="F15" s="19"/>
      <c r="G15" s="207"/>
      <c r="H15" s="207"/>
      <c r="I15" s="207">
        <v>2015</v>
      </c>
      <c r="J15" s="19" t="s">
        <v>174</v>
      </c>
      <c r="K15" s="19" t="s">
        <v>174</v>
      </c>
      <c r="L15" s="135" t="s">
        <v>466</v>
      </c>
    </row>
    <row r="16" spans="1:12" ht="24" customHeight="1" x14ac:dyDescent="0.3">
      <c r="A16" s="76" t="s">
        <v>489</v>
      </c>
      <c r="B16" s="17" t="s">
        <v>490</v>
      </c>
      <c r="C16" s="19">
        <v>5.6</v>
      </c>
      <c r="D16" s="19"/>
      <c r="E16" s="19">
        <v>640</v>
      </c>
      <c r="F16" s="19"/>
      <c r="G16" s="207"/>
      <c r="H16" s="207"/>
      <c r="I16" s="207">
        <v>2002</v>
      </c>
      <c r="J16" s="19" t="s">
        <v>174</v>
      </c>
      <c r="K16" s="19" t="s">
        <v>174</v>
      </c>
      <c r="L16" s="90" t="s">
        <v>174</v>
      </c>
    </row>
    <row r="17" spans="1:12" ht="30" customHeight="1" x14ac:dyDescent="0.3">
      <c r="A17" s="76" t="s">
        <v>491</v>
      </c>
      <c r="B17" s="17" t="s">
        <v>492</v>
      </c>
      <c r="C17" s="79" t="s">
        <v>493</v>
      </c>
      <c r="D17" s="19"/>
      <c r="E17" s="19"/>
      <c r="F17" s="19"/>
      <c r="G17" s="207"/>
      <c r="H17" s="207"/>
      <c r="I17" s="207">
        <v>1991</v>
      </c>
      <c r="J17" s="19" t="s">
        <v>174</v>
      </c>
      <c r="K17" s="19" t="s">
        <v>174</v>
      </c>
      <c r="L17" s="90" t="s">
        <v>174</v>
      </c>
    </row>
    <row r="18" spans="1:12" ht="24" customHeight="1" x14ac:dyDescent="0.3">
      <c r="A18" s="76" t="s">
        <v>494</v>
      </c>
      <c r="B18" s="17" t="s">
        <v>495</v>
      </c>
      <c r="C18" s="80">
        <v>1.3999999999999999E-4</v>
      </c>
      <c r="D18" s="19"/>
      <c r="E18" s="19">
        <v>1.0999999999999999E-2</v>
      </c>
      <c r="F18" s="19"/>
      <c r="G18" s="207"/>
      <c r="H18" s="207" t="s">
        <v>157</v>
      </c>
      <c r="I18" s="207">
        <v>2015</v>
      </c>
      <c r="J18" s="19" t="s">
        <v>174</v>
      </c>
      <c r="K18" s="19" t="s">
        <v>174</v>
      </c>
      <c r="L18" s="135" t="s">
        <v>466</v>
      </c>
    </row>
    <row r="19" spans="1:12" ht="54" customHeight="1" x14ac:dyDescent="0.3">
      <c r="A19" s="76" t="s">
        <v>496</v>
      </c>
      <c r="B19" s="17" t="s">
        <v>497</v>
      </c>
      <c r="C19" s="118" t="s">
        <v>498</v>
      </c>
      <c r="D19" s="118"/>
      <c r="E19" s="118" t="s">
        <v>498</v>
      </c>
      <c r="F19" s="11"/>
      <c r="G19" s="65"/>
      <c r="H19" s="207" t="s">
        <v>157</v>
      </c>
      <c r="I19" s="207">
        <v>2015</v>
      </c>
      <c r="J19" s="19" t="s">
        <v>174</v>
      </c>
      <c r="K19" s="78" t="s">
        <v>157</v>
      </c>
      <c r="L19" s="135" t="s">
        <v>466</v>
      </c>
    </row>
    <row r="20" spans="1:12" ht="51.75" customHeight="1" x14ac:dyDescent="0.3">
      <c r="A20" s="76" t="s">
        <v>499</v>
      </c>
      <c r="B20" s="17" t="s">
        <v>500</v>
      </c>
      <c r="C20" s="118" t="s">
        <v>498</v>
      </c>
      <c r="D20" s="118"/>
      <c r="E20" s="118" t="s">
        <v>498</v>
      </c>
      <c r="F20" s="11"/>
      <c r="G20" s="65"/>
      <c r="H20" s="207" t="s">
        <v>157</v>
      </c>
      <c r="I20" s="207">
        <v>2015</v>
      </c>
      <c r="J20" s="19" t="s">
        <v>174</v>
      </c>
      <c r="K20" s="78" t="s">
        <v>157</v>
      </c>
      <c r="L20" s="135" t="s">
        <v>466</v>
      </c>
    </row>
    <row r="21" spans="1:12" ht="48.75" customHeight="1" x14ac:dyDescent="0.3">
      <c r="A21" s="77" t="s">
        <v>501</v>
      </c>
      <c r="B21" s="17" t="s">
        <v>502</v>
      </c>
      <c r="C21" s="118" t="s">
        <v>498</v>
      </c>
      <c r="D21" s="118"/>
      <c r="E21" s="118" t="s">
        <v>498</v>
      </c>
      <c r="F21" s="11"/>
      <c r="G21" s="65"/>
      <c r="H21" s="207" t="s">
        <v>157</v>
      </c>
      <c r="I21" s="207">
        <v>2015</v>
      </c>
      <c r="J21" s="19" t="s">
        <v>174</v>
      </c>
      <c r="K21" s="78" t="s">
        <v>157</v>
      </c>
      <c r="L21" s="135" t="s">
        <v>466</v>
      </c>
    </row>
    <row r="22" spans="1:12" ht="52.5" customHeight="1" x14ac:dyDescent="0.3">
      <c r="A22" s="77" t="s">
        <v>503</v>
      </c>
      <c r="B22" s="17" t="s">
        <v>504</v>
      </c>
      <c r="C22" s="118" t="s">
        <v>498</v>
      </c>
      <c r="D22" s="118"/>
      <c r="E22" s="118" t="s">
        <v>498</v>
      </c>
      <c r="F22" s="11"/>
      <c r="G22" s="65"/>
      <c r="H22" s="207" t="s">
        <v>157</v>
      </c>
      <c r="I22" s="207">
        <v>2015</v>
      </c>
      <c r="J22" s="19" t="s">
        <v>174</v>
      </c>
      <c r="K22" s="78" t="s">
        <v>157</v>
      </c>
      <c r="L22" s="135" t="s">
        <v>466</v>
      </c>
    </row>
    <row r="23" spans="1:12" ht="24" customHeight="1" x14ac:dyDescent="0.3">
      <c r="A23" s="76" t="s">
        <v>505</v>
      </c>
      <c r="B23" s="362" t="s">
        <v>506</v>
      </c>
      <c r="C23" s="362"/>
      <c r="D23" s="362"/>
      <c r="E23" s="362"/>
      <c r="F23" s="362"/>
      <c r="G23" s="362"/>
      <c r="H23" s="207"/>
      <c r="I23" s="207">
        <v>1980</v>
      </c>
      <c r="J23" s="78" t="s">
        <v>157</v>
      </c>
      <c r="K23" s="19" t="s">
        <v>174</v>
      </c>
      <c r="L23" s="90" t="s">
        <v>174</v>
      </c>
    </row>
    <row r="24" spans="1:12" ht="31.5" customHeight="1" x14ac:dyDescent="0.3">
      <c r="A24" s="77" t="s">
        <v>507</v>
      </c>
      <c r="B24" s="207" t="s">
        <v>508</v>
      </c>
      <c r="C24" s="19">
        <v>8.0000000000000002E-3</v>
      </c>
      <c r="D24" s="207"/>
      <c r="E24" s="19">
        <v>1.4E-2</v>
      </c>
      <c r="F24" s="65"/>
      <c r="G24" s="65"/>
      <c r="H24" s="207" t="s">
        <v>157</v>
      </c>
      <c r="I24" s="207">
        <v>2015</v>
      </c>
      <c r="J24" s="19" t="s">
        <v>174</v>
      </c>
      <c r="K24" s="19" t="s">
        <v>174</v>
      </c>
      <c r="L24" s="135" t="s">
        <v>466</v>
      </c>
    </row>
    <row r="25" spans="1:12" ht="24" customHeight="1" x14ac:dyDescent="0.3">
      <c r="A25" s="76" t="s">
        <v>509</v>
      </c>
      <c r="B25" s="207" t="s">
        <v>510</v>
      </c>
      <c r="C25" s="19">
        <v>200</v>
      </c>
      <c r="D25" s="207"/>
      <c r="E25" s="19">
        <v>4000</v>
      </c>
      <c r="F25" s="207"/>
      <c r="G25" s="207"/>
      <c r="H25" s="207"/>
      <c r="I25" s="207">
        <v>2015</v>
      </c>
      <c r="J25" s="19" t="s">
        <v>174</v>
      </c>
      <c r="K25" s="19" t="s">
        <v>174</v>
      </c>
      <c r="L25" s="135" t="s">
        <v>466</v>
      </c>
    </row>
    <row r="26" spans="1:12" ht="24" customHeight="1" x14ac:dyDescent="0.3">
      <c r="A26" s="76" t="s">
        <v>511</v>
      </c>
      <c r="B26" s="207" t="s">
        <v>512</v>
      </c>
      <c r="C26" s="207">
        <v>0.03</v>
      </c>
      <c r="D26" s="207"/>
      <c r="E26" s="207">
        <v>2.2000000000000002</v>
      </c>
      <c r="F26" s="207"/>
      <c r="G26" s="207"/>
      <c r="H26" s="207" t="s">
        <v>157</v>
      </c>
      <c r="I26" s="207">
        <v>2015</v>
      </c>
      <c r="J26" s="19" t="s">
        <v>174</v>
      </c>
      <c r="K26" s="19" t="s">
        <v>174</v>
      </c>
      <c r="L26" s="135" t="s">
        <v>466</v>
      </c>
    </row>
    <row r="27" spans="1:12" ht="24" customHeight="1" x14ac:dyDescent="0.3">
      <c r="A27" s="76" t="s">
        <v>513</v>
      </c>
      <c r="B27" s="207" t="s">
        <v>514</v>
      </c>
      <c r="C27" s="207">
        <v>0.32</v>
      </c>
      <c r="D27" s="207"/>
      <c r="E27" s="207">
        <v>0.37</v>
      </c>
      <c r="F27" s="207"/>
      <c r="G27" s="207"/>
      <c r="H27" s="207" t="s">
        <v>157</v>
      </c>
      <c r="I27" s="207">
        <v>2015</v>
      </c>
      <c r="J27" s="19" t="s">
        <v>174</v>
      </c>
      <c r="K27" s="19" t="s">
        <v>174</v>
      </c>
      <c r="L27" s="135" t="s">
        <v>466</v>
      </c>
    </row>
    <row r="28" spans="1:12" ht="24" customHeight="1" x14ac:dyDescent="0.3">
      <c r="A28" s="76" t="s">
        <v>515</v>
      </c>
      <c r="B28" s="207" t="s">
        <v>516</v>
      </c>
      <c r="C28" s="207">
        <v>1.4999999999999999E-4</v>
      </c>
      <c r="D28" s="207"/>
      <c r="E28" s="207">
        <v>1.7000000000000001E-2</v>
      </c>
      <c r="F28" s="207"/>
      <c r="G28" s="207"/>
      <c r="H28" s="207"/>
      <c r="I28" s="207">
        <v>2015</v>
      </c>
      <c r="J28" s="19" t="s">
        <v>174</v>
      </c>
      <c r="K28" s="19" t="s">
        <v>174</v>
      </c>
      <c r="L28" s="135" t="s">
        <v>466</v>
      </c>
    </row>
    <row r="29" spans="1:12" ht="24" customHeight="1" x14ac:dyDescent="0.3">
      <c r="A29" s="76" t="s">
        <v>517</v>
      </c>
      <c r="B29" s="207" t="s">
        <v>518</v>
      </c>
      <c r="C29" s="207">
        <v>7</v>
      </c>
      <c r="D29" s="207"/>
      <c r="E29" s="207">
        <v>120</v>
      </c>
      <c r="F29" s="207"/>
      <c r="G29" s="207"/>
      <c r="H29" s="207" t="s">
        <v>157</v>
      </c>
      <c r="I29" s="207">
        <v>2015</v>
      </c>
      <c r="J29" s="19" t="s">
        <v>174</v>
      </c>
      <c r="K29" s="19" t="s">
        <v>174</v>
      </c>
      <c r="L29" s="135" t="s">
        <v>466</v>
      </c>
    </row>
    <row r="30" spans="1:12" ht="24" customHeight="1" x14ac:dyDescent="0.3">
      <c r="A30" s="76" t="s">
        <v>519</v>
      </c>
      <c r="B30" s="207" t="s">
        <v>520</v>
      </c>
      <c r="C30" s="207">
        <v>0.1</v>
      </c>
      <c r="D30" s="207"/>
      <c r="E30" s="207">
        <v>0.1</v>
      </c>
      <c r="F30" s="207"/>
      <c r="G30" s="207"/>
      <c r="H30" s="207"/>
      <c r="I30" s="207">
        <v>2015</v>
      </c>
      <c r="J30" s="19" t="s">
        <v>174</v>
      </c>
      <c r="K30" s="19" t="s">
        <v>174</v>
      </c>
      <c r="L30" s="135" t="s">
        <v>466</v>
      </c>
    </row>
    <row r="31" spans="1:12" ht="30" customHeight="1" x14ac:dyDescent="0.3">
      <c r="A31" s="76" t="s">
        <v>521</v>
      </c>
      <c r="B31" s="399" t="s">
        <v>522</v>
      </c>
      <c r="C31" s="399"/>
      <c r="D31" s="399"/>
      <c r="E31" s="399"/>
      <c r="F31" s="399"/>
      <c r="G31" s="399"/>
      <c r="H31" s="209"/>
      <c r="I31" s="207">
        <v>2016</v>
      </c>
      <c r="J31" s="78" t="s">
        <v>157</v>
      </c>
      <c r="K31" s="19" t="s">
        <v>174</v>
      </c>
      <c r="L31" s="90" t="s">
        <v>486</v>
      </c>
    </row>
    <row r="32" spans="1:12" ht="24" customHeight="1" x14ac:dyDescent="0.3">
      <c r="A32" s="76" t="s">
        <v>523</v>
      </c>
      <c r="B32" s="207" t="s">
        <v>524</v>
      </c>
      <c r="C32" s="19"/>
      <c r="D32" s="17">
        <v>2.1</v>
      </c>
      <c r="E32" s="19"/>
      <c r="F32" s="19">
        <v>1.6</v>
      </c>
      <c r="G32" s="19"/>
      <c r="H32" s="19"/>
      <c r="I32" s="207">
        <v>2012</v>
      </c>
      <c r="J32" s="19" t="s">
        <v>174</v>
      </c>
      <c r="K32" s="19" t="s">
        <v>174</v>
      </c>
      <c r="L32" s="90" t="s">
        <v>174</v>
      </c>
    </row>
    <row r="33" spans="1:12" ht="24" customHeight="1" x14ac:dyDescent="0.3">
      <c r="A33" s="76" t="s">
        <v>194</v>
      </c>
      <c r="B33" s="17" t="s">
        <v>195</v>
      </c>
      <c r="C33" s="118" t="s">
        <v>525</v>
      </c>
      <c r="D33" s="88"/>
      <c r="E33" s="118" t="s">
        <v>525</v>
      </c>
      <c r="F33" s="118"/>
      <c r="G33" s="11"/>
      <c r="H33" s="207" t="s">
        <v>157</v>
      </c>
      <c r="I33" s="207">
        <v>2015</v>
      </c>
      <c r="J33" s="19" t="s">
        <v>174</v>
      </c>
      <c r="K33" s="78" t="s">
        <v>157</v>
      </c>
      <c r="L33" s="135" t="s">
        <v>466</v>
      </c>
    </row>
    <row r="34" spans="1:12" ht="24" customHeight="1" x14ac:dyDescent="0.3">
      <c r="A34" s="76" t="s">
        <v>198</v>
      </c>
      <c r="B34" s="17" t="s">
        <v>199</v>
      </c>
      <c r="C34" s="118" t="s">
        <v>525</v>
      </c>
      <c r="D34" s="118" t="s">
        <v>525</v>
      </c>
      <c r="E34" s="118" t="s">
        <v>525</v>
      </c>
      <c r="F34" s="118" t="s">
        <v>525</v>
      </c>
      <c r="G34" s="11"/>
      <c r="H34" s="11"/>
      <c r="I34" s="207">
        <v>2015</v>
      </c>
      <c r="J34" s="78" t="s">
        <v>157</v>
      </c>
      <c r="K34" s="78" t="s">
        <v>157</v>
      </c>
      <c r="L34" s="135" t="s">
        <v>466</v>
      </c>
    </row>
    <row r="35" spans="1:12" ht="24" customHeight="1" x14ac:dyDescent="0.3">
      <c r="A35" s="76" t="s">
        <v>526</v>
      </c>
      <c r="B35" s="17" t="s">
        <v>205</v>
      </c>
      <c r="C35" s="11"/>
      <c r="D35" s="118" t="s">
        <v>525</v>
      </c>
      <c r="E35" s="11"/>
      <c r="F35" s="19" t="s">
        <v>527</v>
      </c>
      <c r="G35" s="11"/>
      <c r="H35" s="11"/>
      <c r="I35" s="207">
        <v>1986</v>
      </c>
      <c r="J35" s="78" t="s">
        <v>528</v>
      </c>
      <c r="K35" s="19" t="s">
        <v>174</v>
      </c>
      <c r="L35" s="90" t="s">
        <v>174</v>
      </c>
    </row>
    <row r="36" spans="1:12" ht="50.25" customHeight="1" x14ac:dyDescent="0.3">
      <c r="A36" s="76" t="s">
        <v>529</v>
      </c>
      <c r="B36" s="17" t="s">
        <v>530</v>
      </c>
      <c r="C36" s="89" t="s">
        <v>531</v>
      </c>
      <c r="D36" s="19"/>
      <c r="E36" s="19">
        <v>800</v>
      </c>
      <c r="F36" s="19"/>
      <c r="G36" s="19"/>
      <c r="H36" s="19"/>
      <c r="I36" s="207">
        <v>2015</v>
      </c>
      <c r="J36" s="19" t="s">
        <v>174</v>
      </c>
      <c r="K36" s="78" t="s">
        <v>532</v>
      </c>
      <c r="L36" s="135" t="s">
        <v>466</v>
      </c>
    </row>
    <row r="37" spans="1:12" ht="24" customHeight="1" x14ac:dyDescent="0.3">
      <c r="A37" s="77" t="s">
        <v>533</v>
      </c>
      <c r="B37" s="17" t="s">
        <v>534</v>
      </c>
      <c r="C37" s="19">
        <v>0.8</v>
      </c>
      <c r="D37" s="19"/>
      <c r="E37" s="19">
        <v>21</v>
      </c>
      <c r="F37" s="19"/>
      <c r="G37" s="19"/>
      <c r="H37" s="207" t="s">
        <v>157</v>
      </c>
      <c r="I37" s="207">
        <v>2015</v>
      </c>
      <c r="J37" s="19" t="s">
        <v>174</v>
      </c>
      <c r="K37" s="19" t="s">
        <v>174</v>
      </c>
      <c r="L37" s="135" t="s">
        <v>466</v>
      </c>
    </row>
    <row r="38" spans="1:12" ht="24" customHeight="1" x14ac:dyDescent="0.3">
      <c r="A38" s="76" t="s">
        <v>535</v>
      </c>
      <c r="B38" s="17" t="s">
        <v>536</v>
      </c>
      <c r="C38" s="19">
        <v>60</v>
      </c>
      <c r="D38" s="19"/>
      <c r="E38" s="19">
        <v>2000</v>
      </c>
      <c r="F38" s="19"/>
      <c r="G38" s="19"/>
      <c r="H38" s="19"/>
      <c r="I38" s="207">
        <v>2015</v>
      </c>
      <c r="J38" s="19" t="s">
        <v>174</v>
      </c>
      <c r="K38" s="19" t="s">
        <v>174</v>
      </c>
      <c r="L38" s="135" t="s">
        <v>466</v>
      </c>
    </row>
    <row r="39" spans="1:12" ht="24" customHeight="1" x14ac:dyDescent="0.3">
      <c r="A39" s="76" t="s">
        <v>537</v>
      </c>
      <c r="B39" s="17" t="s">
        <v>538</v>
      </c>
      <c r="C39" s="19">
        <v>800</v>
      </c>
      <c r="D39" s="19"/>
      <c r="E39" s="19">
        <v>1000</v>
      </c>
      <c r="F39" s="19"/>
      <c r="G39" s="19"/>
      <c r="H39" s="19"/>
      <c r="I39" s="207">
        <v>2015</v>
      </c>
      <c r="J39" s="19" t="s">
        <v>174</v>
      </c>
      <c r="K39" s="19" t="s">
        <v>174</v>
      </c>
      <c r="L39" s="135" t="s">
        <v>466</v>
      </c>
    </row>
    <row r="40" spans="1:12" ht="49.5" customHeight="1" x14ac:dyDescent="0.3">
      <c r="A40" s="76" t="s">
        <v>539</v>
      </c>
      <c r="B40" s="17" t="s">
        <v>540</v>
      </c>
      <c r="C40" s="89" t="s">
        <v>541</v>
      </c>
      <c r="D40" s="19"/>
      <c r="E40" s="19">
        <v>800</v>
      </c>
      <c r="F40" s="19"/>
      <c r="G40" s="19"/>
      <c r="H40" s="19"/>
      <c r="I40" s="207">
        <v>2015</v>
      </c>
      <c r="J40" s="19" t="s">
        <v>174</v>
      </c>
      <c r="K40" s="78" t="s">
        <v>532</v>
      </c>
      <c r="L40" s="135" t="s">
        <v>466</v>
      </c>
    </row>
    <row r="41" spans="1:12" ht="40.5" customHeight="1" x14ac:dyDescent="0.3">
      <c r="A41" s="76" t="s">
        <v>542</v>
      </c>
      <c r="B41" s="17" t="s">
        <v>543</v>
      </c>
      <c r="C41" s="11"/>
      <c r="D41" s="19" t="s">
        <v>544</v>
      </c>
      <c r="E41" s="19"/>
      <c r="F41" s="19" t="s">
        <v>545</v>
      </c>
      <c r="G41" s="19"/>
      <c r="H41" s="19"/>
      <c r="I41" s="207">
        <v>1986</v>
      </c>
      <c r="J41" s="19" t="s">
        <v>174</v>
      </c>
      <c r="K41" s="19" t="s">
        <v>174</v>
      </c>
      <c r="L41" s="90" t="s">
        <v>174</v>
      </c>
    </row>
    <row r="42" spans="1:12" ht="51.75" customHeight="1" x14ac:dyDescent="0.3">
      <c r="A42" s="76" t="s">
        <v>546</v>
      </c>
      <c r="B42" s="17" t="s">
        <v>547</v>
      </c>
      <c r="C42" s="118" t="s">
        <v>498</v>
      </c>
      <c r="D42" s="118"/>
      <c r="E42" s="118" t="s">
        <v>498</v>
      </c>
      <c r="F42" s="11"/>
      <c r="G42" s="11"/>
      <c r="H42" s="207" t="s">
        <v>157</v>
      </c>
      <c r="I42" s="207">
        <v>2015</v>
      </c>
      <c r="J42" s="19" t="s">
        <v>174</v>
      </c>
      <c r="K42" s="78" t="s">
        <v>157</v>
      </c>
      <c r="L42" s="135" t="s">
        <v>466</v>
      </c>
    </row>
    <row r="43" spans="1:12" ht="78" customHeight="1" x14ac:dyDescent="0.3">
      <c r="A43" s="76" t="s">
        <v>548</v>
      </c>
      <c r="B43" s="17" t="s">
        <v>549</v>
      </c>
      <c r="C43" s="19">
        <v>1300</v>
      </c>
      <c r="D43" s="118" t="s">
        <v>550</v>
      </c>
      <c r="E43" s="118"/>
      <c r="F43" s="118" t="s">
        <v>550</v>
      </c>
      <c r="G43" s="19" t="s">
        <v>551</v>
      </c>
      <c r="H43" s="207" t="s">
        <v>157</v>
      </c>
      <c r="I43" s="207">
        <v>1992</v>
      </c>
      <c r="J43" s="78" t="s">
        <v>157</v>
      </c>
      <c r="K43" s="19" t="s">
        <v>174</v>
      </c>
      <c r="L43" s="90" t="s">
        <v>174</v>
      </c>
    </row>
    <row r="44" spans="1:12" ht="42.75" customHeight="1" x14ac:dyDescent="0.3">
      <c r="A44" s="76" t="s">
        <v>552</v>
      </c>
      <c r="B44" s="17" t="s">
        <v>240</v>
      </c>
      <c r="C44" s="19">
        <v>4</v>
      </c>
      <c r="D44" s="11"/>
      <c r="E44" s="19">
        <v>400</v>
      </c>
      <c r="F44" s="11"/>
      <c r="G44" s="118" t="s">
        <v>553</v>
      </c>
      <c r="H44" s="118"/>
      <c r="I44" s="207">
        <v>2015</v>
      </c>
      <c r="J44" s="19" t="s">
        <v>174</v>
      </c>
      <c r="K44" s="19" t="s">
        <v>174</v>
      </c>
      <c r="L44" s="135" t="s">
        <v>466</v>
      </c>
    </row>
    <row r="45" spans="1:12" ht="52.5" customHeight="1" x14ac:dyDescent="0.3">
      <c r="A45" s="76" t="s">
        <v>242</v>
      </c>
      <c r="B45" s="17" t="s">
        <v>243</v>
      </c>
      <c r="C45" s="118" t="s">
        <v>554</v>
      </c>
      <c r="D45" s="11"/>
      <c r="E45" s="19">
        <v>12000</v>
      </c>
      <c r="F45" s="11"/>
      <c r="G45" s="19" t="s">
        <v>555</v>
      </c>
      <c r="H45" s="19"/>
      <c r="I45" s="207">
        <v>2015</v>
      </c>
      <c r="J45" s="19" t="s">
        <v>174</v>
      </c>
      <c r="K45" s="78" t="s">
        <v>532</v>
      </c>
      <c r="L45" s="135" t="s">
        <v>466</v>
      </c>
    </row>
    <row r="46" spans="1:12" ht="42.75" customHeight="1" x14ac:dyDescent="0.3">
      <c r="A46" s="76" t="s">
        <v>556</v>
      </c>
      <c r="B46" s="17" t="s">
        <v>557</v>
      </c>
      <c r="C46" s="19">
        <v>1.2E-4</v>
      </c>
      <c r="D46" s="19"/>
      <c r="E46" s="19">
        <v>1.2E-4</v>
      </c>
      <c r="F46" s="19"/>
      <c r="G46" s="84" t="s">
        <v>558</v>
      </c>
      <c r="H46" s="207" t="s">
        <v>157</v>
      </c>
      <c r="I46" s="207">
        <v>2015</v>
      </c>
      <c r="J46" s="19" t="s">
        <v>174</v>
      </c>
      <c r="K46" s="19" t="s">
        <v>174</v>
      </c>
      <c r="L46" s="135" t="s">
        <v>466</v>
      </c>
    </row>
    <row r="47" spans="1:12" ht="39" customHeight="1" x14ac:dyDescent="0.3">
      <c r="A47" s="76" t="s">
        <v>559</v>
      </c>
      <c r="B47" s="17" t="s">
        <v>560</v>
      </c>
      <c r="C47" s="19">
        <v>1.8E-5</v>
      </c>
      <c r="D47" s="19"/>
      <c r="E47" s="19">
        <v>1.8E-5</v>
      </c>
      <c r="F47" s="19"/>
      <c r="G47" s="85" t="s">
        <v>561</v>
      </c>
      <c r="H47" s="207" t="s">
        <v>157</v>
      </c>
      <c r="I47" s="207">
        <v>2015</v>
      </c>
      <c r="J47" s="19" t="s">
        <v>174</v>
      </c>
      <c r="K47" s="19" t="s">
        <v>174</v>
      </c>
      <c r="L47" s="135" t="s">
        <v>466</v>
      </c>
    </row>
    <row r="48" spans="1:12" ht="24" customHeight="1" x14ac:dyDescent="0.3">
      <c r="A48" s="76" t="s">
        <v>562</v>
      </c>
      <c r="B48" s="17" t="s">
        <v>563</v>
      </c>
      <c r="C48" s="17"/>
      <c r="D48" s="19">
        <v>0.17</v>
      </c>
      <c r="E48" s="17"/>
      <c r="F48" s="19">
        <v>0.82</v>
      </c>
      <c r="G48" s="19"/>
      <c r="H48" s="19"/>
      <c r="I48" s="207">
        <v>2005</v>
      </c>
      <c r="J48" s="19" t="s">
        <v>174</v>
      </c>
      <c r="K48" s="19" t="s">
        <v>174</v>
      </c>
      <c r="L48" s="90" t="s">
        <v>174</v>
      </c>
    </row>
    <row r="49" spans="1:12" ht="51.75" customHeight="1" x14ac:dyDescent="0.3">
      <c r="A49" s="76" t="s">
        <v>564</v>
      </c>
      <c r="B49" s="17" t="s">
        <v>565</v>
      </c>
      <c r="C49" s="118" t="s">
        <v>498</v>
      </c>
      <c r="D49" s="118"/>
      <c r="E49" s="118" t="s">
        <v>498</v>
      </c>
      <c r="F49" s="11"/>
      <c r="G49" s="11"/>
      <c r="H49" s="207" t="s">
        <v>157</v>
      </c>
      <c r="I49" s="207">
        <v>2015</v>
      </c>
      <c r="J49" s="19" t="s">
        <v>174</v>
      </c>
      <c r="K49" s="78" t="s">
        <v>157</v>
      </c>
      <c r="L49" s="135" t="s">
        <v>466</v>
      </c>
    </row>
    <row r="50" spans="1:12" ht="57" customHeight="1" x14ac:dyDescent="0.3">
      <c r="A50" s="76" t="s">
        <v>566</v>
      </c>
      <c r="B50" s="17" t="s">
        <v>567</v>
      </c>
      <c r="C50" s="89" t="s">
        <v>531</v>
      </c>
      <c r="D50" s="11"/>
      <c r="E50" s="19">
        <v>3000</v>
      </c>
      <c r="F50" s="11"/>
      <c r="G50" s="11"/>
      <c r="H50" s="11"/>
      <c r="I50" s="207">
        <v>2015</v>
      </c>
      <c r="J50" s="19" t="s">
        <v>174</v>
      </c>
      <c r="K50" s="78" t="s">
        <v>532</v>
      </c>
      <c r="L50" s="135" t="s">
        <v>466</v>
      </c>
    </row>
    <row r="51" spans="1:12" ht="50.25" customHeight="1" x14ac:dyDescent="0.3">
      <c r="A51" s="76" t="s">
        <v>568</v>
      </c>
      <c r="B51" s="17" t="s">
        <v>569</v>
      </c>
      <c r="C51" s="89" t="s">
        <v>531</v>
      </c>
      <c r="D51" s="11"/>
      <c r="E51" s="19">
        <v>10</v>
      </c>
      <c r="F51" s="11"/>
      <c r="G51" s="11"/>
      <c r="H51" s="11"/>
      <c r="I51" s="207">
        <v>2015</v>
      </c>
      <c r="J51" s="19" t="s">
        <v>174</v>
      </c>
      <c r="K51" s="78" t="s">
        <v>532</v>
      </c>
      <c r="L51" s="135" t="s">
        <v>466</v>
      </c>
    </row>
    <row r="52" spans="1:12" ht="50.25" customHeight="1" x14ac:dyDescent="0.3">
      <c r="A52" s="76" t="s">
        <v>570</v>
      </c>
      <c r="B52" s="17" t="s">
        <v>571</v>
      </c>
      <c r="C52" s="89" t="s">
        <v>531</v>
      </c>
      <c r="D52" s="11"/>
      <c r="E52" s="19">
        <v>900</v>
      </c>
      <c r="F52" s="11"/>
      <c r="G52" s="11"/>
      <c r="H52" s="11"/>
      <c r="I52" s="207">
        <v>2015</v>
      </c>
      <c r="J52" s="19" t="s">
        <v>174</v>
      </c>
      <c r="K52" s="78" t="s">
        <v>532</v>
      </c>
      <c r="L52" s="135" t="s">
        <v>466</v>
      </c>
    </row>
    <row r="53" spans="1:12" ht="24" customHeight="1" x14ac:dyDescent="0.3">
      <c r="A53" s="76" t="s">
        <v>572</v>
      </c>
      <c r="B53" s="17" t="s">
        <v>573</v>
      </c>
      <c r="C53" s="19">
        <v>4.9000000000000002E-2</v>
      </c>
      <c r="D53" s="19"/>
      <c r="E53" s="19">
        <v>0.15</v>
      </c>
      <c r="F53" s="19"/>
      <c r="G53" s="19"/>
      <c r="H53" s="207" t="s">
        <v>157</v>
      </c>
      <c r="I53" s="207">
        <v>2015</v>
      </c>
      <c r="J53" s="19" t="s">
        <v>174</v>
      </c>
      <c r="K53" s="19" t="s">
        <v>174</v>
      </c>
      <c r="L53" s="135" t="s">
        <v>466</v>
      </c>
    </row>
    <row r="54" spans="1:12" ht="24" customHeight="1" x14ac:dyDescent="0.3">
      <c r="A54" s="76" t="s">
        <v>574</v>
      </c>
      <c r="B54" s="17" t="s">
        <v>575</v>
      </c>
      <c r="C54" s="19">
        <v>9.9</v>
      </c>
      <c r="D54" s="19"/>
      <c r="E54" s="19">
        <v>650</v>
      </c>
      <c r="F54" s="19"/>
      <c r="G54" s="19"/>
      <c r="H54" s="207" t="s">
        <v>157</v>
      </c>
      <c r="I54" s="207">
        <v>2015</v>
      </c>
      <c r="J54" s="19" t="s">
        <v>174</v>
      </c>
      <c r="K54" s="19" t="s">
        <v>174</v>
      </c>
      <c r="L54" s="135" t="s">
        <v>466</v>
      </c>
    </row>
    <row r="55" spans="1:12" ht="24" customHeight="1" x14ac:dyDescent="0.3">
      <c r="A55" s="77" t="s">
        <v>576</v>
      </c>
      <c r="B55" s="17" t="s">
        <v>577</v>
      </c>
      <c r="C55" s="19">
        <v>0.95</v>
      </c>
      <c r="D55" s="19"/>
      <c r="E55" s="19">
        <v>27</v>
      </c>
      <c r="F55" s="19"/>
      <c r="G55" s="19"/>
      <c r="H55" s="207" t="s">
        <v>157</v>
      </c>
      <c r="I55" s="207">
        <v>2015</v>
      </c>
      <c r="J55" s="19" t="s">
        <v>174</v>
      </c>
      <c r="K55" s="19" t="s">
        <v>174</v>
      </c>
      <c r="L55" s="135" t="s">
        <v>466</v>
      </c>
    </row>
    <row r="56" spans="1:12" ht="24" customHeight="1" x14ac:dyDescent="0.3">
      <c r="A56" s="76" t="s">
        <v>578</v>
      </c>
      <c r="B56" s="17" t="s">
        <v>579</v>
      </c>
      <c r="C56" s="19">
        <v>300</v>
      </c>
      <c r="D56" s="19"/>
      <c r="E56" s="19">
        <v>20000</v>
      </c>
      <c r="F56" s="19"/>
      <c r="G56" s="19"/>
      <c r="H56" s="19"/>
      <c r="I56" s="207">
        <v>2015</v>
      </c>
      <c r="J56" s="19" t="s">
        <v>174</v>
      </c>
      <c r="K56" s="19" t="s">
        <v>174</v>
      </c>
      <c r="L56" s="135" t="s">
        <v>466</v>
      </c>
    </row>
    <row r="57" spans="1:12" ht="48.75" customHeight="1" x14ac:dyDescent="0.3">
      <c r="A57" s="76" t="s">
        <v>580</v>
      </c>
      <c r="B57" s="17" t="s">
        <v>581</v>
      </c>
      <c r="C57" s="89" t="s">
        <v>541</v>
      </c>
      <c r="D57" s="11"/>
      <c r="E57" s="19">
        <v>60</v>
      </c>
      <c r="F57" s="19"/>
      <c r="G57" s="19"/>
      <c r="H57" s="19"/>
      <c r="I57" s="207">
        <v>2015</v>
      </c>
      <c r="J57" s="19" t="s">
        <v>174</v>
      </c>
      <c r="K57" s="78" t="s">
        <v>532</v>
      </c>
      <c r="L57" s="135" t="s">
        <v>466</v>
      </c>
    </row>
    <row r="58" spans="1:12" ht="24" customHeight="1" x14ac:dyDescent="0.3">
      <c r="A58" s="76" t="s">
        <v>582</v>
      </c>
      <c r="B58" s="17" t="s">
        <v>583</v>
      </c>
      <c r="C58" s="19">
        <v>0.9</v>
      </c>
      <c r="D58" s="19"/>
      <c r="E58" s="19">
        <v>31</v>
      </c>
      <c r="F58" s="19"/>
      <c r="G58" s="19"/>
      <c r="H58" s="207" t="s">
        <v>157</v>
      </c>
      <c r="I58" s="207">
        <v>2015</v>
      </c>
      <c r="J58" s="19" t="s">
        <v>174</v>
      </c>
      <c r="K58" s="19" t="s">
        <v>174</v>
      </c>
      <c r="L58" s="135" t="s">
        <v>466</v>
      </c>
    </row>
    <row r="59" spans="1:12" ht="24" customHeight="1" x14ac:dyDescent="0.3">
      <c r="A59" s="76" t="s">
        <v>584</v>
      </c>
      <c r="B59" s="17" t="s">
        <v>585</v>
      </c>
      <c r="C59" s="19">
        <v>0.27</v>
      </c>
      <c r="D59" s="19"/>
      <c r="E59" s="19">
        <v>12</v>
      </c>
      <c r="F59" s="19"/>
      <c r="G59" s="19"/>
      <c r="H59" s="207" t="s">
        <v>157</v>
      </c>
      <c r="I59" s="207">
        <v>2015</v>
      </c>
      <c r="J59" s="19" t="s">
        <v>174</v>
      </c>
      <c r="K59" s="19" t="s">
        <v>174</v>
      </c>
      <c r="L59" s="135" t="s">
        <v>466</v>
      </c>
    </row>
    <row r="60" spans="1:12" ht="24" customHeight="1" x14ac:dyDescent="0.3">
      <c r="A60" s="76" t="s">
        <v>586</v>
      </c>
      <c r="B60" s="17" t="s">
        <v>587</v>
      </c>
      <c r="C60" s="19">
        <v>600</v>
      </c>
      <c r="D60" s="19"/>
      <c r="E60" s="19">
        <v>600</v>
      </c>
      <c r="F60" s="19"/>
      <c r="G60" s="19"/>
      <c r="H60" s="19"/>
      <c r="I60" s="207">
        <v>2015</v>
      </c>
      <c r="J60" s="19" t="s">
        <v>174</v>
      </c>
      <c r="K60" s="19" t="s">
        <v>174</v>
      </c>
      <c r="L60" s="135" t="s">
        <v>466</v>
      </c>
    </row>
    <row r="61" spans="1:12" ht="66" customHeight="1" x14ac:dyDescent="0.3">
      <c r="A61" s="76" t="s">
        <v>588</v>
      </c>
      <c r="B61" s="17" t="s">
        <v>589</v>
      </c>
      <c r="C61" s="19">
        <v>100</v>
      </c>
      <c r="D61" s="118" t="s">
        <v>590</v>
      </c>
      <c r="E61" s="19">
        <v>3000</v>
      </c>
      <c r="F61" s="118" t="s">
        <v>590</v>
      </c>
      <c r="G61" s="11"/>
      <c r="H61" s="11"/>
      <c r="I61" s="207">
        <v>2015</v>
      </c>
      <c r="J61" s="78" t="s">
        <v>157</v>
      </c>
      <c r="K61" s="19" t="s">
        <v>174</v>
      </c>
      <c r="L61" s="135" t="s">
        <v>466</v>
      </c>
    </row>
    <row r="62" spans="1:12" ht="66" customHeight="1" x14ac:dyDescent="0.3">
      <c r="A62" s="76" t="s">
        <v>591</v>
      </c>
      <c r="B62" s="17" t="s">
        <v>592</v>
      </c>
      <c r="C62" s="19">
        <v>2000</v>
      </c>
      <c r="D62" s="118"/>
      <c r="E62" s="19">
        <v>2000</v>
      </c>
      <c r="F62" s="118"/>
      <c r="G62" s="11"/>
      <c r="H62" s="11"/>
      <c r="I62" s="207">
        <v>2015</v>
      </c>
      <c r="J62" s="19" t="s">
        <v>174</v>
      </c>
      <c r="K62" s="19" t="s">
        <v>174</v>
      </c>
      <c r="L62" s="135" t="s">
        <v>466</v>
      </c>
    </row>
    <row r="63" spans="1:12" ht="24" customHeight="1" x14ac:dyDescent="0.3">
      <c r="A63" s="76" t="s">
        <v>593</v>
      </c>
      <c r="B63" s="17" t="s">
        <v>594</v>
      </c>
      <c r="C63" s="19">
        <v>20</v>
      </c>
      <c r="D63" s="11"/>
      <c r="E63" s="19">
        <v>30</v>
      </c>
      <c r="F63" s="11"/>
      <c r="G63" s="11"/>
      <c r="H63" s="11"/>
      <c r="I63" s="207">
        <v>2015</v>
      </c>
      <c r="J63" s="19" t="s">
        <v>174</v>
      </c>
      <c r="K63" s="19" t="s">
        <v>174</v>
      </c>
      <c r="L63" s="135" t="s">
        <v>466</v>
      </c>
    </row>
    <row r="64" spans="1:12" ht="63.75" customHeight="1" x14ac:dyDescent="0.3">
      <c r="A64" s="76" t="s">
        <v>595</v>
      </c>
      <c r="B64" s="17" t="s">
        <v>596</v>
      </c>
      <c r="C64" s="19">
        <v>10</v>
      </c>
      <c r="D64" s="118" t="s">
        <v>590</v>
      </c>
      <c r="E64" s="19">
        <v>300</v>
      </c>
      <c r="F64" s="118" t="s">
        <v>590</v>
      </c>
      <c r="G64" s="11"/>
      <c r="H64" s="11"/>
      <c r="I64" s="207">
        <v>2015</v>
      </c>
      <c r="J64" s="78" t="s">
        <v>157</v>
      </c>
      <c r="K64" s="19" t="s">
        <v>174</v>
      </c>
      <c r="L64" s="135" t="s">
        <v>466</v>
      </c>
    </row>
    <row r="65" spans="1:12" ht="65.25" customHeight="1" x14ac:dyDescent="0.3">
      <c r="A65" s="76" t="s">
        <v>597</v>
      </c>
      <c r="B65" s="17" t="s">
        <v>598</v>
      </c>
      <c r="C65" s="19">
        <v>10</v>
      </c>
      <c r="D65" s="118" t="s">
        <v>590</v>
      </c>
      <c r="E65" s="19">
        <v>1000</v>
      </c>
      <c r="F65" s="118" t="s">
        <v>590</v>
      </c>
      <c r="G65" s="11"/>
      <c r="H65" s="11"/>
      <c r="I65" s="207">
        <v>2015</v>
      </c>
      <c r="J65" s="78" t="s">
        <v>157</v>
      </c>
      <c r="K65" s="19" t="s">
        <v>174</v>
      </c>
      <c r="L65" s="135" t="s">
        <v>466</v>
      </c>
    </row>
    <row r="66" spans="1:12" ht="24" customHeight="1" x14ac:dyDescent="0.3">
      <c r="A66" s="76" t="s">
        <v>599</v>
      </c>
      <c r="B66" s="17" t="s">
        <v>600</v>
      </c>
      <c r="C66" s="19">
        <v>4.9000000000000002E-2</v>
      </c>
      <c r="D66" s="19"/>
      <c r="E66" s="19">
        <v>1.7</v>
      </c>
      <c r="F66" s="19"/>
      <c r="G66" s="19"/>
      <c r="H66" s="207" t="s">
        <v>157</v>
      </c>
      <c r="I66" s="207">
        <v>2015</v>
      </c>
      <c r="J66" s="19" t="s">
        <v>174</v>
      </c>
      <c r="K66" s="19" t="s">
        <v>174</v>
      </c>
      <c r="L66" s="135" t="s">
        <v>466</v>
      </c>
    </row>
    <row r="67" spans="1:12" ht="24" customHeight="1" x14ac:dyDescent="0.3">
      <c r="A67" s="76" t="s">
        <v>601</v>
      </c>
      <c r="B67" s="17" t="s">
        <v>602</v>
      </c>
      <c r="C67" s="19">
        <v>0.03</v>
      </c>
      <c r="D67" s="19"/>
      <c r="E67" s="19">
        <v>0.2</v>
      </c>
      <c r="F67" s="19"/>
      <c r="G67" s="19"/>
      <c r="H67" s="207" t="s">
        <v>157</v>
      </c>
      <c r="I67" s="207">
        <v>2015</v>
      </c>
      <c r="J67" s="19" t="s">
        <v>174</v>
      </c>
      <c r="K67" s="19" t="s">
        <v>174</v>
      </c>
      <c r="L67" s="135" t="s">
        <v>466</v>
      </c>
    </row>
    <row r="68" spans="1:12" ht="24" customHeight="1" x14ac:dyDescent="0.3">
      <c r="A68" s="76" t="s">
        <v>603</v>
      </c>
      <c r="B68" s="17" t="s">
        <v>604</v>
      </c>
      <c r="C68" s="19">
        <v>100</v>
      </c>
      <c r="D68" s="19"/>
      <c r="E68" s="19">
        <v>4000</v>
      </c>
      <c r="F68" s="19"/>
      <c r="G68" s="19"/>
      <c r="H68" s="19"/>
      <c r="I68" s="207">
        <v>2015</v>
      </c>
      <c r="J68" s="19" t="s">
        <v>174</v>
      </c>
      <c r="K68" s="19" t="s">
        <v>174</v>
      </c>
      <c r="L68" s="135" t="s">
        <v>466</v>
      </c>
    </row>
    <row r="69" spans="1:12" ht="24" customHeight="1" x14ac:dyDescent="0.3">
      <c r="A69" s="76" t="s">
        <v>605</v>
      </c>
      <c r="B69" s="17" t="s">
        <v>606</v>
      </c>
      <c r="C69" s="19">
        <v>20</v>
      </c>
      <c r="D69" s="19"/>
      <c r="E69" s="19">
        <v>40</v>
      </c>
      <c r="F69" s="19"/>
      <c r="G69" s="19"/>
      <c r="H69" s="19"/>
      <c r="I69" s="207">
        <v>2015</v>
      </c>
      <c r="J69" s="19" t="s">
        <v>174</v>
      </c>
      <c r="K69" s="19" t="s">
        <v>174</v>
      </c>
      <c r="L69" s="135" t="s">
        <v>466</v>
      </c>
    </row>
    <row r="70" spans="1:12" ht="24" customHeight="1" x14ac:dyDescent="0.3">
      <c r="A70" s="76" t="s">
        <v>607</v>
      </c>
      <c r="B70" s="17" t="s">
        <v>608</v>
      </c>
      <c r="C70" s="19">
        <v>1</v>
      </c>
      <c r="D70" s="19"/>
      <c r="E70" s="19">
        <v>1</v>
      </c>
      <c r="F70" s="19"/>
      <c r="G70" s="19"/>
      <c r="H70" s="19"/>
      <c r="I70" s="207">
        <v>2015</v>
      </c>
      <c r="J70" s="19" t="s">
        <v>174</v>
      </c>
      <c r="K70" s="19" t="s">
        <v>174</v>
      </c>
      <c r="L70" s="135" t="s">
        <v>466</v>
      </c>
    </row>
    <row r="71" spans="1:12" ht="24" customHeight="1" x14ac:dyDescent="0.3">
      <c r="A71" s="76" t="s">
        <v>609</v>
      </c>
      <c r="B71" s="17" t="s">
        <v>610</v>
      </c>
      <c r="C71" s="19">
        <v>68</v>
      </c>
      <c r="D71" s="19"/>
      <c r="E71" s="19">
        <v>130</v>
      </c>
      <c r="F71" s="19"/>
      <c r="G71" s="19"/>
      <c r="H71" s="19"/>
      <c r="I71" s="207">
        <v>2015</v>
      </c>
      <c r="J71" s="19" t="s">
        <v>174</v>
      </c>
      <c r="K71" s="19" t="s">
        <v>174</v>
      </c>
      <c r="L71" s="135" t="s">
        <v>466</v>
      </c>
    </row>
    <row r="72" spans="1:12" ht="24" customHeight="1" x14ac:dyDescent="0.3">
      <c r="A72" s="76" t="s">
        <v>611</v>
      </c>
      <c r="B72" s="17" t="s">
        <v>612</v>
      </c>
      <c r="C72" s="19">
        <v>20</v>
      </c>
      <c r="D72" s="19"/>
      <c r="E72" s="19">
        <v>20</v>
      </c>
      <c r="F72" s="19"/>
      <c r="G72" s="19"/>
      <c r="H72" s="19"/>
      <c r="I72" s="207">
        <v>2015</v>
      </c>
      <c r="J72" s="19" t="s">
        <v>174</v>
      </c>
      <c r="K72" s="19" t="s">
        <v>174</v>
      </c>
      <c r="L72" s="135" t="s">
        <v>466</v>
      </c>
    </row>
    <row r="73" spans="1:12" ht="24" customHeight="1" x14ac:dyDescent="0.3">
      <c r="A73" s="76" t="s">
        <v>613</v>
      </c>
      <c r="B73" s="17" t="s">
        <v>614</v>
      </c>
      <c r="C73" s="19">
        <v>50</v>
      </c>
      <c r="D73" s="19"/>
      <c r="E73" s="19">
        <v>70</v>
      </c>
      <c r="F73" s="19"/>
      <c r="G73" s="19"/>
      <c r="H73" s="19"/>
      <c r="I73" s="207">
        <v>2015</v>
      </c>
      <c r="J73" s="19" t="s">
        <v>174</v>
      </c>
      <c r="K73" s="19" t="s">
        <v>174</v>
      </c>
      <c r="L73" s="135" t="s">
        <v>466</v>
      </c>
    </row>
    <row r="74" spans="1:12" ht="39" customHeight="1" x14ac:dyDescent="0.3">
      <c r="A74" s="76" t="s">
        <v>615</v>
      </c>
      <c r="B74" s="17" t="s">
        <v>298</v>
      </c>
      <c r="C74" s="19">
        <v>4.2</v>
      </c>
      <c r="D74" s="118" t="s">
        <v>554</v>
      </c>
      <c r="E74" s="19">
        <v>4.4000000000000004</v>
      </c>
      <c r="F74" s="118" t="s">
        <v>554</v>
      </c>
      <c r="G74" s="19" t="s">
        <v>616</v>
      </c>
      <c r="H74" s="19"/>
      <c r="I74" s="207">
        <v>2015</v>
      </c>
      <c r="J74" s="78" t="s">
        <v>157</v>
      </c>
      <c r="K74" s="19" t="s">
        <v>174</v>
      </c>
      <c r="L74" s="135" t="s">
        <v>466</v>
      </c>
    </row>
    <row r="75" spans="1:12" ht="40.5" customHeight="1" x14ac:dyDescent="0.3">
      <c r="A75" s="76" t="s">
        <v>617</v>
      </c>
      <c r="B75" s="17" t="s">
        <v>618</v>
      </c>
      <c r="C75" s="19">
        <v>3.1999999999999999E-5</v>
      </c>
      <c r="D75" s="19" t="s">
        <v>619</v>
      </c>
      <c r="E75" s="19">
        <v>3.1999999999999999E-5</v>
      </c>
      <c r="F75" s="19" t="s">
        <v>620</v>
      </c>
      <c r="G75" s="19"/>
      <c r="H75" s="207" t="s">
        <v>157</v>
      </c>
      <c r="I75" s="207" t="s">
        <v>621</v>
      </c>
      <c r="J75" s="19" t="s">
        <v>174</v>
      </c>
      <c r="K75" s="19" t="s">
        <v>174</v>
      </c>
      <c r="L75" s="135" t="s">
        <v>466</v>
      </c>
    </row>
    <row r="76" spans="1:12" ht="50.25" customHeight="1" x14ac:dyDescent="0.3">
      <c r="A76" s="76" t="s">
        <v>622</v>
      </c>
      <c r="B76" s="17" t="s">
        <v>623</v>
      </c>
      <c r="C76" s="89" t="s">
        <v>531</v>
      </c>
      <c r="D76" s="19"/>
      <c r="E76" s="19">
        <v>7.8999999999999996E-5</v>
      </c>
      <c r="F76" s="19"/>
      <c r="G76" s="19"/>
      <c r="H76" s="207" t="s">
        <v>157</v>
      </c>
      <c r="I76" s="207">
        <v>2015</v>
      </c>
      <c r="J76" s="19" t="s">
        <v>174</v>
      </c>
      <c r="K76" s="78" t="s">
        <v>532</v>
      </c>
      <c r="L76" s="135" t="s">
        <v>466</v>
      </c>
    </row>
    <row r="77" spans="1:12" ht="24" customHeight="1" x14ac:dyDescent="0.3">
      <c r="A77" s="76" t="s">
        <v>624</v>
      </c>
      <c r="B77" s="17" t="s">
        <v>625</v>
      </c>
      <c r="C77" s="19">
        <v>6.6E-3</v>
      </c>
      <c r="D77" s="19"/>
      <c r="E77" s="19">
        <v>0.01</v>
      </c>
      <c r="F77" s="19"/>
      <c r="G77" s="19"/>
      <c r="H77" s="19"/>
      <c r="I77" s="207">
        <v>2015</v>
      </c>
      <c r="J77" s="19" t="s">
        <v>174</v>
      </c>
      <c r="K77" s="19" t="s">
        <v>174</v>
      </c>
      <c r="L77" s="135" t="s">
        <v>466</v>
      </c>
    </row>
    <row r="78" spans="1:12" ht="24" customHeight="1" x14ac:dyDescent="0.3">
      <c r="A78" s="76" t="s">
        <v>626</v>
      </c>
      <c r="B78" s="17" t="s">
        <v>627</v>
      </c>
      <c r="C78" s="19">
        <v>4</v>
      </c>
      <c r="D78" s="19"/>
      <c r="E78" s="19">
        <v>4</v>
      </c>
      <c r="F78" s="19"/>
      <c r="G78" s="19"/>
      <c r="H78" s="19"/>
      <c r="I78" s="207">
        <v>2015</v>
      </c>
      <c r="J78" s="19" t="s">
        <v>174</v>
      </c>
      <c r="K78" s="19" t="s">
        <v>174</v>
      </c>
      <c r="L78" s="135" t="s">
        <v>466</v>
      </c>
    </row>
    <row r="79" spans="1:12" ht="24" customHeight="1" x14ac:dyDescent="0.3">
      <c r="A79" s="76" t="s">
        <v>628</v>
      </c>
      <c r="B79" s="17" t="s">
        <v>629</v>
      </c>
      <c r="C79" s="19">
        <v>0.1</v>
      </c>
      <c r="D79" s="19"/>
      <c r="E79" s="19">
        <v>0.1</v>
      </c>
      <c r="F79" s="19"/>
      <c r="G79" s="19"/>
      <c r="H79" s="207" t="s">
        <v>157</v>
      </c>
      <c r="I79" s="207">
        <v>2015</v>
      </c>
      <c r="J79" s="19" t="s">
        <v>174</v>
      </c>
      <c r="K79" s="19" t="s">
        <v>174</v>
      </c>
      <c r="L79" s="135" t="s">
        <v>466</v>
      </c>
    </row>
    <row r="80" spans="1:12" ht="53.25" customHeight="1" x14ac:dyDescent="0.3">
      <c r="A80" s="76" t="s">
        <v>630</v>
      </c>
      <c r="B80" s="17" t="s">
        <v>631</v>
      </c>
      <c r="C80" s="118" t="s">
        <v>498</v>
      </c>
      <c r="D80" s="11"/>
      <c r="E80" s="118" t="s">
        <v>498</v>
      </c>
      <c r="F80" s="11"/>
      <c r="G80" s="11"/>
      <c r="H80" s="207" t="s">
        <v>157</v>
      </c>
      <c r="I80" s="207">
        <v>2015</v>
      </c>
      <c r="J80" s="19" t="s">
        <v>174</v>
      </c>
      <c r="K80" s="78" t="s">
        <v>157</v>
      </c>
      <c r="L80" s="135" t="s">
        <v>466</v>
      </c>
    </row>
    <row r="81" spans="1:12" ht="66.75" customHeight="1" x14ac:dyDescent="0.3">
      <c r="A81" s="76" t="s">
        <v>632</v>
      </c>
      <c r="B81" s="17" t="s">
        <v>633</v>
      </c>
      <c r="C81" s="19"/>
      <c r="D81" s="19">
        <v>1000</v>
      </c>
      <c r="E81" s="19"/>
      <c r="F81" s="19"/>
      <c r="G81" s="118" t="s">
        <v>634</v>
      </c>
      <c r="H81" s="118"/>
      <c r="I81" s="207">
        <v>1986</v>
      </c>
      <c r="J81" s="19" t="s">
        <v>174</v>
      </c>
      <c r="K81" s="19" t="s">
        <v>174</v>
      </c>
      <c r="L81" s="90" t="s">
        <v>174</v>
      </c>
    </row>
    <row r="82" spans="1:12" ht="24" customHeight="1" x14ac:dyDescent="0.3">
      <c r="A82" s="76" t="s">
        <v>635</v>
      </c>
      <c r="B82" s="17" t="s">
        <v>636</v>
      </c>
      <c r="C82" s="19">
        <v>34</v>
      </c>
      <c r="D82" s="19"/>
      <c r="E82" s="19">
        <v>1800</v>
      </c>
      <c r="F82" s="19"/>
      <c r="G82" s="19"/>
      <c r="H82" s="207" t="s">
        <v>157</v>
      </c>
      <c r="I82" s="207">
        <v>2015</v>
      </c>
      <c r="J82" s="19" t="s">
        <v>174</v>
      </c>
      <c r="K82" s="19" t="s">
        <v>174</v>
      </c>
      <c r="L82" s="135" t="s">
        <v>466</v>
      </c>
    </row>
    <row r="83" spans="1:12" ht="66" customHeight="1" x14ac:dyDescent="0.3">
      <c r="A83" s="76" t="s">
        <v>637</v>
      </c>
      <c r="B83" s="17" t="s">
        <v>638</v>
      </c>
      <c r="C83" s="19">
        <v>50</v>
      </c>
      <c r="D83" s="19"/>
      <c r="E83" s="19">
        <v>100</v>
      </c>
      <c r="F83" s="19"/>
      <c r="G83" s="118" t="s">
        <v>634</v>
      </c>
      <c r="H83" s="118"/>
      <c r="I83" s="207">
        <v>1993</v>
      </c>
      <c r="J83" s="19" t="s">
        <v>174</v>
      </c>
      <c r="K83" s="19" t="s">
        <v>174</v>
      </c>
      <c r="L83" s="90" t="s">
        <v>174</v>
      </c>
    </row>
    <row r="84" spans="1:12" ht="24" customHeight="1" x14ac:dyDescent="0.3">
      <c r="A84" s="76" t="s">
        <v>639</v>
      </c>
      <c r="B84" s="17" t="s">
        <v>640</v>
      </c>
      <c r="C84" s="86"/>
      <c r="D84" s="19">
        <v>0.1</v>
      </c>
      <c r="E84" s="86"/>
      <c r="F84" s="19">
        <v>0.1</v>
      </c>
      <c r="G84" s="11"/>
      <c r="H84" s="11"/>
      <c r="I84" s="207">
        <v>1986</v>
      </c>
      <c r="J84" s="19" t="s">
        <v>174</v>
      </c>
      <c r="K84" s="19" t="s">
        <v>174</v>
      </c>
      <c r="L84" s="90" t="s">
        <v>174</v>
      </c>
    </row>
    <row r="85" spans="1:12" ht="65.25" customHeight="1" x14ac:dyDescent="0.3">
      <c r="A85" s="76" t="s">
        <v>641</v>
      </c>
      <c r="B85" s="17" t="s">
        <v>642</v>
      </c>
      <c r="C85" s="17">
        <v>2</v>
      </c>
      <c r="D85" s="118" t="s">
        <v>590</v>
      </c>
      <c r="E85" s="17">
        <v>30</v>
      </c>
      <c r="F85" s="118" t="s">
        <v>590</v>
      </c>
      <c r="G85" s="11"/>
      <c r="H85" s="11"/>
      <c r="I85" s="207">
        <v>2015</v>
      </c>
      <c r="J85" s="78" t="s">
        <v>157</v>
      </c>
      <c r="K85" s="19" t="s">
        <v>174</v>
      </c>
      <c r="L85" s="135" t="s">
        <v>466</v>
      </c>
    </row>
    <row r="86" spans="1:12" ht="57" customHeight="1" x14ac:dyDescent="0.3">
      <c r="A86" s="76" t="s">
        <v>643</v>
      </c>
      <c r="B86" s="17" t="s">
        <v>644</v>
      </c>
      <c r="C86" s="89" t="s">
        <v>541</v>
      </c>
      <c r="D86" s="4"/>
      <c r="E86" s="17">
        <v>2000</v>
      </c>
      <c r="F86" s="4"/>
      <c r="G86" s="11"/>
      <c r="H86" s="11"/>
      <c r="I86" s="207">
        <v>2015</v>
      </c>
      <c r="J86" s="19" t="s">
        <v>174</v>
      </c>
      <c r="K86" s="19" t="s">
        <v>174</v>
      </c>
      <c r="L86" s="135" t="s">
        <v>466</v>
      </c>
    </row>
    <row r="87" spans="1:12" ht="30.75" customHeight="1" x14ac:dyDescent="0.3">
      <c r="A87" s="76" t="s">
        <v>645</v>
      </c>
      <c r="B87" s="17" t="s">
        <v>646</v>
      </c>
      <c r="C87" s="86"/>
      <c r="D87" s="19"/>
      <c r="E87" s="19" t="s">
        <v>647</v>
      </c>
      <c r="F87" s="19"/>
      <c r="G87" s="19" t="s">
        <v>648</v>
      </c>
      <c r="H87" s="19"/>
      <c r="I87" s="207">
        <v>2001</v>
      </c>
      <c r="J87" s="19" t="s">
        <v>174</v>
      </c>
      <c r="K87" s="19" t="s">
        <v>174</v>
      </c>
      <c r="L87" s="90" t="s">
        <v>174</v>
      </c>
    </row>
    <row r="88" spans="1:12" ht="30" customHeight="1" x14ac:dyDescent="0.3">
      <c r="A88" s="76" t="s">
        <v>306</v>
      </c>
      <c r="B88" s="17" t="s">
        <v>307</v>
      </c>
      <c r="C88" s="17">
        <v>0.02</v>
      </c>
      <c r="D88" s="118" t="s">
        <v>554</v>
      </c>
      <c r="E88" s="19">
        <v>0.02</v>
      </c>
      <c r="F88" s="118" t="s">
        <v>554</v>
      </c>
      <c r="G88" s="11"/>
      <c r="H88" s="11"/>
      <c r="I88" s="207">
        <v>2015</v>
      </c>
      <c r="J88" s="78" t="s">
        <v>157</v>
      </c>
      <c r="K88" s="19" t="s">
        <v>174</v>
      </c>
      <c r="L88" s="135" t="s">
        <v>466</v>
      </c>
    </row>
    <row r="89" spans="1:12" ht="24" customHeight="1" x14ac:dyDescent="0.3">
      <c r="A89" s="76" t="s">
        <v>649</v>
      </c>
      <c r="B89" s="17" t="s">
        <v>650</v>
      </c>
      <c r="C89" s="17">
        <v>100</v>
      </c>
      <c r="D89" s="19"/>
      <c r="E89" s="19">
        <v>10000</v>
      </c>
      <c r="F89" s="19"/>
      <c r="G89" s="19"/>
      <c r="H89" s="19"/>
      <c r="I89" s="207">
        <v>2015</v>
      </c>
      <c r="J89" s="19" t="s">
        <v>174</v>
      </c>
      <c r="K89" s="19" t="s">
        <v>174</v>
      </c>
      <c r="L89" s="135" t="s">
        <v>466</v>
      </c>
    </row>
    <row r="90" spans="1:12" ht="24" customHeight="1" x14ac:dyDescent="0.3">
      <c r="A90" s="76" t="s">
        <v>651</v>
      </c>
      <c r="B90" s="17" t="s">
        <v>652</v>
      </c>
      <c r="C90" s="17">
        <v>20</v>
      </c>
      <c r="D90" s="19"/>
      <c r="E90" s="19">
        <v>1000</v>
      </c>
      <c r="F90" s="19"/>
      <c r="G90" s="19"/>
      <c r="H90" s="207" t="s">
        <v>157</v>
      </c>
      <c r="I90" s="207">
        <v>2015</v>
      </c>
      <c r="J90" s="19" t="s">
        <v>174</v>
      </c>
      <c r="K90" s="19" t="s">
        <v>174</v>
      </c>
      <c r="L90" s="135" t="s">
        <v>466</v>
      </c>
    </row>
    <row r="91" spans="1:12" ht="24" customHeight="1" x14ac:dyDescent="0.3">
      <c r="A91" s="76" t="s">
        <v>653</v>
      </c>
      <c r="B91" s="17" t="s">
        <v>654</v>
      </c>
      <c r="C91" s="118" t="s">
        <v>554</v>
      </c>
      <c r="D91" s="118" t="s">
        <v>554</v>
      </c>
      <c r="E91" s="19">
        <v>4600</v>
      </c>
      <c r="F91" s="118" t="s">
        <v>554</v>
      </c>
      <c r="G91" s="11"/>
      <c r="H91" s="11"/>
      <c r="I91" s="207">
        <v>1998</v>
      </c>
      <c r="J91" s="78" t="s">
        <v>157</v>
      </c>
      <c r="K91" s="19" t="s">
        <v>174</v>
      </c>
      <c r="L91" s="90" t="s">
        <v>174</v>
      </c>
    </row>
    <row r="92" spans="1:12" ht="24" customHeight="1" x14ac:dyDescent="0.3">
      <c r="A92" s="76" t="s">
        <v>655</v>
      </c>
      <c r="B92" s="17" t="s">
        <v>656</v>
      </c>
      <c r="C92" s="19">
        <v>10</v>
      </c>
      <c r="D92" s="19"/>
      <c r="E92" s="19">
        <v>600</v>
      </c>
      <c r="F92" s="19"/>
      <c r="G92" s="19"/>
      <c r="H92" s="19"/>
      <c r="I92" s="207">
        <v>2015</v>
      </c>
      <c r="J92" s="19" t="s">
        <v>174</v>
      </c>
      <c r="K92" s="19" t="s">
        <v>174</v>
      </c>
      <c r="L92" s="135" t="s">
        <v>466</v>
      </c>
    </row>
    <row r="93" spans="1:12" ht="24" customHeight="1" x14ac:dyDescent="0.3">
      <c r="A93" s="76" t="s">
        <v>657</v>
      </c>
      <c r="B93" s="17" t="s">
        <v>162</v>
      </c>
      <c r="C93" s="19">
        <v>8.0000000000000004E-4</v>
      </c>
      <c r="D93" s="19"/>
      <c r="E93" s="19">
        <v>1.24</v>
      </c>
      <c r="F93" s="19"/>
      <c r="G93" s="19"/>
      <c r="H93" s="19"/>
      <c r="I93" s="207">
        <v>1980</v>
      </c>
      <c r="J93" s="19" t="s">
        <v>174</v>
      </c>
      <c r="K93" s="19" t="s">
        <v>174</v>
      </c>
      <c r="L93" s="90" t="s">
        <v>174</v>
      </c>
    </row>
    <row r="94" spans="1:12" ht="24" customHeight="1" x14ac:dyDescent="0.3">
      <c r="A94" s="76" t="s">
        <v>658</v>
      </c>
      <c r="B94" s="17" t="s">
        <v>659</v>
      </c>
      <c r="C94" s="19">
        <v>6.3E-3</v>
      </c>
      <c r="D94" s="19"/>
      <c r="E94" s="19">
        <v>0.22</v>
      </c>
      <c r="F94" s="19"/>
      <c r="G94" s="19"/>
      <c r="H94" s="207" t="s">
        <v>157</v>
      </c>
      <c r="I94" s="207">
        <v>2002</v>
      </c>
      <c r="J94" s="19" t="s">
        <v>174</v>
      </c>
      <c r="K94" s="19" t="s">
        <v>174</v>
      </c>
      <c r="L94" s="90" t="s">
        <v>174</v>
      </c>
    </row>
    <row r="95" spans="1:12" ht="24" customHeight="1" x14ac:dyDescent="0.3">
      <c r="A95" s="76" t="s">
        <v>660</v>
      </c>
      <c r="B95" s="17" t="s">
        <v>661</v>
      </c>
      <c r="C95" s="19">
        <v>8.0000000000000004E-4</v>
      </c>
      <c r="D95" s="19"/>
      <c r="E95" s="19">
        <v>1.24</v>
      </c>
      <c r="F95" s="19"/>
      <c r="G95" s="19"/>
      <c r="H95" s="207" t="s">
        <v>157</v>
      </c>
      <c r="I95" s="207">
        <v>2002</v>
      </c>
      <c r="J95" s="19" t="s">
        <v>174</v>
      </c>
      <c r="K95" s="19" t="s">
        <v>174</v>
      </c>
      <c r="L95" s="90" t="s">
        <v>174</v>
      </c>
    </row>
    <row r="96" spans="1:12" ht="24" customHeight="1" x14ac:dyDescent="0.3">
      <c r="A96" s="76" t="s">
        <v>662</v>
      </c>
      <c r="B96" s="17" t="s">
        <v>663</v>
      </c>
      <c r="C96" s="19">
        <v>1.6E-2</v>
      </c>
      <c r="D96" s="19"/>
      <c r="E96" s="19">
        <v>34</v>
      </c>
      <c r="F96" s="19"/>
      <c r="G96" s="19"/>
      <c r="H96" s="207" t="s">
        <v>157</v>
      </c>
      <c r="I96" s="207">
        <v>2002</v>
      </c>
      <c r="J96" s="19" t="s">
        <v>174</v>
      </c>
      <c r="K96" s="19" t="s">
        <v>174</v>
      </c>
      <c r="L96" s="90" t="s">
        <v>174</v>
      </c>
    </row>
    <row r="97" spans="1:13" ht="24" customHeight="1" x14ac:dyDescent="0.3">
      <c r="A97" s="77" t="s">
        <v>664</v>
      </c>
      <c r="B97" s="17" t="s">
        <v>665</v>
      </c>
      <c r="C97" s="19">
        <v>6.8999999999999997E-4</v>
      </c>
      <c r="D97" s="19"/>
      <c r="E97" s="19">
        <v>3</v>
      </c>
      <c r="F97" s="19"/>
      <c r="G97" s="19"/>
      <c r="H97" s="207" t="s">
        <v>157</v>
      </c>
      <c r="I97" s="207">
        <v>2002</v>
      </c>
      <c r="J97" s="19" t="s">
        <v>174</v>
      </c>
      <c r="K97" s="19" t="s">
        <v>174</v>
      </c>
      <c r="L97" s="90" t="s">
        <v>174</v>
      </c>
    </row>
    <row r="98" spans="1:13" ht="24" customHeight="1" x14ac:dyDescent="0.3">
      <c r="A98" s="76" t="s">
        <v>666</v>
      </c>
      <c r="B98" s="17" t="s">
        <v>667</v>
      </c>
      <c r="C98" s="19">
        <v>5.0000000000000001E-3</v>
      </c>
      <c r="D98" s="19"/>
      <c r="E98" s="19">
        <v>0.51</v>
      </c>
      <c r="F98" s="19"/>
      <c r="G98" s="19"/>
      <c r="H98" s="207" t="s">
        <v>157</v>
      </c>
      <c r="I98" s="207">
        <v>2002</v>
      </c>
      <c r="J98" s="19" t="s">
        <v>174</v>
      </c>
      <c r="K98" s="19" t="s">
        <v>174</v>
      </c>
      <c r="L98" s="90" t="s">
        <v>174</v>
      </c>
    </row>
    <row r="99" spans="1:13" ht="33" customHeight="1" x14ac:dyDescent="0.3">
      <c r="A99" s="77" t="s">
        <v>668</v>
      </c>
      <c r="B99" s="17" t="s">
        <v>665</v>
      </c>
      <c r="C99" s="19">
        <v>3.3</v>
      </c>
      <c r="D99" s="19"/>
      <c r="E99" s="19">
        <v>6</v>
      </c>
      <c r="F99" s="19"/>
      <c r="G99" s="19"/>
      <c r="H99" s="207" t="s">
        <v>157</v>
      </c>
      <c r="I99" s="207">
        <v>2002</v>
      </c>
      <c r="J99" s="19" t="s">
        <v>174</v>
      </c>
      <c r="K99" s="19" t="s">
        <v>174</v>
      </c>
      <c r="L99" s="90" t="s">
        <v>174</v>
      </c>
    </row>
    <row r="100" spans="1:13" ht="62.25" customHeight="1" x14ac:dyDescent="0.3">
      <c r="A100" s="76" t="s">
        <v>669</v>
      </c>
      <c r="B100" s="17" t="s">
        <v>670</v>
      </c>
      <c r="C100" s="11"/>
      <c r="D100" s="118" t="s">
        <v>590</v>
      </c>
      <c r="E100" s="11"/>
      <c r="F100" s="118" t="s">
        <v>590</v>
      </c>
      <c r="G100" s="4"/>
      <c r="H100" s="4"/>
      <c r="I100" s="207"/>
      <c r="J100" s="78" t="s">
        <v>157</v>
      </c>
      <c r="K100" s="19" t="s">
        <v>174</v>
      </c>
      <c r="L100" s="90" t="s">
        <v>174</v>
      </c>
    </row>
    <row r="101" spans="1:13" ht="51" customHeight="1" x14ac:dyDescent="0.3">
      <c r="A101" s="76" t="s">
        <v>671</v>
      </c>
      <c r="B101" s="17" t="s">
        <v>672</v>
      </c>
      <c r="C101" s="89" t="s">
        <v>531</v>
      </c>
      <c r="D101" s="19"/>
      <c r="E101" s="19">
        <v>0.1</v>
      </c>
      <c r="F101" s="19"/>
      <c r="G101" s="19"/>
      <c r="H101" s="19"/>
      <c r="I101" s="207">
        <v>2015</v>
      </c>
      <c r="J101" s="19" t="s">
        <v>174</v>
      </c>
      <c r="K101" s="78" t="s">
        <v>532</v>
      </c>
      <c r="L101" s="135" t="s">
        <v>466</v>
      </c>
    </row>
    <row r="102" spans="1:13" ht="64.5" customHeight="1" x14ac:dyDescent="0.3">
      <c r="A102" s="76" t="s">
        <v>673</v>
      </c>
      <c r="B102" s="17" t="s">
        <v>674</v>
      </c>
      <c r="C102" s="89" t="s">
        <v>541</v>
      </c>
      <c r="D102" s="118" t="s">
        <v>590</v>
      </c>
      <c r="E102" s="19">
        <v>0.04</v>
      </c>
      <c r="F102" s="118" t="s">
        <v>590</v>
      </c>
      <c r="G102" s="4"/>
      <c r="H102" s="207" t="s">
        <v>157</v>
      </c>
      <c r="I102" s="207">
        <v>2015</v>
      </c>
      <c r="J102" s="78" t="s">
        <v>157</v>
      </c>
      <c r="K102" s="78" t="s">
        <v>532</v>
      </c>
      <c r="L102" s="135" t="s">
        <v>466</v>
      </c>
    </row>
    <row r="103" spans="1:13" ht="68.25" customHeight="1" x14ac:dyDescent="0.3">
      <c r="A103" s="76" t="s">
        <v>675</v>
      </c>
      <c r="B103" s="17" t="s">
        <v>676</v>
      </c>
      <c r="C103" s="19">
        <v>4000</v>
      </c>
      <c r="D103" s="118" t="s">
        <v>590</v>
      </c>
      <c r="E103" s="19">
        <v>300000</v>
      </c>
      <c r="F103" s="118" t="s">
        <v>590</v>
      </c>
      <c r="G103" s="4"/>
      <c r="H103" s="4"/>
      <c r="I103" s="207">
        <v>2015</v>
      </c>
      <c r="J103" s="78" t="s">
        <v>157</v>
      </c>
      <c r="K103" s="19" t="s">
        <v>174</v>
      </c>
      <c r="L103" s="135" t="s">
        <v>466</v>
      </c>
    </row>
    <row r="104" spans="1:13" ht="53.25" customHeight="1" x14ac:dyDescent="0.3">
      <c r="A104" s="76" t="s">
        <v>677</v>
      </c>
      <c r="B104" s="17" t="s">
        <v>162</v>
      </c>
      <c r="C104" s="19">
        <v>6.3999999999999997E-5</v>
      </c>
      <c r="D104" s="118" t="s">
        <v>678</v>
      </c>
      <c r="E104" s="118" t="s">
        <v>678</v>
      </c>
      <c r="F104" s="118" t="s">
        <v>678</v>
      </c>
      <c r="G104" s="19"/>
      <c r="H104" s="19"/>
      <c r="I104" s="207">
        <v>2002</v>
      </c>
      <c r="J104" s="78" t="s">
        <v>157</v>
      </c>
      <c r="K104" s="78" t="s">
        <v>679</v>
      </c>
      <c r="L104" s="90" t="s">
        <v>174</v>
      </c>
    </row>
    <row r="105" spans="1:13" ht="53.25" customHeight="1" x14ac:dyDescent="0.3">
      <c r="A105" s="76" t="s">
        <v>680</v>
      </c>
      <c r="B105" s="17" t="s">
        <v>681</v>
      </c>
      <c r="C105" s="19">
        <v>20</v>
      </c>
      <c r="D105" s="118"/>
      <c r="E105" s="19">
        <v>30</v>
      </c>
      <c r="F105" s="118"/>
      <c r="G105" s="19"/>
      <c r="H105" s="19"/>
      <c r="I105" s="207">
        <v>2015</v>
      </c>
      <c r="J105" s="19" t="s">
        <v>174</v>
      </c>
      <c r="K105" s="19" t="s">
        <v>174</v>
      </c>
      <c r="L105" s="135" t="s">
        <v>466</v>
      </c>
    </row>
    <row r="106" spans="1:13" ht="24" customHeight="1" x14ac:dyDescent="0.3">
      <c r="A106" s="76" t="s">
        <v>355</v>
      </c>
      <c r="B106" s="17" t="s">
        <v>356</v>
      </c>
      <c r="C106" s="19">
        <v>170</v>
      </c>
      <c r="D106" s="118" t="s">
        <v>554</v>
      </c>
      <c r="E106" s="19">
        <v>4200</v>
      </c>
      <c r="F106" s="118" t="s">
        <v>554</v>
      </c>
      <c r="G106" s="19"/>
      <c r="H106" s="19"/>
      <c r="I106" s="207">
        <v>2002</v>
      </c>
      <c r="J106" s="78" t="s">
        <v>157</v>
      </c>
      <c r="K106" s="19" t="s">
        <v>174</v>
      </c>
      <c r="L106" s="90" t="s">
        <v>174</v>
      </c>
    </row>
    <row r="107" spans="1:13" ht="24" customHeight="1" x14ac:dyDescent="0.3">
      <c r="A107" s="76" t="s">
        <v>368</v>
      </c>
      <c r="B107" s="17" t="s">
        <v>369</v>
      </c>
      <c r="C107" s="118" t="s">
        <v>554</v>
      </c>
      <c r="D107" s="11"/>
      <c r="E107" s="19">
        <v>400</v>
      </c>
      <c r="F107" s="11"/>
      <c r="G107" s="19" t="s">
        <v>682</v>
      </c>
      <c r="H107" s="19"/>
      <c r="I107" s="207">
        <v>2015</v>
      </c>
      <c r="J107" s="19" t="s">
        <v>174</v>
      </c>
      <c r="K107" s="78" t="s">
        <v>532</v>
      </c>
      <c r="L107" s="135" t="s">
        <v>466</v>
      </c>
    </row>
    <row r="108" spans="1:13" ht="24" customHeight="1" x14ac:dyDescent="0.3">
      <c r="A108" s="76" t="s">
        <v>683</v>
      </c>
      <c r="B108" s="87" t="s">
        <v>684</v>
      </c>
      <c r="C108" s="19"/>
      <c r="D108" s="17">
        <v>2</v>
      </c>
      <c r="E108" s="19"/>
      <c r="F108" s="19">
        <v>2</v>
      </c>
      <c r="G108" s="17"/>
      <c r="H108" s="17"/>
      <c r="I108" s="207">
        <v>1986</v>
      </c>
      <c r="J108" s="19" t="s">
        <v>174</v>
      </c>
      <c r="K108" s="19" t="s">
        <v>174</v>
      </c>
      <c r="L108" s="90" t="s">
        <v>174</v>
      </c>
    </row>
    <row r="109" spans="1:13" ht="48.75" customHeight="1" x14ac:dyDescent="0.3">
      <c r="A109" s="76" t="s">
        <v>685</v>
      </c>
      <c r="B109" s="87" t="s">
        <v>686</v>
      </c>
      <c r="C109" s="89" t="s">
        <v>531</v>
      </c>
      <c r="D109" s="1"/>
      <c r="E109" s="19">
        <v>0.03</v>
      </c>
      <c r="F109" s="11"/>
      <c r="G109" s="17"/>
      <c r="H109" s="17"/>
      <c r="I109" s="207">
        <v>2015</v>
      </c>
      <c r="J109" s="19" t="s">
        <v>174</v>
      </c>
      <c r="K109" s="78" t="s">
        <v>532</v>
      </c>
      <c r="L109" s="135" t="s">
        <v>466</v>
      </c>
    </row>
    <row r="110" spans="1:13" ht="24" customHeight="1" x14ac:dyDescent="0.3">
      <c r="A110" s="76" t="s">
        <v>687</v>
      </c>
      <c r="B110" s="17" t="s">
        <v>688</v>
      </c>
      <c r="C110" s="81">
        <v>0.24</v>
      </c>
      <c r="D110" s="19"/>
      <c r="E110" s="17">
        <v>0.47</v>
      </c>
      <c r="F110" s="19"/>
      <c r="G110" s="19"/>
      <c r="H110" s="19"/>
      <c r="I110" s="207">
        <v>2003</v>
      </c>
      <c r="J110" s="19" t="s">
        <v>174</v>
      </c>
      <c r="K110" s="19" t="s">
        <v>174</v>
      </c>
      <c r="L110" s="90" t="s">
        <v>174</v>
      </c>
    </row>
    <row r="111" spans="1:13" ht="24" customHeight="1" x14ac:dyDescent="0.3">
      <c r="A111" s="76" t="s">
        <v>388</v>
      </c>
      <c r="B111" s="17" t="s">
        <v>389</v>
      </c>
      <c r="C111" s="19">
        <v>57</v>
      </c>
      <c r="D111" s="118" t="s">
        <v>554</v>
      </c>
      <c r="E111" s="19">
        <v>520</v>
      </c>
      <c r="F111" s="4"/>
      <c r="G111" s="19"/>
      <c r="H111" s="19"/>
      <c r="I111" s="207">
        <v>2015</v>
      </c>
      <c r="J111" s="78" t="s">
        <v>528</v>
      </c>
      <c r="K111" s="19" t="s">
        <v>174</v>
      </c>
      <c r="L111" s="135" t="s">
        <v>466</v>
      </c>
    </row>
    <row r="112" spans="1:13" ht="24" x14ac:dyDescent="0.3">
      <c r="A112" s="76" t="s">
        <v>392</v>
      </c>
      <c r="B112" s="17" t="s">
        <v>393</v>
      </c>
      <c r="C112" s="19">
        <v>6.9999999999999999E-4</v>
      </c>
      <c r="D112" s="118" t="s">
        <v>554</v>
      </c>
      <c r="E112" s="19">
        <v>7.1000000000000002E-4</v>
      </c>
      <c r="F112" s="118" t="s">
        <v>554</v>
      </c>
      <c r="G112" s="17"/>
      <c r="H112" s="207" t="s">
        <v>157</v>
      </c>
      <c r="I112" s="207">
        <v>2015</v>
      </c>
      <c r="J112" s="78" t="s">
        <v>157</v>
      </c>
      <c r="K112" s="19" t="s">
        <v>174</v>
      </c>
      <c r="L112" s="135" t="s">
        <v>466</v>
      </c>
      <c r="M112" s="3"/>
    </row>
    <row r="113" spans="1:15" ht="40.799999999999997" x14ac:dyDescent="0.3">
      <c r="A113" s="76" t="s">
        <v>689</v>
      </c>
      <c r="B113" s="17" t="s">
        <v>690</v>
      </c>
      <c r="C113" s="89" t="s">
        <v>531</v>
      </c>
      <c r="D113" s="19"/>
      <c r="E113" s="19">
        <v>7.5999999999999998E-2</v>
      </c>
      <c r="F113" s="19"/>
      <c r="G113" s="17"/>
      <c r="H113" s="17"/>
      <c r="I113" s="207">
        <v>2015</v>
      </c>
      <c r="J113" s="19" t="s">
        <v>174</v>
      </c>
      <c r="K113" s="78" t="s">
        <v>532</v>
      </c>
      <c r="L113" s="135" t="s">
        <v>466</v>
      </c>
      <c r="M113" s="3"/>
    </row>
    <row r="114" spans="1:15" x14ac:dyDescent="0.3">
      <c r="A114" s="76" t="s">
        <v>691</v>
      </c>
      <c r="B114" s="17" t="s">
        <v>692</v>
      </c>
      <c r="C114" s="19">
        <v>10000</v>
      </c>
      <c r="D114" s="19"/>
      <c r="E114" s="19">
        <v>200000</v>
      </c>
      <c r="F114" s="19"/>
      <c r="G114" s="17"/>
      <c r="H114" s="17"/>
      <c r="I114" s="207">
        <v>2015</v>
      </c>
      <c r="J114" s="19" t="s">
        <v>174</v>
      </c>
      <c r="K114" s="19" t="s">
        <v>174</v>
      </c>
      <c r="L114" s="135" t="s">
        <v>466</v>
      </c>
      <c r="M114" s="3"/>
    </row>
    <row r="115" spans="1:15" x14ac:dyDescent="0.3">
      <c r="A115" s="76" t="s">
        <v>693</v>
      </c>
      <c r="B115" s="17" t="s">
        <v>694</v>
      </c>
      <c r="C115" s="19">
        <v>0.55000000000000004</v>
      </c>
      <c r="D115" s="19"/>
      <c r="E115" s="19">
        <v>8.9</v>
      </c>
      <c r="F115" s="19"/>
      <c r="G115" s="17"/>
      <c r="H115" s="207" t="s">
        <v>157</v>
      </c>
      <c r="I115" s="207">
        <v>2015</v>
      </c>
      <c r="J115" s="19" t="s">
        <v>174</v>
      </c>
      <c r="K115" s="19" t="s">
        <v>174</v>
      </c>
      <c r="L115" s="135" t="s">
        <v>466</v>
      </c>
      <c r="M115" s="3"/>
    </row>
    <row r="116" spans="1:15" ht="24" x14ac:dyDescent="0.3">
      <c r="A116" s="76" t="s">
        <v>400</v>
      </c>
      <c r="B116" s="17" t="s">
        <v>401</v>
      </c>
      <c r="C116" s="118" t="s">
        <v>554</v>
      </c>
      <c r="D116" s="19"/>
      <c r="E116" s="118" t="s">
        <v>554</v>
      </c>
      <c r="F116" s="19"/>
      <c r="G116" s="17"/>
      <c r="H116" s="17"/>
      <c r="I116" s="207">
        <v>2015</v>
      </c>
      <c r="J116" s="19" t="s">
        <v>174</v>
      </c>
      <c r="K116" s="78" t="s">
        <v>532</v>
      </c>
      <c r="L116" s="135" t="s">
        <v>466</v>
      </c>
      <c r="M116" s="3"/>
    </row>
    <row r="117" spans="1:15" ht="40.799999999999997" x14ac:dyDescent="0.3">
      <c r="A117" s="76" t="s">
        <v>695</v>
      </c>
      <c r="B117" s="17" t="s">
        <v>696</v>
      </c>
      <c r="C117" s="89" t="s">
        <v>541</v>
      </c>
      <c r="D117" s="19"/>
      <c r="E117" s="19">
        <v>600</v>
      </c>
      <c r="F117" s="19"/>
      <c r="G117" s="17"/>
      <c r="H117" s="17"/>
      <c r="I117" s="207">
        <v>2015</v>
      </c>
      <c r="J117" s="19" t="s">
        <v>174</v>
      </c>
      <c r="K117" s="78" t="s">
        <v>532</v>
      </c>
      <c r="L117" s="135" t="s">
        <v>466</v>
      </c>
      <c r="M117" s="3"/>
    </row>
    <row r="118" spans="1:15" ht="40.799999999999997" x14ac:dyDescent="0.3">
      <c r="A118" s="76" t="s">
        <v>697</v>
      </c>
      <c r="B118" s="17" t="s">
        <v>698</v>
      </c>
      <c r="C118" s="89" t="s">
        <v>541</v>
      </c>
      <c r="D118" s="19"/>
      <c r="E118" s="19">
        <v>2.8</v>
      </c>
      <c r="F118" s="19"/>
      <c r="G118" s="19"/>
      <c r="H118" s="207" t="s">
        <v>157</v>
      </c>
      <c r="I118" s="207">
        <v>2015</v>
      </c>
      <c r="J118" s="19" t="s">
        <v>174</v>
      </c>
      <c r="K118" s="78" t="s">
        <v>532</v>
      </c>
      <c r="L118" s="135" t="s">
        <v>466</v>
      </c>
      <c r="M118" s="3"/>
    </row>
    <row r="119" spans="1:15" ht="42" customHeight="1" x14ac:dyDescent="0.3">
      <c r="A119" s="400" t="s">
        <v>699</v>
      </c>
      <c r="B119" s="401"/>
      <c r="C119" s="401"/>
      <c r="D119" s="401"/>
      <c r="E119" s="401"/>
      <c r="F119" s="401"/>
      <c r="G119" s="401"/>
      <c r="H119" s="401"/>
      <c r="I119" s="401"/>
      <c r="J119" s="401"/>
      <c r="K119" s="401"/>
      <c r="L119" s="402"/>
    </row>
    <row r="120" spans="1:15" ht="15" customHeight="1" x14ac:dyDescent="0.3">
      <c r="A120" s="390" t="s">
        <v>450</v>
      </c>
      <c r="B120" s="391"/>
      <c r="C120" s="391"/>
      <c r="D120" s="391"/>
      <c r="E120" s="391"/>
      <c r="F120" s="391"/>
      <c r="G120" s="391"/>
      <c r="H120" s="391"/>
      <c r="I120" s="391"/>
      <c r="J120" s="391"/>
      <c r="K120" s="391"/>
      <c r="L120" s="392"/>
      <c r="M120" s="114"/>
      <c r="N120" s="114"/>
      <c r="O120" s="114"/>
    </row>
    <row r="121" spans="1:15" ht="15.75" customHeight="1" thickBot="1" x14ac:dyDescent="0.35">
      <c r="A121" s="393"/>
      <c r="B121" s="394"/>
      <c r="C121" s="394"/>
      <c r="D121" s="394"/>
      <c r="E121" s="394"/>
      <c r="F121" s="394"/>
      <c r="G121" s="394"/>
      <c r="H121" s="394"/>
      <c r="I121" s="394"/>
      <c r="J121" s="394"/>
      <c r="K121" s="394"/>
      <c r="L121" s="395"/>
      <c r="M121" s="114"/>
      <c r="N121" s="114"/>
      <c r="O121" s="114"/>
    </row>
  </sheetData>
  <mergeCells count="19">
    <mergeCell ref="A1:L1"/>
    <mergeCell ref="A2:L2"/>
    <mergeCell ref="G3:L3"/>
    <mergeCell ref="A4:B4"/>
    <mergeCell ref="G4:L4"/>
    <mergeCell ref="H5:H6"/>
    <mergeCell ref="I5:I6"/>
    <mergeCell ref="J5:J6"/>
    <mergeCell ref="A120:L121"/>
    <mergeCell ref="C3:D3"/>
    <mergeCell ref="K5:K6"/>
    <mergeCell ref="L5:L6"/>
    <mergeCell ref="B23:G23"/>
    <mergeCell ref="B31:G31"/>
    <mergeCell ref="A119:L119"/>
    <mergeCell ref="C6:F6"/>
    <mergeCell ref="A5:A6"/>
    <mergeCell ref="B5:B6"/>
    <mergeCell ref="G5:G6"/>
  </mergeCells>
  <conditionalFormatting sqref="H29">
    <cfRule type="cellIs" dxfId="125" priority="118" operator="equal">
      <formula>"Yes"</formula>
    </cfRule>
    <cfRule type="cellIs" dxfId="124" priority="119" operator="equal">
      <formula>"Yes"</formula>
    </cfRule>
    <cfRule type="expression" dxfId="123" priority="120">
      <formula>MOD(Yes(),1)=0</formula>
    </cfRule>
  </conditionalFormatting>
  <conditionalFormatting sqref="H46">
    <cfRule type="cellIs" dxfId="122" priority="115" operator="equal">
      <formula>"Yes"</formula>
    </cfRule>
    <cfRule type="cellIs" dxfId="121" priority="116" operator="equal">
      <formula>"Yes"</formula>
    </cfRule>
    <cfRule type="expression" dxfId="120" priority="117">
      <formula>MOD(Yes(),1)=0</formula>
    </cfRule>
  </conditionalFormatting>
  <conditionalFormatting sqref="H47">
    <cfRule type="cellIs" dxfId="119" priority="112" operator="equal">
      <formula>"Yes"</formula>
    </cfRule>
    <cfRule type="cellIs" dxfId="118" priority="113" operator="equal">
      <formula>"Yes"</formula>
    </cfRule>
    <cfRule type="expression" dxfId="117" priority="114">
      <formula>MOD(Yes(),1)=0</formula>
    </cfRule>
  </conditionalFormatting>
  <conditionalFormatting sqref="H53">
    <cfRule type="cellIs" dxfId="116" priority="109" operator="equal">
      <formula>"Yes"</formula>
    </cfRule>
    <cfRule type="cellIs" dxfId="115" priority="110" operator="equal">
      <formula>"Yes"</formula>
    </cfRule>
    <cfRule type="expression" dxfId="114" priority="111">
      <formula>MOD(Yes(),1)=0</formula>
    </cfRule>
  </conditionalFormatting>
  <conditionalFormatting sqref="H66">
    <cfRule type="cellIs" dxfId="113" priority="106" operator="equal">
      <formula>"Yes"</formula>
    </cfRule>
    <cfRule type="cellIs" dxfId="112" priority="107" operator="equal">
      <formula>"Yes"</formula>
    </cfRule>
    <cfRule type="expression" dxfId="111" priority="108">
      <formula>MOD(Yes(),1)=0</formula>
    </cfRule>
  </conditionalFormatting>
  <conditionalFormatting sqref="H118">
    <cfRule type="cellIs" dxfId="110" priority="103" operator="equal">
      <formula>"Yes"</formula>
    </cfRule>
    <cfRule type="cellIs" dxfId="109" priority="104" operator="equal">
      <formula>"Yes"</formula>
    </cfRule>
    <cfRule type="expression" dxfId="108" priority="105">
      <formula>MOD(Yes(),1)=0</formula>
    </cfRule>
  </conditionalFormatting>
  <conditionalFormatting sqref="H59">
    <cfRule type="cellIs" dxfId="107" priority="100" operator="equal">
      <formula>"Yes"</formula>
    </cfRule>
    <cfRule type="cellIs" dxfId="106" priority="101" operator="equal">
      <formula>"Yes"</formula>
    </cfRule>
    <cfRule type="expression" dxfId="105" priority="102">
      <formula>MOD(Yes(),1)=0</formula>
    </cfRule>
  </conditionalFormatting>
  <conditionalFormatting sqref="H67">
    <cfRule type="cellIs" dxfId="104" priority="97" operator="equal">
      <formula>"Yes"</formula>
    </cfRule>
    <cfRule type="cellIs" dxfId="103" priority="98" operator="equal">
      <formula>"Yes"</formula>
    </cfRule>
    <cfRule type="expression" dxfId="102" priority="99">
      <formula>MOD(Yes(),1)=0</formula>
    </cfRule>
  </conditionalFormatting>
  <conditionalFormatting sqref="H58">
    <cfRule type="cellIs" dxfId="101" priority="94" operator="equal">
      <formula>"Yes"</formula>
    </cfRule>
    <cfRule type="cellIs" dxfId="100" priority="95" operator="equal">
      <formula>"Yes"</formula>
    </cfRule>
    <cfRule type="expression" dxfId="99" priority="96">
      <formula>MOD(Yes(),1)=0</formula>
    </cfRule>
  </conditionalFormatting>
  <conditionalFormatting sqref="H54">
    <cfRule type="cellIs" dxfId="98" priority="91" operator="equal">
      <formula>"Yes"</formula>
    </cfRule>
    <cfRule type="cellIs" dxfId="97" priority="92" operator="equal">
      <formula>"Yes"</formula>
    </cfRule>
    <cfRule type="expression" dxfId="96" priority="93">
      <formula>MOD(Yes(),1)=0</formula>
    </cfRule>
  </conditionalFormatting>
  <conditionalFormatting sqref="H115">
    <cfRule type="cellIs" dxfId="95" priority="88" operator="equal">
      <formula>"Yes"</formula>
    </cfRule>
    <cfRule type="cellIs" dxfId="94" priority="89" operator="equal">
      <formula>"Yes"</formula>
    </cfRule>
    <cfRule type="expression" dxfId="93" priority="90">
      <formula>MOD(Yes(),1)=0</formula>
    </cfRule>
  </conditionalFormatting>
  <conditionalFormatting sqref="H112">
    <cfRule type="cellIs" dxfId="92" priority="85" operator="equal">
      <formula>"Yes"</formula>
    </cfRule>
    <cfRule type="cellIs" dxfId="91" priority="86" operator="equal">
      <formula>"Yes"</formula>
    </cfRule>
    <cfRule type="expression" dxfId="90" priority="87">
      <formula>MOD(Yes(),1)=0</formula>
    </cfRule>
  </conditionalFormatting>
  <conditionalFormatting sqref="H102">
    <cfRule type="cellIs" dxfId="89" priority="82" operator="equal">
      <formula>"Yes"</formula>
    </cfRule>
    <cfRule type="cellIs" dxfId="88" priority="83" operator="equal">
      <formula>"Yes"</formula>
    </cfRule>
    <cfRule type="expression" dxfId="87" priority="84">
      <formula>MOD(Yes(),1)=0</formula>
    </cfRule>
  </conditionalFormatting>
  <conditionalFormatting sqref="H99">
    <cfRule type="cellIs" dxfId="86" priority="79" operator="equal">
      <formula>"Yes"</formula>
    </cfRule>
    <cfRule type="cellIs" dxfId="85" priority="80" operator="equal">
      <formula>"Yes"</formula>
    </cfRule>
    <cfRule type="expression" dxfId="84" priority="81">
      <formula>MOD(Yes(),1)=0</formula>
    </cfRule>
  </conditionalFormatting>
  <conditionalFormatting sqref="H98">
    <cfRule type="cellIs" dxfId="83" priority="76" operator="equal">
      <formula>"Yes"</formula>
    </cfRule>
    <cfRule type="cellIs" dxfId="82" priority="77" operator="equal">
      <formula>"Yes"</formula>
    </cfRule>
    <cfRule type="expression" dxfId="81" priority="78">
      <formula>MOD(Yes(),1)=0</formula>
    </cfRule>
  </conditionalFormatting>
  <conditionalFormatting sqref="H97">
    <cfRule type="cellIs" dxfId="80" priority="73" operator="equal">
      <formula>"Yes"</formula>
    </cfRule>
    <cfRule type="cellIs" dxfId="79" priority="74" operator="equal">
      <formula>"Yes"</formula>
    </cfRule>
    <cfRule type="expression" dxfId="78" priority="75">
      <formula>MOD(Yes(),1)=0</formula>
    </cfRule>
  </conditionalFormatting>
  <conditionalFormatting sqref="H96">
    <cfRule type="cellIs" dxfId="77" priority="70" operator="equal">
      <formula>"Yes"</formula>
    </cfRule>
    <cfRule type="cellIs" dxfId="76" priority="71" operator="equal">
      <formula>"Yes"</formula>
    </cfRule>
    <cfRule type="expression" dxfId="75" priority="72">
      <formula>MOD(Yes(),1)=0</formula>
    </cfRule>
  </conditionalFormatting>
  <conditionalFormatting sqref="H95">
    <cfRule type="cellIs" dxfId="74" priority="67" operator="equal">
      <formula>"Yes"</formula>
    </cfRule>
    <cfRule type="cellIs" dxfId="73" priority="68" operator="equal">
      <formula>"Yes"</formula>
    </cfRule>
    <cfRule type="expression" dxfId="72" priority="69">
      <formula>MOD(Yes(),1)=0</formula>
    </cfRule>
  </conditionalFormatting>
  <conditionalFormatting sqref="H94">
    <cfRule type="cellIs" dxfId="71" priority="64" operator="equal">
      <formula>"Yes"</formula>
    </cfRule>
    <cfRule type="cellIs" dxfId="70" priority="65" operator="equal">
      <formula>"Yes"</formula>
    </cfRule>
    <cfRule type="expression" dxfId="69" priority="66">
      <formula>MOD(Yes(),1)=0</formula>
    </cfRule>
  </conditionalFormatting>
  <conditionalFormatting sqref="H90">
    <cfRule type="cellIs" dxfId="68" priority="61" operator="equal">
      <formula>"Yes"</formula>
    </cfRule>
    <cfRule type="cellIs" dxfId="67" priority="62" operator="equal">
      <formula>"Yes"</formula>
    </cfRule>
    <cfRule type="expression" dxfId="66" priority="63">
      <formula>MOD(Yes(),1)=0</formula>
    </cfRule>
  </conditionalFormatting>
  <conditionalFormatting sqref="H82">
    <cfRule type="cellIs" dxfId="65" priority="58" operator="equal">
      <formula>"Yes"</formula>
    </cfRule>
    <cfRule type="cellIs" dxfId="64" priority="59" operator="equal">
      <formula>"Yes"</formula>
    </cfRule>
    <cfRule type="expression" dxfId="63" priority="60">
      <formula>MOD(Yes(),1)=0</formula>
    </cfRule>
  </conditionalFormatting>
  <conditionalFormatting sqref="H80">
    <cfRule type="cellIs" dxfId="62" priority="55" operator="equal">
      <formula>"Yes"</formula>
    </cfRule>
    <cfRule type="cellIs" dxfId="61" priority="56" operator="equal">
      <formula>"Yes"</formula>
    </cfRule>
    <cfRule type="expression" dxfId="60" priority="57">
      <formula>MOD(Yes(),1)=0</formula>
    </cfRule>
  </conditionalFormatting>
  <conditionalFormatting sqref="H79">
    <cfRule type="cellIs" dxfId="59" priority="52" operator="equal">
      <formula>"Yes"</formula>
    </cfRule>
    <cfRule type="cellIs" dxfId="58" priority="53" operator="equal">
      <formula>"Yes"</formula>
    </cfRule>
    <cfRule type="expression" dxfId="57" priority="54">
      <formula>MOD(Yes(),1)=0</formula>
    </cfRule>
  </conditionalFormatting>
  <conditionalFormatting sqref="H76">
    <cfRule type="cellIs" dxfId="56" priority="49" operator="equal">
      <formula>"Yes"</formula>
    </cfRule>
    <cfRule type="cellIs" dxfId="55" priority="50" operator="equal">
      <formula>"Yes"</formula>
    </cfRule>
    <cfRule type="expression" dxfId="54" priority="51">
      <formula>MOD(Yes(),1)=0</formula>
    </cfRule>
  </conditionalFormatting>
  <conditionalFormatting sqref="H75">
    <cfRule type="cellIs" dxfId="53" priority="46" operator="equal">
      <formula>"Yes"</formula>
    </cfRule>
    <cfRule type="cellIs" dxfId="52" priority="47" operator="equal">
      <formula>"Yes"</formula>
    </cfRule>
    <cfRule type="expression" dxfId="51" priority="48">
      <formula>MOD(Yes(),1)=0</formula>
    </cfRule>
  </conditionalFormatting>
  <conditionalFormatting sqref="H55">
    <cfRule type="cellIs" dxfId="50" priority="43" operator="equal">
      <formula>"Yes"</formula>
    </cfRule>
    <cfRule type="cellIs" dxfId="49" priority="44" operator="equal">
      <formula>"Yes"</formula>
    </cfRule>
    <cfRule type="expression" dxfId="48" priority="45">
      <formula>MOD(Yes(),1)=0</formula>
    </cfRule>
  </conditionalFormatting>
  <conditionalFormatting sqref="H49">
    <cfRule type="cellIs" dxfId="47" priority="40" operator="equal">
      <formula>"Yes"</formula>
    </cfRule>
    <cfRule type="cellIs" dxfId="46" priority="41" operator="equal">
      <formula>"Yes"</formula>
    </cfRule>
    <cfRule type="expression" dxfId="45" priority="42">
      <formula>MOD(Yes(),1)=0</formula>
    </cfRule>
  </conditionalFormatting>
  <conditionalFormatting sqref="H43">
    <cfRule type="cellIs" dxfId="44" priority="37" operator="equal">
      <formula>"Yes"</formula>
    </cfRule>
    <cfRule type="cellIs" dxfId="43" priority="38" operator="equal">
      <formula>"Yes"</formula>
    </cfRule>
    <cfRule type="expression" dxfId="42" priority="39">
      <formula>MOD(Yes(),1)=0</formula>
    </cfRule>
  </conditionalFormatting>
  <conditionalFormatting sqref="H42">
    <cfRule type="cellIs" dxfId="41" priority="34" operator="equal">
      <formula>"Yes"</formula>
    </cfRule>
    <cfRule type="cellIs" dxfId="40" priority="35" operator="equal">
      <formula>"Yes"</formula>
    </cfRule>
    <cfRule type="expression" dxfId="39" priority="36">
      <formula>MOD(Yes(),1)=0</formula>
    </cfRule>
  </conditionalFormatting>
  <conditionalFormatting sqref="H37">
    <cfRule type="cellIs" dxfId="38" priority="31" operator="equal">
      <formula>"Yes"</formula>
    </cfRule>
    <cfRule type="cellIs" dxfId="37" priority="32" operator="equal">
      <formula>"Yes"</formula>
    </cfRule>
    <cfRule type="expression" dxfId="36" priority="33">
      <formula>MOD(Yes(),1)=0</formula>
    </cfRule>
  </conditionalFormatting>
  <conditionalFormatting sqref="H33">
    <cfRule type="cellIs" dxfId="35" priority="28" operator="equal">
      <formula>"Yes"</formula>
    </cfRule>
    <cfRule type="cellIs" dxfId="34" priority="29" operator="equal">
      <formula>"Yes"</formula>
    </cfRule>
    <cfRule type="expression" dxfId="33" priority="30">
      <formula>MOD(Yes(),1)=0</formula>
    </cfRule>
  </conditionalFormatting>
  <conditionalFormatting sqref="H27">
    <cfRule type="cellIs" dxfId="32" priority="25" operator="equal">
      <formula>"Yes"</formula>
    </cfRule>
    <cfRule type="cellIs" dxfId="31" priority="26" operator="equal">
      <formula>"Yes"</formula>
    </cfRule>
    <cfRule type="expression" dxfId="30" priority="27">
      <formula>MOD(Yes(),1)=0</formula>
    </cfRule>
  </conditionalFormatting>
  <conditionalFormatting sqref="H26">
    <cfRule type="cellIs" dxfId="29" priority="22" operator="equal">
      <formula>"Yes"</formula>
    </cfRule>
    <cfRule type="cellIs" dxfId="28" priority="23" operator="equal">
      <formula>"Yes"</formula>
    </cfRule>
    <cfRule type="expression" dxfId="27" priority="24">
      <formula>MOD(Yes(),1)=0</formula>
    </cfRule>
  </conditionalFormatting>
  <conditionalFormatting sqref="H24">
    <cfRule type="cellIs" dxfId="26" priority="19" operator="equal">
      <formula>"Yes"</formula>
    </cfRule>
    <cfRule type="cellIs" dxfId="25" priority="20" operator="equal">
      <formula>"Yes"</formula>
    </cfRule>
    <cfRule type="expression" dxfId="24" priority="21">
      <formula>MOD(Yes(),1)=0</formula>
    </cfRule>
  </conditionalFormatting>
  <conditionalFormatting sqref="H22">
    <cfRule type="cellIs" dxfId="23" priority="16" operator="equal">
      <formula>"Yes"</formula>
    </cfRule>
    <cfRule type="cellIs" dxfId="22" priority="17" operator="equal">
      <formula>"Yes"</formula>
    </cfRule>
    <cfRule type="expression" dxfId="21" priority="18">
      <formula>MOD(Yes(),1)=0</formula>
    </cfRule>
  </conditionalFormatting>
  <conditionalFormatting sqref="H21">
    <cfRule type="cellIs" dxfId="20" priority="13" operator="equal">
      <formula>"Yes"</formula>
    </cfRule>
    <cfRule type="cellIs" dxfId="19" priority="14" operator="equal">
      <formula>"Yes"</formula>
    </cfRule>
    <cfRule type="expression" dxfId="18" priority="15">
      <formula>MOD(Yes(),1)=0</formula>
    </cfRule>
  </conditionalFormatting>
  <conditionalFormatting sqref="H20">
    <cfRule type="cellIs" dxfId="17" priority="10" operator="equal">
      <formula>"Yes"</formula>
    </cfRule>
    <cfRule type="cellIs" dxfId="16" priority="11" operator="equal">
      <formula>"Yes"</formula>
    </cfRule>
    <cfRule type="expression" dxfId="15" priority="12">
      <formula>MOD(Yes(),1)=0</formula>
    </cfRule>
  </conditionalFormatting>
  <conditionalFormatting sqref="H19">
    <cfRule type="cellIs" dxfId="14" priority="7" operator="equal">
      <formula>"Yes"</formula>
    </cfRule>
    <cfRule type="cellIs" dxfId="13" priority="8" operator="equal">
      <formula>"Yes"</formula>
    </cfRule>
    <cfRule type="expression" dxfId="12" priority="9">
      <formula>MOD(Yes(),1)=0</formula>
    </cfRule>
  </conditionalFormatting>
  <conditionalFormatting sqref="H18">
    <cfRule type="cellIs" dxfId="11" priority="4" operator="equal">
      <formula>"Yes"</formula>
    </cfRule>
    <cfRule type="cellIs" dxfId="10" priority="5" operator="equal">
      <formula>"Yes"</formula>
    </cfRule>
    <cfRule type="expression" dxfId="9" priority="6">
      <formula>MOD(Yes(),1)=0</formula>
    </cfRule>
  </conditionalFormatting>
  <conditionalFormatting sqref="H9">
    <cfRule type="cellIs" dxfId="8" priority="1" operator="equal">
      <formula>"Yes"</formula>
    </cfRule>
    <cfRule type="cellIs" dxfId="7" priority="2" operator="equal">
      <formula>"Yes"</formula>
    </cfRule>
    <cfRule type="expression" dxfId="6" priority="3">
      <formula>MOD(Yes(),1)=0</formula>
    </cfRule>
  </conditionalFormatting>
  <pageMargins left="0.7" right="0.7" top="0.75" bottom="0.75" header="0.3" footer="0.3"/>
  <pageSetup paperSize="5" scale="58"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S186"/>
  <sheetViews>
    <sheetView workbookViewId="0">
      <pane ySplit="6" topLeftCell="A7" activePane="bottomLeft" state="frozen"/>
      <selection pane="bottomLeft" activeCell="B16" sqref="B16"/>
    </sheetView>
  </sheetViews>
  <sheetFormatPr defaultColWidth="9.109375" defaultRowHeight="14.4" x14ac:dyDescent="0.3"/>
  <cols>
    <col min="1" max="1" width="2.33203125" style="29" customWidth="1"/>
    <col min="2" max="2" width="19.6640625" style="29" customWidth="1"/>
    <col min="3" max="3" width="8.44140625" style="29" customWidth="1"/>
    <col min="4" max="4" width="9.5546875" style="29" customWidth="1"/>
    <col min="5" max="5" width="8.44140625" style="29" customWidth="1"/>
    <col min="6" max="6" width="10.6640625" style="29" customWidth="1"/>
    <col min="7" max="7" width="14" style="29" customWidth="1"/>
    <col min="8" max="8" width="11" style="29" customWidth="1"/>
    <col min="9" max="9" width="8.88671875" style="29" customWidth="1"/>
    <col min="10" max="10" width="8.5546875" style="29" customWidth="1"/>
    <col min="11" max="11" width="5.44140625" style="29" customWidth="1"/>
    <col min="12" max="13" width="6.6640625" style="29" customWidth="1"/>
    <col min="14" max="14" width="20.6640625" style="29" customWidth="1"/>
    <col min="15" max="15" width="8" style="29" customWidth="1"/>
    <col min="16" max="16" width="15.6640625" style="29" customWidth="1"/>
    <col min="17" max="16384" width="9.109375" style="29"/>
  </cols>
  <sheetData>
    <row r="1" spans="1:19" ht="25.5" customHeight="1" x14ac:dyDescent="0.3">
      <c r="A1" s="344" t="s">
        <v>700</v>
      </c>
      <c r="B1" s="345"/>
      <c r="C1" s="345"/>
      <c r="D1" s="345"/>
      <c r="E1" s="345"/>
      <c r="F1" s="345"/>
      <c r="G1" s="345"/>
      <c r="H1" s="345"/>
      <c r="I1" s="345"/>
      <c r="J1" s="345"/>
      <c r="K1" s="345"/>
      <c r="L1" s="345"/>
      <c r="M1" s="345"/>
      <c r="N1" s="345"/>
      <c r="O1" s="345"/>
      <c r="P1" s="346"/>
    </row>
    <row r="2" spans="1:19" ht="16.5" customHeight="1" x14ac:dyDescent="0.3">
      <c r="A2" s="428" t="s">
        <v>701</v>
      </c>
      <c r="B2" s="429"/>
      <c r="C2" s="429"/>
      <c r="D2" s="429"/>
      <c r="E2" s="429"/>
      <c r="F2" s="429"/>
      <c r="G2" s="429"/>
      <c r="H2" s="429"/>
      <c r="I2" s="429"/>
      <c r="J2" s="429"/>
      <c r="K2" s="429"/>
      <c r="L2" s="429"/>
      <c r="M2" s="429"/>
      <c r="N2" s="429"/>
      <c r="O2" s="429"/>
      <c r="P2" s="430"/>
    </row>
    <row r="3" spans="1:19" ht="18" customHeight="1" x14ac:dyDescent="0.3">
      <c r="A3" s="158"/>
      <c r="B3" s="30"/>
      <c r="C3" s="31"/>
      <c r="D3" s="435" t="s">
        <v>73</v>
      </c>
      <c r="E3" s="436"/>
      <c r="F3" s="437"/>
      <c r="G3" s="28" t="s">
        <v>132</v>
      </c>
      <c r="H3" s="431" t="s">
        <v>108</v>
      </c>
      <c r="I3" s="432"/>
      <c r="J3" s="432"/>
      <c r="K3" s="32"/>
      <c r="L3" s="33"/>
      <c r="M3" s="33"/>
      <c r="N3" s="30"/>
      <c r="O3" s="30"/>
      <c r="P3" s="159"/>
    </row>
    <row r="4" spans="1:19" ht="22.5" customHeight="1" x14ac:dyDescent="0.3">
      <c r="A4" s="160"/>
      <c r="B4" s="433"/>
      <c r="C4" s="434"/>
      <c r="D4" s="53" t="s">
        <v>133</v>
      </c>
      <c r="E4" s="54" t="s">
        <v>702</v>
      </c>
      <c r="F4" s="208" t="s">
        <v>135</v>
      </c>
      <c r="G4" s="98" t="s">
        <v>136</v>
      </c>
      <c r="H4" s="125" t="s">
        <v>137</v>
      </c>
      <c r="I4" s="55" t="s">
        <v>138</v>
      </c>
      <c r="J4" s="56" t="s">
        <v>139</v>
      </c>
      <c r="K4" s="438" t="s">
        <v>89</v>
      </c>
      <c r="L4" s="439"/>
      <c r="M4" s="440"/>
      <c r="N4" s="367"/>
      <c r="O4" s="367"/>
      <c r="P4" s="368"/>
    </row>
    <row r="5" spans="1:19" ht="40.5" customHeight="1" x14ac:dyDescent="0.3">
      <c r="A5" s="422" t="s">
        <v>141</v>
      </c>
      <c r="B5" s="423"/>
      <c r="C5" s="426" t="s">
        <v>142</v>
      </c>
      <c r="D5" s="152" t="s">
        <v>703</v>
      </c>
      <c r="E5" s="153" t="s">
        <v>704</v>
      </c>
      <c r="F5" s="129" t="s">
        <v>145</v>
      </c>
      <c r="G5" s="154" t="s">
        <v>705</v>
      </c>
      <c r="H5" s="131" t="s">
        <v>145</v>
      </c>
      <c r="I5" s="155" t="s">
        <v>703</v>
      </c>
      <c r="J5" s="156" t="s">
        <v>706</v>
      </c>
      <c r="K5" s="157" t="s">
        <v>707</v>
      </c>
      <c r="L5" s="46" t="s">
        <v>708</v>
      </c>
      <c r="M5" s="46" t="s">
        <v>709</v>
      </c>
      <c r="N5" s="426" t="s">
        <v>151</v>
      </c>
      <c r="O5" s="426" t="s">
        <v>710</v>
      </c>
      <c r="P5" s="441" t="s">
        <v>711</v>
      </c>
    </row>
    <row r="6" spans="1:19" ht="19.5" customHeight="1" thickBot="1" x14ac:dyDescent="0.35">
      <c r="A6" s="424"/>
      <c r="B6" s="425"/>
      <c r="C6" s="427"/>
      <c r="D6" s="443" t="s">
        <v>154</v>
      </c>
      <c r="E6" s="444"/>
      <c r="F6" s="444"/>
      <c r="G6" s="444"/>
      <c r="H6" s="444"/>
      <c r="I6" s="444"/>
      <c r="J6" s="444"/>
      <c r="K6" s="444"/>
      <c r="L6" s="444"/>
      <c r="M6" s="445"/>
      <c r="N6" s="427"/>
      <c r="O6" s="427"/>
      <c r="P6" s="442"/>
    </row>
    <row r="7" spans="1:19" ht="40.5" customHeight="1" x14ac:dyDescent="0.3">
      <c r="A7" s="161"/>
      <c r="B7" s="97" t="s">
        <v>464</v>
      </c>
      <c r="C7" s="34" t="s">
        <v>465</v>
      </c>
      <c r="D7" s="35"/>
      <c r="E7" s="35"/>
      <c r="F7" s="35">
        <v>60</v>
      </c>
      <c r="G7" s="36"/>
      <c r="H7" s="35">
        <v>20</v>
      </c>
      <c r="I7" s="36"/>
      <c r="J7" s="36"/>
      <c r="K7" s="35">
        <v>29</v>
      </c>
      <c r="L7" s="36"/>
      <c r="M7" s="35"/>
      <c r="N7" s="35" t="s">
        <v>712</v>
      </c>
      <c r="O7" s="57" t="s">
        <v>162</v>
      </c>
      <c r="P7" s="162" t="s">
        <v>713</v>
      </c>
      <c r="R7" s="50"/>
      <c r="S7" s="119"/>
    </row>
    <row r="8" spans="1:19" ht="15" customHeight="1" x14ac:dyDescent="0.3">
      <c r="A8" s="163"/>
      <c r="B8" s="92" t="s">
        <v>714</v>
      </c>
      <c r="C8" s="37" t="s">
        <v>715</v>
      </c>
      <c r="D8" s="38"/>
      <c r="E8" s="38"/>
      <c r="F8" s="38">
        <v>970</v>
      </c>
      <c r="G8" s="39"/>
      <c r="H8" s="38">
        <v>1400</v>
      </c>
      <c r="I8" s="39"/>
      <c r="J8" s="39"/>
      <c r="K8" s="38"/>
      <c r="L8" s="39"/>
      <c r="M8" s="38"/>
      <c r="N8" s="38" t="s">
        <v>716</v>
      </c>
      <c r="O8" s="58" t="s">
        <v>162</v>
      </c>
      <c r="P8" s="164" t="s">
        <v>717</v>
      </c>
    </row>
    <row r="9" spans="1:19" ht="15" customHeight="1" x14ac:dyDescent="0.3">
      <c r="A9" s="163"/>
      <c r="B9" s="92" t="s">
        <v>718</v>
      </c>
      <c r="C9" s="40" t="s">
        <v>719</v>
      </c>
      <c r="D9" s="38"/>
      <c r="E9" s="38">
        <v>4</v>
      </c>
      <c r="F9" s="38">
        <v>70</v>
      </c>
      <c r="G9" s="38">
        <v>140</v>
      </c>
      <c r="H9" s="38">
        <v>150000</v>
      </c>
      <c r="I9" s="39"/>
      <c r="J9" s="39"/>
      <c r="K9" s="38"/>
      <c r="L9" s="39"/>
      <c r="M9" s="38"/>
      <c r="N9" s="38"/>
      <c r="O9" s="113" t="s">
        <v>157</v>
      </c>
      <c r="P9" s="164" t="s">
        <v>720</v>
      </c>
    </row>
    <row r="10" spans="1:19" ht="24" customHeight="1" x14ac:dyDescent="0.3">
      <c r="A10" s="163"/>
      <c r="B10" s="92" t="s">
        <v>721</v>
      </c>
      <c r="C10" s="40" t="s">
        <v>722</v>
      </c>
      <c r="D10" s="38"/>
      <c r="E10" s="38">
        <v>510</v>
      </c>
      <c r="F10" s="38">
        <v>23</v>
      </c>
      <c r="G10" s="38">
        <v>1900</v>
      </c>
      <c r="H10" s="38"/>
      <c r="I10" s="39"/>
      <c r="J10" s="39"/>
      <c r="K10" s="38"/>
      <c r="L10" s="39"/>
      <c r="M10" s="38"/>
      <c r="N10" s="38"/>
      <c r="O10" s="58" t="s">
        <v>174</v>
      </c>
      <c r="P10" s="164" t="s">
        <v>723</v>
      </c>
    </row>
    <row r="11" spans="1:19" ht="15" customHeight="1" x14ac:dyDescent="0.3">
      <c r="A11" s="163"/>
      <c r="B11" s="92" t="s">
        <v>724</v>
      </c>
      <c r="C11" s="37" t="s">
        <v>725</v>
      </c>
      <c r="D11" s="38"/>
      <c r="E11" s="38">
        <v>3100</v>
      </c>
      <c r="F11" s="38">
        <v>2000</v>
      </c>
      <c r="G11" s="38">
        <v>1100000</v>
      </c>
      <c r="H11" s="38">
        <v>300000</v>
      </c>
      <c r="I11" s="39"/>
      <c r="J11" s="39"/>
      <c r="K11" s="38"/>
      <c r="L11" s="39"/>
      <c r="M11" s="38"/>
      <c r="N11" s="37" t="s">
        <v>726</v>
      </c>
      <c r="O11" s="58" t="s">
        <v>174</v>
      </c>
      <c r="P11" s="165" t="s">
        <v>727</v>
      </c>
    </row>
    <row r="12" spans="1:19" ht="15" customHeight="1" x14ac:dyDescent="0.3">
      <c r="A12" s="163"/>
      <c r="B12" s="92" t="s">
        <v>728</v>
      </c>
      <c r="C12" s="37" t="s">
        <v>729</v>
      </c>
      <c r="D12" s="38"/>
      <c r="E12" s="38">
        <v>3500</v>
      </c>
      <c r="F12" s="38">
        <v>8100</v>
      </c>
      <c r="G12" s="38">
        <v>850000</v>
      </c>
      <c r="H12" s="38"/>
      <c r="I12" s="39"/>
      <c r="J12" s="39"/>
      <c r="K12" s="38"/>
      <c r="L12" s="39"/>
      <c r="M12" s="38"/>
      <c r="N12" s="38"/>
      <c r="O12" s="58" t="s">
        <v>174</v>
      </c>
      <c r="P12" s="164" t="s">
        <v>730</v>
      </c>
    </row>
    <row r="13" spans="1:19" ht="15" customHeight="1" x14ac:dyDescent="0.3">
      <c r="A13" s="163"/>
      <c r="B13" s="92" t="s">
        <v>467</v>
      </c>
      <c r="C13" s="37" t="s">
        <v>468</v>
      </c>
      <c r="D13" s="38"/>
      <c r="E13" s="38"/>
      <c r="F13" s="38"/>
      <c r="G13" s="38"/>
      <c r="H13" s="38">
        <v>1</v>
      </c>
      <c r="I13" s="39"/>
      <c r="J13" s="39"/>
      <c r="K13" s="38"/>
      <c r="L13" s="39"/>
      <c r="M13" s="38"/>
      <c r="N13" s="38" t="s">
        <v>731</v>
      </c>
      <c r="O13" s="58" t="s">
        <v>162</v>
      </c>
      <c r="P13" s="165" t="s">
        <v>732</v>
      </c>
    </row>
    <row r="14" spans="1:19" ht="24" customHeight="1" x14ac:dyDescent="0.3">
      <c r="A14" s="163"/>
      <c r="B14" s="92" t="s">
        <v>733</v>
      </c>
      <c r="C14" s="37" t="s">
        <v>734</v>
      </c>
      <c r="D14" s="38"/>
      <c r="E14" s="38">
        <v>8.0000000000000002E-3</v>
      </c>
      <c r="F14" s="42">
        <v>2800</v>
      </c>
      <c r="G14" s="38">
        <v>0.3</v>
      </c>
      <c r="H14" s="38">
        <v>1500</v>
      </c>
      <c r="I14" s="39"/>
      <c r="J14" s="39"/>
      <c r="K14" s="38"/>
      <c r="L14" s="39"/>
      <c r="M14" s="38"/>
      <c r="N14" s="38" t="s">
        <v>735</v>
      </c>
      <c r="O14" s="112" t="s">
        <v>157</v>
      </c>
      <c r="P14" s="164" t="s">
        <v>736</v>
      </c>
    </row>
    <row r="15" spans="1:19" ht="57" customHeight="1" x14ac:dyDescent="0.3">
      <c r="A15" s="163"/>
      <c r="B15" s="92" t="s">
        <v>737</v>
      </c>
      <c r="C15" s="37" t="s">
        <v>470</v>
      </c>
      <c r="D15" s="38"/>
      <c r="E15" s="38"/>
      <c r="F15" s="42">
        <v>420</v>
      </c>
      <c r="G15" s="41"/>
      <c r="H15" s="38">
        <v>290</v>
      </c>
      <c r="I15" s="39"/>
      <c r="J15" s="39"/>
      <c r="K15" s="38"/>
      <c r="L15" s="39"/>
      <c r="M15" s="38"/>
      <c r="N15" s="38" t="s">
        <v>738</v>
      </c>
      <c r="O15" s="58" t="s">
        <v>162</v>
      </c>
      <c r="P15" s="164" t="s">
        <v>739</v>
      </c>
    </row>
    <row r="16" spans="1:19" ht="22.5" customHeight="1" x14ac:dyDescent="0.3">
      <c r="A16" s="163"/>
      <c r="B16" s="92" t="s">
        <v>1152</v>
      </c>
      <c r="C16" s="37" t="s">
        <v>479</v>
      </c>
      <c r="D16" s="38"/>
      <c r="E16" s="38">
        <v>6500</v>
      </c>
      <c r="F16" s="42"/>
      <c r="G16" s="41">
        <v>8000</v>
      </c>
      <c r="H16" s="38"/>
      <c r="I16" s="39"/>
      <c r="J16" s="39"/>
      <c r="K16" s="38"/>
      <c r="L16" s="39"/>
      <c r="M16" s="38"/>
      <c r="N16" s="38"/>
      <c r="O16" s="58" t="s">
        <v>174</v>
      </c>
      <c r="P16" s="164" t="s">
        <v>1153</v>
      </c>
    </row>
    <row r="17" spans="1:17" ht="15" customHeight="1" x14ac:dyDescent="0.3">
      <c r="A17" s="163"/>
      <c r="B17" s="92" t="s">
        <v>740</v>
      </c>
      <c r="C17" s="42" t="s">
        <v>741</v>
      </c>
      <c r="D17" s="38"/>
      <c r="E17" s="43"/>
      <c r="F17" s="38">
        <v>12</v>
      </c>
      <c r="G17" s="43"/>
      <c r="H17" s="38">
        <v>2.2000000000000002</v>
      </c>
      <c r="I17" s="39"/>
      <c r="J17" s="39"/>
      <c r="K17" s="38"/>
      <c r="L17" s="39"/>
      <c r="M17" s="38"/>
      <c r="N17" s="38"/>
      <c r="O17" s="58" t="s">
        <v>162</v>
      </c>
      <c r="P17" s="164" t="s">
        <v>739</v>
      </c>
    </row>
    <row r="18" spans="1:17" ht="27" customHeight="1" x14ac:dyDescent="0.3">
      <c r="A18" s="163"/>
      <c r="B18" s="92" t="s">
        <v>742</v>
      </c>
      <c r="C18" s="42" t="s">
        <v>743</v>
      </c>
      <c r="D18" s="38"/>
      <c r="E18" s="38">
        <v>7</v>
      </c>
      <c r="F18" s="38">
        <v>10</v>
      </c>
      <c r="G18" s="38">
        <v>150</v>
      </c>
      <c r="H18" s="43"/>
      <c r="I18" s="39"/>
      <c r="J18" s="39"/>
      <c r="K18" s="38"/>
      <c r="L18" s="39"/>
      <c r="M18" s="38"/>
      <c r="N18" s="38" t="s">
        <v>744</v>
      </c>
      <c r="O18" s="58" t="s">
        <v>174</v>
      </c>
      <c r="P18" s="164" t="s">
        <v>745</v>
      </c>
    </row>
    <row r="19" spans="1:17" ht="27" customHeight="1" x14ac:dyDescent="0.3">
      <c r="A19" s="163"/>
      <c r="B19" s="92" t="s">
        <v>746</v>
      </c>
      <c r="C19" s="42" t="s">
        <v>747</v>
      </c>
      <c r="D19" s="38"/>
      <c r="E19" s="38">
        <v>7</v>
      </c>
      <c r="F19" s="42">
        <v>350</v>
      </c>
      <c r="G19" s="38">
        <v>150</v>
      </c>
      <c r="H19" s="43"/>
      <c r="I19" s="39"/>
      <c r="J19" s="39"/>
      <c r="K19" s="38"/>
      <c r="L19" s="39"/>
      <c r="M19" s="38"/>
      <c r="N19" s="38" t="s">
        <v>748</v>
      </c>
      <c r="O19" s="58" t="s">
        <v>174</v>
      </c>
      <c r="P19" s="164" t="s">
        <v>745</v>
      </c>
    </row>
    <row r="20" spans="1:17" ht="15" customHeight="1" x14ac:dyDescent="0.3">
      <c r="A20" s="163"/>
      <c r="B20" s="92" t="s">
        <v>749</v>
      </c>
      <c r="C20" s="42" t="s">
        <v>750</v>
      </c>
      <c r="D20" s="38"/>
      <c r="E20" s="44"/>
      <c r="F20" s="38">
        <v>1900</v>
      </c>
      <c r="G20" s="44"/>
      <c r="H20" s="38">
        <v>20</v>
      </c>
      <c r="I20" s="39"/>
      <c r="J20" s="39"/>
      <c r="K20" s="38"/>
      <c r="L20" s="39"/>
      <c r="M20" s="38"/>
      <c r="N20" s="38"/>
      <c r="O20" s="58" t="s">
        <v>162</v>
      </c>
      <c r="P20" s="164" t="s">
        <v>739</v>
      </c>
    </row>
    <row r="21" spans="1:17" ht="15" customHeight="1" x14ac:dyDescent="0.3">
      <c r="A21" s="163"/>
      <c r="B21" s="92" t="s">
        <v>487</v>
      </c>
      <c r="C21" s="42" t="s">
        <v>488</v>
      </c>
      <c r="D21" s="38"/>
      <c r="E21" s="38"/>
      <c r="F21" s="38">
        <v>0.05</v>
      </c>
      <c r="G21" s="38"/>
      <c r="H21" s="38"/>
      <c r="I21" s="39"/>
      <c r="J21" s="39"/>
      <c r="K21" s="38"/>
      <c r="L21" s="39"/>
      <c r="M21" s="38"/>
      <c r="N21" s="38" t="s">
        <v>751</v>
      </c>
      <c r="O21" s="58" t="s">
        <v>162</v>
      </c>
      <c r="P21" s="164" t="s">
        <v>752</v>
      </c>
    </row>
    <row r="22" spans="1:17" ht="27" customHeight="1" x14ac:dyDescent="0.3">
      <c r="A22" s="163"/>
      <c r="B22" s="92" t="s">
        <v>489</v>
      </c>
      <c r="C22" s="42" t="s">
        <v>490</v>
      </c>
      <c r="D22" s="38"/>
      <c r="E22" s="38"/>
      <c r="F22" s="42">
        <v>5300</v>
      </c>
      <c r="G22" s="38"/>
      <c r="H22" s="38"/>
      <c r="I22" s="39"/>
      <c r="J22" s="39"/>
      <c r="K22" s="38"/>
      <c r="L22" s="39"/>
      <c r="M22" s="38"/>
      <c r="N22" s="42"/>
      <c r="O22" s="58" t="s">
        <v>162</v>
      </c>
      <c r="P22" s="164" t="s">
        <v>753</v>
      </c>
    </row>
    <row r="23" spans="1:17" ht="27" customHeight="1" x14ac:dyDescent="0.3">
      <c r="A23" s="163"/>
      <c r="B23" s="92" t="s">
        <v>754</v>
      </c>
      <c r="C23" s="42" t="s">
        <v>755</v>
      </c>
      <c r="D23" s="38"/>
      <c r="E23" s="38">
        <v>640</v>
      </c>
      <c r="F23" s="38"/>
      <c r="G23" s="38">
        <v>8200</v>
      </c>
      <c r="H23" s="38"/>
      <c r="I23" s="39"/>
      <c r="J23" s="39"/>
      <c r="K23" s="38"/>
      <c r="L23" s="39"/>
      <c r="M23" s="38"/>
      <c r="N23" s="38"/>
      <c r="O23" s="58" t="s">
        <v>174</v>
      </c>
      <c r="P23" s="164" t="s">
        <v>756</v>
      </c>
    </row>
    <row r="24" spans="1:17" ht="24" x14ac:dyDescent="0.3">
      <c r="A24" s="163"/>
      <c r="B24" s="92" t="s">
        <v>171</v>
      </c>
      <c r="C24" s="42" t="s">
        <v>172</v>
      </c>
      <c r="D24" s="43"/>
      <c r="E24" s="38"/>
      <c r="F24" s="38">
        <v>21000</v>
      </c>
      <c r="G24" s="38" t="s">
        <v>757</v>
      </c>
      <c r="H24" s="38">
        <v>25000</v>
      </c>
      <c r="I24" s="43"/>
      <c r="J24" s="43"/>
      <c r="K24" s="43"/>
      <c r="L24" s="43"/>
      <c r="M24" s="43"/>
      <c r="N24" s="42"/>
      <c r="O24" s="58" t="s">
        <v>174</v>
      </c>
      <c r="P24" s="164" t="s">
        <v>758</v>
      </c>
      <c r="Q24" s="45"/>
    </row>
    <row r="25" spans="1:17" x14ac:dyDescent="0.3">
      <c r="A25" s="163"/>
      <c r="B25" s="92" t="s">
        <v>759</v>
      </c>
      <c r="C25" s="42" t="s">
        <v>760</v>
      </c>
      <c r="D25" s="43"/>
      <c r="E25" s="38">
        <v>340</v>
      </c>
      <c r="F25" s="38">
        <v>12</v>
      </c>
      <c r="G25" s="38">
        <v>350</v>
      </c>
      <c r="H25" s="38"/>
      <c r="I25" s="43"/>
      <c r="J25" s="43"/>
      <c r="K25" s="43"/>
      <c r="L25" s="43"/>
      <c r="M25" s="43"/>
      <c r="N25" s="42"/>
      <c r="O25" s="58" t="s">
        <v>174</v>
      </c>
      <c r="P25" s="164" t="s">
        <v>727</v>
      </c>
      <c r="Q25" s="45"/>
    </row>
    <row r="26" spans="1:17" x14ac:dyDescent="0.3">
      <c r="A26" s="163"/>
      <c r="B26" s="92" t="s">
        <v>761</v>
      </c>
      <c r="C26" s="42" t="s">
        <v>762</v>
      </c>
      <c r="D26" s="43"/>
      <c r="E26" s="38">
        <v>920</v>
      </c>
      <c r="F26" s="38">
        <v>3000</v>
      </c>
      <c r="G26" s="38">
        <v>7400</v>
      </c>
      <c r="H26" s="38">
        <v>1000</v>
      </c>
      <c r="I26" s="43"/>
      <c r="J26" s="43"/>
      <c r="K26" s="43"/>
      <c r="L26" s="43"/>
      <c r="M26" s="43"/>
      <c r="N26" s="42"/>
      <c r="O26" s="58" t="s">
        <v>174</v>
      </c>
      <c r="P26" s="164" t="s">
        <v>763</v>
      </c>
      <c r="Q26" s="45"/>
    </row>
    <row r="27" spans="1:17" ht="24" x14ac:dyDescent="0.3">
      <c r="A27" s="163"/>
      <c r="B27" s="92" t="s">
        <v>764</v>
      </c>
      <c r="C27" s="42" t="s">
        <v>765</v>
      </c>
      <c r="D27" s="43"/>
      <c r="E27" s="38">
        <v>140000</v>
      </c>
      <c r="F27" s="38">
        <v>9000</v>
      </c>
      <c r="G27" s="38">
        <v>5000000</v>
      </c>
      <c r="H27" s="38"/>
      <c r="I27" s="43"/>
      <c r="J27" s="43"/>
      <c r="K27" s="43"/>
      <c r="L27" s="43"/>
      <c r="M27" s="43"/>
      <c r="N27" s="38"/>
      <c r="O27" s="58" t="s">
        <v>174</v>
      </c>
      <c r="P27" s="164" t="s">
        <v>766</v>
      </c>
      <c r="Q27" s="45"/>
    </row>
    <row r="28" spans="1:17" x14ac:dyDescent="0.3">
      <c r="A28" s="163"/>
      <c r="B28" s="92" t="s">
        <v>767</v>
      </c>
      <c r="C28" s="42" t="s">
        <v>768</v>
      </c>
      <c r="D28" s="43"/>
      <c r="E28" s="38">
        <v>3500</v>
      </c>
      <c r="F28" s="38">
        <v>500</v>
      </c>
      <c r="G28" s="38">
        <v>290000</v>
      </c>
      <c r="H28" s="38">
        <v>750</v>
      </c>
      <c r="I28" s="43"/>
      <c r="J28" s="43"/>
      <c r="K28" s="43"/>
      <c r="L28" s="43"/>
      <c r="M28" s="43"/>
      <c r="N28" s="38" t="s">
        <v>769</v>
      </c>
      <c r="O28" s="58" t="s">
        <v>174</v>
      </c>
      <c r="P28" s="164" t="s">
        <v>770</v>
      </c>
      <c r="Q28" s="45"/>
    </row>
    <row r="29" spans="1:17" ht="24" x14ac:dyDescent="0.3">
      <c r="A29" s="163"/>
      <c r="B29" s="92" t="s">
        <v>771</v>
      </c>
      <c r="C29" s="42" t="s">
        <v>772</v>
      </c>
      <c r="D29" s="43"/>
      <c r="E29" s="38">
        <v>0.2</v>
      </c>
      <c r="F29" s="38"/>
      <c r="G29" s="38">
        <v>2</v>
      </c>
      <c r="H29" s="38"/>
      <c r="I29" s="43"/>
      <c r="J29" s="43"/>
      <c r="K29" s="43"/>
      <c r="L29" s="43"/>
      <c r="M29" s="43"/>
      <c r="N29" s="38" t="s">
        <v>773</v>
      </c>
      <c r="O29" s="58" t="s">
        <v>157</v>
      </c>
      <c r="P29" s="164" t="s">
        <v>774</v>
      </c>
      <c r="Q29" s="45"/>
    </row>
    <row r="30" spans="1:17" ht="24" x14ac:dyDescent="0.3">
      <c r="A30" s="163"/>
      <c r="B30" s="92" t="s">
        <v>775</v>
      </c>
      <c r="C30" s="42" t="s">
        <v>776</v>
      </c>
      <c r="D30" s="43"/>
      <c r="E30" s="38">
        <v>580</v>
      </c>
      <c r="F30" s="38">
        <v>20</v>
      </c>
      <c r="G30" s="38">
        <v>860</v>
      </c>
      <c r="H30" s="38">
        <v>230</v>
      </c>
      <c r="I30" s="43"/>
      <c r="J30" s="43"/>
      <c r="K30" s="43"/>
      <c r="L30" s="43"/>
      <c r="M30" s="43"/>
      <c r="N30" s="38" t="s">
        <v>777</v>
      </c>
      <c r="O30" s="58" t="s">
        <v>174</v>
      </c>
      <c r="P30" s="164" t="s">
        <v>778</v>
      </c>
      <c r="Q30" s="45"/>
    </row>
    <row r="31" spans="1:17" ht="24" x14ac:dyDescent="0.3">
      <c r="A31" s="163"/>
      <c r="B31" s="92" t="s">
        <v>779</v>
      </c>
      <c r="C31" s="42" t="s">
        <v>780</v>
      </c>
      <c r="D31" s="43"/>
      <c r="E31" s="38">
        <v>100</v>
      </c>
      <c r="F31" s="38">
        <v>9200</v>
      </c>
      <c r="G31" s="38">
        <v>6000</v>
      </c>
      <c r="H31" s="38"/>
      <c r="I31" s="43"/>
      <c r="J31" s="43"/>
      <c r="K31" s="43"/>
      <c r="L31" s="43"/>
      <c r="M31" s="43"/>
      <c r="N31" s="38" t="s">
        <v>781</v>
      </c>
      <c r="O31" s="58" t="s">
        <v>174</v>
      </c>
      <c r="P31" s="164" t="s">
        <v>782</v>
      </c>
      <c r="Q31" s="45"/>
    </row>
    <row r="32" spans="1:17" x14ac:dyDescent="0.3">
      <c r="A32" s="163"/>
      <c r="B32" s="93" t="s">
        <v>783</v>
      </c>
      <c r="C32" s="42" t="s">
        <v>514</v>
      </c>
      <c r="D32" s="43"/>
      <c r="E32" s="38"/>
      <c r="F32" s="38">
        <v>5</v>
      </c>
      <c r="G32" s="38"/>
      <c r="H32" s="38">
        <v>10</v>
      </c>
      <c r="I32" s="43"/>
      <c r="J32" s="43"/>
      <c r="K32" s="43"/>
      <c r="L32" s="43"/>
      <c r="M32" s="43"/>
      <c r="N32" s="38" t="s">
        <v>784</v>
      </c>
      <c r="O32" s="58" t="s">
        <v>162</v>
      </c>
      <c r="P32" s="164" t="s">
        <v>785</v>
      </c>
      <c r="Q32" s="45"/>
    </row>
    <row r="33" spans="1:17" x14ac:dyDescent="0.3">
      <c r="A33" s="163"/>
      <c r="B33" s="92" t="s">
        <v>786</v>
      </c>
      <c r="C33" s="42" t="s">
        <v>787</v>
      </c>
      <c r="D33" s="43"/>
      <c r="E33" s="38"/>
      <c r="F33" s="38">
        <v>2</v>
      </c>
      <c r="G33" s="38"/>
      <c r="H33" s="38">
        <v>0.4</v>
      </c>
      <c r="I33" s="43"/>
      <c r="J33" s="43"/>
      <c r="K33" s="43"/>
      <c r="L33" s="43"/>
      <c r="M33" s="43"/>
      <c r="N33" s="38" t="s">
        <v>788</v>
      </c>
      <c r="O33" s="58" t="s">
        <v>162</v>
      </c>
      <c r="P33" s="164" t="s">
        <v>753</v>
      </c>
      <c r="Q33" s="45"/>
    </row>
    <row r="34" spans="1:17" ht="15" customHeight="1" x14ac:dyDescent="0.3">
      <c r="A34" s="163"/>
      <c r="B34" s="92" t="s">
        <v>789</v>
      </c>
      <c r="C34" s="42" t="s">
        <v>790</v>
      </c>
      <c r="D34" s="43"/>
      <c r="E34" s="38">
        <v>20000</v>
      </c>
      <c r="F34" s="38">
        <v>26000</v>
      </c>
      <c r="G34" s="38">
        <v>750000</v>
      </c>
      <c r="H34" s="38">
        <v>20000</v>
      </c>
      <c r="I34" s="43"/>
      <c r="J34" s="43"/>
      <c r="K34" s="43"/>
      <c r="L34" s="43"/>
      <c r="M34" s="43"/>
      <c r="N34" s="38" t="s">
        <v>791</v>
      </c>
      <c r="O34" s="58" t="s">
        <v>174</v>
      </c>
      <c r="P34" s="164" t="s">
        <v>792</v>
      </c>
      <c r="Q34" s="45"/>
    </row>
    <row r="35" spans="1:17" ht="24" x14ac:dyDescent="0.3">
      <c r="A35" s="163"/>
      <c r="B35" s="92" t="s">
        <v>793</v>
      </c>
      <c r="C35" s="42" t="s">
        <v>794</v>
      </c>
      <c r="D35" s="43"/>
      <c r="E35" s="38">
        <v>470</v>
      </c>
      <c r="F35" s="38">
        <v>610</v>
      </c>
      <c r="G35" s="38">
        <v>650</v>
      </c>
      <c r="H35" s="38"/>
      <c r="I35" s="43"/>
      <c r="J35" s="43"/>
      <c r="K35" s="43"/>
      <c r="L35" s="43"/>
      <c r="M35" s="43"/>
      <c r="N35" s="38" t="s">
        <v>795</v>
      </c>
      <c r="O35" s="58" t="s">
        <v>174</v>
      </c>
      <c r="P35" s="164" t="s">
        <v>796</v>
      </c>
      <c r="Q35" s="45"/>
    </row>
    <row r="36" spans="1:17" ht="24" x14ac:dyDescent="0.3">
      <c r="A36" s="163"/>
      <c r="B36" s="92" t="s">
        <v>797</v>
      </c>
      <c r="C36" s="42" t="s">
        <v>798</v>
      </c>
      <c r="D36" s="43"/>
      <c r="E36" s="38">
        <v>420</v>
      </c>
      <c r="F36" s="38">
        <v>3.9</v>
      </c>
      <c r="G36" s="38">
        <v>550</v>
      </c>
      <c r="H36" s="38"/>
      <c r="I36" s="43"/>
      <c r="J36" s="43"/>
      <c r="K36" s="43"/>
      <c r="L36" s="43"/>
      <c r="M36" s="43"/>
      <c r="N36" s="38" t="s">
        <v>799</v>
      </c>
      <c r="O36" s="58" t="s">
        <v>174</v>
      </c>
      <c r="P36" s="164" t="s">
        <v>800</v>
      </c>
      <c r="Q36" s="45"/>
    </row>
    <row r="37" spans="1:17" x14ac:dyDescent="0.3">
      <c r="A37" s="163"/>
      <c r="B37" s="92" t="s">
        <v>801</v>
      </c>
      <c r="C37" s="42" t="s">
        <v>520</v>
      </c>
      <c r="D37" s="43"/>
      <c r="E37" s="38"/>
      <c r="F37" s="38">
        <v>19</v>
      </c>
      <c r="G37" s="38"/>
      <c r="H37" s="38">
        <v>5.0999999999999996</v>
      </c>
      <c r="I37" s="43"/>
      <c r="J37" s="43"/>
      <c r="K37" s="43">
        <v>8.1999999999999993</v>
      </c>
      <c r="L37" s="43"/>
      <c r="M37" s="43"/>
      <c r="N37" s="38" t="s">
        <v>519</v>
      </c>
      <c r="O37" s="58" t="s">
        <v>162</v>
      </c>
      <c r="P37" s="164" t="s">
        <v>713</v>
      </c>
      <c r="Q37" s="45"/>
    </row>
    <row r="38" spans="1:17" ht="66" customHeight="1" x14ac:dyDescent="0.3">
      <c r="A38" s="420" t="s">
        <v>802</v>
      </c>
      <c r="B38" s="91" t="s">
        <v>803</v>
      </c>
      <c r="C38" s="42" t="s">
        <v>162</v>
      </c>
      <c r="D38" s="43"/>
      <c r="E38" s="38" t="s">
        <v>804</v>
      </c>
      <c r="F38" s="38" t="s">
        <v>805</v>
      </c>
      <c r="G38" s="38" t="s">
        <v>806</v>
      </c>
      <c r="H38" s="38"/>
      <c r="I38" s="43"/>
      <c r="J38" s="43"/>
      <c r="K38" s="43"/>
      <c r="L38" s="43"/>
      <c r="M38" s="43"/>
      <c r="N38" s="38" t="s">
        <v>807</v>
      </c>
      <c r="O38" s="58" t="s">
        <v>174</v>
      </c>
      <c r="P38" s="166" t="s">
        <v>808</v>
      </c>
      <c r="Q38" s="45"/>
    </row>
    <row r="39" spans="1:17" ht="63" customHeight="1" x14ac:dyDescent="0.3">
      <c r="A39" s="420"/>
      <c r="B39" s="125" t="s">
        <v>809</v>
      </c>
      <c r="C39" s="42" t="s">
        <v>162</v>
      </c>
      <c r="D39" s="43"/>
      <c r="E39" s="38" t="s">
        <v>810</v>
      </c>
      <c r="F39" s="38" t="s">
        <v>811</v>
      </c>
      <c r="G39" s="38" t="s">
        <v>812</v>
      </c>
      <c r="H39" s="38" t="s">
        <v>813</v>
      </c>
      <c r="I39" s="43"/>
      <c r="J39" s="43"/>
      <c r="K39" s="43"/>
      <c r="L39" s="43"/>
      <c r="M39" s="43"/>
      <c r="N39" s="38" t="s">
        <v>814</v>
      </c>
      <c r="O39" s="58" t="s">
        <v>174</v>
      </c>
      <c r="P39" s="166" t="s">
        <v>815</v>
      </c>
      <c r="Q39" s="45"/>
    </row>
    <row r="40" spans="1:17" ht="60" x14ac:dyDescent="0.3">
      <c r="A40" s="420"/>
      <c r="B40" s="125" t="s">
        <v>816</v>
      </c>
      <c r="C40" s="42" t="s">
        <v>162</v>
      </c>
      <c r="D40" s="43"/>
      <c r="E40" s="38" t="s">
        <v>810</v>
      </c>
      <c r="F40" s="38" t="s">
        <v>811</v>
      </c>
      <c r="G40" s="38" t="s">
        <v>812</v>
      </c>
      <c r="H40" s="38" t="s">
        <v>813</v>
      </c>
      <c r="I40" s="43"/>
      <c r="J40" s="43"/>
      <c r="K40" s="43"/>
      <c r="L40" s="43"/>
      <c r="M40" s="43"/>
      <c r="N40" s="38" t="s">
        <v>814</v>
      </c>
      <c r="O40" s="58" t="s">
        <v>174</v>
      </c>
      <c r="P40" s="166" t="s">
        <v>815</v>
      </c>
      <c r="Q40" s="45"/>
    </row>
    <row r="41" spans="1:17" ht="38.25" customHeight="1" x14ac:dyDescent="0.3">
      <c r="A41" s="420"/>
      <c r="B41" s="93" t="s">
        <v>817</v>
      </c>
      <c r="C41" s="42" t="s">
        <v>162</v>
      </c>
      <c r="D41" s="38"/>
      <c r="E41" s="38" t="s">
        <v>818</v>
      </c>
      <c r="F41" s="43"/>
      <c r="G41" s="38" t="s">
        <v>819</v>
      </c>
      <c r="H41" s="38"/>
      <c r="I41" s="39"/>
      <c r="J41" s="39"/>
      <c r="K41" s="38"/>
      <c r="L41" s="39"/>
      <c r="M41" s="38"/>
      <c r="N41" s="38" t="s">
        <v>820</v>
      </c>
      <c r="O41" s="58" t="s">
        <v>174</v>
      </c>
      <c r="P41" s="164" t="s">
        <v>821</v>
      </c>
    </row>
    <row r="42" spans="1:17" ht="36" x14ac:dyDescent="0.3">
      <c r="A42" s="420"/>
      <c r="B42" s="125" t="s">
        <v>822</v>
      </c>
      <c r="C42" s="42" t="s">
        <v>162</v>
      </c>
      <c r="D42" s="43"/>
      <c r="E42" s="38"/>
      <c r="F42" s="38" t="s">
        <v>823</v>
      </c>
      <c r="G42" s="38"/>
      <c r="H42" s="38"/>
      <c r="I42" s="43"/>
      <c r="J42" s="43"/>
      <c r="K42" s="43"/>
      <c r="L42" s="43"/>
      <c r="M42" s="43"/>
      <c r="N42" s="38" t="s">
        <v>824</v>
      </c>
      <c r="O42" s="58" t="s">
        <v>174</v>
      </c>
      <c r="P42" s="166" t="s">
        <v>815</v>
      </c>
      <c r="Q42" s="45"/>
    </row>
    <row r="43" spans="1:17" ht="36" x14ac:dyDescent="0.3">
      <c r="A43" s="163"/>
      <c r="B43" s="94" t="s">
        <v>523</v>
      </c>
      <c r="C43" s="42" t="s">
        <v>524</v>
      </c>
      <c r="D43" s="43"/>
      <c r="E43" s="38">
        <v>3100</v>
      </c>
      <c r="F43" s="38">
        <v>0.67</v>
      </c>
      <c r="G43" s="38">
        <v>31000</v>
      </c>
      <c r="H43" s="38">
        <v>0.35</v>
      </c>
      <c r="I43" s="43"/>
      <c r="J43" s="43"/>
      <c r="K43" s="43"/>
      <c r="L43" s="43"/>
      <c r="M43" s="43"/>
      <c r="N43" s="38" t="s">
        <v>825</v>
      </c>
      <c r="O43" s="58" t="s">
        <v>174</v>
      </c>
      <c r="P43" s="164" t="s">
        <v>826</v>
      </c>
      <c r="Q43" s="45"/>
    </row>
    <row r="44" spans="1:17" ht="24" x14ac:dyDescent="0.3">
      <c r="A44" s="163"/>
      <c r="B44" s="94" t="s">
        <v>827</v>
      </c>
      <c r="C44" s="42" t="s">
        <v>828</v>
      </c>
      <c r="D44" s="43"/>
      <c r="E44" s="38">
        <v>0.7</v>
      </c>
      <c r="F44" s="38"/>
      <c r="G44" s="38">
        <v>1.2</v>
      </c>
      <c r="H44" s="38"/>
      <c r="I44" s="43"/>
      <c r="J44" s="43"/>
      <c r="K44" s="43"/>
      <c r="L44" s="43"/>
      <c r="M44" s="43"/>
      <c r="N44" s="38"/>
      <c r="O44" s="58" t="s">
        <v>157</v>
      </c>
      <c r="P44" s="164" t="s">
        <v>829</v>
      </c>
      <c r="Q44" s="45"/>
    </row>
    <row r="45" spans="1:17" x14ac:dyDescent="0.3">
      <c r="A45" s="163"/>
      <c r="B45" s="94" t="s">
        <v>830</v>
      </c>
      <c r="C45" s="42" t="s">
        <v>831</v>
      </c>
      <c r="D45" s="43"/>
      <c r="E45" s="38"/>
      <c r="F45" s="38">
        <v>9.6999999999999993</v>
      </c>
      <c r="G45" s="38"/>
      <c r="H45" s="38">
        <v>0.46</v>
      </c>
      <c r="I45" s="43"/>
      <c r="J45" s="43"/>
      <c r="K45" s="43"/>
      <c r="L45" s="43"/>
      <c r="M45" s="43"/>
      <c r="N45" s="38"/>
      <c r="O45" s="58" t="s">
        <v>162</v>
      </c>
      <c r="P45" s="164" t="s">
        <v>713</v>
      </c>
      <c r="Q45" s="45"/>
    </row>
    <row r="46" spans="1:17" ht="24" x14ac:dyDescent="0.3">
      <c r="A46" s="163"/>
      <c r="B46" s="94" t="s">
        <v>832</v>
      </c>
      <c r="C46" s="42" t="s">
        <v>833</v>
      </c>
      <c r="D46" s="43"/>
      <c r="E46" s="38">
        <v>3000</v>
      </c>
      <c r="F46" s="38">
        <v>100</v>
      </c>
      <c r="G46" s="38">
        <v>20000</v>
      </c>
      <c r="H46" s="38">
        <v>3300</v>
      </c>
      <c r="I46" s="43"/>
      <c r="J46" s="43"/>
      <c r="K46" s="43"/>
      <c r="L46" s="43"/>
      <c r="M46" s="43"/>
      <c r="N46" s="38" t="s">
        <v>834</v>
      </c>
      <c r="O46" s="58" t="s">
        <v>174</v>
      </c>
      <c r="P46" s="164" t="s">
        <v>835</v>
      </c>
      <c r="Q46" s="45"/>
    </row>
    <row r="47" spans="1:17" ht="24" x14ac:dyDescent="0.3">
      <c r="A47" s="163"/>
      <c r="B47" s="94" t="s">
        <v>194</v>
      </c>
      <c r="C47" s="42" t="s">
        <v>195</v>
      </c>
      <c r="D47" s="43"/>
      <c r="E47" s="38"/>
      <c r="F47" s="38">
        <v>560</v>
      </c>
      <c r="G47" s="38"/>
      <c r="H47" s="38">
        <v>2500</v>
      </c>
      <c r="I47" s="43"/>
      <c r="J47" s="43"/>
      <c r="K47" s="43"/>
      <c r="L47" s="43"/>
      <c r="M47" s="43"/>
      <c r="N47" s="38" t="s">
        <v>196</v>
      </c>
      <c r="O47" s="58" t="s">
        <v>162</v>
      </c>
      <c r="P47" s="164" t="s">
        <v>713</v>
      </c>
      <c r="Q47" s="45"/>
    </row>
    <row r="48" spans="1:17" ht="24" x14ac:dyDescent="0.3">
      <c r="A48" s="420" t="s">
        <v>209</v>
      </c>
      <c r="B48" s="125" t="s">
        <v>529</v>
      </c>
      <c r="C48" s="42" t="s">
        <v>530</v>
      </c>
      <c r="D48" s="38"/>
      <c r="E48" s="38"/>
      <c r="F48" s="38">
        <v>140</v>
      </c>
      <c r="G48" s="38"/>
      <c r="H48" s="38">
        <v>500</v>
      </c>
      <c r="I48" s="38"/>
      <c r="J48" s="38"/>
      <c r="K48" s="38"/>
      <c r="L48" s="38"/>
      <c r="M48" s="38"/>
      <c r="N48" s="38" t="s">
        <v>836</v>
      </c>
      <c r="O48" s="58" t="s">
        <v>162</v>
      </c>
      <c r="P48" s="164" t="s">
        <v>837</v>
      </c>
    </row>
    <row r="49" spans="1:16" ht="24.75" customHeight="1" x14ac:dyDescent="0.3">
      <c r="A49" s="420"/>
      <c r="B49" s="64" t="s">
        <v>838</v>
      </c>
      <c r="C49" s="42" t="s">
        <v>567</v>
      </c>
      <c r="D49" s="38"/>
      <c r="E49" s="38"/>
      <c r="F49" s="38">
        <v>470</v>
      </c>
      <c r="G49" s="38"/>
      <c r="H49" s="38">
        <v>370</v>
      </c>
      <c r="I49" s="38"/>
      <c r="J49" s="38"/>
      <c r="K49" s="38">
        <v>79</v>
      </c>
      <c r="L49" s="38"/>
      <c r="M49" s="38"/>
      <c r="N49" s="38" t="s">
        <v>839</v>
      </c>
      <c r="O49" s="58" t="s">
        <v>162</v>
      </c>
      <c r="P49" s="164" t="s">
        <v>713</v>
      </c>
    </row>
    <row r="50" spans="1:16" ht="25.5" customHeight="1" x14ac:dyDescent="0.3">
      <c r="A50" s="420"/>
      <c r="B50" s="64" t="s">
        <v>840</v>
      </c>
      <c r="C50" s="42" t="s">
        <v>569</v>
      </c>
      <c r="D50" s="38"/>
      <c r="E50" s="38"/>
      <c r="F50" s="38">
        <v>390</v>
      </c>
      <c r="G50" s="38"/>
      <c r="H50" s="38">
        <v>390</v>
      </c>
      <c r="I50" s="38"/>
      <c r="J50" s="38"/>
      <c r="K50" s="38"/>
      <c r="L50" s="38"/>
      <c r="M50" s="38"/>
      <c r="N50" s="38" t="s">
        <v>839</v>
      </c>
      <c r="O50" s="58" t="s">
        <v>162</v>
      </c>
      <c r="P50" s="164" t="s">
        <v>826</v>
      </c>
    </row>
    <row r="51" spans="1:16" ht="27" customHeight="1" x14ac:dyDescent="0.3">
      <c r="A51" s="420"/>
      <c r="B51" s="64" t="s">
        <v>841</v>
      </c>
      <c r="C51" s="42" t="s">
        <v>569</v>
      </c>
      <c r="D51" s="38"/>
      <c r="E51" s="38"/>
      <c r="F51" s="38">
        <v>100</v>
      </c>
      <c r="G51" s="38"/>
      <c r="H51" s="38"/>
      <c r="I51" s="38"/>
      <c r="J51" s="38"/>
      <c r="K51" s="38">
        <v>56</v>
      </c>
      <c r="L51" s="38"/>
      <c r="M51" s="38"/>
      <c r="N51" s="38" t="s">
        <v>839</v>
      </c>
      <c r="O51" s="58" t="s">
        <v>162</v>
      </c>
      <c r="P51" s="164" t="s">
        <v>826</v>
      </c>
    </row>
    <row r="52" spans="1:16" ht="26.25" customHeight="1" x14ac:dyDescent="0.3">
      <c r="A52" s="420"/>
      <c r="B52" s="64" t="s">
        <v>671</v>
      </c>
      <c r="C52" s="42" t="s">
        <v>842</v>
      </c>
      <c r="D52" s="38"/>
      <c r="E52" s="38"/>
      <c r="F52" s="38">
        <v>0.51</v>
      </c>
      <c r="G52" s="38"/>
      <c r="H52" s="38"/>
      <c r="I52" s="38"/>
      <c r="J52" s="38"/>
      <c r="K52" s="38"/>
      <c r="L52" s="38"/>
      <c r="M52" s="38"/>
      <c r="N52" s="38" t="s">
        <v>839</v>
      </c>
      <c r="O52" s="58" t="s">
        <v>162</v>
      </c>
      <c r="P52" s="164" t="s">
        <v>713</v>
      </c>
    </row>
    <row r="53" spans="1:16" ht="26.25" customHeight="1" x14ac:dyDescent="0.3">
      <c r="A53" s="420"/>
      <c r="B53" s="64" t="s">
        <v>689</v>
      </c>
      <c r="C53" s="42" t="s">
        <v>690</v>
      </c>
      <c r="D53" s="38"/>
      <c r="E53" s="38"/>
      <c r="F53" s="38">
        <v>61</v>
      </c>
      <c r="G53" s="38"/>
      <c r="H53" s="38">
        <v>27</v>
      </c>
      <c r="I53" s="38"/>
      <c r="J53" s="38"/>
      <c r="K53" s="38"/>
      <c r="L53" s="38"/>
      <c r="M53" s="38"/>
      <c r="N53" s="38" t="s">
        <v>839</v>
      </c>
      <c r="O53" s="58" t="s">
        <v>162</v>
      </c>
      <c r="P53" s="164" t="s">
        <v>826</v>
      </c>
    </row>
    <row r="54" spans="1:16" x14ac:dyDescent="0.3">
      <c r="A54" s="167"/>
      <c r="B54" s="94" t="s">
        <v>537</v>
      </c>
      <c r="C54" s="42" t="s">
        <v>538</v>
      </c>
      <c r="D54" s="38"/>
      <c r="E54" s="38"/>
      <c r="F54" s="38">
        <v>110</v>
      </c>
      <c r="G54" s="38"/>
      <c r="H54" s="38"/>
      <c r="I54" s="38"/>
      <c r="J54" s="38"/>
      <c r="K54" s="38"/>
      <c r="L54" s="38"/>
      <c r="M54" s="38"/>
      <c r="N54" s="38"/>
      <c r="O54" s="58" t="s">
        <v>162</v>
      </c>
      <c r="P54" s="164" t="s">
        <v>713</v>
      </c>
    </row>
    <row r="55" spans="1:16" x14ac:dyDescent="0.3">
      <c r="A55" s="167"/>
      <c r="B55" s="94" t="s">
        <v>843</v>
      </c>
      <c r="C55" s="42" t="s">
        <v>844</v>
      </c>
      <c r="D55" s="38"/>
      <c r="E55" s="38">
        <v>7</v>
      </c>
      <c r="F55" s="38">
        <v>1.3</v>
      </c>
      <c r="G55" s="38">
        <v>20</v>
      </c>
      <c r="H55" s="38">
        <v>1.6</v>
      </c>
      <c r="I55" s="38"/>
      <c r="J55" s="38"/>
      <c r="K55" s="38">
        <v>0.8</v>
      </c>
      <c r="L55" s="38"/>
      <c r="M55" s="38"/>
      <c r="N55" s="38"/>
      <c r="O55" s="58" t="s">
        <v>157</v>
      </c>
      <c r="P55" s="164" t="s">
        <v>763</v>
      </c>
    </row>
    <row r="56" spans="1:16" x14ac:dyDescent="0.3">
      <c r="A56" s="167"/>
      <c r="B56" s="94" t="s">
        <v>845</v>
      </c>
      <c r="C56" s="42" t="s">
        <v>846</v>
      </c>
      <c r="D56" s="38"/>
      <c r="E56" s="38">
        <v>3</v>
      </c>
      <c r="F56" s="38"/>
      <c r="G56" s="38">
        <v>4</v>
      </c>
      <c r="H56" s="38"/>
      <c r="I56" s="38"/>
      <c r="J56" s="38"/>
      <c r="K56" s="38"/>
      <c r="L56" s="38"/>
      <c r="M56" s="38"/>
      <c r="N56" s="38"/>
      <c r="O56" s="58" t="s">
        <v>174</v>
      </c>
      <c r="P56" s="164" t="s">
        <v>847</v>
      </c>
    </row>
    <row r="57" spans="1:16" x14ac:dyDescent="0.3">
      <c r="A57" s="163"/>
      <c r="B57" s="94" t="s">
        <v>848</v>
      </c>
      <c r="C57" s="42" t="s">
        <v>849</v>
      </c>
      <c r="D57" s="38"/>
      <c r="E57" s="38"/>
      <c r="F57" s="38">
        <v>230</v>
      </c>
      <c r="G57" s="38"/>
      <c r="H57" s="38">
        <v>12</v>
      </c>
      <c r="I57" s="38"/>
      <c r="J57" s="38"/>
      <c r="K57" s="38"/>
      <c r="L57" s="38"/>
      <c r="M57" s="38"/>
      <c r="N57" s="38"/>
      <c r="O57" s="58" t="s">
        <v>162</v>
      </c>
      <c r="P57" s="164" t="s">
        <v>713</v>
      </c>
    </row>
    <row r="58" spans="1:16" x14ac:dyDescent="0.3">
      <c r="A58" s="163"/>
      <c r="B58" s="94" t="s">
        <v>242</v>
      </c>
      <c r="C58" s="42" t="s">
        <v>243</v>
      </c>
      <c r="D58" s="38"/>
      <c r="E58" s="38"/>
      <c r="F58" s="38">
        <v>60</v>
      </c>
      <c r="G58" s="38"/>
      <c r="H58" s="38"/>
      <c r="I58" s="38"/>
      <c r="J58" s="38"/>
      <c r="K58" s="38"/>
      <c r="L58" s="38"/>
      <c r="M58" s="38"/>
      <c r="N58" s="38"/>
      <c r="O58" s="58" t="s">
        <v>174</v>
      </c>
      <c r="P58" s="164" t="s">
        <v>727</v>
      </c>
    </row>
    <row r="59" spans="1:16" x14ac:dyDescent="0.3">
      <c r="A59" s="163"/>
      <c r="B59" s="94" t="s">
        <v>850</v>
      </c>
      <c r="C59" s="42" t="s">
        <v>851</v>
      </c>
      <c r="D59" s="38"/>
      <c r="E59" s="38">
        <v>79</v>
      </c>
      <c r="F59" s="46"/>
      <c r="G59" s="38">
        <v>100</v>
      </c>
      <c r="H59" s="46"/>
      <c r="I59" s="38"/>
      <c r="J59" s="38"/>
      <c r="K59" s="38"/>
      <c r="L59" s="38"/>
      <c r="M59" s="38"/>
      <c r="N59" s="38"/>
      <c r="O59" s="58" t="s">
        <v>174</v>
      </c>
      <c r="P59" s="164" t="s">
        <v>852</v>
      </c>
    </row>
    <row r="60" spans="1:16" x14ac:dyDescent="0.3">
      <c r="A60" s="163"/>
      <c r="B60" s="94" t="s">
        <v>853</v>
      </c>
      <c r="C60" s="42" t="s">
        <v>854</v>
      </c>
      <c r="D60" s="38"/>
      <c r="E60" s="38">
        <v>270</v>
      </c>
      <c r="F60" s="38"/>
      <c r="G60" s="38">
        <v>10000</v>
      </c>
      <c r="H60" s="38"/>
      <c r="I60" s="38"/>
      <c r="J60" s="38"/>
      <c r="K60" s="38"/>
      <c r="L60" s="38"/>
      <c r="M60" s="38"/>
      <c r="N60" s="38"/>
      <c r="O60" s="58" t="s">
        <v>174</v>
      </c>
      <c r="P60" s="164" t="s">
        <v>855</v>
      </c>
    </row>
    <row r="61" spans="1:16" ht="24" x14ac:dyDescent="0.3">
      <c r="A61" s="163"/>
      <c r="B61" s="94" t="s">
        <v>856</v>
      </c>
      <c r="C61" s="42" t="s">
        <v>557</v>
      </c>
      <c r="D61" s="38"/>
      <c r="E61" s="38">
        <v>3.1E-4</v>
      </c>
      <c r="F61" s="46"/>
      <c r="G61" s="38">
        <v>3.1E-4</v>
      </c>
      <c r="H61" s="46"/>
      <c r="I61" s="38"/>
      <c r="J61" s="38"/>
      <c r="K61" s="38"/>
      <c r="L61" s="38"/>
      <c r="M61" s="38"/>
      <c r="N61" s="38" t="s">
        <v>857</v>
      </c>
      <c r="O61" s="58" t="s">
        <v>157</v>
      </c>
      <c r="P61" s="164" t="s">
        <v>858</v>
      </c>
    </row>
    <row r="62" spans="1:16" ht="36" x14ac:dyDescent="0.3">
      <c r="A62" s="163"/>
      <c r="B62" s="94" t="s">
        <v>859</v>
      </c>
      <c r="C62" s="42" t="s">
        <v>560</v>
      </c>
      <c r="D62" s="38"/>
      <c r="E62" s="38">
        <v>2.2000000000000001E-4</v>
      </c>
      <c r="F62" s="46"/>
      <c r="G62" s="42">
        <v>2.2000000000000001E-4</v>
      </c>
      <c r="H62" s="46"/>
      <c r="I62" s="38"/>
      <c r="J62" s="38"/>
      <c r="K62" s="38"/>
      <c r="L62" s="38"/>
      <c r="M62" s="38"/>
      <c r="N62" s="38" t="s">
        <v>860</v>
      </c>
      <c r="O62" s="58" t="s">
        <v>157</v>
      </c>
      <c r="P62" s="164" t="s">
        <v>858</v>
      </c>
    </row>
    <row r="63" spans="1:16" x14ac:dyDescent="0.3">
      <c r="A63" s="163"/>
      <c r="B63" s="94" t="s">
        <v>250</v>
      </c>
      <c r="C63" s="38" t="s">
        <v>251</v>
      </c>
      <c r="D63" s="38"/>
      <c r="E63" s="38"/>
      <c r="F63" s="38">
        <v>0.1</v>
      </c>
      <c r="G63" s="38"/>
      <c r="H63" s="38">
        <v>0.1</v>
      </c>
      <c r="I63" s="38"/>
      <c r="J63" s="38"/>
      <c r="K63" s="38"/>
      <c r="L63" s="38"/>
      <c r="M63" s="38"/>
      <c r="N63" s="38"/>
      <c r="O63" s="58" t="s">
        <v>162</v>
      </c>
      <c r="P63" s="164" t="s">
        <v>208</v>
      </c>
    </row>
    <row r="64" spans="1:16" x14ac:dyDescent="0.3">
      <c r="A64" s="163"/>
      <c r="B64" s="94" t="s">
        <v>562</v>
      </c>
      <c r="C64" s="42" t="s">
        <v>563</v>
      </c>
      <c r="D64" s="38"/>
      <c r="E64" s="46"/>
      <c r="F64" s="38">
        <v>0.17</v>
      </c>
      <c r="G64" s="46"/>
      <c r="H64" s="38"/>
      <c r="I64" s="38"/>
      <c r="J64" s="38"/>
      <c r="K64" s="38">
        <v>0.82</v>
      </c>
      <c r="L64" s="38"/>
      <c r="M64" s="38"/>
      <c r="N64" s="38"/>
      <c r="O64" s="58" t="s">
        <v>162</v>
      </c>
      <c r="P64" s="164" t="s">
        <v>861</v>
      </c>
    </row>
    <row r="65" spans="1:16" ht="24" x14ac:dyDescent="0.3">
      <c r="A65" s="163"/>
      <c r="B65" s="94" t="s">
        <v>862</v>
      </c>
      <c r="C65" s="38" t="s">
        <v>863</v>
      </c>
      <c r="D65" s="38"/>
      <c r="E65" s="38">
        <v>3.3000000000000002E-2</v>
      </c>
      <c r="F65" s="38"/>
      <c r="G65" s="38">
        <v>0.13</v>
      </c>
      <c r="H65" s="38"/>
      <c r="I65" s="38"/>
      <c r="J65" s="38"/>
      <c r="K65" s="38"/>
      <c r="L65" s="38"/>
      <c r="M65" s="38"/>
      <c r="N65" s="38" t="s">
        <v>864</v>
      </c>
      <c r="O65" s="58" t="s">
        <v>157</v>
      </c>
      <c r="P65" s="164" t="s">
        <v>865</v>
      </c>
    </row>
    <row r="66" spans="1:16" ht="26.25" customHeight="1" x14ac:dyDescent="0.3">
      <c r="A66" s="163"/>
      <c r="B66" s="94" t="s">
        <v>866</v>
      </c>
      <c r="C66" s="38" t="s">
        <v>867</v>
      </c>
      <c r="D66" s="46"/>
      <c r="E66" s="38">
        <v>0.02</v>
      </c>
      <c r="F66" s="38"/>
      <c r="G66" s="38">
        <v>0.1</v>
      </c>
      <c r="H66" s="38"/>
      <c r="I66" s="46"/>
      <c r="J66" s="46"/>
      <c r="K66" s="38"/>
      <c r="L66" s="38"/>
      <c r="M66" s="38"/>
      <c r="N66" s="38" t="s">
        <v>868</v>
      </c>
      <c r="O66" s="58" t="s">
        <v>157</v>
      </c>
      <c r="P66" s="164" t="s">
        <v>869</v>
      </c>
    </row>
    <row r="67" spans="1:16" ht="24" x14ac:dyDescent="0.3">
      <c r="A67" s="163"/>
      <c r="B67" s="94" t="s">
        <v>870</v>
      </c>
      <c r="C67" s="42" t="s">
        <v>871</v>
      </c>
      <c r="D67" s="46"/>
      <c r="E67" s="38">
        <v>1000</v>
      </c>
      <c r="F67" s="38">
        <v>200</v>
      </c>
      <c r="G67" s="38">
        <v>38000</v>
      </c>
      <c r="H67" s="46"/>
      <c r="I67" s="46"/>
      <c r="J67" s="46"/>
      <c r="K67" s="38"/>
      <c r="L67" s="46"/>
      <c r="M67" s="38"/>
      <c r="N67" s="38" t="s">
        <v>872</v>
      </c>
      <c r="O67" s="58" t="s">
        <v>174</v>
      </c>
      <c r="P67" s="164" t="s">
        <v>763</v>
      </c>
    </row>
    <row r="68" spans="1:16" ht="15" customHeight="1" x14ac:dyDescent="0.3">
      <c r="A68" s="163"/>
      <c r="B68" s="94" t="s">
        <v>873</v>
      </c>
      <c r="C68" s="42" t="s">
        <v>874</v>
      </c>
      <c r="D68" s="46"/>
      <c r="E68" s="38">
        <v>0.68</v>
      </c>
      <c r="F68" s="46"/>
      <c r="G68" s="42">
        <v>25</v>
      </c>
      <c r="H68" s="46"/>
      <c r="I68" s="46"/>
      <c r="J68" s="46"/>
      <c r="K68" s="38"/>
      <c r="L68" s="46"/>
      <c r="M68" s="38"/>
      <c r="N68" s="38" t="s">
        <v>875</v>
      </c>
      <c r="O68" s="58" t="s">
        <v>157</v>
      </c>
      <c r="P68" s="164" t="s">
        <v>865</v>
      </c>
    </row>
    <row r="69" spans="1:16" ht="24" customHeight="1" x14ac:dyDescent="0.3">
      <c r="A69" s="163"/>
      <c r="B69" s="95" t="s">
        <v>576</v>
      </c>
      <c r="C69" s="38" t="s">
        <v>577</v>
      </c>
      <c r="D69" s="46"/>
      <c r="E69" s="38">
        <v>0.55000000000000004</v>
      </c>
      <c r="F69" s="44"/>
      <c r="G69" s="38">
        <v>17</v>
      </c>
      <c r="H69" s="46"/>
      <c r="I69" s="46"/>
      <c r="J69" s="46"/>
      <c r="K69" s="38"/>
      <c r="L69" s="38"/>
      <c r="M69" s="38"/>
      <c r="N69" s="38"/>
      <c r="O69" s="58" t="s">
        <v>157</v>
      </c>
      <c r="P69" s="164" t="s">
        <v>858</v>
      </c>
    </row>
    <row r="70" spans="1:16" ht="30.6" x14ac:dyDescent="0.3">
      <c r="A70" s="163"/>
      <c r="B70" s="94" t="s">
        <v>876</v>
      </c>
      <c r="C70" s="42" t="s">
        <v>877</v>
      </c>
      <c r="D70" s="38"/>
      <c r="E70" s="38">
        <v>6</v>
      </c>
      <c r="F70" s="46"/>
      <c r="G70" s="38">
        <v>100</v>
      </c>
      <c r="H70" s="38"/>
      <c r="I70" s="38"/>
      <c r="J70" s="38"/>
      <c r="K70" s="38"/>
      <c r="L70" s="38"/>
      <c r="M70" s="38"/>
      <c r="N70" s="38"/>
      <c r="O70" s="58" t="s">
        <v>157</v>
      </c>
      <c r="P70" s="166" t="s">
        <v>878</v>
      </c>
    </row>
    <row r="71" spans="1:16" x14ac:dyDescent="0.3">
      <c r="A71" s="163"/>
      <c r="B71" s="95" t="s">
        <v>879</v>
      </c>
      <c r="C71" s="42" t="s">
        <v>880</v>
      </c>
      <c r="D71" s="38"/>
      <c r="E71" s="38">
        <v>60</v>
      </c>
      <c r="F71" s="38"/>
      <c r="G71" s="38">
        <v>720</v>
      </c>
      <c r="H71" s="38"/>
      <c r="I71" s="38"/>
      <c r="J71" s="38"/>
      <c r="K71" s="38"/>
      <c r="L71" s="38"/>
      <c r="M71" s="38"/>
      <c r="N71" s="38" t="s">
        <v>881</v>
      </c>
      <c r="O71" s="58" t="s">
        <v>174</v>
      </c>
      <c r="P71" s="164" t="s">
        <v>882</v>
      </c>
    </row>
    <row r="72" spans="1:16" ht="24" x14ac:dyDescent="0.3">
      <c r="A72" s="163"/>
      <c r="B72" s="94" t="s">
        <v>883</v>
      </c>
      <c r="C72" s="42" t="s">
        <v>884</v>
      </c>
      <c r="D72" s="38"/>
      <c r="E72" s="38">
        <v>290</v>
      </c>
      <c r="F72" s="46"/>
      <c r="G72" s="38">
        <v>3200</v>
      </c>
      <c r="H72" s="46"/>
      <c r="I72" s="38"/>
      <c r="J72" s="38"/>
      <c r="K72" s="38"/>
      <c r="L72" s="38"/>
      <c r="M72" s="38"/>
      <c r="N72" s="38"/>
      <c r="O72" s="58" t="s">
        <v>174</v>
      </c>
      <c r="P72" s="164" t="s">
        <v>885</v>
      </c>
    </row>
    <row r="73" spans="1:16" x14ac:dyDescent="0.3">
      <c r="A73" s="163"/>
      <c r="B73" s="94" t="s">
        <v>886</v>
      </c>
      <c r="C73" s="42" t="s">
        <v>887</v>
      </c>
      <c r="D73" s="38"/>
      <c r="E73" s="38"/>
      <c r="F73" s="46"/>
      <c r="G73" s="38"/>
      <c r="H73" s="38">
        <v>0.12</v>
      </c>
      <c r="I73" s="38"/>
      <c r="J73" s="38"/>
      <c r="K73" s="38"/>
      <c r="L73" s="38"/>
      <c r="M73" s="38"/>
      <c r="N73" s="38" t="s">
        <v>888</v>
      </c>
      <c r="O73" s="58" t="s">
        <v>162</v>
      </c>
      <c r="P73" s="164" t="s">
        <v>713</v>
      </c>
    </row>
    <row r="74" spans="1:16" ht="15" customHeight="1" x14ac:dyDescent="0.3">
      <c r="A74" s="163"/>
      <c r="B74" s="94" t="s">
        <v>889</v>
      </c>
      <c r="C74" s="42" t="s">
        <v>890</v>
      </c>
      <c r="D74" s="38"/>
      <c r="E74" s="38">
        <v>6800</v>
      </c>
      <c r="F74" s="38">
        <v>130000</v>
      </c>
      <c r="G74" s="38">
        <v>250000</v>
      </c>
      <c r="H74" s="38"/>
      <c r="I74" s="38"/>
      <c r="J74" s="38"/>
      <c r="K74" s="38"/>
      <c r="L74" s="38"/>
      <c r="M74" s="38"/>
      <c r="N74" s="38" t="s">
        <v>891</v>
      </c>
      <c r="O74" s="58" t="s">
        <v>174</v>
      </c>
      <c r="P74" s="164" t="s">
        <v>826</v>
      </c>
    </row>
    <row r="75" spans="1:16" x14ac:dyDescent="0.3">
      <c r="A75" s="163"/>
      <c r="B75" s="94" t="s">
        <v>586</v>
      </c>
      <c r="C75" s="42" t="s">
        <v>587</v>
      </c>
      <c r="D75" s="38"/>
      <c r="E75" s="38"/>
      <c r="F75" s="38">
        <v>1200</v>
      </c>
      <c r="G75" s="38"/>
      <c r="H75" s="38">
        <v>15000</v>
      </c>
      <c r="I75" s="38"/>
      <c r="J75" s="38"/>
      <c r="K75" s="38">
        <v>600</v>
      </c>
      <c r="L75" s="38"/>
      <c r="M75" s="38"/>
      <c r="N75" s="38" t="s">
        <v>892</v>
      </c>
      <c r="O75" s="58" t="s">
        <v>162</v>
      </c>
      <c r="P75" s="164" t="s">
        <v>713</v>
      </c>
    </row>
    <row r="76" spans="1:16" ht="36" x14ac:dyDescent="0.3">
      <c r="A76" s="163"/>
      <c r="B76" s="94" t="s">
        <v>893</v>
      </c>
      <c r="C76" s="42" t="s">
        <v>894</v>
      </c>
      <c r="D76" s="38"/>
      <c r="E76" s="38"/>
      <c r="F76" s="38">
        <v>0.3</v>
      </c>
      <c r="G76" s="38"/>
      <c r="H76" s="38">
        <v>1.6</v>
      </c>
      <c r="I76" s="38"/>
      <c r="J76" s="38"/>
      <c r="K76" s="38"/>
      <c r="L76" s="38"/>
      <c r="M76" s="38"/>
      <c r="N76" s="38" t="s">
        <v>895</v>
      </c>
      <c r="O76" s="58" t="s">
        <v>162</v>
      </c>
      <c r="P76" s="164" t="s">
        <v>896</v>
      </c>
    </row>
    <row r="77" spans="1:16" ht="24" x14ac:dyDescent="0.3">
      <c r="A77" s="163"/>
      <c r="B77" s="94" t="s">
        <v>591</v>
      </c>
      <c r="C77" s="42" t="s">
        <v>592</v>
      </c>
      <c r="D77" s="38"/>
      <c r="E77" s="46"/>
      <c r="F77" s="38">
        <v>3400</v>
      </c>
      <c r="G77" s="38"/>
      <c r="H77" s="38">
        <v>2900</v>
      </c>
      <c r="I77" s="38"/>
      <c r="J77" s="38"/>
      <c r="K77" s="38">
        <v>2800</v>
      </c>
      <c r="L77" s="38"/>
      <c r="M77" s="38"/>
      <c r="N77" s="38" t="s">
        <v>897</v>
      </c>
      <c r="O77" s="58" t="s">
        <v>162</v>
      </c>
      <c r="P77" s="164" t="s">
        <v>713</v>
      </c>
    </row>
    <row r="78" spans="1:16" ht="15" customHeight="1" x14ac:dyDescent="0.3">
      <c r="A78" s="163"/>
      <c r="B78" s="95" t="s">
        <v>898</v>
      </c>
      <c r="C78" s="42" t="s">
        <v>899</v>
      </c>
      <c r="D78" s="44"/>
      <c r="E78" s="38">
        <v>3400</v>
      </c>
      <c r="F78" s="38"/>
      <c r="G78" s="38">
        <v>130000</v>
      </c>
      <c r="H78" s="38"/>
      <c r="I78" s="44"/>
      <c r="J78" s="44"/>
      <c r="K78" s="38"/>
      <c r="L78" s="44"/>
      <c r="M78" s="46"/>
      <c r="N78" s="38" t="s">
        <v>900</v>
      </c>
      <c r="O78" s="58" t="s">
        <v>174</v>
      </c>
      <c r="P78" s="164" t="s">
        <v>858</v>
      </c>
    </row>
    <row r="79" spans="1:16" ht="15" customHeight="1" x14ac:dyDescent="0.3">
      <c r="A79" s="163"/>
      <c r="B79" s="94" t="s">
        <v>901</v>
      </c>
      <c r="C79" s="38" t="s">
        <v>902</v>
      </c>
      <c r="D79" s="38"/>
      <c r="E79" s="38"/>
      <c r="F79" s="38">
        <v>9.5</v>
      </c>
      <c r="G79" s="38"/>
      <c r="H79" s="38">
        <v>4.5</v>
      </c>
      <c r="I79" s="38"/>
      <c r="J79" s="38"/>
      <c r="K79" s="38"/>
      <c r="L79" s="38"/>
      <c r="M79" s="38"/>
      <c r="N79" s="38" t="s">
        <v>903</v>
      </c>
      <c r="O79" s="58" t="s">
        <v>162</v>
      </c>
      <c r="P79" s="164" t="s">
        <v>713</v>
      </c>
    </row>
    <row r="80" spans="1:16" ht="15" customHeight="1" x14ac:dyDescent="0.3">
      <c r="A80" s="163"/>
      <c r="B80" s="94" t="s">
        <v>904</v>
      </c>
      <c r="C80" s="42" t="s">
        <v>905</v>
      </c>
      <c r="D80" s="38"/>
      <c r="E80" s="38">
        <v>3.4</v>
      </c>
      <c r="F80" s="46"/>
      <c r="G80" s="38">
        <v>140</v>
      </c>
      <c r="H80" s="46"/>
      <c r="I80" s="38"/>
      <c r="J80" s="38"/>
      <c r="K80" s="38"/>
      <c r="L80" s="38"/>
      <c r="M80" s="38"/>
      <c r="N80" s="38"/>
      <c r="O80" s="58" t="s">
        <v>174</v>
      </c>
      <c r="P80" s="164" t="s">
        <v>858</v>
      </c>
    </row>
    <row r="81" spans="1:16" x14ac:dyDescent="0.3">
      <c r="A81" s="163"/>
      <c r="B81" s="94" t="s">
        <v>906</v>
      </c>
      <c r="C81" s="38" t="s">
        <v>907</v>
      </c>
      <c r="D81" s="46"/>
      <c r="E81" s="38">
        <v>4.8000000000000001E-2</v>
      </c>
      <c r="F81" s="46"/>
      <c r="G81" s="38">
        <v>0.71</v>
      </c>
      <c r="H81" s="46"/>
      <c r="I81" s="46"/>
      <c r="J81" s="46"/>
      <c r="K81" s="38"/>
      <c r="L81" s="46"/>
      <c r="M81" s="38"/>
      <c r="N81" s="38" t="s">
        <v>908</v>
      </c>
      <c r="O81" s="58" t="s">
        <v>157</v>
      </c>
      <c r="P81" s="164" t="s">
        <v>909</v>
      </c>
    </row>
    <row r="82" spans="1:16" ht="15" customHeight="1" x14ac:dyDescent="0.3">
      <c r="A82" s="163"/>
      <c r="B82" s="94" t="s">
        <v>910</v>
      </c>
      <c r="C82" s="38" t="s">
        <v>911</v>
      </c>
      <c r="D82" s="38"/>
      <c r="E82" s="38">
        <v>20</v>
      </c>
      <c r="F82" s="38">
        <v>3</v>
      </c>
      <c r="G82" s="38">
        <v>65</v>
      </c>
      <c r="H82" s="38">
        <v>12</v>
      </c>
      <c r="I82" s="38"/>
      <c r="J82" s="38"/>
      <c r="K82" s="38"/>
      <c r="L82" s="38"/>
      <c r="M82" s="38"/>
      <c r="N82" s="38"/>
      <c r="O82" s="58" t="s">
        <v>174</v>
      </c>
      <c r="P82" s="164" t="s">
        <v>774</v>
      </c>
    </row>
    <row r="83" spans="1:16" x14ac:dyDescent="0.3">
      <c r="A83" s="163"/>
      <c r="B83" s="94" t="s">
        <v>912</v>
      </c>
      <c r="C83" s="38" t="s">
        <v>913</v>
      </c>
      <c r="D83" s="38"/>
      <c r="E83" s="38">
        <v>0.35</v>
      </c>
      <c r="F83" s="46"/>
      <c r="G83" s="38">
        <v>80</v>
      </c>
      <c r="H83" s="46"/>
      <c r="I83" s="38"/>
      <c r="J83" s="38"/>
      <c r="K83" s="38"/>
      <c r="L83" s="38"/>
      <c r="M83" s="38"/>
      <c r="N83" s="38" t="s">
        <v>914</v>
      </c>
      <c r="O83" s="58" t="s">
        <v>157</v>
      </c>
      <c r="P83" s="164" t="s">
        <v>869</v>
      </c>
    </row>
    <row r="84" spans="1:16" x14ac:dyDescent="0.3">
      <c r="A84" s="163"/>
      <c r="B84" s="94" t="s">
        <v>915</v>
      </c>
      <c r="C84" s="42" t="s">
        <v>916</v>
      </c>
      <c r="D84" s="38"/>
      <c r="E84" s="38"/>
      <c r="F84" s="38">
        <v>0.05</v>
      </c>
      <c r="G84" s="38"/>
      <c r="H84" s="38">
        <v>8.9999999999999993E-3</v>
      </c>
      <c r="I84" s="38"/>
      <c r="J84" s="38"/>
      <c r="K84" s="38"/>
      <c r="L84" s="38"/>
      <c r="M84" s="38"/>
      <c r="N84" s="38"/>
      <c r="O84" s="58" t="s">
        <v>174</v>
      </c>
      <c r="P84" s="164" t="s">
        <v>212</v>
      </c>
    </row>
    <row r="85" spans="1:16" ht="20.25" customHeight="1" x14ac:dyDescent="0.3">
      <c r="A85" s="163"/>
      <c r="B85" s="94" t="s">
        <v>605</v>
      </c>
      <c r="C85" s="38" t="s">
        <v>606</v>
      </c>
      <c r="D85" s="38"/>
      <c r="E85" s="46"/>
      <c r="F85" s="38">
        <v>0.05</v>
      </c>
      <c r="G85" s="38"/>
      <c r="H85" s="38">
        <v>8.9999999999999993E-3</v>
      </c>
      <c r="I85" s="38"/>
      <c r="J85" s="38"/>
      <c r="K85" s="38"/>
      <c r="L85" s="38"/>
      <c r="M85" s="38"/>
      <c r="N85" s="38"/>
      <c r="O85" s="58" t="s">
        <v>174</v>
      </c>
      <c r="P85" s="164" t="s">
        <v>212</v>
      </c>
    </row>
    <row r="86" spans="1:16" ht="17.25" customHeight="1" x14ac:dyDescent="0.3">
      <c r="A86" s="163"/>
      <c r="B86" s="94" t="s">
        <v>917</v>
      </c>
      <c r="C86" s="42" t="s">
        <v>918</v>
      </c>
      <c r="D86" s="38"/>
      <c r="E86" s="38">
        <v>680</v>
      </c>
      <c r="F86" s="38">
        <v>3900</v>
      </c>
      <c r="G86" s="38">
        <v>25000</v>
      </c>
      <c r="H86" s="38">
        <v>12000</v>
      </c>
      <c r="I86" s="38"/>
      <c r="J86" s="38"/>
      <c r="K86" s="38"/>
      <c r="L86" s="38"/>
      <c r="M86" s="38"/>
      <c r="N86" s="38"/>
      <c r="O86" s="58" t="s">
        <v>174</v>
      </c>
      <c r="P86" s="164" t="s">
        <v>720</v>
      </c>
    </row>
    <row r="87" spans="1:16" x14ac:dyDescent="0.3">
      <c r="A87" s="163"/>
      <c r="B87" s="94" t="s">
        <v>919</v>
      </c>
      <c r="C87" s="38" t="s">
        <v>920</v>
      </c>
      <c r="D87" s="38"/>
      <c r="E87" s="38">
        <v>580</v>
      </c>
      <c r="F87" s="38">
        <v>1200</v>
      </c>
      <c r="G87" s="38">
        <v>1700</v>
      </c>
      <c r="H87" s="38">
        <v>32</v>
      </c>
      <c r="I87" s="38"/>
      <c r="J87" s="38"/>
      <c r="K87" s="38"/>
      <c r="L87" s="38"/>
      <c r="M87" s="38"/>
      <c r="N87" s="38" t="s">
        <v>921</v>
      </c>
      <c r="O87" s="58" t="s">
        <v>174</v>
      </c>
      <c r="P87" s="164" t="s">
        <v>922</v>
      </c>
    </row>
    <row r="88" spans="1:16" x14ac:dyDescent="0.3">
      <c r="A88" s="163"/>
      <c r="B88" s="94" t="s">
        <v>923</v>
      </c>
      <c r="C88" s="38" t="s">
        <v>924</v>
      </c>
      <c r="D88" s="38"/>
      <c r="E88" s="38"/>
      <c r="F88" s="38">
        <v>5000</v>
      </c>
      <c r="G88" s="38"/>
      <c r="H88" s="38">
        <v>390</v>
      </c>
      <c r="I88" s="38"/>
      <c r="J88" s="38"/>
      <c r="K88" s="46"/>
      <c r="L88" s="38"/>
      <c r="M88" s="46"/>
      <c r="N88" s="38" t="s">
        <v>925</v>
      </c>
      <c r="O88" s="58" t="s">
        <v>162</v>
      </c>
      <c r="P88" s="164" t="s">
        <v>926</v>
      </c>
    </row>
    <row r="89" spans="1:16" x14ac:dyDescent="0.3">
      <c r="A89" s="163"/>
      <c r="B89" s="94" t="s">
        <v>609</v>
      </c>
      <c r="C89" s="38" t="s">
        <v>610</v>
      </c>
      <c r="D89" s="38"/>
      <c r="E89" s="46"/>
      <c r="F89" s="38">
        <v>97</v>
      </c>
      <c r="G89" s="38"/>
      <c r="H89" s="38">
        <v>25</v>
      </c>
      <c r="I89" s="38"/>
      <c r="J89" s="38"/>
      <c r="K89" s="38"/>
      <c r="L89" s="38"/>
      <c r="M89" s="38"/>
      <c r="N89" s="38" t="s">
        <v>927</v>
      </c>
      <c r="O89" s="58" t="s">
        <v>162</v>
      </c>
      <c r="P89" s="164" t="s">
        <v>928</v>
      </c>
    </row>
    <row r="90" spans="1:16" x14ac:dyDescent="0.3">
      <c r="A90" s="163"/>
      <c r="B90" s="94" t="s">
        <v>611</v>
      </c>
      <c r="C90" s="38" t="s">
        <v>612</v>
      </c>
      <c r="D90" s="38"/>
      <c r="E90" s="38"/>
      <c r="F90" s="38">
        <v>0.11</v>
      </c>
      <c r="G90" s="46"/>
      <c r="H90" s="38">
        <v>0.22</v>
      </c>
      <c r="I90" s="38"/>
      <c r="J90" s="38"/>
      <c r="K90" s="38"/>
      <c r="L90" s="38"/>
      <c r="M90" s="38"/>
      <c r="N90" s="38" t="s">
        <v>929</v>
      </c>
      <c r="O90" s="58" t="s">
        <v>162</v>
      </c>
      <c r="P90" s="164" t="s">
        <v>739</v>
      </c>
    </row>
    <row r="91" spans="1:16" ht="30.6" x14ac:dyDescent="0.3">
      <c r="A91" s="163"/>
      <c r="B91" s="94" t="s">
        <v>613</v>
      </c>
      <c r="C91" s="42" t="s">
        <v>614</v>
      </c>
      <c r="D91" s="38"/>
      <c r="E91" s="38"/>
      <c r="F91" s="38">
        <v>30</v>
      </c>
      <c r="G91" s="38"/>
      <c r="H91" s="38">
        <v>50</v>
      </c>
      <c r="I91" s="38"/>
      <c r="J91" s="38"/>
      <c r="K91" s="38"/>
      <c r="L91" s="38"/>
      <c r="M91" s="38"/>
      <c r="N91" s="38"/>
      <c r="O91" s="58" t="s">
        <v>162</v>
      </c>
      <c r="P91" s="166" t="s">
        <v>930</v>
      </c>
    </row>
    <row r="92" spans="1:16" x14ac:dyDescent="0.3">
      <c r="A92" s="163"/>
      <c r="B92" s="94" t="s">
        <v>931</v>
      </c>
      <c r="C92" s="42" t="s">
        <v>932</v>
      </c>
      <c r="D92" s="38"/>
      <c r="E92" s="46"/>
      <c r="F92" s="38">
        <v>90</v>
      </c>
      <c r="G92" s="46"/>
      <c r="H92" s="38">
        <v>170</v>
      </c>
      <c r="I92" s="38"/>
      <c r="J92" s="38"/>
      <c r="K92" s="38"/>
      <c r="L92" s="38"/>
      <c r="M92" s="38"/>
      <c r="N92" s="38" t="s">
        <v>933</v>
      </c>
      <c r="O92" s="58" t="s">
        <v>162</v>
      </c>
      <c r="P92" s="164" t="s">
        <v>934</v>
      </c>
    </row>
    <row r="93" spans="1:16" x14ac:dyDescent="0.3">
      <c r="A93" s="163"/>
      <c r="B93" s="94" t="s">
        <v>935</v>
      </c>
      <c r="C93" s="42" t="s">
        <v>936</v>
      </c>
      <c r="D93" s="38"/>
      <c r="E93" s="38"/>
      <c r="F93" s="38">
        <v>0.27</v>
      </c>
      <c r="G93" s="38"/>
      <c r="H93" s="38">
        <v>17</v>
      </c>
      <c r="I93" s="38"/>
      <c r="J93" s="38"/>
      <c r="K93" s="46"/>
      <c r="L93" s="38"/>
      <c r="M93" s="38"/>
      <c r="N93" s="38"/>
      <c r="O93" s="58" t="s">
        <v>162</v>
      </c>
      <c r="P93" s="164" t="s">
        <v>934</v>
      </c>
    </row>
    <row r="94" spans="1:16" x14ac:dyDescent="0.3">
      <c r="A94" s="163"/>
      <c r="B94" s="94" t="s">
        <v>937</v>
      </c>
      <c r="C94" s="42" t="s">
        <v>938</v>
      </c>
      <c r="D94" s="38"/>
      <c r="E94" s="38"/>
      <c r="F94" s="38">
        <v>1200</v>
      </c>
      <c r="G94" s="38"/>
      <c r="H94" s="38">
        <v>620</v>
      </c>
      <c r="I94" s="38"/>
      <c r="J94" s="38"/>
      <c r="K94" s="38"/>
      <c r="L94" s="38"/>
      <c r="M94" s="38"/>
      <c r="N94" s="38" t="s">
        <v>939</v>
      </c>
      <c r="O94" s="58" t="s">
        <v>162</v>
      </c>
      <c r="P94" s="164" t="s">
        <v>739</v>
      </c>
    </row>
    <row r="95" spans="1:16" ht="24.75" customHeight="1" x14ac:dyDescent="0.3">
      <c r="A95" s="420" t="s">
        <v>940</v>
      </c>
      <c r="B95" s="125" t="s">
        <v>941</v>
      </c>
      <c r="C95" s="38" t="s">
        <v>472</v>
      </c>
      <c r="D95" s="38"/>
      <c r="E95" s="38"/>
      <c r="F95" s="38">
        <v>23</v>
      </c>
      <c r="G95" s="38"/>
      <c r="H95" s="38">
        <v>66</v>
      </c>
      <c r="I95" s="38"/>
      <c r="J95" s="38"/>
      <c r="K95" s="38"/>
      <c r="L95" s="38"/>
      <c r="M95" s="38"/>
      <c r="N95" s="38" t="s">
        <v>942</v>
      </c>
      <c r="O95" s="58" t="s">
        <v>162</v>
      </c>
      <c r="P95" s="164" t="s">
        <v>713</v>
      </c>
    </row>
    <row r="96" spans="1:16" ht="25.5" customHeight="1" x14ac:dyDescent="0.3">
      <c r="A96" s="420"/>
      <c r="B96" s="125" t="s">
        <v>943</v>
      </c>
      <c r="C96" s="42" t="s">
        <v>508</v>
      </c>
      <c r="D96" s="38"/>
      <c r="E96" s="38"/>
      <c r="F96" s="38">
        <v>55</v>
      </c>
      <c r="G96" s="38"/>
      <c r="H96" s="38"/>
      <c r="I96" s="38"/>
      <c r="J96" s="38"/>
      <c r="K96" s="38"/>
      <c r="L96" s="38"/>
      <c r="M96" s="38"/>
      <c r="N96" s="38" t="s">
        <v>944</v>
      </c>
      <c r="O96" s="58" t="s">
        <v>162</v>
      </c>
      <c r="P96" s="164" t="s">
        <v>732</v>
      </c>
    </row>
    <row r="97" spans="1:16" ht="36" customHeight="1" x14ac:dyDescent="0.3">
      <c r="A97" s="420"/>
      <c r="B97" s="125" t="s">
        <v>945</v>
      </c>
      <c r="C97" s="42" t="s">
        <v>946</v>
      </c>
      <c r="D97" s="38"/>
      <c r="E97" s="38"/>
      <c r="F97" s="38">
        <v>40</v>
      </c>
      <c r="G97" s="38"/>
      <c r="H97" s="38">
        <v>0.6</v>
      </c>
      <c r="I97" s="38"/>
      <c r="J97" s="38"/>
      <c r="K97" s="38"/>
      <c r="L97" s="38"/>
      <c r="M97" s="38"/>
      <c r="N97" s="38" t="s">
        <v>947</v>
      </c>
      <c r="O97" s="58" t="s">
        <v>162</v>
      </c>
      <c r="P97" s="166" t="s">
        <v>948</v>
      </c>
    </row>
    <row r="98" spans="1:16" ht="23.25" customHeight="1" x14ac:dyDescent="0.3">
      <c r="A98" s="420"/>
      <c r="B98" s="125" t="s">
        <v>949</v>
      </c>
      <c r="C98" s="42" t="s">
        <v>625</v>
      </c>
      <c r="D98" s="38"/>
      <c r="E98" s="38"/>
      <c r="F98" s="38">
        <v>0.3</v>
      </c>
      <c r="G98" s="38"/>
      <c r="H98" s="38">
        <v>0.02</v>
      </c>
      <c r="I98" s="38"/>
      <c r="J98" s="38"/>
      <c r="K98" s="38"/>
      <c r="L98" s="38"/>
      <c r="M98" s="38"/>
      <c r="N98" s="38" t="s">
        <v>950</v>
      </c>
      <c r="O98" s="58" t="s">
        <v>157</v>
      </c>
      <c r="P98" s="164" t="s">
        <v>785</v>
      </c>
    </row>
    <row r="99" spans="1:16" ht="24" x14ac:dyDescent="0.3">
      <c r="A99" s="163"/>
      <c r="B99" s="94" t="s">
        <v>951</v>
      </c>
      <c r="C99" s="42" t="s">
        <v>627</v>
      </c>
      <c r="D99" s="38"/>
      <c r="E99" s="38"/>
      <c r="F99" s="38">
        <v>7.0000000000000007E-2</v>
      </c>
      <c r="G99" s="38"/>
      <c r="H99" s="38"/>
      <c r="I99" s="38"/>
      <c r="J99" s="38"/>
      <c r="K99" s="38"/>
      <c r="L99" s="38"/>
      <c r="M99" s="38"/>
      <c r="N99" s="41" t="s">
        <v>952</v>
      </c>
      <c r="O99" s="58" t="s">
        <v>162</v>
      </c>
      <c r="P99" s="164" t="s">
        <v>739</v>
      </c>
    </row>
    <row r="100" spans="1:16" ht="24.75" customHeight="1" x14ac:dyDescent="0.3">
      <c r="A100" s="163"/>
      <c r="B100" s="95" t="s">
        <v>953</v>
      </c>
      <c r="C100" s="42" t="s">
        <v>954</v>
      </c>
      <c r="D100" s="38"/>
      <c r="E100" s="38">
        <v>0.31</v>
      </c>
      <c r="F100" s="38"/>
      <c r="G100" s="38">
        <v>11</v>
      </c>
      <c r="H100" s="38"/>
      <c r="I100" s="38"/>
      <c r="J100" s="38"/>
      <c r="K100" s="38"/>
      <c r="L100" s="38"/>
      <c r="M100" s="38"/>
      <c r="N100" s="38" t="s">
        <v>955</v>
      </c>
      <c r="O100" s="58" t="s">
        <v>157</v>
      </c>
      <c r="P100" s="164" t="s">
        <v>909</v>
      </c>
    </row>
    <row r="101" spans="1:16" x14ac:dyDescent="0.3">
      <c r="A101" s="163"/>
      <c r="B101" s="94" t="s">
        <v>956</v>
      </c>
      <c r="C101" s="42" t="s">
        <v>957</v>
      </c>
      <c r="D101" s="38"/>
      <c r="E101" s="46"/>
      <c r="F101" s="38">
        <v>2500</v>
      </c>
      <c r="G101" s="46"/>
      <c r="H101" s="38">
        <v>2500</v>
      </c>
      <c r="I101" s="38"/>
      <c r="J101" s="38"/>
      <c r="K101" s="38"/>
      <c r="L101" s="38"/>
      <c r="M101" s="38"/>
      <c r="N101" s="38"/>
      <c r="O101" s="58" t="s">
        <v>162</v>
      </c>
      <c r="P101" s="164" t="s">
        <v>739</v>
      </c>
    </row>
    <row r="102" spans="1:16" ht="42" customHeight="1" x14ac:dyDescent="0.3">
      <c r="A102" s="163"/>
      <c r="B102" s="94" t="s">
        <v>958</v>
      </c>
      <c r="C102" s="42" t="s">
        <v>959</v>
      </c>
      <c r="D102" s="38"/>
      <c r="E102" s="46"/>
      <c r="F102" s="38">
        <v>1400</v>
      </c>
      <c r="G102" s="38">
        <v>63000</v>
      </c>
      <c r="H102" s="38">
        <v>1700</v>
      </c>
      <c r="I102" s="38"/>
      <c r="J102" s="38"/>
      <c r="K102" s="38"/>
      <c r="L102" s="38"/>
      <c r="M102" s="38"/>
      <c r="N102" s="38" t="s">
        <v>960</v>
      </c>
      <c r="O102" s="58" t="s">
        <v>174</v>
      </c>
      <c r="P102" s="164" t="s">
        <v>720</v>
      </c>
    </row>
    <row r="103" spans="1:16" x14ac:dyDescent="0.3">
      <c r="A103" s="163"/>
      <c r="B103" s="94" t="s">
        <v>683</v>
      </c>
      <c r="C103" s="47">
        <v>2148878</v>
      </c>
      <c r="D103" s="38"/>
      <c r="E103" s="46"/>
      <c r="F103" s="38">
        <v>0.21</v>
      </c>
      <c r="G103" s="46"/>
      <c r="H103" s="38">
        <v>7.8</v>
      </c>
      <c r="I103" s="38"/>
      <c r="J103" s="38"/>
      <c r="K103" s="38"/>
      <c r="L103" s="38"/>
      <c r="M103" s="38"/>
      <c r="N103" s="38"/>
      <c r="O103" s="58" t="s">
        <v>162</v>
      </c>
      <c r="P103" s="164" t="s">
        <v>739</v>
      </c>
    </row>
    <row r="104" spans="1:16" x14ac:dyDescent="0.3">
      <c r="A104" s="163"/>
      <c r="B104" s="94" t="s">
        <v>961</v>
      </c>
      <c r="C104" s="42" t="s">
        <v>962</v>
      </c>
      <c r="D104" s="38"/>
      <c r="E104" s="46"/>
      <c r="F104" s="38">
        <v>35</v>
      </c>
      <c r="G104" s="46"/>
      <c r="H104" s="38"/>
      <c r="I104" s="38"/>
      <c r="J104" s="38"/>
      <c r="K104" s="38">
        <v>27</v>
      </c>
      <c r="L104" s="38"/>
      <c r="M104" s="38"/>
      <c r="N104" s="38"/>
      <c r="O104" s="58" t="s">
        <v>162</v>
      </c>
      <c r="P104" s="164" t="s">
        <v>963</v>
      </c>
    </row>
    <row r="105" spans="1:16" ht="15" customHeight="1" x14ac:dyDescent="0.3">
      <c r="A105" s="163"/>
      <c r="B105" s="94" t="s">
        <v>964</v>
      </c>
      <c r="C105" s="42" t="s">
        <v>965</v>
      </c>
      <c r="D105" s="38"/>
      <c r="E105" s="38">
        <v>2700</v>
      </c>
      <c r="F105" s="38">
        <v>250</v>
      </c>
      <c r="G105" s="38">
        <v>11000</v>
      </c>
      <c r="H105" s="38">
        <v>8000</v>
      </c>
      <c r="I105" s="38"/>
      <c r="J105" s="38"/>
      <c r="K105" s="38"/>
      <c r="L105" s="38"/>
      <c r="M105" s="38"/>
      <c r="N105" s="38" t="s">
        <v>966</v>
      </c>
      <c r="O105" s="58" t="s">
        <v>174</v>
      </c>
      <c r="P105" s="164" t="s">
        <v>967</v>
      </c>
    </row>
    <row r="106" spans="1:16" x14ac:dyDescent="0.3">
      <c r="A106" s="163"/>
      <c r="B106" s="94" t="s">
        <v>968</v>
      </c>
      <c r="C106" s="42" t="s">
        <v>969</v>
      </c>
      <c r="D106" s="38"/>
      <c r="E106" s="46"/>
      <c r="F106" s="38">
        <v>20000</v>
      </c>
      <c r="G106" s="46"/>
      <c r="H106" s="38">
        <v>330000</v>
      </c>
      <c r="I106" s="38"/>
      <c r="J106" s="38"/>
      <c r="K106" s="38"/>
      <c r="L106" s="38"/>
      <c r="M106" s="38"/>
      <c r="N106" s="38" t="s">
        <v>970</v>
      </c>
      <c r="O106" s="58" t="s">
        <v>162</v>
      </c>
      <c r="P106" s="164" t="s">
        <v>928</v>
      </c>
    </row>
    <row r="107" spans="1:16" x14ac:dyDescent="0.3">
      <c r="A107" s="163"/>
      <c r="B107" s="94" t="s">
        <v>971</v>
      </c>
      <c r="C107" s="42" t="s">
        <v>972</v>
      </c>
      <c r="D107" s="38"/>
      <c r="E107" s="46"/>
      <c r="F107" s="38">
        <v>320</v>
      </c>
      <c r="G107" s="46"/>
      <c r="H107" s="38">
        <v>2400</v>
      </c>
      <c r="I107" s="38"/>
      <c r="J107" s="38"/>
      <c r="K107" s="38"/>
      <c r="L107" s="38"/>
      <c r="M107" s="38"/>
      <c r="N107" s="38" t="s">
        <v>973</v>
      </c>
      <c r="O107" s="58" t="s">
        <v>162</v>
      </c>
      <c r="P107" s="164" t="s">
        <v>974</v>
      </c>
    </row>
    <row r="108" spans="1:16" x14ac:dyDescent="0.3">
      <c r="A108" s="163"/>
      <c r="B108" s="94" t="s">
        <v>975</v>
      </c>
      <c r="C108" s="42">
        <v>2234562</v>
      </c>
      <c r="D108" s="38"/>
      <c r="E108" s="38">
        <v>1000</v>
      </c>
      <c r="F108" s="38">
        <v>10</v>
      </c>
      <c r="G108" s="38">
        <v>38000</v>
      </c>
      <c r="H108" s="38"/>
      <c r="I108" s="38"/>
      <c r="J108" s="38"/>
      <c r="K108" s="38"/>
      <c r="L108" s="38"/>
      <c r="M108" s="38"/>
      <c r="N108" s="38" t="s">
        <v>976</v>
      </c>
      <c r="O108" s="58" t="s">
        <v>174</v>
      </c>
      <c r="P108" s="164" t="s">
        <v>720</v>
      </c>
    </row>
    <row r="109" spans="1:16" x14ac:dyDescent="0.3">
      <c r="A109" s="163"/>
      <c r="B109" s="94" t="s">
        <v>977</v>
      </c>
      <c r="C109" s="42" t="s">
        <v>978</v>
      </c>
      <c r="D109" s="38"/>
      <c r="E109" s="38">
        <v>17000</v>
      </c>
      <c r="F109" s="38"/>
      <c r="G109" s="38">
        <v>630000</v>
      </c>
      <c r="H109" s="38"/>
      <c r="I109" s="38"/>
      <c r="J109" s="38"/>
      <c r="K109" s="38"/>
      <c r="L109" s="38"/>
      <c r="M109" s="38"/>
      <c r="N109" s="38" t="s">
        <v>979</v>
      </c>
      <c r="O109" s="58" t="s">
        <v>174</v>
      </c>
      <c r="P109" s="164" t="s">
        <v>980</v>
      </c>
    </row>
    <row r="110" spans="1:16" x14ac:dyDescent="0.3">
      <c r="A110" s="163"/>
      <c r="B110" s="94" t="s">
        <v>981</v>
      </c>
      <c r="C110" s="42" t="s">
        <v>982</v>
      </c>
      <c r="D110" s="38"/>
      <c r="E110" s="38"/>
      <c r="F110" s="38">
        <v>19000</v>
      </c>
      <c r="G110" s="38"/>
      <c r="H110" s="38"/>
      <c r="I110" s="38"/>
      <c r="J110" s="38"/>
      <c r="K110" s="38"/>
      <c r="L110" s="38"/>
      <c r="M110" s="38"/>
      <c r="N110" s="38"/>
      <c r="O110" s="58" t="s">
        <v>162</v>
      </c>
      <c r="P110" s="164" t="s">
        <v>983</v>
      </c>
    </row>
    <row r="111" spans="1:16" x14ac:dyDescent="0.3">
      <c r="A111" s="163"/>
      <c r="B111" s="94" t="s">
        <v>649</v>
      </c>
      <c r="C111" s="42" t="s">
        <v>650</v>
      </c>
      <c r="D111" s="38"/>
      <c r="E111" s="38"/>
      <c r="F111" s="38">
        <v>0.04</v>
      </c>
      <c r="G111" s="38"/>
      <c r="H111" s="38">
        <v>600</v>
      </c>
      <c r="I111" s="38"/>
      <c r="J111" s="38"/>
      <c r="K111" s="38"/>
      <c r="L111" s="38"/>
      <c r="M111" s="38"/>
      <c r="N111" s="38" t="s">
        <v>984</v>
      </c>
      <c r="O111" s="58" t="s">
        <v>162</v>
      </c>
      <c r="P111" s="164" t="s">
        <v>985</v>
      </c>
    </row>
    <row r="112" spans="1:16" x14ac:dyDescent="0.3">
      <c r="A112" s="163"/>
      <c r="B112" s="94" t="s">
        <v>986</v>
      </c>
      <c r="C112" s="42" t="s">
        <v>987</v>
      </c>
      <c r="D112" s="38"/>
      <c r="E112" s="38">
        <v>2.6</v>
      </c>
      <c r="F112" s="38"/>
      <c r="G112" s="38">
        <v>96</v>
      </c>
      <c r="H112" s="38"/>
      <c r="I112" s="38"/>
      <c r="J112" s="38"/>
      <c r="K112" s="38"/>
      <c r="L112" s="38"/>
      <c r="M112" s="38"/>
      <c r="N112" s="38" t="s">
        <v>988</v>
      </c>
      <c r="O112" s="58" t="s">
        <v>174</v>
      </c>
      <c r="P112" s="164" t="s">
        <v>989</v>
      </c>
    </row>
    <row r="113" spans="1:16" x14ac:dyDescent="0.3">
      <c r="A113" s="163"/>
      <c r="B113" s="94" t="s">
        <v>990</v>
      </c>
      <c r="C113" s="42" t="s">
        <v>991</v>
      </c>
      <c r="D113" s="38"/>
      <c r="E113" s="46"/>
      <c r="F113" s="38">
        <v>9600</v>
      </c>
      <c r="G113" s="46"/>
      <c r="H113" s="38"/>
      <c r="I113" s="38"/>
      <c r="J113" s="38"/>
      <c r="K113" s="38"/>
      <c r="L113" s="38"/>
      <c r="M113" s="38"/>
      <c r="N113" s="38"/>
      <c r="O113" s="58" t="s">
        <v>162</v>
      </c>
      <c r="P113" s="164" t="s">
        <v>992</v>
      </c>
    </row>
    <row r="114" spans="1:16" x14ac:dyDescent="0.3">
      <c r="A114" s="163"/>
      <c r="B114" s="94" t="s">
        <v>651</v>
      </c>
      <c r="C114" s="42" t="s">
        <v>652</v>
      </c>
      <c r="D114" s="38"/>
      <c r="E114" s="38"/>
      <c r="F114" s="38">
        <v>11000</v>
      </c>
      <c r="G114" s="38"/>
      <c r="H114" s="38">
        <v>17000</v>
      </c>
      <c r="I114" s="38"/>
      <c r="J114" s="38"/>
      <c r="K114" s="38"/>
      <c r="L114" s="38"/>
      <c r="M114" s="38"/>
      <c r="N114" s="38" t="s">
        <v>993</v>
      </c>
      <c r="O114" s="58" t="s">
        <v>162</v>
      </c>
      <c r="P114" s="164" t="s">
        <v>785</v>
      </c>
    </row>
    <row r="115" spans="1:16" ht="24" x14ac:dyDescent="0.3">
      <c r="A115" s="163"/>
      <c r="B115" s="95" t="s">
        <v>994</v>
      </c>
      <c r="C115" s="42" t="s">
        <v>995</v>
      </c>
      <c r="D115" s="38"/>
      <c r="E115" s="38">
        <v>0.8</v>
      </c>
      <c r="F115" s="38">
        <v>450</v>
      </c>
      <c r="G115" s="38">
        <v>2.6</v>
      </c>
      <c r="H115" s="38">
        <v>95</v>
      </c>
      <c r="I115" s="38"/>
      <c r="J115" s="38"/>
      <c r="K115" s="38"/>
      <c r="L115" s="38"/>
      <c r="M115" s="38"/>
      <c r="N115" s="38"/>
      <c r="O115" s="58" t="s">
        <v>157</v>
      </c>
      <c r="P115" s="164" t="s">
        <v>996</v>
      </c>
    </row>
    <row r="116" spans="1:16" ht="15" customHeight="1" x14ac:dyDescent="0.3">
      <c r="A116" s="163"/>
      <c r="B116" s="95" t="s">
        <v>997</v>
      </c>
      <c r="C116" s="42" t="s">
        <v>998</v>
      </c>
      <c r="D116" s="38"/>
      <c r="E116" s="38">
        <v>90</v>
      </c>
      <c r="F116" s="38">
        <v>85</v>
      </c>
      <c r="G116" s="38">
        <v>200</v>
      </c>
      <c r="H116" s="38">
        <v>30</v>
      </c>
      <c r="I116" s="38"/>
      <c r="J116" s="38"/>
      <c r="K116" s="38"/>
      <c r="L116" s="38"/>
      <c r="M116" s="38"/>
      <c r="N116" s="38"/>
      <c r="O116" s="58" t="s">
        <v>174</v>
      </c>
      <c r="P116" s="164" t="s">
        <v>999</v>
      </c>
    </row>
    <row r="117" spans="1:16" x14ac:dyDescent="0.3">
      <c r="A117" s="163"/>
      <c r="B117" s="94" t="s">
        <v>1000</v>
      </c>
      <c r="C117" s="42" t="s">
        <v>1001</v>
      </c>
      <c r="D117" s="38"/>
      <c r="E117" s="38">
        <v>2800</v>
      </c>
      <c r="F117" s="38">
        <v>26000</v>
      </c>
      <c r="G117" s="38">
        <v>160000</v>
      </c>
      <c r="H117" s="38"/>
      <c r="I117" s="38"/>
      <c r="J117" s="38"/>
      <c r="K117" s="38"/>
      <c r="L117" s="38"/>
      <c r="M117" s="38"/>
      <c r="N117" s="38" t="s">
        <v>1002</v>
      </c>
      <c r="O117" s="58" t="s">
        <v>174</v>
      </c>
      <c r="P117" s="164" t="s">
        <v>720</v>
      </c>
    </row>
    <row r="118" spans="1:16" x14ac:dyDescent="0.3">
      <c r="A118" s="163"/>
      <c r="B118" s="94" t="s">
        <v>1003</v>
      </c>
      <c r="C118" s="42" t="s">
        <v>1004</v>
      </c>
      <c r="D118" s="38"/>
      <c r="E118" s="46"/>
      <c r="F118" s="38">
        <v>240</v>
      </c>
      <c r="G118" s="46"/>
      <c r="H118" s="38">
        <v>240</v>
      </c>
      <c r="I118" s="38"/>
      <c r="J118" s="38"/>
      <c r="K118" s="38">
        <v>200</v>
      </c>
      <c r="L118" s="38"/>
      <c r="M118" s="38"/>
      <c r="N118" s="38"/>
      <c r="O118" s="58" t="s">
        <v>162</v>
      </c>
      <c r="P118" s="164" t="s">
        <v>896</v>
      </c>
    </row>
    <row r="119" spans="1:16" x14ac:dyDescent="0.3">
      <c r="A119" s="163"/>
      <c r="B119" s="94" t="s">
        <v>1005</v>
      </c>
      <c r="C119" s="42" t="s">
        <v>1006</v>
      </c>
      <c r="D119" s="38"/>
      <c r="E119" s="38">
        <v>840</v>
      </c>
      <c r="F119" s="38">
        <v>170</v>
      </c>
      <c r="G119" s="38">
        <v>24000</v>
      </c>
      <c r="H119" s="38"/>
      <c r="I119" s="38"/>
      <c r="J119" s="38"/>
      <c r="K119" s="38"/>
      <c r="L119" s="38"/>
      <c r="M119" s="38"/>
      <c r="N119" s="38"/>
      <c r="O119" s="58" t="s">
        <v>174</v>
      </c>
      <c r="P119" s="164" t="s">
        <v>1007</v>
      </c>
    </row>
    <row r="120" spans="1:16" x14ac:dyDescent="0.3">
      <c r="A120" s="163"/>
      <c r="B120" s="94" t="s">
        <v>1008</v>
      </c>
      <c r="C120" s="42" t="s">
        <v>1009</v>
      </c>
      <c r="D120" s="38"/>
      <c r="E120" s="38">
        <v>160</v>
      </c>
      <c r="F120" s="38">
        <v>51000</v>
      </c>
      <c r="G120" s="38">
        <v>2000</v>
      </c>
      <c r="H120" s="38">
        <v>980</v>
      </c>
      <c r="I120" s="38"/>
      <c r="J120" s="38"/>
      <c r="K120" s="38"/>
      <c r="L120" s="38"/>
      <c r="M120" s="38"/>
      <c r="N120" s="38"/>
      <c r="O120" s="58" t="s">
        <v>174</v>
      </c>
      <c r="P120" s="164" t="s">
        <v>1010</v>
      </c>
    </row>
    <row r="121" spans="1:16" ht="24" x14ac:dyDescent="0.3">
      <c r="A121" s="163"/>
      <c r="B121" s="94" t="s">
        <v>1011</v>
      </c>
      <c r="C121" s="42" t="s">
        <v>1012</v>
      </c>
      <c r="D121" s="38"/>
      <c r="E121" s="38">
        <v>19</v>
      </c>
      <c r="F121" s="38">
        <v>34000</v>
      </c>
      <c r="G121" s="38">
        <v>1500</v>
      </c>
      <c r="H121" s="38">
        <v>50000</v>
      </c>
      <c r="I121" s="38"/>
      <c r="J121" s="38"/>
      <c r="K121" s="38"/>
      <c r="L121" s="38"/>
      <c r="M121" s="38"/>
      <c r="N121" s="38" t="s">
        <v>1013</v>
      </c>
      <c r="O121" s="58" t="s">
        <v>157</v>
      </c>
      <c r="P121" s="164" t="s">
        <v>1014</v>
      </c>
    </row>
    <row r="122" spans="1:16" x14ac:dyDescent="0.3">
      <c r="A122" s="163"/>
      <c r="B122" s="94" t="s">
        <v>1015</v>
      </c>
      <c r="C122" s="42" t="s">
        <v>1016</v>
      </c>
      <c r="D122" s="38"/>
      <c r="E122" s="38">
        <v>400</v>
      </c>
      <c r="F122" s="38">
        <v>12</v>
      </c>
      <c r="G122" s="38">
        <v>950</v>
      </c>
      <c r="H122" s="38">
        <v>52</v>
      </c>
      <c r="I122" s="38"/>
      <c r="J122" s="38"/>
      <c r="K122" s="38"/>
      <c r="L122" s="38"/>
      <c r="M122" s="38"/>
      <c r="N122" s="38" t="s">
        <v>1017</v>
      </c>
      <c r="O122" s="58" t="s">
        <v>162</v>
      </c>
      <c r="P122" s="164" t="s">
        <v>1018</v>
      </c>
    </row>
    <row r="123" spans="1:16" x14ac:dyDescent="0.3">
      <c r="A123" s="163"/>
      <c r="B123" s="94" t="s">
        <v>1019</v>
      </c>
      <c r="C123" s="42" t="s">
        <v>1020</v>
      </c>
      <c r="D123" s="38"/>
      <c r="E123" s="38">
        <v>2.7</v>
      </c>
      <c r="F123" s="38"/>
      <c r="G123" s="38">
        <v>2.7</v>
      </c>
      <c r="H123" s="38"/>
      <c r="I123" s="38"/>
      <c r="J123" s="38"/>
      <c r="K123" s="38"/>
      <c r="L123" s="38"/>
      <c r="M123" s="38"/>
      <c r="N123" s="38"/>
      <c r="O123" s="58" t="s">
        <v>174</v>
      </c>
      <c r="P123" s="164" t="s">
        <v>865</v>
      </c>
    </row>
    <row r="124" spans="1:16" ht="24.75" customHeight="1" x14ac:dyDescent="0.3">
      <c r="A124" s="163"/>
      <c r="B124" s="94" t="s">
        <v>655</v>
      </c>
      <c r="C124" s="42" t="s">
        <v>656</v>
      </c>
      <c r="D124" s="38"/>
      <c r="E124" s="38"/>
      <c r="F124" s="38">
        <v>4600</v>
      </c>
      <c r="G124" s="38"/>
      <c r="H124" s="38">
        <v>400</v>
      </c>
      <c r="I124" s="38"/>
      <c r="J124" s="38"/>
      <c r="K124" s="38"/>
      <c r="L124" s="38"/>
      <c r="M124" s="38"/>
      <c r="N124" s="38" t="s">
        <v>1021</v>
      </c>
      <c r="O124" s="58" t="s">
        <v>162</v>
      </c>
      <c r="P124" s="164" t="s">
        <v>1022</v>
      </c>
    </row>
    <row r="125" spans="1:16" ht="24" x14ac:dyDescent="0.3">
      <c r="A125" s="163"/>
      <c r="B125" s="94" t="s">
        <v>1023</v>
      </c>
      <c r="C125" s="42" t="s">
        <v>1024</v>
      </c>
      <c r="D125" s="38"/>
      <c r="E125" s="38">
        <v>2</v>
      </c>
      <c r="F125" s="38">
        <v>84</v>
      </c>
      <c r="G125" s="38">
        <v>67</v>
      </c>
      <c r="H125" s="38"/>
      <c r="I125" s="38"/>
      <c r="J125" s="38"/>
      <c r="K125" s="38"/>
      <c r="L125" s="38"/>
      <c r="M125" s="38"/>
      <c r="N125" s="38" t="s">
        <v>1025</v>
      </c>
      <c r="O125" s="58" t="s">
        <v>157</v>
      </c>
      <c r="P125" s="164" t="s">
        <v>1026</v>
      </c>
    </row>
    <row r="126" spans="1:16" ht="24" x14ac:dyDescent="0.3">
      <c r="A126" s="163"/>
      <c r="B126" s="94" t="s">
        <v>657</v>
      </c>
      <c r="C126" s="42" t="s">
        <v>661</v>
      </c>
      <c r="D126" s="38"/>
      <c r="E126" s="38"/>
      <c r="F126" s="38">
        <v>25000</v>
      </c>
      <c r="G126" s="38"/>
      <c r="H126" s="38"/>
      <c r="I126" s="38"/>
      <c r="J126" s="38"/>
      <c r="K126" s="38"/>
      <c r="L126" s="38"/>
      <c r="M126" s="38"/>
      <c r="N126" s="38" t="s">
        <v>1027</v>
      </c>
      <c r="O126" s="58" t="s">
        <v>162</v>
      </c>
      <c r="P126" s="164" t="s">
        <v>739</v>
      </c>
    </row>
    <row r="127" spans="1:16" ht="24" x14ac:dyDescent="0.3">
      <c r="A127" s="163"/>
      <c r="B127" s="94" t="s">
        <v>1028</v>
      </c>
      <c r="C127" s="42" t="s">
        <v>661</v>
      </c>
      <c r="D127" s="38"/>
      <c r="E127" s="38"/>
      <c r="F127" s="38">
        <v>25000</v>
      </c>
      <c r="G127" s="38"/>
      <c r="H127" s="38"/>
      <c r="I127" s="38"/>
      <c r="J127" s="38"/>
      <c r="K127" s="38"/>
      <c r="L127" s="38"/>
      <c r="M127" s="38"/>
      <c r="N127" s="38" t="s">
        <v>1027</v>
      </c>
      <c r="O127" s="58" t="s">
        <v>162</v>
      </c>
      <c r="P127" s="164" t="s">
        <v>739</v>
      </c>
    </row>
    <row r="128" spans="1:16" x14ac:dyDescent="0.3">
      <c r="A128" s="163"/>
      <c r="B128" s="94" t="s">
        <v>1029</v>
      </c>
      <c r="C128" s="42" t="s">
        <v>1030</v>
      </c>
      <c r="D128" s="38"/>
      <c r="E128" s="38"/>
      <c r="F128" s="38">
        <v>17000</v>
      </c>
      <c r="G128" s="38"/>
      <c r="H128" s="38">
        <v>170000</v>
      </c>
      <c r="I128" s="38"/>
      <c r="J128" s="38"/>
      <c r="K128" s="38"/>
      <c r="L128" s="38"/>
      <c r="M128" s="38"/>
      <c r="N128" s="38"/>
      <c r="O128" s="58" t="s">
        <v>162</v>
      </c>
      <c r="P128" s="164" t="s">
        <v>739</v>
      </c>
    </row>
    <row r="129" spans="1:16" x14ac:dyDescent="0.3">
      <c r="A129" s="163"/>
      <c r="B129" s="94" t="s">
        <v>668</v>
      </c>
      <c r="C129" s="42" t="s">
        <v>665</v>
      </c>
      <c r="D129" s="38"/>
      <c r="E129" s="38"/>
      <c r="F129" s="38">
        <v>290</v>
      </c>
      <c r="G129" s="38"/>
      <c r="H129" s="38"/>
      <c r="I129" s="38"/>
      <c r="J129" s="38"/>
      <c r="K129" s="38"/>
      <c r="L129" s="38"/>
      <c r="M129" s="38"/>
      <c r="N129" s="38"/>
      <c r="O129" s="58" t="s">
        <v>162</v>
      </c>
      <c r="P129" s="164" t="s">
        <v>739</v>
      </c>
    </row>
    <row r="130" spans="1:16" ht="15" customHeight="1" x14ac:dyDescent="0.3">
      <c r="A130" s="163"/>
      <c r="B130" s="94" t="s">
        <v>1031</v>
      </c>
      <c r="C130" s="42" t="s">
        <v>1032</v>
      </c>
      <c r="D130" s="38"/>
      <c r="E130" s="38">
        <v>0.14000000000000001</v>
      </c>
      <c r="F130" s="38">
        <v>1500</v>
      </c>
      <c r="G130" s="38">
        <v>1.5</v>
      </c>
      <c r="H130" s="38"/>
      <c r="I130" s="38"/>
      <c r="J130" s="38"/>
      <c r="K130" s="38"/>
      <c r="L130" s="38"/>
      <c r="M130" s="38"/>
      <c r="N130" s="38" t="s">
        <v>1033</v>
      </c>
      <c r="O130" s="58" t="s">
        <v>157</v>
      </c>
      <c r="P130" s="164" t="s">
        <v>720</v>
      </c>
    </row>
    <row r="131" spans="1:16" ht="15" customHeight="1" x14ac:dyDescent="0.3">
      <c r="A131" s="163"/>
      <c r="B131" s="94" t="s">
        <v>1034</v>
      </c>
      <c r="C131" s="42" t="s">
        <v>1035</v>
      </c>
      <c r="D131" s="38"/>
      <c r="E131" s="38">
        <v>5300</v>
      </c>
      <c r="F131" s="38">
        <v>1600</v>
      </c>
      <c r="G131" s="38">
        <v>620</v>
      </c>
      <c r="H131" s="38"/>
      <c r="I131" s="38"/>
      <c r="J131" s="38"/>
      <c r="K131" s="38"/>
      <c r="L131" s="38"/>
      <c r="M131" s="38"/>
      <c r="N131" s="38" t="s">
        <v>1036</v>
      </c>
      <c r="O131" s="58" t="s">
        <v>174</v>
      </c>
      <c r="P131" s="164" t="s">
        <v>720</v>
      </c>
    </row>
    <row r="132" spans="1:16" ht="15" customHeight="1" x14ac:dyDescent="0.3">
      <c r="A132" s="163"/>
      <c r="B132" s="94" t="s">
        <v>1037</v>
      </c>
      <c r="C132" s="42" t="s">
        <v>1038</v>
      </c>
      <c r="D132" s="38"/>
      <c r="E132" s="38">
        <v>18</v>
      </c>
      <c r="F132" s="38">
        <v>2500</v>
      </c>
      <c r="G132" s="38">
        <v>1.8</v>
      </c>
      <c r="H132" s="38"/>
      <c r="I132" s="38"/>
      <c r="J132" s="38"/>
      <c r="K132" s="38"/>
      <c r="L132" s="38"/>
      <c r="M132" s="38"/>
      <c r="N132" s="38" t="s">
        <v>1039</v>
      </c>
      <c r="O132" s="58" t="s">
        <v>157</v>
      </c>
      <c r="P132" s="164" t="s">
        <v>720</v>
      </c>
    </row>
    <row r="133" spans="1:16" ht="15" customHeight="1" x14ac:dyDescent="0.3">
      <c r="A133" s="163"/>
      <c r="B133" s="94" t="s">
        <v>1040</v>
      </c>
      <c r="C133" s="42" t="s">
        <v>1041</v>
      </c>
      <c r="D133" s="38"/>
      <c r="E133" s="38">
        <v>1500</v>
      </c>
      <c r="F133" s="38">
        <v>80</v>
      </c>
      <c r="G133" s="38">
        <v>2700</v>
      </c>
      <c r="H133" s="38">
        <v>4600</v>
      </c>
      <c r="I133" s="38"/>
      <c r="J133" s="38"/>
      <c r="K133" s="38"/>
      <c r="L133" s="38"/>
      <c r="M133" s="38"/>
      <c r="N133" s="38"/>
      <c r="O133" s="58" t="s">
        <v>174</v>
      </c>
      <c r="P133" s="164" t="s">
        <v>1042</v>
      </c>
    </row>
    <row r="134" spans="1:16" ht="15" customHeight="1" x14ac:dyDescent="0.3">
      <c r="A134" s="163"/>
      <c r="B134" s="94" t="s">
        <v>1043</v>
      </c>
      <c r="C134" s="42" t="s">
        <v>1044</v>
      </c>
      <c r="D134" s="38"/>
      <c r="E134" s="38">
        <v>2.5</v>
      </c>
      <c r="F134" s="38"/>
      <c r="G134" s="38">
        <v>2.8</v>
      </c>
      <c r="H134" s="38"/>
      <c r="I134" s="38"/>
      <c r="J134" s="38"/>
      <c r="K134" s="38"/>
      <c r="L134" s="38"/>
      <c r="M134" s="38"/>
      <c r="N134" s="38"/>
      <c r="O134" s="58" t="s">
        <v>174</v>
      </c>
      <c r="P134" s="164" t="s">
        <v>922</v>
      </c>
    </row>
    <row r="135" spans="1:16" x14ac:dyDescent="0.3">
      <c r="A135" s="163"/>
      <c r="B135" s="94" t="s">
        <v>1045</v>
      </c>
      <c r="C135" s="42" t="s">
        <v>1046</v>
      </c>
      <c r="D135" s="38"/>
      <c r="E135" s="38"/>
      <c r="F135" s="38">
        <v>0.7</v>
      </c>
      <c r="G135" s="38"/>
      <c r="H135" s="38"/>
      <c r="I135" s="38"/>
      <c r="J135" s="38"/>
      <c r="K135" s="38">
        <v>0.3</v>
      </c>
      <c r="L135" s="38"/>
      <c r="M135" s="38"/>
      <c r="N135" s="38"/>
      <c r="O135" s="58" t="s">
        <v>162</v>
      </c>
      <c r="P135" s="164" t="s">
        <v>1047</v>
      </c>
    </row>
    <row r="136" spans="1:16" ht="24" customHeight="1" x14ac:dyDescent="0.3">
      <c r="A136" s="421" t="s">
        <v>1048</v>
      </c>
      <c r="B136" s="125" t="s">
        <v>1049</v>
      </c>
      <c r="C136" s="42" t="s">
        <v>1050</v>
      </c>
      <c r="D136" s="38"/>
      <c r="E136" s="38"/>
      <c r="F136" s="38">
        <v>0.1</v>
      </c>
      <c r="G136" s="38"/>
      <c r="H136" s="38"/>
      <c r="I136" s="38"/>
      <c r="J136" s="38"/>
      <c r="K136" s="38"/>
      <c r="L136" s="38"/>
      <c r="M136" s="38"/>
      <c r="N136" s="38"/>
      <c r="O136" s="58" t="s">
        <v>162</v>
      </c>
      <c r="P136" s="164" t="s">
        <v>1051</v>
      </c>
    </row>
    <row r="137" spans="1:16" x14ac:dyDescent="0.3">
      <c r="A137" s="421"/>
      <c r="B137" s="125" t="s">
        <v>499</v>
      </c>
      <c r="C137" s="42" t="s">
        <v>500</v>
      </c>
      <c r="D137" s="38"/>
      <c r="E137" s="38"/>
      <c r="F137" s="38">
        <v>0.05</v>
      </c>
      <c r="G137" s="38"/>
      <c r="H137" s="38"/>
      <c r="I137" s="38"/>
      <c r="J137" s="38"/>
      <c r="K137" s="38"/>
      <c r="L137" s="38"/>
      <c r="M137" s="38"/>
      <c r="N137" s="38"/>
      <c r="O137" s="58" t="s">
        <v>162</v>
      </c>
      <c r="P137" s="164" t="s">
        <v>1051</v>
      </c>
    </row>
    <row r="138" spans="1:16" x14ac:dyDescent="0.3">
      <c r="A138" s="421"/>
      <c r="B138" s="125" t="s">
        <v>546</v>
      </c>
      <c r="C138" s="42" t="s">
        <v>547</v>
      </c>
      <c r="D138" s="38"/>
      <c r="E138" s="38"/>
      <c r="F138" s="38"/>
      <c r="G138" s="38"/>
      <c r="H138" s="38">
        <v>10</v>
      </c>
      <c r="I138" s="38"/>
      <c r="J138" s="38"/>
      <c r="K138" s="38"/>
      <c r="L138" s="38"/>
      <c r="M138" s="38"/>
      <c r="N138" s="38"/>
      <c r="O138" s="58" t="s">
        <v>162</v>
      </c>
      <c r="P138" s="164" t="s">
        <v>1051</v>
      </c>
    </row>
    <row r="139" spans="1:16" ht="24" customHeight="1" x14ac:dyDescent="0.3">
      <c r="A139" s="421"/>
      <c r="B139" s="125" t="s">
        <v>1052</v>
      </c>
      <c r="C139" s="42" t="s">
        <v>565</v>
      </c>
      <c r="D139" s="38"/>
      <c r="E139" s="38"/>
      <c r="F139" s="38">
        <v>5</v>
      </c>
      <c r="G139" s="38"/>
      <c r="H139" s="38"/>
      <c r="I139" s="38"/>
      <c r="J139" s="38"/>
      <c r="K139" s="38"/>
      <c r="L139" s="38"/>
      <c r="M139" s="38"/>
      <c r="N139" s="38"/>
      <c r="O139" s="58" t="s">
        <v>162</v>
      </c>
      <c r="P139" s="164" t="s">
        <v>1053</v>
      </c>
    </row>
    <row r="140" spans="1:16" x14ac:dyDescent="0.3">
      <c r="A140" s="168"/>
      <c r="B140" s="94" t="s">
        <v>1054</v>
      </c>
      <c r="C140" s="42" t="s">
        <v>1055</v>
      </c>
      <c r="D140" s="38"/>
      <c r="E140" s="38">
        <v>17000</v>
      </c>
      <c r="F140" s="38">
        <v>270000</v>
      </c>
      <c r="G140" s="38">
        <v>630000</v>
      </c>
      <c r="H140" s="38"/>
      <c r="I140" s="38"/>
      <c r="J140" s="38"/>
      <c r="K140" s="38"/>
      <c r="L140" s="38"/>
      <c r="M140" s="38"/>
      <c r="N140" s="38"/>
      <c r="O140" s="58" t="s">
        <v>174</v>
      </c>
      <c r="P140" s="164" t="s">
        <v>1056</v>
      </c>
    </row>
    <row r="141" spans="1:16" ht="24" x14ac:dyDescent="0.3">
      <c r="A141" s="168"/>
      <c r="B141" s="94" t="s">
        <v>1057</v>
      </c>
      <c r="C141" s="42" t="s">
        <v>1058</v>
      </c>
      <c r="D141" s="38"/>
      <c r="E141" s="38">
        <v>34</v>
      </c>
      <c r="F141" s="38">
        <v>5000</v>
      </c>
      <c r="G141" s="38">
        <v>1300</v>
      </c>
      <c r="H141" s="38">
        <v>2500</v>
      </c>
      <c r="I141" s="38"/>
      <c r="J141" s="38"/>
      <c r="K141" s="38"/>
      <c r="L141" s="38"/>
      <c r="M141" s="38"/>
      <c r="N141" s="38"/>
      <c r="O141" s="58" t="s">
        <v>174</v>
      </c>
      <c r="P141" s="164" t="s">
        <v>1059</v>
      </c>
    </row>
    <row r="142" spans="1:16" ht="36" x14ac:dyDescent="0.3">
      <c r="A142" s="168"/>
      <c r="B142" s="94" t="s">
        <v>368</v>
      </c>
      <c r="C142" s="42" t="s">
        <v>369</v>
      </c>
      <c r="D142" s="38"/>
      <c r="E142" s="38"/>
      <c r="F142" s="38">
        <v>17</v>
      </c>
      <c r="G142" s="38"/>
      <c r="H142" s="38">
        <v>1500</v>
      </c>
      <c r="I142" s="38"/>
      <c r="J142" s="38"/>
      <c r="K142" s="38"/>
      <c r="L142" s="38"/>
      <c r="M142" s="38"/>
      <c r="N142" s="38" t="s">
        <v>370</v>
      </c>
      <c r="O142" s="58" t="s">
        <v>162</v>
      </c>
      <c r="P142" s="164" t="s">
        <v>785</v>
      </c>
    </row>
    <row r="143" spans="1:16" x14ac:dyDescent="0.3">
      <c r="A143" s="168"/>
      <c r="B143" s="94" t="s">
        <v>1060</v>
      </c>
      <c r="C143" s="42" t="s">
        <v>1061</v>
      </c>
      <c r="D143" s="38"/>
      <c r="E143" s="38">
        <v>14000</v>
      </c>
      <c r="F143" s="38"/>
      <c r="G143" s="38">
        <v>40000</v>
      </c>
      <c r="H143" s="38"/>
      <c r="I143" s="38"/>
      <c r="J143" s="38"/>
      <c r="K143" s="38"/>
      <c r="L143" s="38"/>
      <c r="M143" s="38"/>
      <c r="N143" s="38"/>
      <c r="O143" s="58" t="s">
        <v>174</v>
      </c>
      <c r="P143" s="164" t="s">
        <v>989</v>
      </c>
    </row>
    <row r="144" spans="1:16" x14ac:dyDescent="0.3">
      <c r="A144" s="168"/>
      <c r="B144" s="94" t="s">
        <v>1062</v>
      </c>
      <c r="C144" s="42">
        <v>2148878</v>
      </c>
      <c r="D144" s="38"/>
      <c r="E144" s="38"/>
      <c r="F144" s="38">
        <v>0.21</v>
      </c>
      <c r="G144" s="38"/>
      <c r="H144" s="38">
        <v>2</v>
      </c>
      <c r="I144" s="38"/>
      <c r="J144" s="38"/>
      <c r="K144" s="38"/>
      <c r="L144" s="38"/>
      <c r="M144" s="38"/>
      <c r="N144" s="38"/>
      <c r="O144" s="58" t="s">
        <v>162</v>
      </c>
      <c r="P144" s="164" t="s">
        <v>739</v>
      </c>
    </row>
    <row r="145" spans="1:16" x14ac:dyDescent="0.3">
      <c r="A145" s="168"/>
      <c r="B145" s="94" t="s">
        <v>1063</v>
      </c>
      <c r="C145" s="42" t="s">
        <v>1064</v>
      </c>
      <c r="D145" s="38"/>
      <c r="E145" s="38">
        <v>430</v>
      </c>
      <c r="F145" s="38"/>
      <c r="G145" s="38">
        <v>9100</v>
      </c>
      <c r="H145" s="38"/>
      <c r="I145" s="38"/>
      <c r="J145" s="38"/>
      <c r="K145" s="38"/>
      <c r="L145" s="38"/>
      <c r="M145" s="38"/>
      <c r="N145" s="38"/>
      <c r="O145" s="58" t="s">
        <v>174</v>
      </c>
      <c r="P145" s="164" t="s">
        <v>922</v>
      </c>
    </row>
    <row r="146" spans="1:16" ht="24" x14ac:dyDescent="0.3">
      <c r="A146" s="168"/>
      <c r="B146" s="94" t="s">
        <v>1065</v>
      </c>
      <c r="C146" s="42" t="s">
        <v>382</v>
      </c>
      <c r="D146" s="38"/>
      <c r="E146" s="38"/>
      <c r="F146" s="38">
        <v>1000</v>
      </c>
      <c r="G146" s="38"/>
      <c r="H146" s="38">
        <v>600</v>
      </c>
      <c r="I146" s="38"/>
      <c r="J146" s="38"/>
      <c r="K146" s="38"/>
      <c r="L146" s="38"/>
      <c r="M146" s="38"/>
      <c r="N146" s="38" t="s">
        <v>1066</v>
      </c>
      <c r="O146" s="58" t="s">
        <v>162</v>
      </c>
      <c r="P146" s="164" t="s">
        <v>732</v>
      </c>
    </row>
    <row r="147" spans="1:16" ht="24" x14ac:dyDescent="0.3">
      <c r="A147" s="168"/>
      <c r="B147" s="95" t="s">
        <v>1067</v>
      </c>
      <c r="C147" s="42" t="s">
        <v>386</v>
      </c>
      <c r="D147" s="38"/>
      <c r="E147" s="38"/>
      <c r="F147" s="38">
        <v>120</v>
      </c>
      <c r="G147" s="38"/>
      <c r="H147" s="38">
        <v>65</v>
      </c>
      <c r="I147" s="38"/>
      <c r="J147" s="38"/>
      <c r="K147" s="38"/>
      <c r="L147" s="38"/>
      <c r="M147" s="38"/>
      <c r="N147" s="38" t="s">
        <v>387</v>
      </c>
      <c r="O147" s="58" t="s">
        <v>162</v>
      </c>
      <c r="P147" s="164" t="s">
        <v>739</v>
      </c>
    </row>
    <row r="148" spans="1:16" ht="24" x14ac:dyDescent="0.3">
      <c r="A148" s="168"/>
      <c r="B148" s="94" t="s">
        <v>1068</v>
      </c>
      <c r="C148" s="42" t="s">
        <v>1069</v>
      </c>
      <c r="D148" s="38"/>
      <c r="E148" s="38">
        <v>3100</v>
      </c>
      <c r="F148" s="38">
        <v>110000</v>
      </c>
      <c r="G148" s="38">
        <v>110000</v>
      </c>
      <c r="H148" s="38"/>
      <c r="I148" s="38"/>
      <c r="J148" s="38"/>
      <c r="K148" s="38"/>
      <c r="L148" s="38"/>
      <c r="M148" s="38"/>
      <c r="N148" s="38"/>
      <c r="O148" s="58" t="s">
        <v>174</v>
      </c>
      <c r="P148" s="164" t="s">
        <v>1070</v>
      </c>
    </row>
    <row r="149" spans="1:16" x14ac:dyDescent="0.3">
      <c r="A149" s="168"/>
      <c r="B149" s="94" t="s">
        <v>1071</v>
      </c>
      <c r="C149" s="42" t="s">
        <v>1072</v>
      </c>
      <c r="D149" s="38"/>
      <c r="E149" s="38">
        <v>770</v>
      </c>
      <c r="F149" s="38"/>
      <c r="G149" s="38">
        <v>800</v>
      </c>
      <c r="H149" s="38"/>
      <c r="I149" s="38"/>
      <c r="J149" s="38"/>
      <c r="K149" s="38"/>
      <c r="L149" s="38"/>
      <c r="M149" s="38"/>
      <c r="N149" s="38"/>
      <c r="O149" s="58" t="s">
        <v>174</v>
      </c>
      <c r="P149" s="164" t="s">
        <v>1073</v>
      </c>
    </row>
    <row r="150" spans="1:16" x14ac:dyDescent="0.3">
      <c r="A150" s="163"/>
      <c r="B150" s="96" t="s">
        <v>388</v>
      </c>
      <c r="C150" s="42" t="s">
        <v>389</v>
      </c>
      <c r="D150" s="38"/>
      <c r="E150" s="38"/>
      <c r="F150" s="38"/>
      <c r="G150" s="38"/>
      <c r="H150" s="38">
        <v>370</v>
      </c>
      <c r="I150" s="38"/>
      <c r="J150" s="38"/>
      <c r="K150" s="38"/>
      <c r="L150" s="38"/>
      <c r="M150" s="38"/>
      <c r="N150" s="38"/>
      <c r="O150" s="58" t="s">
        <v>162</v>
      </c>
      <c r="P150" s="164" t="s">
        <v>1074</v>
      </c>
    </row>
    <row r="151" spans="1:16" ht="36" x14ac:dyDescent="0.3">
      <c r="A151" s="168"/>
      <c r="B151" s="94" t="s">
        <v>1075</v>
      </c>
      <c r="C151" s="42" t="s">
        <v>1076</v>
      </c>
      <c r="D151" s="38"/>
      <c r="E151" s="38">
        <v>68</v>
      </c>
      <c r="F151" s="38">
        <v>5500</v>
      </c>
      <c r="G151" s="38">
        <v>2500</v>
      </c>
      <c r="H151" s="38">
        <v>1400</v>
      </c>
      <c r="I151" s="38"/>
      <c r="J151" s="38"/>
      <c r="K151" s="38"/>
      <c r="L151" s="38"/>
      <c r="M151" s="38"/>
      <c r="N151" s="38" t="s">
        <v>1077</v>
      </c>
      <c r="O151" s="58" t="s">
        <v>174</v>
      </c>
      <c r="P151" s="164" t="s">
        <v>1078</v>
      </c>
    </row>
    <row r="152" spans="1:16" ht="24" x14ac:dyDescent="0.3">
      <c r="A152" s="168"/>
      <c r="B152" s="94" t="s">
        <v>691</v>
      </c>
      <c r="C152" s="42" t="s">
        <v>692</v>
      </c>
      <c r="D152" s="38"/>
      <c r="E152" s="38"/>
      <c r="F152" s="38">
        <v>2500</v>
      </c>
      <c r="G152" s="38"/>
      <c r="H152" s="38">
        <v>3600</v>
      </c>
      <c r="I152" s="38"/>
      <c r="J152" s="38"/>
      <c r="K152" s="38"/>
      <c r="L152" s="38"/>
      <c r="M152" s="38"/>
      <c r="N152" s="38" t="s">
        <v>1079</v>
      </c>
      <c r="O152" s="58" t="s">
        <v>162</v>
      </c>
      <c r="P152" s="164" t="s">
        <v>785</v>
      </c>
    </row>
    <row r="153" spans="1:16" x14ac:dyDescent="0.3">
      <c r="A153" s="168"/>
      <c r="B153" s="94" t="s">
        <v>693</v>
      </c>
      <c r="C153" s="42" t="s">
        <v>694</v>
      </c>
      <c r="D153" s="38"/>
      <c r="E153" s="38"/>
      <c r="F153" s="38">
        <v>2300</v>
      </c>
      <c r="G153" s="38"/>
      <c r="H153" s="38">
        <v>9500</v>
      </c>
      <c r="I153" s="38"/>
      <c r="J153" s="38"/>
      <c r="K153" s="38"/>
      <c r="L153" s="38"/>
      <c r="M153" s="38"/>
      <c r="N153" s="38"/>
      <c r="O153" s="58" t="s">
        <v>162</v>
      </c>
      <c r="P153" s="164" t="s">
        <v>739</v>
      </c>
    </row>
    <row r="154" spans="1:16" ht="24" x14ac:dyDescent="0.3">
      <c r="A154" s="168"/>
      <c r="B154" s="94" t="s">
        <v>1080</v>
      </c>
      <c r="C154" s="42" t="s">
        <v>1081</v>
      </c>
      <c r="D154" s="38"/>
      <c r="E154" s="38">
        <v>9100</v>
      </c>
      <c r="F154" s="38"/>
      <c r="G154" s="38">
        <v>67000</v>
      </c>
      <c r="H154" s="44"/>
      <c r="I154" s="38"/>
      <c r="J154" s="38"/>
      <c r="K154" s="38"/>
      <c r="L154" s="38"/>
      <c r="M154" s="38"/>
      <c r="N154" s="38" t="s">
        <v>1082</v>
      </c>
      <c r="O154" s="58" t="s">
        <v>174</v>
      </c>
      <c r="P154" s="164" t="s">
        <v>989</v>
      </c>
    </row>
    <row r="155" spans="1:16" ht="24" x14ac:dyDescent="0.3">
      <c r="A155" s="163"/>
      <c r="B155" s="94" t="s">
        <v>1083</v>
      </c>
      <c r="C155" s="42" t="s">
        <v>1084</v>
      </c>
      <c r="D155" s="38"/>
      <c r="E155" s="38">
        <v>710000</v>
      </c>
      <c r="F155" s="38"/>
      <c r="G155" s="38">
        <v>2200000</v>
      </c>
      <c r="H155" s="44"/>
      <c r="I155" s="38"/>
      <c r="J155" s="38"/>
      <c r="K155" s="38"/>
      <c r="L155" s="38"/>
      <c r="M155" s="38"/>
      <c r="N155" s="38" t="s">
        <v>1085</v>
      </c>
      <c r="O155" s="58" t="s">
        <v>174</v>
      </c>
      <c r="P155" s="164" t="s">
        <v>865</v>
      </c>
    </row>
    <row r="156" spans="1:16" x14ac:dyDescent="0.3">
      <c r="A156" s="163"/>
      <c r="B156" s="94" t="s">
        <v>1086</v>
      </c>
      <c r="C156" s="42" t="s">
        <v>1087</v>
      </c>
      <c r="D156" s="38"/>
      <c r="E156" s="38">
        <v>0.01</v>
      </c>
      <c r="F156" s="38"/>
      <c r="G156" s="38">
        <v>1E-3</v>
      </c>
      <c r="H156" s="38"/>
      <c r="I156" s="38"/>
      <c r="J156" s="38"/>
      <c r="K156" s="38"/>
      <c r="L156" s="38"/>
      <c r="M156" s="38"/>
      <c r="N156" s="38" t="s">
        <v>1088</v>
      </c>
      <c r="O156" s="58" t="s">
        <v>157</v>
      </c>
      <c r="P156" s="164" t="s">
        <v>1089</v>
      </c>
    </row>
    <row r="157" spans="1:16" x14ac:dyDescent="0.3">
      <c r="A157" s="163"/>
      <c r="B157" s="94" t="s">
        <v>1090</v>
      </c>
      <c r="C157" s="42" t="s">
        <v>1091</v>
      </c>
      <c r="D157" s="38"/>
      <c r="E157" s="38"/>
      <c r="F157" s="38">
        <v>390</v>
      </c>
      <c r="G157" s="38"/>
      <c r="H157" s="38">
        <v>220</v>
      </c>
      <c r="I157" s="38"/>
      <c r="J157" s="38"/>
      <c r="K157" s="38"/>
      <c r="L157" s="38"/>
      <c r="M157" s="38"/>
      <c r="N157" s="38"/>
      <c r="O157" s="58" t="s">
        <v>162</v>
      </c>
      <c r="P157" s="164" t="s">
        <v>928</v>
      </c>
    </row>
    <row r="158" spans="1:16" ht="24" x14ac:dyDescent="0.3">
      <c r="A158" s="163"/>
      <c r="B158" s="94" t="s">
        <v>1092</v>
      </c>
      <c r="C158" s="42" t="s">
        <v>1093</v>
      </c>
      <c r="D158" s="38"/>
      <c r="E158" s="38">
        <v>130</v>
      </c>
      <c r="F158" s="38">
        <v>630</v>
      </c>
      <c r="G158" s="38">
        <v>215</v>
      </c>
      <c r="H158" s="38">
        <v>220</v>
      </c>
      <c r="I158" s="38"/>
      <c r="J158" s="38"/>
      <c r="K158" s="38"/>
      <c r="L158" s="38"/>
      <c r="M158" s="38"/>
      <c r="N158" s="38" t="s">
        <v>1094</v>
      </c>
      <c r="O158" s="58" t="s">
        <v>174</v>
      </c>
      <c r="P158" s="164" t="s">
        <v>1095</v>
      </c>
    </row>
    <row r="159" spans="1:16" ht="27" customHeight="1" x14ac:dyDescent="0.3">
      <c r="A159" s="163"/>
      <c r="B159" s="94" t="s">
        <v>1096</v>
      </c>
      <c r="C159" s="42" t="s">
        <v>1097</v>
      </c>
      <c r="D159" s="38"/>
      <c r="E159" s="38">
        <v>140</v>
      </c>
      <c r="F159" s="38"/>
      <c r="G159" s="38">
        <v>4300</v>
      </c>
      <c r="H159" s="38"/>
      <c r="I159" s="38"/>
      <c r="J159" s="38"/>
      <c r="K159" s="38"/>
      <c r="L159" s="38"/>
      <c r="M159" s="38"/>
      <c r="N159" s="38"/>
      <c r="O159" s="58" t="s">
        <v>174</v>
      </c>
      <c r="P159" s="164" t="s">
        <v>909</v>
      </c>
    </row>
    <row r="160" spans="1:16" x14ac:dyDescent="0.3">
      <c r="A160" s="163"/>
      <c r="B160" s="94" t="s">
        <v>1098</v>
      </c>
      <c r="C160" s="42" t="s">
        <v>1099</v>
      </c>
      <c r="D160" s="38"/>
      <c r="E160" s="38">
        <v>1.1000000000000001</v>
      </c>
      <c r="F160" s="38"/>
      <c r="G160" s="38">
        <v>39</v>
      </c>
      <c r="H160" s="38"/>
      <c r="I160" s="38"/>
      <c r="J160" s="38"/>
      <c r="K160" s="38"/>
      <c r="L160" s="38"/>
      <c r="M160" s="38"/>
      <c r="N160" s="38" t="s">
        <v>1100</v>
      </c>
      <c r="O160" s="58" t="s">
        <v>157</v>
      </c>
      <c r="P160" s="164" t="s">
        <v>909</v>
      </c>
    </row>
    <row r="161" spans="1:16" x14ac:dyDescent="0.3">
      <c r="A161" s="163"/>
      <c r="B161" s="94" t="s">
        <v>1101</v>
      </c>
      <c r="C161" s="42" t="s">
        <v>1102</v>
      </c>
      <c r="D161" s="38"/>
      <c r="E161" s="38">
        <v>6200</v>
      </c>
      <c r="F161" s="38">
        <v>670</v>
      </c>
      <c r="G161" s="38">
        <v>57000</v>
      </c>
      <c r="H161" s="38">
        <v>370</v>
      </c>
      <c r="I161" s="38"/>
      <c r="J161" s="38"/>
      <c r="K161" s="38">
        <v>450</v>
      </c>
      <c r="L161" s="38"/>
      <c r="M161" s="38"/>
      <c r="N161" s="38"/>
      <c r="O161" s="58" t="s">
        <v>174</v>
      </c>
      <c r="P161" s="164" t="s">
        <v>1103</v>
      </c>
    </row>
    <row r="162" spans="1:16" ht="50.25" customHeight="1" x14ac:dyDescent="0.3">
      <c r="A162" s="163"/>
      <c r="B162" s="94" t="s">
        <v>1104</v>
      </c>
      <c r="C162" s="42" t="s">
        <v>1105</v>
      </c>
      <c r="D162" s="38"/>
      <c r="E162" s="38">
        <v>6200</v>
      </c>
      <c r="F162" s="38">
        <v>420</v>
      </c>
      <c r="G162" s="38">
        <v>57000</v>
      </c>
      <c r="H162" s="38">
        <v>180</v>
      </c>
      <c r="I162" s="38"/>
      <c r="J162" s="38"/>
      <c r="K162" s="38">
        <v>420</v>
      </c>
      <c r="L162" s="38"/>
      <c r="M162" s="38"/>
      <c r="N162" s="38" t="s">
        <v>1106</v>
      </c>
      <c r="O162" s="58" t="s">
        <v>162</v>
      </c>
      <c r="P162" s="164" t="s">
        <v>753</v>
      </c>
    </row>
    <row r="163" spans="1:16" ht="48" x14ac:dyDescent="0.3">
      <c r="A163" s="163"/>
      <c r="B163" s="94" t="s">
        <v>1107</v>
      </c>
      <c r="C163" s="42" t="s">
        <v>1108</v>
      </c>
      <c r="D163" s="38"/>
      <c r="E163" s="38">
        <v>6200</v>
      </c>
      <c r="F163" s="38">
        <v>420</v>
      </c>
      <c r="G163" s="38">
        <v>57000</v>
      </c>
      <c r="H163" s="38">
        <v>100</v>
      </c>
      <c r="I163" s="38"/>
      <c r="J163" s="38"/>
      <c r="K163" s="38">
        <v>130</v>
      </c>
      <c r="L163" s="38"/>
      <c r="M163" s="38"/>
      <c r="N163" s="38" t="s">
        <v>1109</v>
      </c>
      <c r="O163" s="58" t="s">
        <v>162</v>
      </c>
      <c r="P163" s="164" t="s">
        <v>753</v>
      </c>
    </row>
    <row r="164" spans="1:16" ht="48" x14ac:dyDescent="0.3">
      <c r="A164" s="186"/>
      <c r="B164" s="187" t="s">
        <v>1110</v>
      </c>
      <c r="C164" s="188" t="s">
        <v>1111</v>
      </c>
      <c r="D164" s="189"/>
      <c r="E164" s="189">
        <v>6200</v>
      </c>
      <c r="F164" s="189">
        <v>600</v>
      </c>
      <c r="G164" s="189">
        <v>57000</v>
      </c>
      <c r="H164" s="189">
        <v>60</v>
      </c>
      <c r="I164" s="189"/>
      <c r="J164" s="189"/>
      <c r="K164" s="189">
        <v>400</v>
      </c>
      <c r="L164" s="189"/>
      <c r="M164" s="189"/>
      <c r="N164" s="189" t="s">
        <v>1112</v>
      </c>
      <c r="O164" s="190" t="s">
        <v>162</v>
      </c>
      <c r="P164" s="191" t="s">
        <v>753</v>
      </c>
    </row>
    <row r="165" spans="1:16" ht="15" customHeight="1" x14ac:dyDescent="0.3">
      <c r="A165" s="390" t="s">
        <v>450</v>
      </c>
      <c r="B165" s="391"/>
      <c r="C165" s="391"/>
      <c r="D165" s="391"/>
      <c r="E165" s="391"/>
      <c r="F165" s="391"/>
      <c r="G165" s="391"/>
      <c r="H165" s="391"/>
      <c r="I165" s="391"/>
      <c r="J165" s="391"/>
      <c r="K165" s="391"/>
      <c r="L165" s="391"/>
      <c r="M165" s="391"/>
      <c r="N165" s="391"/>
      <c r="O165" s="391"/>
      <c r="P165" s="392"/>
    </row>
    <row r="166" spans="1:16" ht="18" customHeight="1" thickBot="1" x14ac:dyDescent="0.35">
      <c r="A166" s="393"/>
      <c r="B166" s="394"/>
      <c r="C166" s="394"/>
      <c r="D166" s="394"/>
      <c r="E166" s="394"/>
      <c r="F166" s="394"/>
      <c r="G166" s="394"/>
      <c r="H166" s="394"/>
      <c r="I166" s="394"/>
      <c r="J166" s="394"/>
      <c r="K166" s="394"/>
      <c r="L166" s="394"/>
      <c r="M166" s="394"/>
      <c r="N166" s="394"/>
      <c r="O166" s="394"/>
      <c r="P166" s="395"/>
    </row>
    <row r="167" spans="1:16" x14ac:dyDescent="0.3">
      <c r="B167" s="48"/>
      <c r="C167" s="49"/>
      <c r="D167" s="49"/>
      <c r="E167" s="49"/>
      <c r="F167" s="49"/>
      <c r="G167" s="49"/>
      <c r="H167" s="49"/>
      <c r="I167" s="49"/>
      <c r="J167" s="49"/>
      <c r="K167" s="49"/>
      <c r="L167" s="49"/>
      <c r="M167" s="49"/>
      <c r="N167" s="49"/>
      <c r="O167" s="49"/>
      <c r="P167" s="49"/>
    </row>
    <row r="168" spans="1:16" ht="15" customHeight="1" x14ac:dyDescent="0.3">
      <c r="B168" s="49"/>
      <c r="C168" s="49"/>
      <c r="D168" s="49"/>
      <c r="E168" s="49"/>
      <c r="F168" s="49"/>
      <c r="G168" s="49"/>
      <c r="H168" s="49"/>
      <c r="I168" s="49"/>
      <c r="J168" s="49"/>
      <c r="K168" s="49"/>
      <c r="L168" s="49"/>
      <c r="M168" s="49"/>
      <c r="N168" s="50"/>
      <c r="O168" s="51"/>
      <c r="P168" s="52"/>
    </row>
    <row r="169" spans="1:16" ht="15" customHeight="1" x14ac:dyDescent="0.3">
      <c r="B169" s="49"/>
      <c r="C169" s="49"/>
      <c r="D169" s="49"/>
      <c r="E169" s="49"/>
      <c r="F169" s="49"/>
      <c r="G169" s="49"/>
      <c r="H169" s="49"/>
      <c r="I169" s="49"/>
      <c r="J169" s="49"/>
      <c r="K169" s="49"/>
      <c r="L169" s="49"/>
      <c r="M169" s="49"/>
      <c r="N169" s="50"/>
      <c r="O169" s="51"/>
      <c r="P169" s="52"/>
    </row>
    <row r="170" spans="1:16" ht="15" customHeight="1" x14ac:dyDescent="0.3">
      <c r="B170" s="49"/>
      <c r="C170" s="49"/>
      <c r="D170" s="49"/>
      <c r="E170" s="49"/>
      <c r="F170" s="49"/>
      <c r="G170" s="49"/>
      <c r="H170" s="49"/>
      <c r="I170" s="49"/>
      <c r="J170" s="49"/>
      <c r="K170" s="49"/>
      <c r="L170" s="49"/>
      <c r="M170" s="49"/>
      <c r="N170" s="50"/>
      <c r="O170" s="51"/>
      <c r="P170" s="52"/>
    </row>
    <row r="171" spans="1:16" ht="15" customHeight="1" x14ac:dyDescent="0.3">
      <c r="B171" s="49"/>
      <c r="C171" s="49"/>
      <c r="D171" s="49"/>
      <c r="E171" s="49"/>
      <c r="F171" s="49"/>
      <c r="G171" s="49"/>
      <c r="H171" s="49"/>
      <c r="I171" s="49"/>
      <c r="J171" s="49"/>
      <c r="K171" s="49"/>
      <c r="L171" s="49"/>
      <c r="M171" s="49"/>
      <c r="N171" s="50"/>
      <c r="O171" s="51"/>
      <c r="P171" s="52"/>
    </row>
    <row r="172" spans="1:16" ht="15" customHeight="1" x14ac:dyDescent="0.3">
      <c r="B172" s="49"/>
      <c r="C172" s="49"/>
      <c r="D172" s="49"/>
      <c r="E172" s="49"/>
      <c r="F172" s="49"/>
      <c r="G172" s="49"/>
      <c r="H172" s="49"/>
      <c r="I172" s="49"/>
      <c r="J172" s="49"/>
      <c r="K172" s="49"/>
      <c r="L172" s="49"/>
      <c r="M172" s="49"/>
      <c r="N172" s="50"/>
      <c r="O172" s="51"/>
      <c r="P172" s="52"/>
    </row>
    <row r="173" spans="1:16" ht="15" customHeight="1" x14ac:dyDescent="0.3">
      <c r="B173" s="49"/>
      <c r="C173" s="49"/>
      <c r="D173" s="49"/>
      <c r="E173" s="49"/>
      <c r="F173" s="49"/>
      <c r="G173" s="49"/>
      <c r="H173" s="49"/>
      <c r="I173" s="49"/>
      <c r="J173" s="49"/>
      <c r="K173" s="49"/>
      <c r="L173" s="49"/>
      <c r="M173" s="49"/>
      <c r="N173" s="50"/>
      <c r="O173" s="51"/>
      <c r="P173" s="52"/>
    </row>
    <row r="174" spans="1:16" ht="15" customHeight="1" x14ac:dyDescent="0.3">
      <c r="B174" s="49"/>
      <c r="C174" s="49"/>
      <c r="D174" s="49"/>
      <c r="E174" s="49"/>
      <c r="F174" s="49"/>
      <c r="G174" s="49"/>
      <c r="H174" s="49"/>
      <c r="I174" s="49"/>
      <c r="J174" s="49"/>
      <c r="K174" s="49"/>
      <c r="L174" s="49"/>
      <c r="M174" s="49"/>
      <c r="N174" s="50"/>
      <c r="O174" s="51"/>
      <c r="P174" s="52"/>
    </row>
    <row r="175" spans="1:16" ht="15" customHeight="1" x14ac:dyDescent="0.3">
      <c r="B175" s="49"/>
      <c r="C175" s="49"/>
      <c r="D175" s="49"/>
      <c r="E175" s="49"/>
      <c r="F175" s="49"/>
      <c r="G175" s="49"/>
      <c r="H175" s="49"/>
      <c r="I175" s="49"/>
      <c r="J175" s="49"/>
      <c r="K175" s="49"/>
      <c r="L175" s="49"/>
      <c r="M175" s="49"/>
      <c r="N175" s="50"/>
      <c r="O175" s="51"/>
      <c r="P175" s="52"/>
    </row>
    <row r="176" spans="1:16" ht="15" customHeight="1" x14ac:dyDescent="0.3">
      <c r="B176" s="49"/>
      <c r="C176" s="49"/>
      <c r="D176" s="49"/>
      <c r="E176" s="49"/>
      <c r="F176" s="49"/>
      <c r="G176" s="49"/>
      <c r="H176" s="49"/>
      <c r="I176" s="49"/>
      <c r="J176" s="49"/>
      <c r="K176" s="49"/>
      <c r="L176" s="49"/>
      <c r="M176" s="49"/>
      <c r="N176" s="50"/>
      <c r="O176" s="51"/>
      <c r="P176" s="52"/>
    </row>
    <row r="177" spans="2:16" ht="15" customHeight="1" x14ac:dyDescent="0.3">
      <c r="B177" s="49"/>
      <c r="C177" s="49"/>
      <c r="D177" s="49"/>
      <c r="E177" s="49"/>
      <c r="F177" s="49"/>
      <c r="G177" s="49"/>
      <c r="H177" s="49"/>
      <c r="I177" s="49"/>
      <c r="J177" s="49"/>
      <c r="K177" s="49"/>
      <c r="L177" s="49"/>
      <c r="M177" s="49"/>
      <c r="N177" s="50"/>
      <c r="O177" s="51"/>
      <c r="P177" s="52"/>
    </row>
    <row r="178" spans="2:16" ht="15" customHeight="1" x14ac:dyDescent="0.3">
      <c r="B178" s="49"/>
      <c r="C178" s="49"/>
      <c r="D178" s="49"/>
      <c r="E178" s="49"/>
      <c r="F178" s="49"/>
      <c r="G178" s="49"/>
      <c r="H178" s="49"/>
      <c r="I178" s="49"/>
      <c r="J178" s="49"/>
      <c r="K178" s="49"/>
      <c r="L178" s="49"/>
      <c r="M178" s="49"/>
      <c r="N178" s="50"/>
      <c r="O178" s="51"/>
      <c r="P178" s="52"/>
    </row>
    <row r="179" spans="2:16" ht="15" customHeight="1" x14ac:dyDescent="0.3">
      <c r="B179" s="49"/>
      <c r="C179" s="49"/>
      <c r="D179" s="49"/>
      <c r="E179" s="49"/>
      <c r="F179" s="49"/>
      <c r="G179" s="49"/>
      <c r="H179" s="49"/>
      <c r="I179" s="49"/>
      <c r="J179" s="49"/>
      <c r="K179" s="49"/>
      <c r="L179" s="49"/>
      <c r="M179" s="49"/>
      <c r="N179" s="50"/>
      <c r="O179" s="51"/>
      <c r="P179" s="52"/>
    </row>
    <row r="180" spans="2:16" ht="15" customHeight="1" x14ac:dyDescent="0.3">
      <c r="B180" s="49"/>
      <c r="C180" s="49"/>
      <c r="D180" s="49"/>
      <c r="E180" s="49"/>
      <c r="F180" s="49"/>
      <c r="G180" s="49"/>
      <c r="H180" s="49"/>
      <c r="I180" s="49"/>
      <c r="J180" s="49"/>
      <c r="K180" s="49"/>
      <c r="L180" s="49"/>
      <c r="M180" s="49"/>
      <c r="N180" s="50"/>
      <c r="O180" s="51"/>
      <c r="P180" s="52"/>
    </row>
    <row r="181" spans="2:16" ht="15" customHeight="1" x14ac:dyDescent="0.3">
      <c r="B181" s="49"/>
      <c r="C181" s="49"/>
      <c r="D181" s="49"/>
      <c r="E181" s="49"/>
      <c r="F181" s="49"/>
      <c r="G181" s="49"/>
      <c r="H181" s="49"/>
      <c r="I181" s="49"/>
      <c r="J181" s="49"/>
      <c r="K181" s="49"/>
      <c r="L181" s="49"/>
      <c r="M181" s="49"/>
      <c r="N181" s="50"/>
      <c r="O181" s="51"/>
      <c r="P181" s="52"/>
    </row>
    <row r="182" spans="2:16" ht="15" customHeight="1" x14ac:dyDescent="0.3">
      <c r="B182" s="49"/>
      <c r="C182" s="49"/>
      <c r="D182" s="49"/>
      <c r="E182" s="49"/>
      <c r="F182" s="49"/>
      <c r="G182" s="49"/>
      <c r="H182" s="49"/>
      <c r="I182" s="49"/>
      <c r="J182" s="49"/>
      <c r="K182" s="49"/>
      <c r="L182" s="49"/>
      <c r="M182" s="49"/>
      <c r="N182" s="50"/>
      <c r="O182" s="51"/>
      <c r="P182" s="52"/>
    </row>
    <row r="183" spans="2:16" ht="15" customHeight="1" x14ac:dyDescent="0.3">
      <c r="B183" s="49"/>
      <c r="C183" s="49"/>
      <c r="D183" s="49"/>
      <c r="E183" s="49"/>
      <c r="F183" s="49"/>
      <c r="G183" s="49"/>
      <c r="H183" s="49"/>
      <c r="I183" s="49"/>
      <c r="J183" s="49"/>
      <c r="K183" s="49"/>
      <c r="L183" s="49"/>
      <c r="M183" s="49"/>
      <c r="N183" s="50"/>
      <c r="O183" s="51"/>
      <c r="P183" s="52"/>
    </row>
    <row r="184" spans="2:16" ht="15" customHeight="1" x14ac:dyDescent="0.3">
      <c r="B184" s="49"/>
      <c r="C184" s="49"/>
      <c r="D184" s="49"/>
      <c r="E184" s="49"/>
      <c r="F184" s="49"/>
      <c r="G184" s="49"/>
      <c r="H184" s="49"/>
      <c r="I184" s="49"/>
      <c r="J184" s="49"/>
      <c r="K184" s="49"/>
      <c r="L184" s="49"/>
      <c r="M184" s="49"/>
      <c r="N184" s="50"/>
      <c r="O184" s="51"/>
      <c r="P184" s="52"/>
    </row>
    <row r="185" spans="2:16" ht="15" customHeight="1" x14ac:dyDescent="0.3">
      <c r="B185" s="49"/>
      <c r="C185" s="49"/>
      <c r="D185" s="49"/>
      <c r="E185" s="49"/>
      <c r="F185" s="49"/>
      <c r="G185" s="49"/>
      <c r="H185" s="49"/>
      <c r="I185" s="49"/>
      <c r="J185" s="49"/>
      <c r="K185" s="49"/>
      <c r="L185" s="49"/>
      <c r="M185" s="49"/>
      <c r="N185" s="50"/>
      <c r="O185" s="51"/>
      <c r="P185" s="52"/>
    </row>
    <row r="186" spans="2:16" ht="15.75" customHeight="1" x14ac:dyDescent="0.3">
      <c r="B186" s="49"/>
      <c r="C186" s="49"/>
      <c r="D186" s="49"/>
      <c r="E186" s="49"/>
      <c r="F186" s="49"/>
      <c r="G186" s="49"/>
      <c r="H186" s="49"/>
      <c r="I186" s="49"/>
      <c r="J186" s="49"/>
      <c r="K186" s="49"/>
      <c r="L186" s="49"/>
      <c r="M186" s="49"/>
      <c r="N186" s="50"/>
      <c r="O186" s="51"/>
      <c r="P186" s="52"/>
    </row>
  </sheetData>
  <mergeCells count="18">
    <mergeCell ref="A5:B6"/>
    <mergeCell ref="C5:C6"/>
    <mergeCell ref="N5:N6"/>
    <mergeCell ref="O5:O6"/>
    <mergeCell ref="A1:P1"/>
    <mergeCell ref="A2:P2"/>
    <mergeCell ref="H3:J3"/>
    <mergeCell ref="B4:C4"/>
    <mergeCell ref="N4:P4"/>
    <mergeCell ref="D3:F3"/>
    <mergeCell ref="K4:M4"/>
    <mergeCell ref="P5:P6"/>
    <mergeCell ref="D6:M6"/>
    <mergeCell ref="A165:P166"/>
    <mergeCell ref="A38:A42"/>
    <mergeCell ref="A48:A53"/>
    <mergeCell ref="A95:A98"/>
    <mergeCell ref="A136:A139"/>
  </mergeCells>
  <conditionalFormatting sqref="O7:O40 O42:O164">
    <cfRule type="cellIs" dxfId="5" priority="5" operator="equal">
      <formula>"Yes"</formula>
    </cfRule>
    <cfRule type="cellIs" dxfId="4" priority="6" operator="equal">
      <formula>"Yes"</formula>
    </cfRule>
  </conditionalFormatting>
  <conditionalFormatting sqref="O3:O5 O7:O40 O42:O164 O167:O1048576">
    <cfRule type="cellIs" dxfId="3" priority="4" operator="equal">
      <formula>"Yes"</formula>
    </cfRule>
  </conditionalFormatting>
  <conditionalFormatting sqref="O41">
    <cfRule type="cellIs" dxfId="2" priority="2" operator="equal">
      <formula>"Yes"</formula>
    </cfRule>
    <cfRule type="cellIs" dxfId="1" priority="3" operator="equal">
      <formula>"Yes"</formula>
    </cfRule>
  </conditionalFormatting>
  <conditionalFormatting sqref="O41">
    <cfRule type="cellIs" dxfId="0" priority="1" operator="equal">
      <formula>"Yes"</formula>
    </cfRule>
  </conditionalFormatting>
  <pageMargins left="0.7" right="0.7" top="0.75" bottom="0.75" header="0.3" footer="0.3"/>
  <pageSetup paperSize="5" scale="55"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O40"/>
  <sheetViews>
    <sheetView workbookViewId="0">
      <selection activeCell="A22" sqref="A22:O22"/>
    </sheetView>
  </sheetViews>
  <sheetFormatPr defaultColWidth="9.109375" defaultRowHeight="14.4" x14ac:dyDescent="0.3"/>
  <cols>
    <col min="1" max="16384" width="9.109375" style="25"/>
  </cols>
  <sheetData>
    <row r="1" spans="1:15" ht="25.8" x14ac:dyDescent="0.5">
      <c r="A1" s="193" t="s">
        <v>1113</v>
      </c>
      <c r="B1" s="171"/>
      <c r="C1" s="171"/>
      <c r="D1" s="171"/>
      <c r="E1" s="171"/>
      <c r="F1" s="171"/>
      <c r="G1" s="171"/>
      <c r="H1" s="171"/>
      <c r="I1" s="171"/>
      <c r="J1" s="171"/>
      <c r="K1" s="171"/>
      <c r="L1" s="171"/>
      <c r="M1" s="171"/>
      <c r="N1" s="171"/>
      <c r="O1" s="172"/>
    </row>
    <row r="2" spans="1:15" ht="15.6" x14ac:dyDescent="0.3">
      <c r="A2" s="446" t="s">
        <v>1114</v>
      </c>
      <c r="B2" s="447"/>
      <c r="C2" s="447"/>
      <c r="D2" s="447"/>
      <c r="E2" s="447"/>
      <c r="F2" s="447"/>
      <c r="G2" s="447"/>
      <c r="H2" s="447"/>
      <c r="I2" s="447"/>
      <c r="J2" s="447"/>
      <c r="K2" s="447"/>
      <c r="L2" s="447"/>
      <c r="M2" s="447"/>
      <c r="N2" s="447"/>
      <c r="O2" s="448"/>
    </row>
    <row r="3" spans="1:15" x14ac:dyDescent="0.3">
      <c r="A3" s="173" t="s">
        <v>1115</v>
      </c>
      <c r="B3" s="115"/>
      <c r="C3" s="115"/>
      <c r="D3" s="115"/>
      <c r="E3" s="115"/>
      <c r="F3" s="115"/>
      <c r="G3" s="115"/>
      <c r="H3" s="115"/>
      <c r="I3" s="115"/>
      <c r="J3" s="115"/>
      <c r="K3" s="115"/>
      <c r="L3" s="115"/>
      <c r="M3" s="115"/>
      <c r="N3" s="115"/>
      <c r="O3" s="174"/>
    </row>
    <row r="4" spans="1:15" x14ac:dyDescent="0.3">
      <c r="A4" s="173" t="s">
        <v>1116</v>
      </c>
      <c r="B4" s="116"/>
      <c r="C4" s="116"/>
      <c r="D4" s="116"/>
      <c r="E4" s="116"/>
      <c r="F4" s="116"/>
      <c r="G4" s="116"/>
      <c r="H4" s="116"/>
      <c r="I4" s="116"/>
      <c r="J4" s="116"/>
      <c r="K4" s="116"/>
      <c r="L4" s="116"/>
      <c r="M4" s="116"/>
      <c r="N4" s="116"/>
      <c r="O4" s="175"/>
    </row>
    <row r="5" spans="1:15" x14ac:dyDescent="0.3">
      <c r="A5" s="173" t="s">
        <v>1117</v>
      </c>
      <c r="B5" s="116"/>
      <c r="C5" s="116"/>
      <c r="D5" s="116"/>
      <c r="E5" s="116"/>
      <c r="F5" s="116"/>
      <c r="G5" s="116"/>
      <c r="H5" s="116"/>
      <c r="I5" s="116"/>
      <c r="J5" s="116"/>
      <c r="K5" s="116"/>
      <c r="L5" s="116"/>
      <c r="M5" s="116"/>
      <c r="N5" s="116"/>
      <c r="O5" s="175"/>
    </row>
    <row r="6" spans="1:15" x14ac:dyDescent="0.3">
      <c r="A6" s="458" t="s">
        <v>1118</v>
      </c>
      <c r="B6" s="459"/>
      <c r="C6" s="459"/>
      <c r="D6" s="459"/>
      <c r="E6" s="459"/>
      <c r="F6" s="459"/>
      <c r="G6" s="459"/>
      <c r="H6" s="459"/>
      <c r="I6" s="459"/>
      <c r="J6" s="459"/>
      <c r="K6" s="459"/>
      <c r="L6" s="459"/>
      <c r="M6" s="459"/>
      <c r="N6" s="459"/>
      <c r="O6" s="460"/>
    </row>
    <row r="7" spans="1:15" x14ac:dyDescent="0.3">
      <c r="A7" s="176" t="s">
        <v>1119</v>
      </c>
      <c r="B7" s="213"/>
      <c r="C7" s="213"/>
      <c r="D7" s="213"/>
      <c r="E7" s="213"/>
      <c r="F7" s="213"/>
      <c r="G7" s="213"/>
      <c r="H7" s="213"/>
      <c r="I7" s="213"/>
      <c r="J7" s="213"/>
      <c r="K7" s="213"/>
      <c r="L7" s="213"/>
      <c r="M7" s="213"/>
      <c r="N7" s="213"/>
      <c r="O7" s="214"/>
    </row>
    <row r="8" spans="1:15" x14ac:dyDescent="0.3">
      <c r="A8" s="173" t="s">
        <v>1120</v>
      </c>
      <c r="B8" s="116"/>
      <c r="C8" s="116"/>
      <c r="D8" s="116"/>
      <c r="E8" s="116"/>
      <c r="F8" s="116"/>
      <c r="G8" s="116"/>
      <c r="H8" s="116"/>
      <c r="I8" s="116"/>
      <c r="J8" s="116"/>
      <c r="K8" s="116"/>
      <c r="L8" s="116"/>
      <c r="M8" s="116"/>
      <c r="N8" s="116"/>
      <c r="O8" s="175"/>
    </row>
    <row r="9" spans="1:15" x14ac:dyDescent="0.3">
      <c r="A9" s="173" t="s">
        <v>1121</v>
      </c>
      <c r="B9" s="116"/>
      <c r="C9" s="116"/>
      <c r="D9" s="116"/>
      <c r="E9" s="116"/>
      <c r="F9" s="116"/>
      <c r="G9" s="116"/>
      <c r="H9" s="116"/>
      <c r="I9" s="116"/>
      <c r="J9" s="116"/>
      <c r="K9" s="116"/>
      <c r="L9" s="116"/>
      <c r="M9" s="116"/>
      <c r="N9" s="116"/>
      <c r="O9" s="175"/>
    </row>
    <row r="10" spans="1:15" x14ac:dyDescent="0.3">
      <c r="A10" s="173" t="s">
        <v>1122</v>
      </c>
      <c r="B10" s="116"/>
      <c r="C10" s="116"/>
      <c r="D10" s="116"/>
      <c r="E10" s="116"/>
      <c r="F10" s="116"/>
      <c r="G10" s="116"/>
      <c r="H10" s="116"/>
      <c r="I10" s="116"/>
      <c r="J10" s="116"/>
      <c r="K10" s="116"/>
      <c r="L10" s="116"/>
      <c r="M10" s="116"/>
      <c r="N10" s="116"/>
      <c r="O10" s="175"/>
    </row>
    <row r="11" spans="1:15" x14ac:dyDescent="0.3">
      <c r="A11" s="173" t="s">
        <v>1123</v>
      </c>
      <c r="B11" s="116"/>
      <c r="C11" s="116"/>
      <c r="D11" s="116"/>
      <c r="E11" s="116"/>
      <c r="F11" s="116"/>
      <c r="G11" s="116"/>
      <c r="H11" s="116"/>
      <c r="I11" s="116"/>
      <c r="J11" s="116"/>
      <c r="K11" s="116"/>
      <c r="L11" s="116"/>
      <c r="M11" s="116"/>
      <c r="N11" s="116"/>
      <c r="O11" s="175"/>
    </row>
    <row r="12" spans="1:15" x14ac:dyDescent="0.3">
      <c r="A12" s="177" t="s">
        <v>1124</v>
      </c>
      <c r="B12" s="116"/>
      <c r="C12" s="116"/>
      <c r="D12" s="116"/>
      <c r="E12" s="116"/>
      <c r="F12" s="116"/>
      <c r="G12" s="116"/>
      <c r="H12" s="116"/>
      <c r="I12" s="116"/>
      <c r="J12" s="116"/>
      <c r="K12" s="116"/>
      <c r="L12" s="116"/>
      <c r="M12" s="116"/>
      <c r="N12" s="116"/>
      <c r="O12" s="175"/>
    </row>
    <row r="13" spans="1:15" x14ac:dyDescent="0.3">
      <c r="A13" s="177" t="s">
        <v>1125</v>
      </c>
      <c r="B13" s="116"/>
      <c r="C13" s="116"/>
      <c r="D13" s="116"/>
      <c r="E13" s="116"/>
      <c r="F13" s="116"/>
      <c r="G13" s="116"/>
      <c r="H13" s="116"/>
      <c r="I13" s="116"/>
      <c r="J13" s="116"/>
      <c r="K13" s="116"/>
      <c r="L13" s="116"/>
      <c r="M13" s="116"/>
      <c r="N13" s="116"/>
      <c r="O13" s="175"/>
    </row>
    <row r="14" spans="1:15" x14ac:dyDescent="0.3">
      <c r="A14" s="177" t="s">
        <v>1126</v>
      </c>
      <c r="B14" s="116"/>
      <c r="C14" s="116"/>
      <c r="D14" s="116"/>
      <c r="E14" s="116"/>
      <c r="F14" s="116"/>
      <c r="G14" s="116"/>
      <c r="H14" s="116"/>
      <c r="I14" s="116"/>
      <c r="J14" s="116"/>
      <c r="K14" s="116"/>
      <c r="L14" s="116"/>
      <c r="M14" s="116"/>
      <c r="N14" s="116"/>
      <c r="O14" s="175"/>
    </row>
    <row r="15" spans="1:15" ht="15" thickBot="1" x14ac:dyDescent="0.35">
      <c r="A15" s="177" t="s">
        <v>1127</v>
      </c>
      <c r="B15" s="116"/>
      <c r="C15" s="116"/>
      <c r="D15" s="116"/>
      <c r="E15" s="116"/>
      <c r="F15" s="116"/>
      <c r="G15" s="116"/>
      <c r="H15" s="116"/>
      <c r="I15" s="116"/>
      <c r="J15" s="116"/>
      <c r="K15" s="116"/>
      <c r="L15" s="116"/>
      <c r="M15" s="116"/>
      <c r="N15" s="116"/>
      <c r="O15" s="175"/>
    </row>
    <row r="16" spans="1:15" ht="15.6" x14ac:dyDescent="0.3">
      <c r="A16" s="455" t="s">
        <v>1128</v>
      </c>
      <c r="B16" s="456"/>
      <c r="C16" s="456"/>
      <c r="D16" s="456"/>
      <c r="E16" s="456"/>
      <c r="F16" s="456"/>
      <c r="G16" s="456"/>
      <c r="H16" s="456"/>
      <c r="I16" s="456"/>
      <c r="J16" s="456"/>
      <c r="K16" s="456"/>
      <c r="L16" s="456"/>
      <c r="M16" s="456"/>
      <c r="N16" s="456"/>
      <c r="O16" s="457"/>
    </row>
    <row r="17" spans="1:15" x14ac:dyDescent="0.3">
      <c r="A17" s="178" t="s">
        <v>1129</v>
      </c>
      <c r="B17" s="6"/>
      <c r="C17" s="6"/>
      <c r="D17" s="6"/>
      <c r="E17" s="6"/>
      <c r="F17" s="6"/>
      <c r="G17" s="6"/>
      <c r="H17" s="6"/>
      <c r="I17" s="6"/>
      <c r="J17" s="6"/>
      <c r="K17" s="6"/>
      <c r="L17" s="6"/>
      <c r="M17" s="6"/>
      <c r="N17" s="6"/>
      <c r="O17" s="179"/>
    </row>
    <row r="18" spans="1:15" ht="29.25" customHeight="1" x14ac:dyDescent="0.3">
      <c r="A18" s="210" t="s">
        <v>1130</v>
      </c>
      <c r="B18" s="6"/>
      <c r="C18" s="6"/>
      <c r="D18" s="6"/>
      <c r="E18" s="6"/>
      <c r="F18" s="6"/>
      <c r="G18" s="6"/>
      <c r="H18" s="6"/>
      <c r="I18" s="6"/>
      <c r="J18" s="6"/>
      <c r="K18" s="6"/>
      <c r="L18" s="6"/>
      <c r="M18" s="6"/>
      <c r="N18" s="6"/>
      <c r="O18" s="179"/>
    </row>
    <row r="19" spans="1:15" ht="27.75" customHeight="1" x14ac:dyDescent="0.3">
      <c r="A19" s="452" t="s">
        <v>1131</v>
      </c>
      <c r="B19" s="453"/>
      <c r="C19" s="453"/>
      <c r="D19" s="453"/>
      <c r="E19" s="453"/>
      <c r="F19" s="453"/>
      <c r="G19" s="453"/>
      <c r="H19" s="453"/>
      <c r="I19" s="453"/>
      <c r="J19" s="453"/>
      <c r="K19" s="453"/>
      <c r="L19" s="453"/>
      <c r="M19" s="453"/>
      <c r="N19" s="453"/>
      <c r="O19" s="454"/>
    </row>
    <row r="20" spans="1:15" x14ac:dyDescent="0.3">
      <c r="A20" s="178" t="s">
        <v>1132</v>
      </c>
      <c r="B20" s="6"/>
      <c r="C20" s="6"/>
      <c r="D20" s="6"/>
      <c r="E20" s="6"/>
      <c r="F20" s="6"/>
      <c r="G20" s="6"/>
      <c r="H20" s="6"/>
      <c r="I20" s="6"/>
      <c r="J20" s="6"/>
      <c r="K20" s="6"/>
      <c r="L20" s="6"/>
      <c r="M20" s="6"/>
      <c r="N20" s="6"/>
      <c r="O20" s="179"/>
    </row>
    <row r="21" spans="1:15" x14ac:dyDescent="0.3">
      <c r="A21" s="178" t="s">
        <v>1133</v>
      </c>
      <c r="B21" s="6"/>
      <c r="C21" s="6"/>
      <c r="D21" s="6"/>
      <c r="E21" s="6"/>
      <c r="F21" s="6"/>
      <c r="G21" s="6"/>
      <c r="H21" s="6"/>
      <c r="I21" s="6"/>
      <c r="J21" s="6"/>
      <c r="K21" s="6"/>
      <c r="L21" s="6"/>
      <c r="M21" s="6"/>
      <c r="N21" s="6"/>
      <c r="O21" s="179"/>
    </row>
    <row r="22" spans="1:15" ht="31.5" customHeight="1" x14ac:dyDescent="0.3">
      <c r="A22" s="449" t="s">
        <v>1134</v>
      </c>
      <c r="B22" s="450"/>
      <c r="C22" s="450"/>
      <c r="D22" s="450"/>
      <c r="E22" s="450"/>
      <c r="F22" s="450"/>
      <c r="G22" s="450"/>
      <c r="H22" s="450"/>
      <c r="I22" s="450"/>
      <c r="J22" s="450"/>
      <c r="K22" s="450"/>
      <c r="L22" s="450"/>
      <c r="M22" s="450"/>
      <c r="N22" s="450"/>
      <c r="O22" s="451"/>
    </row>
    <row r="23" spans="1:15" x14ac:dyDescent="0.3">
      <c r="A23" s="180" t="s">
        <v>1135</v>
      </c>
      <c r="B23" s="6"/>
      <c r="C23" s="6"/>
      <c r="D23" s="6"/>
      <c r="E23" s="6"/>
      <c r="F23" s="6"/>
      <c r="G23" s="6"/>
      <c r="H23" s="6"/>
      <c r="I23" s="6"/>
      <c r="J23" s="6"/>
      <c r="K23" s="6"/>
      <c r="L23" s="6"/>
      <c r="M23" s="6"/>
      <c r="N23" s="6"/>
      <c r="O23" s="179"/>
    </row>
    <row r="24" spans="1:15" x14ac:dyDescent="0.3">
      <c r="A24" s="182" t="s">
        <v>1136</v>
      </c>
      <c r="B24" s="117"/>
      <c r="C24" s="117"/>
      <c r="D24" s="117"/>
      <c r="E24" s="117"/>
      <c r="F24" s="117"/>
      <c r="G24" s="117"/>
      <c r="H24" s="117"/>
      <c r="I24" s="117"/>
      <c r="J24" s="117"/>
      <c r="K24" s="117"/>
      <c r="L24" s="117"/>
      <c r="M24" s="117"/>
      <c r="N24" s="117"/>
      <c r="O24" s="183"/>
    </row>
    <row r="25" spans="1:15" x14ac:dyDescent="0.3">
      <c r="A25" s="411" t="s">
        <v>1137</v>
      </c>
      <c r="B25" s="296"/>
      <c r="C25" s="296"/>
      <c r="D25" s="296"/>
      <c r="E25" s="296"/>
      <c r="F25" s="296"/>
      <c r="G25" s="296"/>
      <c r="H25" s="296"/>
      <c r="I25" s="296"/>
      <c r="J25" s="296"/>
      <c r="K25" s="296"/>
      <c r="L25" s="296"/>
      <c r="M25" s="296"/>
      <c r="N25" s="296"/>
      <c r="O25" s="412"/>
    </row>
    <row r="26" spans="1:15" ht="30.75" customHeight="1" x14ac:dyDescent="0.3">
      <c r="A26" s="452" t="s">
        <v>1138</v>
      </c>
      <c r="B26" s="453"/>
      <c r="C26" s="453"/>
      <c r="D26" s="453"/>
      <c r="E26" s="453"/>
      <c r="F26" s="453"/>
      <c r="G26" s="453"/>
      <c r="H26" s="453"/>
      <c r="I26" s="453"/>
      <c r="J26" s="453"/>
      <c r="K26" s="453"/>
      <c r="L26" s="453"/>
      <c r="M26" s="453"/>
      <c r="N26" s="453"/>
      <c r="O26" s="454"/>
    </row>
    <row r="27" spans="1:15" ht="61.5" customHeight="1" thickBot="1" x14ac:dyDescent="0.35">
      <c r="A27" s="461" t="s">
        <v>1139</v>
      </c>
      <c r="B27" s="462"/>
      <c r="C27" s="462"/>
      <c r="D27" s="462"/>
      <c r="E27" s="462"/>
      <c r="F27" s="462"/>
      <c r="G27" s="462"/>
      <c r="H27" s="462"/>
      <c r="I27" s="462"/>
      <c r="J27" s="462"/>
      <c r="K27" s="462"/>
      <c r="L27" s="462"/>
      <c r="M27" s="462"/>
      <c r="N27" s="462"/>
      <c r="O27" s="463"/>
    </row>
    <row r="28" spans="1:15" ht="17.25" customHeight="1" x14ac:dyDescent="0.3">
      <c r="A28" s="446" t="s">
        <v>1140</v>
      </c>
      <c r="B28" s="447"/>
      <c r="C28" s="447"/>
      <c r="D28" s="447"/>
      <c r="E28" s="447"/>
      <c r="F28" s="447"/>
      <c r="G28" s="447"/>
      <c r="H28" s="447"/>
      <c r="I28" s="447"/>
      <c r="J28" s="447"/>
      <c r="K28" s="447"/>
      <c r="L28" s="447"/>
      <c r="M28" s="447"/>
      <c r="N28" s="447"/>
      <c r="O28" s="448"/>
    </row>
    <row r="29" spans="1:15" ht="17.25" customHeight="1" x14ac:dyDescent="0.3">
      <c r="A29" s="173" t="s">
        <v>1141</v>
      </c>
      <c r="B29" s="115"/>
      <c r="C29" s="115"/>
      <c r="D29" s="115"/>
      <c r="E29" s="115"/>
      <c r="F29" s="115"/>
      <c r="G29" s="115"/>
      <c r="H29" s="115"/>
      <c r="I29" s="115"/>
      <c r="J29" s="115"/>
      <c r="K29" s="115"/>
      <c r="L29" s="115"/>
      <c r="M29" s="115"/>
      <c r="N29" s="115"/>
      <c r="O29" s="174"/>
    </row>
    <row r="30" spans="1:15" ht="15.75" customHeight="1" x14ac:dyDescent="0.3">
      <c r="A30" s="177" t="s">
        <v>1142</v>
      </c>
      <c r="B30" s="211"/>
      <c r="C30" s="211"/>
      <c r="D30" s="211"/>
      <c r="E30" s="211"/>
      <c r="F30" s="211"/>
      <c r="G30" s="211"/>
      <c r="H30" s="211"/>
      <c r="I30" s="211"/>
      <c r="J30" s="211"/>
      <c r="K30" s="211"/>
      <c r="L30" s="211"/>
      <c r="M30" s="211"/>
      <c r="N30" s="211"/>
      <c r="O30" s="212"/>
    </row>
    <row r="31" spans="1:15" x14ac:dyDescent="0.3">
      <c r="A31" s="177" t="s">
        <v>1143</v>
      </c>
      <c r="B31" s="211"/>
      <c r="C31" s="211"/>
      <c r="D31" s="211"/>
      <c r="E31" s="211"/>
      <c r="F31" s="211"/>
      <c r="G31" s="211"/>
      <c r="H31" s="211"/>
      <c r="I31" s="211"/>
      <c r="J31" s="211"/>
      <c r="K31" s="211"/>
      <c r="L31" s="211"/>
      <c r="M31" s="211"/>
      <c r="N31" s="211"/>
      <c r="O31" s="212"/>
    </row>
    <row r="32" spans="1:15" ht="27.75" customHeight="1" x14ac:dyDescent="0.3">
      <c r="A32" s="452" t="s">
        <v>1144</v>
      </c>
      <c r="B32" s="453"/>
      <c r="C32" s="453"/>
      <c r="D32" s="453"/>
      <c r="E32" s="453"/>
      <c r="F32" s="453"/>
      <c r="G32" s="453"/>
      <c r="H32" s="453"/>
      <c r="I32" s="453"/>
      <c r="J32" s="453"/>
      <c r="K32" s="453"/>
      <c r="L32" s="453"/>
      <c r="M32" s="453"/>
      <c r="N32" s="453"/>
      <c r="O32" s="454"/>
    </row>
    <row r="33" spans="1:15" ht="15" customHeight="1" x14ac:dyDescent="0.3">
      <c r="A33" s="181" t="s">
        <v>1145</v>
      </c>
      <c r="B33" s="211"/>
      <c r="C33" s="211"/>
      <c r="D33" s="211"/>
      <c r="E33" s="211"/>
      <c r="F33" s="211"/>
      <c r="G33" s="211"/>
      <c r="H33" s="211"/>
      <c r="I33" s="211"/>
      <c r="J33" s="211"/>
      <c r="K33" s="211"/>
      <c r="L33" s="211"/>
      <c r="M33" s="211"/>
      <c r="N33" s="211"/>
      <c r="O33" s="212"/>
    </row>
    <row r="34" spans="1:15" x14ac:dyDescent="0.3">
      <c r="A34" s="181" t="s">
        <v>1146</v>
      </c>
      <c r="B34" s="211"/>
      <c r="C34" s="211"/>
      <c r="D34" s="211"/>
      <c r="E34" s="211"/>
      <c r="F34" s="211"/>
      <c r="G34" s="211"/>
      <c r="H34" s="211"/>
      <c r="I34" s="211"/>
      <c r="J34" s="211"/>
      <c r="K34" s="211"/>
      <c r="L34" s="211"/>
      <c r="M34" s="211"/>
      <c r="N34" s="211"/>
      <c r="O34" s="212"/>
    </row>
    <row r="35" spans="1:15" x14ac:dyDescent="0.3">
      <c r="A35" s="181" t="s">
        <v>1147</v>
      </c>
      <c r="B35" s="211"/>
      <c r="C35" s="211"/>
      <c r="D35" s="211"/>
      <c r="E35" s="211"/>
      <c r="F35" s="211"/>
      <c r="G35" s="211"/>
      <c r="H35" s="211"/>
      <c r="I35" s="211"/>
      <c r="J35" s="211"/>
      <c r="K35" s="211"/>
      <c r="L35" s="211"/>
      <c r="M35" s="211"/>
      <c r="N35" s="211"/>
      <c r="O35" s="212"/>
    </row>
    <row r="36" spans="1:15" x14ac:dyDescent="0.3">
      <c r="A36" s="181" t="s">
        <v>1148</v>
      </c>
      <c r="B36" s="211"/>
      <c r="C36" s="211"/>
      <c r="D36" s="211"/>
      <c r="E36" s="211"/>
      <c r="F36" s="211"/>
      <c r="G36" s="211"/>
      <c r="H36" s="211"/>
      <c r="I36" s="211"/>
      <c r="J36" s="211"/>
      <c r="K36" s="211"/>
      <c r="L36" s="211"/>
      <c r="M36" s="211"/>
      <c r="N36" s="211"/>
      <c r="O36" s="212"/>
    </row>
    <row r="37" spans="1:15" x14ac:dyDescent="0.3">
      <c r="A37" s="181" t="s">
        <v>1149</v>
      </c>
      <c r="B37" s="211"/>
      <c r="C37" s="211"/>
      <c r="D37" s="211"/>
      <c r="E37" s="211"/>
      <c r="F37" s="211"/>
      <c r="G37" s="211"/>
      <c r="H37" s="211"/>
      <c r="I37" s="211"/>
      <c r="J37" s="211"/>
      <c r="K37" s="211"/>
      <c r="L37" s="211"/>
      <c r="M37" s="211"/>
      <c r="N37" s="211"/>
      <c r="O37" s="212"/>
    </row>
    <row r="38" spans="1:15" x14ac:dyDescent="0.3">
      <c r="A38" s="181" t="s">
        <v>1150</v>
      </c>
      <c r="B38" s="211"/>
      <c r="C38" s="211"/>
      <c r="D38" s="211"/>
      <c r="E38" s="211"/>
      <c r="F38" s="211"/>
      <c r="G38" s="211"/>
      <c r="H38" s="211"/>
      <c r="I38" s="211"/>
      <c r="J38" s="211"/>
      <c r="K38" s="211"/>
      <c r="L38" s="211"/>
      <c r="M38" s="211"/>
      <c r="N38" s="211"/>
      <c r="O38" s="212"/>
    </row>
    <row r="39" spans="1:15" ht="15" thickBot="1" x14ac:dyDescent="0.35">
      <c r="A39" s="184" t="s">
        <v>1151</v>
      </c>
      <c r="B39" s="170"/>
      <c r="C39" s="170"/>
      <c r="D39" s="170"/>
      <c r="E39" s="170"/>
      <c r="F39" s="170"/>
      <c r="G39" s="170"/>
      <c r="H39" s="170"/>
      <c r="I39" s="170"/>
      <c r="J39" s="170"/>
      <c r="K39" s="170"/>
      <c r="L39" s="170"/>
      <c r="M39" s="170"/>
      <c r="N39" s="170"/>
      <c r="O39" s="185"/>
    </row>
    <row r="40" spans="1:15" x14ac:dyDescent="0.3">
      <c r="A40" s="106"/>
    </row>
  </sheetData>
  <mergeCells count="10">
    <mergeCell ref="A2:O2"/>
    <mergeCell ref="A28:O28"/>
    <mergeCell ref="A22:O22"/>
    <mergeCell ref="A32:O32"/>
    <mergeCell ref="A16:O16"/>
    <mergeCell ref="A25:O25"/>
    <mergeCell ref="A6:O6"/>
    <mergeCell ref="A26:O26"/>
    <mergeCell ref="A27:O27"/>
    <mergeCell ref="A19:O19"/>
  </mergeCells>
  <pageMargins left="0.7" right="0.7" top="0.75" bottom="0.75" header="0.3" footer="0.3"/>
  <pageSetup scale="66"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Introduction</vt:lpstr>
      <vt:lpstr>Designated Uses</vt:lpstr>
      <vt:lpstr>NC 02B Standards</vt:lpstr>
      <vt:lpstr>EPA NRWQC</vt:lpstr>
      <vt:lpstr>NC Protective Values</vt:lpstr>
      <vt:lpstr>Supporting Info</vt:lpstr>
      <vt:lpstr>'Designated Uses'!Print_Area</vt:lpstr>
      <vt:lpstr>Introduction!Print_Area</vt:lpstr>
      <vt:lpstr>'NC 02B Standards'!Print_Area</vt:lpstr>
      <vt:lpstr>'Supporting Info'!Print_Area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 V.</dc:creator>
  <cp:keywords/>
  <dc:description/>
  <cp:lastModifiedBy>Lauren Patterson</cp:lastModifiedBy>
  <cp:revision/>
  <dcterms:created xsi:type="dcterms:W3CDTF">2016-05-04T17:39:27Z</dcterms:created>
  <dcterms:modified xsi:type="dcterms:W3CDTF">2017-12-15T17:11:12Z</dcterms:modified>
  <cp:category/>
  <cp:contentStatus/>
</cp:coreProperties>
</file>