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9440" windowHeight="10500" activeTab="1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Sheet1!$A$3:$CI$68</definedName>
  </definedNames>
  <calcPr calcId="145621" iterate="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R3" i="2"/>
  <c r="R4" i="2"/>
  <c r="R5" i="2"/>
  <c r="R6" i="2"/>
  <c r="R7" i="2"/>
  <c r="R8" i="2"/>
  <c r="R9" i="2"/>
  <c r="R10" i="2"/>
  <c r="R11" i="2"/>
  <c r="M11" i="2"/>
  <c r="U11" i="2" s="1"/>
  <c r="R12" i="2"/>
  <c r="R13" i="2"/>
  <c r="M13" i="2"/>
  <c r="R14" i="2"/>
  <c r="R15" i="2"/>
  <c r="R16" i="2"/>
  <c r="R17" i="2"/>
  <c r="R2" i="2"/>
  <c r="M3" i="2"/>
  <c r="U3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M9" i="2"/>
  <c r="S9" i="2" s="1"/>
  <c r="M15" i="2"/>
  <c r="U15" i="2" s="1"/>
  <c r="M7" i="2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X70" i="1"/>
  <c r="AH68" i="1"/>
  <c r="AH59" i="1"/>
  <c r="AH53" i="1"/>
  <c r="AH52" i="1"/>
  <c r="AH51" i="1"/>
  <c r="AH50" i="1"/>
  <c r="AH49" i="1"/>
  <c r="AH48" i="1"/>
  <c r="AH47" i="1"/>
  <c r="AH46" i="1"/>
  <c r="AH45" i="1"/>
  <c r="AH40" i="1"/>
  <c r="AH39" i="1"/>
  <c r="AH38" i="1"/>
  <c r="AH37" i="1"/>
  <c r="AH26" i="1"/>
  <c r="M68" i="1"/>
  <c r="M59" i="1"/>
  <c r="M53" i="1"/>
  <c r="M52" i="1"/>
  <c r="M51" i="1"/>
  <c r="M50" i="1"/>
  <c r="M49" i="1"/>
  <c r="M48" i="1"/>
  <c r="M47" i="1"/>
  <c r="M46" i="1"/>
  <c r="M45" i="1"/>
  <c r="M40" i="1"/>
  <c r="M39" i="1"/>
  <c r="M38" i="1"/>
  <c r="M37" i="1"/>
  <c r="M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4" i="1"/>
  <c r="M5" i="2"/>
  <c r="U5" i="2" s="1"/>
  <c r="M10" i="2"/>
  <c r="U10" i="2" s="1"/>
  <c r="M8" i="2"/>
  <c r="U8" i="2" s="1"/>
  <c r="M4" i="2"/>
  <c r="U4" i="2" s="1"/>
  <c r="M12" i="2"/>
  <c r="U12" i="2" s="1"/>
  <c r="M17" i="2"/>
  <c r="U17" i="2" s="1"/>
  <c r="M6" i="2"/>
  <c r="U6" i="2" s="1"/>
  <c r="M16" i="2"/>
  <c r="U16" i="2" s="1"/>
  <c r="M14" i="2"/>
  <c r="U14" i="2" s="1"/>
  <c r="M2" i="2"/>
  <c r="U2" i="2" s="1"/>
  <c r="S15" i="2" l="1"/>
  <c r="S2" i="2"/>
  <c r="S13" i="2"/>
  <c r="S11" i="2"/>
  <c r="S8" i="2"/>
  <c r="S7" i="2"/>
  <c r="S16" i="2"/>
  <c r="S6" i="2"/>
  <c r="S4" i="2"/>
  <c r="S17" i="2"/>
  <c r="S10" i="2"/>
  <c r="S3" i="2"/>
  <c r="S14" i="2"/>
  <c r="S5" i="2"/>
  <c r="U13" i="2"/>
  <c r="U9" i="2"/>
  <c r="U7" i="2"/>
  <c r="S12" i="2"/>
  <c r="U18" i="2" l="1"/>
</calcChain>
</file>

<file path=xl/sharedStrings.xml><?xml version="1.0" encoding="utf-8"?>
<sst xmlns="http://schemas.openxmlformats.org/spreadsheetml/2006/main" count="379" uniqueCount="89">
  <si>
    <t>Soma de demand</t>
  </si>
  <si>
    <t>Grand Total</t>
  </si>
  <si>
    <t>Cliente</t>
  </si>
  <si>
    <t>Divisão</t>
  </si>
  <si>
    <t>FDP</t>
  </si>
  <si>
    <t>PN</t>
  </si>
  <si>
    <t>Customer REF.</t>
  </si>
  <si>
    <t>PERKINS</t>
  </si>
  <si>
    <t>PK50</t>
  </si>
  <si>
    <t>3161C081</t>
  </si>
  <si>
    <t>3161C083</t>
  </si>
  <si>
    <t>3161C094</t>
  </si>
  <si>
    <t>3161C098</t>
  </si>
  <si>
    <t>3161C059</t>
  </si>
  <si>
    <t>3161C061</t>
  </si>
  <si>
    <t>3161C062</t>
  </si>
  <si>
    <t>3161C089</t>
  </si>
  <si>
    <t>3161C091</t>
  </si>
  <si>
    <t>3161C102</t>
  </si>
  <si>
    <t>3161C036</t>
  </si>
  <si>
    <t>3161C037</t>
  </si>
  <si>
    <t>3161C038</t>
  </si>
  <si>
    <t>3161C041</t>
  </si>
  <si>
    <t>3161C044</t>
  </si>
  <si>
    <t>3161C045</t>
  </si>
  <si>
    <t>3161C047</t>
  </si>
  <si>
    <t>3161C052</t>
  </si>
  <si>
    <t>3161C068</t>
  </si>
  <si>
    <t>3161C071</t>
  </si>
  <si>
    <t>359-1290</t>
  </si>
  <si>
    <t>359-1289</t>
  </si>
  <si>
    <t>361-7094</t>
  </si>
  <si>
    <t>361-4976</t>
  </si>
  <si>
    <t>357-1533</t>
  </si>
  <si>
    <t>364-0610</t>
  </si>
  <si>
    <t>364-0611</t>
  </si>
  <si>
    <t>364-0612</t>
  </si>
  <si>
    <t>364-0613</t>
  </si>
  <si>
    <t>3161C065</t>
  </si>
  <si>
    <t>382-2968</t>
  </si>
  <si>
    <t>697/193</t>
  </si>
  <si>
    <t>697/192</t>
  </si>
  <si>
    <t>388-4017</t>
  </si>
  <si>
    <t>388-4016</t>
  </si>
  <si>
    <t>431-6226</t>
  </si>
  <si>
    <t>424-8768</t>
  </si>
  <si>
    <t>434-2751</t>
  </si>
  <si>
    <t>457-1973</t>
  </si>
  <si>
    <t>453-9081</t>
  </si>
  <si>
    <t>461-0576</t>
  </si>
  <si>
    <t>455-6841</t>
  </si>
  <si>
    <t>455-6842</t>
  </si>
  <si>
    <t>455-6839</t>
  </si>
  <si>
    <t>455-6840</t>
  </si>
  <si>
    <t>455-6843</t>
  </si>
  <si>
    <t>455-6845</t>
  </si>
  <si>
    <t>449-4386</t>
  </si>
  <si>
    <t>481-5635</t>
  </si>
  <si>
    <t>543-3465</t>
  </si>
  <si>
    <t>550-2382</t>
  </si>
  <si>
    <t>464-8260</t>
  </si>
  <si>
    <t>447-9753</t>
  </si>
  <si>
    <t>448-8104</t>
  </si>
  <si>
    <t>509-6088</t>
  </si>
  <si>
    <t>506-9326</t>
  </si>
  <si>
    <t>524-4094</t>
  </si>
  <si>
    <t>532-4733</t>
  </si>
  <si>
    <t>32224950A</t>
  </si>
  <si>
    <t>SUN1138B</t>
  </si>
  <si>
    <t>32224960A</t>
  </si>
  <si>
    <t>SUN1224B</t>
  </si>
  <si>
    <t>32229140A</t>
  </si>
  <si>
    <t>3161C067</t>
  </si>
  <si>
    <t>32229150A</t>
  </si>
  <si>
    <t>3161C073</t>
  </si>
  <si>
    <t>32248060D</t>
  </si>
  <si>
    <t>3161C017</t>
  </si>
  <si>
    <t>HR</t>
  </si>
  <si>
    <t>Total ramp up</t>
  </si>
  <si>
    <t>total order 42+43+44</t>
  </si>
  <si>
    <t>Average</t>
  </si>
  <si>
    <t>stock level (W)</t>
  </si>
  <si>
    <t>price</t>
  </si>
  <si>
    <t>stock value</t>
  </si>
  <si>
    <t xml:space="preserve">temps de gamme </t>
  </si>
  <si>
    <t>classification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</si>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</sst>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applyNumberFormat="1" applyFill="1"/>
    <xf numFmtId="0" fontId="1" fillId="0" borderId="1" xfId="0" applyFont="1" applyBorder="1"/>
    <xf numFmtId="0" fontId="0" fillId="5" borderId="0" xfId="0" applyFill="1"/>
    <xf numFmtId="0" fontId="0" fillId="6" borderId="0" xfId="0" applyFill="1" applyAlignment="1">
      <alignment horizontal="left"/>
    </xf>
    <xf numFmtId="9" fontId="0" fillId="0" borderId="0" xfId="0" applyNumberFormat="1"/>
    <xf numFmtId="0" fontId="0" fillId="5" borderId="0" xfId="0" applyNumberFormat="1" applyFill="1"/>
    <xf numFmtId="164" fontId="0" fillId="0" borderId="0" xfId="0" applyNumberFormat="1"/>
    <xf numFmtId="1" fontId="0" fillId="0" borderId="0" xfId="0" applyNumberFormat="1"/>
    <xf numFmtId="1" fontId="0" fillId="7" borderId="0" xfId="0" applyNumberFormat="1" applyFill="1"/>
    <xf numFmtId="1" fontId="0" fillId="5" borderId="0" xfId="0" applyNumberFormat="1" applyFill="1"/>
    <xf numFmtId="0" fontId="1" fillId="0" borderId="0" xfId="0" applyFont="1" applyBorder="1"/>
    <xf numFmtId="1" fontId="0" fillId="8" borderId="2" xfId="0" applyNumberFormat="1" applyFont="1" applyFill="1" applyBorder="1"/>
    <xf numFmtId="1" fontId="1" fillId="8" borderId="2" xfId="0" applyNumberFormat="1" applyFont="1" applyFill="1" applyBorder="1"/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43" fontId="0" fillId="0" borderId="0" xfId="1" applyFont="1"/>
    <xf numFmtId="0" fontId="1" fillId="2" borderId="0" xfId="0" applyFon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165" fontId="0" fillId="6" borderId="2" xfId="0" applyNumberForma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10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sa1007/AppData/Local/Microsoft/Windows/Temporary%20Internet%20Files/Content.Outlook/9015NSMX/Ramp%20up%20Perkins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sa1007/AppData/Local/Microsoft/Windows/Temporary%20Internet%20Files/Content.Outlook/9015NSMX/REPORT_TEMPOS_15_CABOS_ENVIADO_13-03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mp up "/>
      <sheetName val="Feuil1"/>
      <sheetName val="Feuil2"/>
      <sheetName val="Feuil3"/>
      <sheetName val="Ramp up  (2)"/>
    </sheetNames>
    <sheetDataSet>
      <sheetData sheetId="0">
        <row r="1">
          <cell r="A1" t="str">
            <v>Customer PN</v>
          </cell>
          <cell r="B1" t="str">
            <v>HR/LR</v>
          </cell>
          <cell r="C1" t="str">
            <v>Max</v>
          </cell>
        </row>
        <row r="2">
          <cell r="A2">
            <v>185606850</v>
          </cell>
          <cell r="B2" t="str">
            <v>HR</v>
          </cell>
          <cell r="C2">
            <v>169</v>
          </cell>
        </row>
        <row r="3">
          <cell r="A3">
            <v>185606860</v>
          </cell>
          <cell r="B3" t="str">
            <v>HR</v>
          </cell>
          <cell r="C3">
            <v>50</v>
          </cell>
        </row>
        <row r="4">
          <cell r="A4" t="str">
            <v>3161C017</v>
          </cell>
          <cell r="B4" t="str">
            <v>HR</v>
          </cell>
          <cell r="C4">
            <v>393</v>
          </cell>
        </row>
        <row r="5">
          <cell r="A5" t="str">
            <v>361-7094</v>
          </cell>
          <cell r="B5" t="str">
            <v>HR</v>
          </cell>
          <cell r="C5">
            <v>20</v>
          </cell>
        </row>
        <row r="6">
          <cell r="A6" t="str">
            <v>388-4016</v>
          </cell>
          <cell r="B6" t="str">
            <v>HR</v>
          </cell>
          <cell r="C6">
            <v>222</v>
          </cell>
        </row>
        <row r="7">
          <cell r="A7" t="str">
            <v>388-4017</v>
          </cell>
          <cell r="B7" t="str">
            <v>HR</v>
          </cell>
          <cell r="C7">
            <v>1309</v>
          </cell>
        </row>
        <row r="8">
          <cell r="A8" t="str">
            <v>424-8768</v>
          </cell>
          <cell r="B8" t="str">
            <v>HR</v>
          </cell>
          <cell r="C8">
            <v>30</v>
          </cell>
        </row>
        <row r="9">
          <cell r="A9" t="str">
            <v>431-6226</v>
          </cell>
          <cell r="B9" t="str">
            <v>HR</v>
          </cell>
          <cell r="C9">
            <v>150</v>
          </cell>
        </row>
        <row r="10">
          <cell r="A10" t="str">
            <v>448-8104</v>
          </cell>
          <cell r="B10" t="str">
            <v>HR</v>
          </cell>
          <cell r="C10">
            <v>339</v>
          </cell>
        </row>
        <row r="11">
          <cell r="A11" t="str">
            <v>449-4386</v>
          </cell>
          <cell r="B11" t="str">
            <v>HR</v>
          </cell>
          <cell r="C11">
            <v>128</v>
          </cell>
        </row>
        <row r="12">
          <cell r="A12" t="str">
            <v>455-6839</v>
          </cell>
          <cell r="B12" t="str">
            <v>HR</v>
          </cell>
          <cell r="C12">
            <v>1381</v>
          </cell>
        </row>
        <row r="13">
          <cell r="A13" t="str">
            <v>455-6840</v>
          </cell>
          <cell r="B13" t="str">
            <v>HR</v>
          </cell>
          <cell r="C13">
            <v>136</v>
          </cell>
        </row>
        <row r="14">
          <cell r="A14" t="str">
            <v>455-6841</v>
          </cell>
          <cell r="B14" t="str">
            <v>HR</v>
          </cell>
          <cell r="C14">
            <v>506</v>
          </cell>
        </row>
        <row r="15">
          <cell r="A15" t="str">
            <v>455-6842</v>
          </cell>
          <cell r="B15" t="str">
            <v>HR</v>
          </cell>
          <cell r="C15">
            <v>1808</v>
          </cell>
        </row>
        <row r="16">
          <cell r="A16" t="str">
            <v>455-6843</v>
          </cell>
          <cell r="B16" t="str">
            <v>HR</v>
          </cell>
          <cell r="C16">
            <v>165</v>
          </cell>
        </row>
        <row r="17">
          <cell r="A17" t="str">
            <v>455-6845</v>
          </cell>
          <cell r="B17" t="str">
            <v>HR</v>
          </cell>
          <cell r="C17">
            <v>180</v>
          </cell>
        </row>
        <row r="18">
          <cell r="A18" t="str">
            <v>2880A028</v>
          </cell>
          <cell r="B18" t="str">
            <v>LR</v>
          </cell>
          <cell r="C18">
            <v>10</v>
          </cell>
        </row>
        <row r="19">
          <cell r="A19" t="str">
            <v>3161C036</v>
          </cell>
          <cell r="B19" t="str">
            <v>LR</v>
          </cell>
          <cell r="C19">
            <v>10</v>
          </cell>
        </row>
        <row r="20">
          <cell r="A20" t="str">
            <v>3161C037</v>
          </cell>
          <cell r="B20" t="str">
            <v>LR</v>
          </cell>
          <cell r="C20">
            <v>15</v>
          </cell>
        </row>
        <row r="21">
          <cell r="A21" t="str">
            <v>3161C038</v>
          </cell>
          <cell r="B21" t="str">
            <v>LR</v>
          </cell>
          <cell r="C21">
            <v>2</v>
          </cell>
        </row>
        <row r="22">
          <cell r="A22" t="str">
            <v>3161C044</v>
          </cell>
          <cell r="B22" t="str">
            <v>LR</v>
          </cell>
          <cell r="C22">
            <v>2</v>
          </cell>
        </row>
        <row r="23">
          <cell r="A23" t="str">
            <v>3161C045</v>
          </cell>
          <cell r="B23" t="str">
            <v>LR</v>
          </cell>
          <cell r="C23">
            <v>26</v>
          </cell>
        </row>
        <row r="24">
          <cell r="A24" t="str">
            <v>3161C047</v>
          </cell>
          <cell r="B24" t="str">
            <v>LR</v>
          </cell>
          <cell r="C24">
            <v>9</v>
          </cell>
        </row>
        <row r="25">
          <cell r="A25" t="str">
            <v>3161C048</v>
          </cell>
          <cell r="B25" t="str">
            <v>LR</v>
          </cell>
          <cell r="C25">
            <v>8</v>
          </cell>
        </row>
        <row r="26">
          <cell r="A26" t="str">
            <v>3161C059</v>
          </cell>
          <cell r="B26" t="str">
            <v>LR</v>
          </cell>
          <cell r="C26">
            <v>40</v>
          </cell>
        </row>
        <row r="27">
          <cell r="A27" t="str">
            <v>3161C061</v>
          </cell>
          <cell r="B27" t="str">
            <v>LR</v>
          </cell>
          <cell r="C27">
            <v>40</v>
          </cell>
        </row>
        <row r="28">
          <cell r="A28" t="str">
            <v>3161C062</v>
          </cell>
          <cell r="B28" t="str">
            <v>LR</v>
          </cell>
          <cell r="C28">
            <v>10</v>
          </cell>
        </row>
        <row r="29">
          <cell r="A29" t="str">
            <v>3161C068</v>
          </cell>
          <cell r="B29" t="str">
            <v>LR</v>
          </cell>
          <cell r="C29">
            <v>90</v>
          </cell>
        </row>
        <row r="30">
          <cell r="A30" t="str">
            <v>3161C081</v>
          </cell>
          <cell r="B30" t="str">
            <v>LR</v>
          </cell>
          <cell r="C30">
            <v>19</v>
          </cell>
        </row>
        <row r="31">
          <cell r="A31" t="str">
            <v>3161C083</v>
          </cell>
          <cell r="B31" t="str">
            <v>LR</v>
          </cell>
          <cell r="C31">
            <v>20</v>
          </cell>
        </row>
        <row r="32">
          <cell r="A32" t="str">
            <v>3161C089</v>
          </cell>
          <cell r="B32" t="str">
            <v>LR</v>
          </cell>
          <cell r="C32">
            <v>10</v>
          </cell>
        </row>
        <row r="33">
          <cell r="A33" t="str">
            <v>3161C091</v>
          </cell>
          <cell r="B33" t="str">
            <v>LR</v>
          </cell>
          <cell r="C33">
            <v>60</v>
          </cell>
        </row>
        <row r="34">
          <cell r="A34" t="str">
            <v>3161C094</v>
          </cell>
          <cell r="B34" t="str">
            <v>LR</v>
          </cell>
          <cell r="C34">
            <v>11</v>
          </cell>
        </row>
        <row r="35">
          <cell r="A35" t="str">
            <v>3161C098</v>
          </cell>
          <cell r="B35" t="str">
            <v>LR</v>
          </cell>
          <cell r="C35">
            <v>20</v>
          </cell>
        </row>
        <row r="36">
          <cell r="A36" t="str">
            <v>3161C102</v>
          </cell>
          <cell r="B36" t="str">
            <v>LR</v>
          </cell>
          <cell r="C36">
            <v>12</v>
          </cell>
        </row>
        <row r="37">
          <cell r="A37" t="str">
            <v>357-1533</v>
          </cell>
          <cell r="B37" t="str">
            <v>LR</v>
          </cell>
          <cell r="C37">
            <v>62</v>
          </cell>
        </row>
        <row r="38">
          <cell r="A38" t="str">
            <v>359-1289</v>
          </cell>
          <cell r="B38" t="str">
            <v>LR</v>
          </cell>
          <cell r="C38">
            <v>210</v>
          </cell>
        </row>
        <row r="39">
          <cell r="A39" t="str">
            <v>359-1290</v>
          </cell>
          <cell r="B39" t="str">
            <v>LR</v>
          </cell>
          <cell r="C39">
            <v>8</v>
          </cell>
        </row>
        <row r="40">
          <cell r="A40" t="str">
            <v>361-4976</v>
          </cell>
          <cell r="B40" t="str">
            <v>LR</v>
          </cell>
          <cell r="C40">
            <v>20</v>
          </cell>
        </row>
        <row r="41">
          <cell r="A41" t="str">
            <v>364-0610</v>
          </cell>
          <cell r="B41" t="str">
            <v>LR</v>
          </cell>
          <cell r="C41">
            <v>8</v>
          </cell>
        </row>
        <row r="42">
          <cell r="A42" t="str">
            <v>364-0612</v>
          </cell>
          <cell r="B42" t="str">
            <v>LR</v>
          </cell>
          <cell r="C42">
            <v>100</v>
          </cell>
        </row>
        <row r="43">
          <cell r="A43" t="str">
            <v>364-0613</v>
          </cell>
          <cell r="B43" t="str">
            <v>LR</v>
          </cell>
          <cell r="C43">
            <v>80</v>
          </cell>
        </row>
        <row r="44">
          <cell r="A44" t="str">
            <v>382-0595</v>
          </cell>
          <cell r="B44" t="str">
            <v>LR</v>
          </cell>
          <cell r="C44">
            <v>20</v>
          </cell>
        </row>
        <row r="45">
          <cell r="A45" t="str">
            <v>382-2968</v>
          </cell>
          <cell r="B45" t="str">
            <v>LR</v>
          </cell>
          <cell r="C45">
            <v>50</v>
          </cell>
        </row>
        <row r="46">
          <cell r="A46" t="str">
            <v>434-2751</v>
          </cell>
          <cell r="B46" t="str">
            <v>LR</v>
          </cell>
          <cell r="C46">
            <v>68</v>
          </cell>
        </row>
        <row r="47">
          <cell r="A47" t="str">
            <v>447-9753</v>
          </cell>
          <cell r="B47" t="str">
            <v>LR</v>
          </cell>
          <cell r="C47">
            <v>89</v>
          </cell>
        </row>
        <row r="48">
          <cell r="A48" t="str">
            <v>453-9081</v>
          </cell>
          <cell r="B48" t="str">
            <v>LR</v>
          </cell>
          <cell r="C48">
            <v>200</v>
          </cell>
        </row>
        <row r="49">
          <cell r="A49" t="str">
            <v>464-8260</v>
          </cell>
          <cell r="B49" t="str">
            <v>LR</v>
          </cell>
          <cell r="C49">
            <v>88</v>
          </cell>
        </row>
        <row r="50">
          <cell r="A50" t="str">
            <v>481-5635</v>
          </cell>
          <cell r="B50" t="str">
            <v>LR</v>
          </cell>
          <cell r="C50">
            <v>208</v>
          </cell>
        </row>
        <row r="51">
          <cell r="A51" t="str">
            <v>524-4094</v>
          </cell>
          <cell r="B51" t="str">
            <v>LR</v>
          </cell>
          <cell r="C51">
            <v>44</v>
          </cell>
        </row>
        <row r="52">
          <cell r="A52" t="str">
            <v>697/193</v>
          </cell>
          <cell r="B52" t="str">
            <v>LR</v>
          </cell>
          <cell r="C52">
            <v>16</v>
          </cell>
        </row>
        <row r="53">
          <cell r="A53" t="str">
            <v>697-192</v>
          </cell>
          <cell r="B53" t="str">
            <v>LR</v>
          </cell>
          <cell r="C53">
            <v>5</v>
          </cell>
        </row>
        <row r="54">
          <cell r="A54" t="str">
            <v>CH10972</v>
          </cell>
          <cell r="B54" t="str">
            <v>LR</v>
          </cell>
          <cell r="C54">
            <v>30</v>
          </cell>
        </row>
        <row r="55">
          <cell r="A55" t="str">
            <v>3161C067</v>
          </cell>
          <cell r="B55" t="str">
            <v>LR</v>
          </cell>
          <cell r="C55">
            <v>130</v>
          </cell>
        </row>
        <row r="56">
          <cell r="A56" t="str">
            <v>3161C073</v>
          </cell>
          <cell r="B56" t="str">
            <v>LR</v>
          </cell>
          <cell r="C56">
            <v>16</v>
          </cell>
        </row>
        <row r="57">
          <cell r="A57" t="str">
            <v>SUN1138</v>
          </cell>
          <cell r="B57" t="str">
            <v>LR</v>
          </cell>
          <cell r="C57">
            <v>2</v>
          </cell>
        </row>
        <row r="58">
          <cell r="A58" t="str">
            <v>SUN1224</v>
          </cell>
          <cell r="B58" t="str">
            <v>LR</v>
          </cell>
          <cell r="C58">
            <v>3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HarnessCust</v>
          </cell>
          <cell r="D1" t="str">
            <v xml:space="preserve">temps de gamme </v>
          </cell>
        </row>
        <row r="3">
          <cell r="C3" t="str">
            <v>455-6840</v>
          </cell>
          <cell r="D3">
            <v>69.884443000000005</v>
          </cell>
        </row>
        <row r="4">
          <cell r="C4" t="str">
            <v>388-4017</v>
          </cell>
          <cell r="D4">
            <v>93.792231999999998</v>
          </cell>
        </row>
        <row r="5">
          <cell r="C5" t="str">
            <v>455-6842</v>
          </cell>
          <cell r="D5">
            <v>72.859810999999993</v>
          </cell>
        </row>
        <row r="6">
          <cell r="C6" t="str">
            <v>455-6839</v>
          </cell>
          <cell r="D6">
            <v>71.214253999999997</v>
          </cell>
        </row>
        <row r="7">
          <cell r="C7" t="str">
            <v>388-4016</v>
          </cell>
          <cell r="D7">
            <v>93.727873000000002</v>
          </cell>
        </row>
        <row r="8">
          <cell r="C8">
            <v>185606850</v>
          </cell>
          <cell r="D8">
            <v>78.512694999999994</v>
          </cell>
        </row>
        <row r="9">
          <cell r="C9">
            <v>185606860</v>
          </cell>
          <cell r="D9">
            <v>82.986048999999994</v>
          </cell>
        </row>
        <row r="10">
          <cell r="C10" t="str">
            <v>449-4386</v>
          </cell>
          <cell r="D10">
            <v>82.412368000000015</v>
          </cell>
        </row>
        <row r="11">
          <cell r="C11" t="str">
            <v>455-6841</v>
          </cell>
          <cell r="D11">
            <v>75.246674999999996</v>
          </cell>
        </row>
        <row r="12">
          <cell r="C12" t="str">
            <v>448-8104</v>
          </cell>
          <cell r="D12">
            <v>77.412475000000001</v>
          </cell>
        </row>
        <row r="13">
          <cell r="C13" t="str">
            <v>424-8768</v>
          </cell>
          <cell r="D13">
            <v>3.243903</v>
          </cell>
        </row>
        <row r="14">
          <cell r="C14" t="str">
            <v>455-6843</v>
          </cell>
          <cell r="D14">
            <v>77.409476999999995</v>
          </cell>
        </row>
        <row r="15">
          <cell r="C15" t="str">
            <v>431-6226</v>
          </cell>
          <cell r="D15">
            <v>52.869451999999995</v>
          </cell>
        </row>
        <row r="16">
          <cell r="C16" t="str">
            <v>3161C017</v>
          </cell>
          <cell r="D16">
            <v>1.6022610000000002</v>
          </cell>
        </row>
        <row r="17">
          <cell r="C17" t="str">
            <v>361-7094</v>
          </cell>
          <cell r="D17">
            <v>1.6743150000000002</v>
          </cell>
        </row>
        <row r="18">
          <cell r="C18" t="str">
            <v>455-6845</v>
          </cell>
          <cell r="D18">
            <v>60.226996999999997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I70"/>
  <sheetViews>
    <sheetView workbookViewId="0">
      <selection activeCell="U90" sqref="U90"/>
    </sheetView>
  </sheetViews>
  <sheetFormatPr baseColWidth="10" defaultColWidth="9.140625" defaultRowHeight="15" x14ac:dyDescent="0.25"/>
  <cols>
    <col min="4" max="4" width="10.28515625" bestFit="1" customWidth="1"/>
    <col min="5" max="5" width="13.85546875" bestFit="1" customWidth="1"/>
    <col min="6" max="6" width="13.85546875" customWidth="1"/>
    <col min="32" max="33" width="12" bestFit="1" customWidth="1"/>
  </cols>
  <sheetData>
    <row r="1" spans="1:8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2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 x14ac:dyDescent="0.25">
      <c r="A2" s="1"/>
      <c r="B2" s="1"/>
      <c r="C2" s="1"/>
      <c r="D2" s="1"/>
      <c r="E2" s="1"/>
      <c r="F2" s="1"/>
      <c r="G2" s="1">
        <v>2018</v>
      </c>
      <c r="H2" s="1">
        <v>2018</v>
      </c>
      <c r="I2" s="1">
        <v>2018</v>
      </c>
      <c r="J2" s="1">
        <v>2018</v>
      </c>
      <c r="K2" s="1">
        <v>2018</v>
      </c>
      <c r="L2" s="1">
        <v>2018</v>
      </c>
      <c r="M2" s="1">
        <v>2018</v>
      </c>
      <c r="N2" s="1">
        <v>2018</v>
      </c>
      <c r="O2" s="1">
        <v>2018</v>
      </c>
      <c r="P2" s="1">
        <v>2018</v>
      </c>
      <c r="Q2" s="1">
        <v>2018</v>
      </c>
      <c r="R2" s="1">
        <v>2018</v>
      </c>
      <c r="S2" s="1">
        <v>2018</v>
      </c>
      <c r="T2" s="1">
        <v>2018</v>
      </c>
      <c r="U2" s="1">
        <v>2018</v>
      </c>
      <c r="V2" s="1">
        <v>2018</v>
      </c>
      <c r="W2" s="1">
        <v>2018</v>
      </c>
      <c r="X2" s="1">
        <v>2018</v>
      </c>
      <c r="Y2" s="1">
        <v>2018</v>
      </c>
      <c r="Z2" s="1">
        <v>2018</v>
      </c>
      <c r="AA2" s="1">
        <v>2018</v>
      </c>
      <c r="AB2" s="1">
        <v>2018</v>
      </c>
      <c r="AC2" s="1">
        <v>2018</v>
      </c>
      <c r="AD2" s="1">
        <v>2018</v>
      </c>
      <c r="AE2" s="2">
        <v>2018</v>
      </c>
      <c r="AF2" s="2">
        <v>2018</v>
      </c>
      <c r="AG2" s="2">
        <v>2018</v>
      </c>
      <c r="AH2" s="2">
        <v>2018</v>
      </c>
      <c r="AI2" s="1">
        <v>2019</v>
      </c>
      <c r="AJ2" s="1">
        <v>2019</v>
      </c>
      <c r="AK2" s="1">
        <v>2019</v>
      </c>
      <c r="AL2" s="1">
        <v>2019</v>
      </c>
      <c r="AM2" s="1">
        <v>2019</v>
      </c>
      <c r="AN2" s="1">
        <v>2019</v>
      </c>
      <c r="AO2" s="1">
        <v>2019</v>
      </c>
      <c r="AP2" s="1">
        <v>2019</v>
      </c>
      <c r="AQ2" s="1">
        <v>2019</v>
      </c>
      <c r="AR2" s="3">
        <v>2019</v>
      </c>
      <c r="AS2" s="3">
        <v>2019</v>
      </c>
      <c r="AT2" s="3">
        <v>2019</v>
      </c>
      <c r="AU2" s="3">
        <v>2019</v>
      </c>
      <c r="AV2" s="3">
        <v>2019</v>
      </c>
      <c r="AW2" s="3">
        <v>2019</v>
      </c>
      <c r="AX2" s="3">
        <v>2019</v>
      </c>
      <c r="AY2" s="3">
        <v>2019</v>
      </c>
      <c r="AZ2" s="3">
        <v>2019</v>
      </c>
      <c r="BA2" s="3">
        <v>2019</v>
      </c>
      <c r="BB2" s="3">
        <v>2019</v>
      </c>
      <c r="BC2" s="3">
        <v>2019</v>
      </c>
      <c r="BD2" s="3">
        <v>2019</v>
      </c>
      <c r="BE2" s="3">
        <v>2019</v>
      </c>
      <c r="BF2" s="3">
        <v>2019</v>
      </c>
      <c r="BG2" s="3">
        <v>2019</v>
      </c>
      <c r="BH2" s="1">
        <v>2019</v>
      </c>
      <c r="BI2" s="1">
        <v>2019</v>
      </c>
      <c r="BJ2" s="1">
        <v>2019</v>
      </c>
      <c r="BK2" s="1">
        <v>2019</v>
      </c>
      <c r="BL2" s="1">
        <v>2019</v>
      </c>
      <c r="BM2" s="1">
        <v>2019</v>
      </c>
      <c r="BN2" s="1">
        <v>2019</v>
      </c>
      <c r="BO2" s="1">
        <v>2019</v>
      </c>
      <c r="BP2" s="1">
        <v>2019</v>
      </c>
      <c r="BQ2" s="1">
        <v>2019</v>
      </c>
      <c r="BR2" s="1">
        <v>2019</v>
      </c>
      <c r="BS2" s="1">
        <v>2019</v>
      </c>
      <c r="BT2" s="1">
        <v>2019</v>
      </c>
      <c r="BU2" s="1">
        <v>2019</v>
      </c>
      <c r="BV2" s="1">
        <v>2019</v>
      </c>
      <c r="BW2" s="1">
        <v>2019</v>
      </c>
      <c r="BX2" s="1">
        <v>2019</v>
      </c>
      <c r="BY2" s="1">
        <v>2019</v>
      </c>
      <c r="BZ2" s="1">
        <v>2019</v>
      </c>
      <c r="CA2" s="1">
        <v>2019</v>
      </c>
      <c r="CB2" s="1">
        <v>2019</v>
      </c>
      <c r="CC2" s="1">
        <v>2019</v>
      </c>
      <c r="CD2" s="1">
        <v>2019</v>
      </c>
      <c r="CE2" s="1">
        <v>2019</v>
      </c>
      <c r="CF2" s="1">
        <v>2019</v>
      </c>
      <c r="CG2" s="1">
        <v>2019</v>
      </c>
      <c r="CH2" s="1">
        <v>2019</v>
      </c>
      <c r="CI2" s="1" t="s">
        <v>1</v>
      </c>
    </row>
    <row r="3" spans="1:87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/>
      <c r="G3" s="4">
        <v>25</v>
      </c>
      <c r="H3" s="4">
        <v>26</v>
      </c>
      <c r="I3" s="4">
        <v>27</v>
      </c>
      <c r="J3" s="4">
        <v>28</v>
      </c>
      <c r="K3" s="4">
        <v>29</v>
      </c>
      <c r="L3" s="4">
        <v>30</v>
      </c>
      <c r="M3" s="4">
        <v>31</v>
      </c>
      <c r="N3" s="4">
        <v>32</v>
      </c>
      <c r="O3" s="6">
        <v>33</v>
      </c>
      <c r="P3" s="4">
        <v>34</v>
      </c>
      <c r="Q3" s="4">
        <v>35</v>
      </c>
      <c r="R3" s="4">
        <v>36</v>
      </c>
      <c r="S3" s="4">
        <v>37</v>
      </c>
      <c r="T3" s="4">
        <v>38</v>
      </c>
      <c r="U3" s="4">
        <v>39</v>
      </c>
      <c r="V3" s="4">
        <v>40</v>
      </c>
      <c r="W3" s="4">
        <v>41</v>
      </c>
      <c r="X3" s="4">
        <v>42</v>
      </c>
      <c r="Y3" s="4">
        <v>43</v>
      </c>
      <c r="Z3" s="4">
        <v>44</v>
      </c>
      <c r="AA3" s="4">
        <v>45</v>
      </c>
      <c r="AB3" s="4">
        <v>46</v>
      </c>
      <c r="AC3" s="4">
        <v>47</v>
      </c>
      <c r="AD3" s="4">
        <v>48</v>
      </c>
      <c r="AE3" s="5">
        <v>49</v>
      </c>
      <c r="AF3" s="5">
        <v>50</v>
      </c>
      <c r="AG3" s="5">
        <v>51</v>
      </c>
      <c r="AH3" s="5">
        <v>52</v>
      </c>
      <c r="AI3" s="4">
        <v>1</v>
      </c>
      <c r="AJ3" s="6">
        <v>2</v>
      </c>
      <c r="AK3" s="4">
        <v>3</v>
      </c>
      <c r="AL3" s="4">
        <v>4</v>
      </c>
      <c r="AM3" s="4">
        <v>5</v>
      </c>
      <c r="AN3" s="4">
        <v>6</v>
      </c>
      <c r="AO3" s="4">
        <v>7</v>
      </c>
      <c r="AP3" s="4">
        <v>8</v>
      </c>
      <c r="AQ3" s="4">
        <v>9</v>
      </c>
      <c r="AR3" s="7">
        <v>10</v>
      </c>
      <c r="AS3" s="7">
        <v>11</v>
      </c>
      <c r="AT3" s="7">
        <v>12</v>
      </c>
      <c r="AU3" s="7">
        <v>13</v>
      </c>
      <c r="AV3" s="7">
        <v>14</v>
      </c>
      <c r="AW3" s="7">
        <v>15</v>
      </c>
      <c r="AX3" s="7">
        <v>16</v>
      </c>
      <c r="AY3" s="7">
        <v>17</v>
      </c>
      <c r="AZ3" s="7">
        <v>18</v>
      </c>
      <c r="BA3" s="7">
        <v>19</v>
      </c>
      <c r="BB3" s="7">
        <v>20</v>
      </c>
      <c r="BC3" s="7">
        <v>21</v>
      </c>
      <c r="BD3" s="7">
        <v>22</v>
      </c>
      <c r="BE3" s="7">
        <v>23</v>
      </c>
      <c r="BF3" s="7">
        <v>24</v>
      </c>
      <c r="BG3" s="7">
        <v>25</v>
      </c>
      <c r="BH3" s="4">
        <v>26</v>
      </c>
      <c r="BI3" s="4">
        <v>27</v>
      </c>
      <c r="BJ3" s="4">
        <v>28</v>
      </c>
      <c r="BK3" s="4">
        <v>29</v>
      </c>
      <c r="BL3" s="4">
        <v>30</v>
      </c>
      <c r="BM3" s="4">
        <v>31</v>
      </c>
      <c r="BN3" s="4">
        <v>32</v>
      </c>
      <c r="BO3" s="4">
        <v>33</v>
      </c>
      <c r="BP3" s="4">
        <v>34</v>
      </c>
      <c r="BQ3" s="4">
        <v>35</v>
      </c>
      <c r="BR3" s="4">
        <v>36</v>
      </c>
      <c r="BS3" s="4">
        <v>37</v>
      </c>
      <c r="BT3" s="4">
        <v>38</v>
      </c>
      <c r="BU3" s="4">
        <v>39</v>
      </c>
      <c r="BV3" s="4">
        <v>40</v>
      </c>
      <c r="BW3" s="4">
        <v>41</v>
      </c>
      <c r="BX3" s="4">
        <v>42</v>
      </c>
      <c r="BY3" s="4">
        <v>43</v>
      </c>
      <c r="BZ3" s="4">
        <v>44</v>
      </c>
      <c r="CA3" s="4">
        <v>45</v>
      </c>
      <c r="CB3" s="4">
        <v>46</v>
      </c>
      <c r="CC3" s="4">
        <v>47</v>
      </c>
      <c r="CD3" s="4">
        <v>48</v>
      </c>
      <c r="CE3" s="4">
        <v>49</v>
      </c>
      <c r="CF3" s="4">
        <v>50</v>
      </c>
      <c r="CG3" s="4">
        <v>51</v>
      </c>
      <c r="CH3" s="4">
        <v>52</v>
      </c>
      <c r="CI3" s="4"/>
    </row>
    <row r="4" spans="1:87" hidden="1" x14ac:dyDescent="0.25">
      <c r="A4" s="8" t="s">
        <v>7</v>
      </c>
      <c r="B4" s="8" t="s">
        <v>8</v>
      </c>
      <c r="C4" t="s">
        <v>7</v>
      </c>
      <c r="D4" s="8">
        <v>322272202</v>
      </c>
      <c r="E4" t="s">
        <v>9</v>
      </c>
      <c r="F4">
        <f>+VLOOKUP(E4,'[1]Ramp up '!$A:$C,3,0)</f>
        <v>19</v>
      </c>
      <c r="G4" s="9">
        <v>0</v>
      </c>
      <c r="H4" s="9"/>
      <c r="I4" s="9"/>
      <c r="J4" s="9">
        <v>10</v>
      </c>
      <c r="K4" s="9"/>
      <c r="L4" s="9">
        <v>10</v>
      </c>
      <c r="M4" s="9">
        <v>16</v>
      </c>
      <c r="N4" s="9"/>
      <c r="O4" s="9"/>
      <c r="P4" s="9"/>
      <c r="Q4" s="9">
        <v>40</v>
      </c>
      <c r="R4" s="9"/>
      <c r="S4" s="9"/>
      <c r="T4" s="9"/>
      <c r="U4" s="9"/>
      <c r="V4" s="9"/>
      <c r="W4" s="9"/>
      <c r="X4" s="9"/>
      <c r="Y4" s="9">
        <v>20</v>
      </c>
      <c r="Z4" s="9"/>
      <c r="AA4" s="9"/>
      <c r="AB4" s="9"/>
      <c r="AC4" s="9"/>
      <c r="AD4" s="9"/>
      <c r="AE4" s="9"/>
      <c r="AF4" s="9"/>
      <c r="AG4" s="9"/>
      <c r="AH4" s="9"/>
      <c r="AI4" s="9">
        <v>4</v>
      </c>
      <c r="AJ4" s="9">
        <v>4</v>
      </c>
      <c r="AK4" s="9">
        <v>4</v>
      </c>
      <c r="AL4" s="9">
        <v>4</v>
      </c>
      <c r="AM4" s="9">
        <v>4</v>
      </c>
      <c r="AN4" s="9"/>
      <c r="AO4" s="9"/>
      <c r="AP4" s="9"/>
      <c r="AQ4" s="9">
        <v>8</v>
      </c>
      <c r="AR4" s="10">
        <v>8</v>
      </c>
      <c r="AS4" s="10">
        <v>8</v>
      </c>
      <c r="AT4" s="10">
        <v>8</v>
      </c>
      <c r="AU4" s="10">
        <v>8</v>
      </c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>
        <v>156</v>
      </c>
    </row>
    <row r="5" spans="1:87" hidden="1" x14ac:dyDescent="0.25">
      <c r="A5" s="8" t="s">
        <v>7</v>
      </c>
      <c r="B5" s="8" t="s">
        <v>8</v>
      </c>
      <c r="C5" t="s">
        <v>7</v>
      </c>
      <c r="D5" s="8">
        <v>322272403</v>
      </c>
      <c r="E5" t="s">
        <v>10</v>
      </c>
      <c r="F5">
        <f>+VLOOKUP(E5,'[1]Ramp up '!$A:$C,3,0)</f>
        <v>20</v>
      </c>
      <c r="G5" s="9">
        <v>0</v>
      </c>
      <c r="H5" s="9"/>
      <c r="I5" s="9"/>
      <c r="J5" s="9">
        <v>17</v>
      </c>
      <c r="K5" s="9"/>
      <c r="L5" s="9"/>
      <c r="M5" s="9"/>
      <c r="N5" s="9">
        <v>10</v>
      </c>
      <c r="O5" s="9">
        <v>13</v>
      </c>
      <c r="P5" s="9"/>
      <c r="Q5" s="9">
        <v>12</v>
      </c>
      <c r="R5" s="9">
        <v>10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>
        <v>10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>
        <v>72</v>
      </c>
    </row>
    <row r="6" spans="1:87" hidden="1" x14ac:dyDescent="0.25">
      <c r="A6" s="8" t="s">
        <v>7</v>
      </c>
      <c r="B6" s="8" t="s">
        <v>8</v>
      </c>
      <c r="C6" t="s">
        <v>7</v>
      </c>
      <c r="D6" s="8">
        <v>322272503</v>
      </c>
      <c r="E6" t="s">
        <v>11</v>
      </c>
      <c r="F6">
        <f>+VLOOKUP(E6,'[1]Ramp up '!$A:$C,3,0)</f>
        <v>11</v>
      </c>
      <c r="G6" s="9"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>
        <v>2</v>
      </c>
      <c r="AR6" s="10">
        <v>0.5</v>
      </c>
      <c r="AS6" s="10">
        <v>0.5</v>
      </c>
      <c r="AT6" s="10">
        <v>0.5</v>
      </c>
      <c r="AU6" s="10">
        <v>0.5</v>
      </c>
      <c r="AV6" s="10">
        <v>0.5</v>
      </c>
      <c r="AW6" s="10">
        <v>0.5</v>
      </c>
      <c r="AX6" s="10">
        <v>0.5</v>
      </c>
      <c r="AY6" s="10">
        <v>0.5</v>
      </c>
      <c r="AZ6" s="10">
        <v>0.5</v>
      </c>
      <c r="BA6" s="10">
        <v>0.5</v>
      </c>
      <c r="BB6" s="10">
        <v>0.5</v>
      </c>
      <c r="BC6" s="10">
        <v>0.5</v>
      </c>
      <c r="BD6" s="10">
        <v>0.5</v>
      </c>
      <c r="BE6" s="10">
        <v>0.5</v>
      </c>
      <c r="BF6" s="10">
        <v>0.5</v>
      </c>
      <c r="BG6" s="10">
        <v>0.5</v>
      </c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>
        <v>10</v>
      </c>
    </row>
    <row r="7" spans="1:87" hidden="1" x14ac:dyDescent="0.25">
      <c r="A7" s="8" t="s">
        <v>7</v>
      </c>
      <c r="B7" s="8" t="s">
        <v>8</v>
      </c>
      <c r="C7" t="s">
        <v>7</v>
      </c>
      <c r="D7" s="8">
        <v>322272801</v>
      </c>
      <c r="E7" t="s">
        <v>12</v>
      </c>
      <c r="F7">
        <f>+VLOOKUP(E7,'[1]Ramp up '!$A:$C,3,0)</f>
        <v>20</v>
      </c>
      <c r="G7" s="9">
        <v>0</v>
      </c>
      <c r="H7" s="9"/>
      <c r="I7" s="9"/>
      <c r="J7" s="9">
        <v>11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>
        <v>2</v>
      </c>
      <c r="AR7" s="10">
        <v>0.5</v>
      </c>
      <c r="AS7" s="10">
        <v>0.5</v>
      </c>
      <c r="AT7" s="10">
        <v>0.5</v>
      </c>
      <c r="AU7" s="10">
        <v>0.5</v>
      </c>
      <c r="AV7" s="10">
        <v>0.5</v>
      </c>
      <c r="AW7" s="10">
        <v>0.5</v>
      </c>
      <c r="AX7" s="10">
        <v>0.5</v>
      </c>
      <c r="AY7" s="10">
        <v>0.5</v>
      </c>
      <c r="AZ7" s="10">
        <v>0.5</v>
      </c>
      <c r="BA7" s="10">
        <v>0.5</v>
      </c>
      <c r="BB7" s="10">
        <v>0.5</v>
      </c>
      <c r="BC7" s="10">
        <v>0.5</v>
      </c>
      <c r="BD7" s="10">
        <v>0.5</v>
      </c>
      <c r="BE7" s="10">
        <v>0.5</v>
      </c>
      <c r="BF7" s="10">
        <v>0.5</v>
      </c>
      <c r="BG7" s="10">
        <v>0.5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>
        <v>21</v>
      </c>
    </row>
    <row r="8" spans="1:87" hidden="1" x14ac:dyDescent="0.25">
      <c r="A8" s="8" t="s">
        <v>7</v>
      </c>
      <c r="B8" s="8" t="s">
        <v>8</v>
      </c>
      <c r="C8" t="s">
        <v>7</v>
      </c>
      <c r="D8" s="8">
        <v>322273001</v>
      </c>
      <c r="E8" t="s">
        <v>13</v>
      </c>
      <c r="F8">
        <f>+VLOOKUP(E8,'[1]Ramp up '!$A:$C,3,0)</f>
        <v>40</v>
      </c>
      <c r="G8" s="9">
        <v>0</v>
      </c>
      <c r="H8" s="9"/>
      <c r="I8" s="9"/>
      <c r="J8" s="9"/>
      <c r="K8" s="9"/>
      <c r="L8" s="9"/>
      <c r="M8" s="9">
        <v>20</v>
      </c>
      <c r="N8" s="9">
        <v>24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>
        <v>2</v>
      </c>
      <c r="AJ8" s="9">
        <v>2</v>
      </c>
      <c r="AK8" s="9">
        <v>2</v>
      </c>
      <c r="AL8" s="9">
        <v>2</v>
      </c>
      <c r="AM8" s="9">
        <v>2</v>
      </c>
      <c r="AN8" s="9"/>
      <c r="AO8" s="9"/>
      <c r="AP8" s="9"/>
      <c r="AQ8" s="9"/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>
        <v>54</v>
      </c>
    </row>
    <row r="9" spans="1:87" hidden="1" x14ac:dyDescent="0.25">
      <c r="A9" s="8" t="s">
        <v>7</v>
      </c>
      <c r="B9" s="8" t="s">
        <v>8</v>
      </c>
      <c r="C9" t="s">
        <v>7</v>
      </c>
      <c r="D9" s="8">
        <v>322273101</v>
      </c>
      <c r="E9" t="s">
        <v>14</v>
      </c>
      <c r="F9">
        <f>+VLOOKUP(E9,'[1]Ramp up '!$A:$C,3,0)</f>
        <v>40</v>
      </c>
      <c r="G9" s="9">
        <v>0</v>
      </c>
      <c r="H9" s="9">
        <v>5</v>
      </c>
      <c r="I9" s="9"/>
      <c r="J9" s="9"/>
      <c r="K9" s="9"/>
      <c r="L9" s="9">
        <v>30</v>
      </c>
      <c r="M9" s="9"/>
      <c r="N9" s="9"/>
      <c r="O9" s="9"/>
      <c r="P9" s="9"/>
      <c r="Q9" s="9"/>
      <c r="R9" s="9"/>
      <c r="S9" s="9"/>
      <c r="T9" s="9">
        <v>30</v>
      </c>
      <c r="U9" s="9"/>
      <c r="V9" s="9"/>
      <c r="W9" s="9"/>
      <c r="X9" s="9"/>
      <c r="Y9" s="9"/>
      <c r="Z9" s="9"/>
      <c r="AA9" s="9"/>
      <c r="AB9" s="9"/>
      <c r="AC9" s="9">
        <v>30</v>
      </c>
      <c r="AD9" s="9"/>
      <c r="AE9" s="9"/>
      <c r="AF9" s="9"/>
      <c r="AG9" s="9"/>
      <c r="AH9" s="9"/>
      <c r="AI9" s="9">
        <v>6</v>
      </c>
      <c r="AJ9" s="9">
        <v>6</v>
      </c>
      <c r="AK9" s="9">
        <v>6</v>
      </c>
      <c r="AL9" s="9">
        <v>6</v>
      </c>
      <c r="AM9" s="9">
        <v>6</v>
      </c>
      <c r="AN9" s="9"/>
      <c r="AO9" s="9"/>
      <c r="AP9" s="9"/>
      <c r="AQ9" s="9">
        <v>6</v>
      </c>
      <c r="AR9" s="10">
        <v>1.5</v>
      </c>
      <c r="AS9" s="10">
        <v>1.5</v>
      </c>
      <c r="AT9" s="10">
        <v>1.5</v>
      </c>
      <c r="AU9" s="10">
        <v>1.5</v>
      </c>
      <c r="AV9" s="10">
        <v>1.5</v>
      </c>
      <c r="AW9" s="10">
        <v>1.5</v>
      </c>
      <c r="AX9" s="10">
        <v>1.5</v>
      </c>
      <c r="AY9" s="10">
        <v>1.5</v>
      </c>
      <c r="AZ9" s="10">
        <v>1.5</v>
      </c>
      <c r="BA9" s="10">
        <v>1.5</v>
      </c>
      <c r="BB9" s="10">
        <v>1.5</v>
      </c>
      <c r="BC9" s="10">
        <v>1.5</v>
      </c>
      <c r="BD9" s="10">
        <v>1.5</v>
      </c>
      <c r="BE9" s="10">
        <v>1.5</v>
      </c>
      <c r="BF9" s="10">
        <v>1.5</v>
      </c>
      <c r="BG9" s="10">
        <v>1.5</v>
      </c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>
        <v>155</v>
      </c>
    </row>
    <row r="10" spans="1:87" hidden="1" x14ac:dyDescent="0.25">
      <c r="A10" s="8" t="s">
        <v>7</v>
      </c>
      <c r="B10" s="8" t="s">
        <v>8</v>
      </c>
      <c r="C10" t="s">
        <v>7</v>
      </c>
      <c r="D10" s="8">
        <v>322273201</v>
      </c>
      <c r="E10" t="s">
        <v>15</v>
      </c>
      <c r="F10">
        <f>+VLOOKUP(E10,'[1]Ramp up '!$A:$C,3,0)</f>
        <v>10</v>
      </c>
      <c r="G10" s="9">
        <v>0</v>
      </c>
      <c r="H10" s="9"/>
      <c r="I10" s="9"/>
      <c r="J10" s="9"/>
      <c r="K10" s="9"/>
      <c r="L10" s="9"/>
      <c r="M10" s="9"/>
      <c r="N10" s="9">
        <v>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>
        <v>10</v>
      </c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>
        <v>2</v>
      </c>
      <c r="AR10" s="10">
        <v>0.5</v>
      </c>
      <c r="AS10" s="10">
        <v>0.5</v>
      </c>
      <c r="AT10" s="10">
        <v>0.5</v>
      </c>
      <c r="AU10" s="10">
        <v>0.5</v>
      </c>
      <c r="AV10" s="10">
        <v>0.5</v>
      </c>
      <c r="AW10" s="10">
        <v>0.5</v>
      </c>
      <c r="AX10" s="10">
        <v>0.5</v>
      </c>
      <c r="AY10" s="10">
        <v>0.5</v>
      </c>
      <c r="AZ10" s="10">
        <v>0.5</v>
      </c>
      <c r="BA10" s="10">
        <v>0.5</v>
      </c>
      <c r="BB10" s="10">
        <v>0.5</v>
      </c>
      <c r="BC10" s="10">
        <v>0.5</v>
      </c>
      <c r="BD10" s="10">
        <v>0.5</v>
      </c>
      <c r="BE10" s="10">
        <v>0.5</v>
      </c>
      <c r="BF10" s="10">
        <v>0.5</v>
      </c>
      <c r="BG10" s="10">
        <v>0.5</v>
      </c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>
        <v>25</v>
      </c>
    </row>
    <row r="11" spans="1:87" hidden="1" x14ac:dyDescent="0.25">
      <c r="A11" s="8" t="s">
        <v>7</v>
      </c>
      <c r="B11" s="8" t="s">
        <v>8</v>
      </c>
      <c r="C11" t="s">
        <v>7</v>
      </c>
      <c r="D11" s="8">
        <v>322273301</v>
      </c>
      <c r="E11" t="s">
        <v>16</v>
      </c>
      <c r="F11">
        <f>+VLOOKUP(E11,'[1]Ramp up '!$A:$C,3,0)</f>
        <v>10</v>
      </c>
      <c r="G11" s="9">
        <v>0</v>
      </c>
      <c r="H11" s="9"/>
      <c r="I11" s="9"/>
      <c r="J11" s="9"/>
      <c r="K11" s="9"/>
      <c r="L11" s="9"/>
      <c r="M11" s="9"/>
      <c r="N11" s="9">
        <v>10</v>
      </c>
      <c r="O11" s="9">
        <v>10</v>
      </c>
      <c r="P11" s="9"/>
      <c r="Q11" s="9">
        <v>20</v>
      </c>
      <c r="R11" s="9"/>
      <c r="S11" s="9"/>
      <c r="T11" s="9"/>
      <c r="U11" s="9"/>
      <c r="V11" s="9"/>
      <c r="W11" s="9"/>
      <c r="X11" s="9"/>
      <c r="Y11" s="9"/>
      <c r="Z11" s="9">
        <v>10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>
        <v>2</v>
      </c>
      <c r="AR11" s="10">
        <v>0.5</v>
      </c>
      <c r="AS11" s="10">
        <v>0.5</v>
      </c>
      <c r="AT11" s="10">
        <v>0.5</v>
      </c>
      <c r="AU11" s="10">
        <v>0.5</v>
      </c>
      <c r="AV11" s="10">
        <v>0.5</v>
      </c>
      <c r="AW11" s="10">
        <v>0.5</v>
      </c>
      <c r="AX11" s="10">
        <v>0.5</v>
      </c>
      <c r="AY11" s="10">
        <v>0.5</v>
      </c>
      <c r="AZ11" s="10">
        <v>0.5</v>
      </c>
      <c r="BA11" s="10">
        <v>0.5</v>
      </c>
      <c r="BB11" s="10">
        <v>0.5</v>
      </c>
      <c r="BC11" s="10">
        <v>0.5</v>
      </c>
      <c r="BD11" s="10">
        <v>0.5</v>
      </c>
      <c r="BE11" s="10">
        <v>0.5</v>
      </c>
      <c r="BF11" s="10">
        <v>0.5</v>
      </c>
      <c r="BG11" s="10">
        <v>0.5</v>
      </c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>
        <v>60</v>
      </c>
    </row>
    <row r="12" spans="1:87" hidden="1" x14ac:dyDescent="0.25">
      <c r="A12" s="8" t="s">
        <v>7</v>
      </c>
      <c r="B12" s="8" t="s">
        <v>8</v>
      </c>
      <c r="C12" t="s">
        <v>7</v>
      </c>
      <c r="D12" s="8">
        <v>322273401</v>
      </c>
      <c r="E12" t="s">
        <v>17</v>
      </c>
      <c r="F12">
        <f>+VLOOKUP(E12,'[1]Ramp up '!$A:$C,3,0)</f>
        <v>60</v>
      </c>
      <c r="G12" s="9">
        <v>0</v>
      </c>
      <c r="H12" s="9"/>
      <c r="I12" s="9"/>
      <c r="J12" s="9"/>
      <c r="K12" s="9"/>
      <c r="L12" s="9">
        <v>10</v>
      </c>
      <c r="M12" s="9">
        <v>20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2</v>
      </c>
      <c r="AN12" s="9">
        <v>2</v>
      </c>
      <c r="AO12" s="9">
        <v>2</v>
      </c>
      <c r="AP12" s="9">
        <v>2</v>
      </c>
      <c r="AQ12" s="9">
        <v>2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>
        <v>40</v>
      </c>
    </row>
    <row r="13" spans="1:87" hidden="1" x14ac:dyDescent="0.25">
      <c r="A13" s="8" t="s">
        <v>7</v>
      </c>
      <c r="B13" s="8" t="s">
        <v>8</v>
      </c>
      <c r="C13" t="s">
        <v>7</v>
      </c>
      <c r="D13" s="8">
        <v>322310902</v>
      </c>
      <c r="E13" t="s">
        <v>18</v>
      </c>
      <c r="F13">
        <f>+VLOOKUP(E13,'[1]Ramp up '!$A:$C,3,0)</f>
        <v>12</v>
      </c>
      <c r="G13" s="9">
        <v>0</v>
      </c>
      <c r="H13" s="9"/>
      <c r="I13" s="9"/>
      <c r="J13" s="9"/>
      <c r="K13" s="9">
        <v>50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>
        <v>20</v>
      </c>
      <c r="AR13" s="10">
        <v>5</v>
      </c>
      <c r="AS13" s="10">
        <v>5</v>
      </c>
      <c r="AT13" s="10">
        <v>5</v>
      </c>
      <c r="AU13" s="10">
        <v>5</v>
      </c>
      <c r="AV13" s="10">
        <v>5</v>
      </c>
      <c r="AW13" s="10">
        <v>5</v>
      </c>
      <c r="AX13" s="10">
        <v>5</v>
      </c>
      <c r="AY13" s="10">
        <v>5</v>
      </c>
      <c r="AZ13" s="10">
        <v>5</v>
      </c>
      <c r="BA13" s="10">
        <v>5</v>
      </c>
      <c r="BB13" s="10">
        <v>5</v>
      </c>
      <c r="BC13" s="10">
        <v>5</v>
      </c>
      <c r="BD13" s="10">
        <v>5</v>
      </c>
      <c r="BE13" s="10">
        <v>5</v>
      </c>
      <c r="BF13" s="10">
        <v>5</v>
      </c>
      <c r="BG13" s="10">
        <v>5</v>
      </c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>
        <v>150</v>
      </c>
    </row>
    <row r="14" spans="1:87" hidden="1" x14ac:dyDescent="0.25">
      <c r="A14" s="8" t="s">
        <v>7</v>
      </c>
      <c r="B14" s="8" t="s">
        <v>8</v>
      </c>
      <c r="C14" t="s">
        <v>7</v>
      </c>
      <c r="D14" s="8">
        <v>322312102</v>
      </c>
      <c r="E14" t="s">
        <v>19</v>
      </c>
      <c r="F14">
        <f>+VLOOKUP(E14,'[1]Ramp up '!$A:$C,3,0)</f>
        <v>10</v>
      </c>
      <c r="G14" s="9">
        <v>0</v>
      </c>
      <c r="H14" s="9"/>
      <c r="I14" s="9">
        <v>10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>
        <v>10</v>
      </c>
    </row>
    <row r="15" spans="1:87" hidden="1" x14ac:dyDescent="0.25">
      <c r="A15" s="8" t="s">
        <v>7</v>
      </c>
      <c r="B15" s="8" t="s">
        <v>8</v>
      </c>
      <c r="C15" t="s">
        <v>7</v>
      </c>
      <c r="D15" s="8">
        <v>322312202</v>
      </c>
      <c r="E15" t="s">
        <v>20</v>
      </c>
      <c r="F15">
        <f>+VLOOKUP(E15,'[1]Ramp up '!$A:$C,3,0)</f>
        <v>15</v>
      </c>
      <c r="G15" s="9">
        <v>0</v>
      </c>
      <c r="H15" s="9"/>
      <c r="I15" s="9"/>
      <c r="J15" s="9">
        <v>13</v>
      </c>
      <c r="K15" s="9"/>
      <c r="L15" s="9"/>
      <c r="M15" s="9">
        <v>10</v>
      </c>
      <c r="N15" s="9"/>
      <c r="O15" s="9"/>
      <c r="P15" s="9"/>
      <c r="Q15" s="9"/>
      <c r="R15" s="9"/>
      <c r="S15" s="9"/>
      <c r="T15" s="9"/>
      <c r="U15" s="9"/>
      <c r="V15" s="9"/>
      <c r="W15" s="9">
        <v>10</v>
      </c>
      <c r="X15" s="9"/>
      <c r="Y15" s="9"/>
      <c r="Z15" s="9"/>
      <c r="AA15" s="9"/>
      <c r="AB15" s="9"/>
      <c r="AC15" s="9">
        <v>10</v>
      </c>
      <c r="AD15" s="9"/>
      <c r="AE15" s="9"/>
      <c r="AF15" s="9"/>
      <c r="AG15" s="9"/>
      <c r="AH15" s="9"/>
      <c r="AI15" s="9">
        <v>2</v>
      </c>
      <c r="AJ15" s="9">
        <v>2</v>
      </c>
      <c r="AK15" s="9">
        <v>2</v>
      </c>
      <c r="AL15" s="9">
        <v>2</v>
      </c>
      <c r="AM15" s="9">
        <v>2</v>
      </c>
      <c r="AN15" s="9"/>
      <c r="AO15" s="9"/>
      <c r="AP15" s="9"/>
      <c r="AQ15" s="9">
        <v>4</v>
      </c>
      <c r="AR15" s="10">
        <v>1</v>
      </c>
      <c r="AS15" s="10">
        <v>1</v>
      </c>
      <c r="AT15" s="10">
        <v>1</v>
      </c>
      <c r="AU15" s="10">
        <v>1</v>
      </c>
      <c r="AV15" s="10">
        <v>1</v>
      </c>
      <c r="AW15" s="10">
        <v>1</v>
      </c>
      <c r="AX15" s="10">
        <v>1</v>
      </c>
      <c r="AY15" s="10">
        <v>1</v>
      </c>
      <c r="AZ15" s="10">
        <v>1</v>
      </c>
      <c r="BA15" s="10">
        <v>1</v>
      </c>
      <c r="BB15" s="10">
        <v>1</v>
      </c>
      <c r="BC15" s="10">
        <v>1</v>
      </c>
      <c r="BD15" s="10">
        <v>1</v>
      </c>
      <c r="BE15" s="10">
        <v>1</v>
      </c>
      <c r="BF15" s="10">
        <v>1</v>
      </c>
      <c r="BG15" s="10">
        <v>1</v>
      </c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>
        <v>73</v>
      </c>
    </row>
    <row r="16" spans="1:87" hidden="1" x14ac:dyDescent="0.25">
      <c r="A16" s="8" t="s">
        <v>7</v>
      </c>
      <c r="B16" s="8" t="s">
        <v>8</v>
      </c>
      <c r="C16" t="s">
        <v>7</v>
      </c>
      <c r="D16" s="8">
        <v>322312302</v>
      </c>
      <c r="E16" t="s">
        <v>21</v>
      </c>
      <c r="F16">
        <f>+VLOOKUP(E16,'[1]Ramp up '!$A:$C,3,0)</f>
        <v>2</v>
      </c>
      <c r="G16" s="9">
        <v>0</v>
      </c>
      <c r="H16" s="9"/>
      <c r="I16" s="9"/>
      <c r="J16" s="9"/>
      <c r="K16" s="9"/>
      <c r="L16" s="9"/>
      <c r="M16" s="9"/>
      <c r="N16" s="9"/>
      <c r="O16" s="9">
        <v>10</v>
      </c>
      <c r="P16" s="9"/>
      <c r="Q16" s="9"/>
      <c r="R16" s="9">
        <v>10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>
        <v>20</v>
      </c>
    </row>
    <row r="17" spans="1:87" hidden="1" x14ac:dyDescent="0.25">
      <c r="A17" s="8" t="s">
        <v>7</v>
      </c>
      <c r="B17" s="8" t="s">
        <v>8</v>
      </c>
      <c r="C17" t="s">
        <v>7</v>
      </c>
      <c r="D17" s="8">
        <v>322312502</v>
      </c>
      <c r="E17" t="s">
        <v>22</v>
      </c>
      <c r="F17" t="e">
        <f>+VLOOKUP(E17,'[1]Ramp up '!$A:$C,3,0)</f>
        <v>#N/A</v>
      </c>
      <c r="G17" s="9">
        <v>0</v>
      </c>
      <c r="H17" s="9"/>
      <c r="I17" s="9"/>
      <c r="J17" s="9"/>
      <c r="K17" s="9"/>
      <c r="L17" s="9"/>
      <c r="M17" s="9"/>
      <c r="N17" s="9"/>
      <c r="O17" s="9"/>
      <c r="P17" s="9"/>
      <c r="Q17" s="9">
        <v>10</v>
      </c>
      <c r="R17" s="9">
        <v>10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>
        <v>20</v>
      </c>
    </row>
    <row r="18" spans="1:87" hidden="1" x14ac:dyDescent="0.25">
      <c r="A18" s="8" t="s">
        <v>7</v>
      </c>
      <c r="B18" s="8" t="s">
        <v>8</v>
      </c>
      <c r="C18" t="s">
        <v>7</v>
      </c>
      <c r="D18" s="8">
        <v>322312802</v>
      </c>
      <c r="E18" t="s">
        <v>23</v>
      </c>
      <c r="F18">
        <f>+VLOOKUP(E18,'[1]Ramp up '!$A:$C,3,0)</f>
        <v>2</v>
      </c>
      <c r="G18" s="9">
        <v>0</v>
      </c>
      <c r="H18" s="9"/>
      <c r="I18" s="9">
        <v>10</v>
      </c>
      <c r="J18" s="9"/>
      <c r="K18" s="9"/>
      <c r="L18" s="9"/>
      <c r="M18" s="9"/>
      <c r="N18" s="9"/>
      <c r="O18" s="9"/>
      <c r="P18" s="9"/>
      <c r="Q18" s="9">
        <v>14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>
        <v>24</v>
      </c>
    </row>
    <row r="19" spans="1:87" hidden="1" x14ac:dyDescent="0.25">
      <c r="A19" s="8" t="s">
        <v>7</v>
      </c>
      <c r="B19" s="8" t="s">
        <v>8</v>
      </c>
      <c r="C19" t="s">
        <v>7</v>
      </c>
      <c r="D19" s="8">
        <v>322312902</v>
      </c>
      <c r="E19" t="s">
        <v>24</v>
      </c>
      <c r="F19">
        <f>+VLOOKUP(E19,'[1]Ramp up '!$A:$C,3,0)</f>
        <v>26</v>
      </c>
      <c r="G19" s="9">
        <v>0</v>
      </c>
      <c r="H19" s="9"/>
      <c r="I19" s="9"/>
      <c r="J19" s="9">
        <v>12</v>
      </c>
      <c r="K19" s="9"/>
      <c r="L19" s="9">
        <v>10</v>
      </c>
      <c r="M19" s="9"/>
      <c r="N19" s="9"/>
      <c r="O19" s="9"/>
      <c r="P19" s="9"/>
      <c r="Q19" s="9"/>
      <c r="R19" s="9"/>
      <c r="S19" s="9"/>
      <c r="T19" s="9"/>
      <c r="U19" s="9"/>
      <c r="V19" s="9">
        <v>10</v>
      </c>
      <c r="W19" s="9"/>
      <c r="X19" s="9"/>
      <c r="Y19" s="9"/>
      <c r="Z19" s="9"/>
      <c r="AA19" s="9"/>
      <c r="AB19" s="9"/>
      <c r="AC19" s="9"/>
      <c r="AD19" s="9">
        <v>10</v>
      </c>
      <c r="AE19" s="9"/>
      <c r="AF19" s="9"/>
      <c r="AG19" s="9"/>
      <c r="AH19" s="9"/>
      <c r="AI19" s="9"/>
      <c r="AJ19" s="9"/>
      <c r="AK19" s="9"/>
      <c r="AL19" s="9"/>
      <c r="AM19" s="9">
        <v>2</v>
      </c>
      <c r="AN19" s="9">
        <v>2</v>
      </c>
      <c r="AO19" s="9">
        <v>2</v>
      </c>
      <c r="AP19" s="9">
        <v>2</v>
      </c>
      <c r="AQ19" s="9">
        <v>2</v>
      </c>
      <c r="AR19" s="10">
        <v>0.625</v>
      </c>
      <c r="AS19" s="10">
        <v>0.625</v>
      </c>
      <c r="AT19" s="10">
        <v>0.625</v>
      </c>
      <c r="AU19" s="10">
        <v>0.625</v>
      </c>
      <c r="AV19" s="10">
        <v>0.625</v>
      </c>
      <c r="AW19" s="10">
        <v>0.625</v>
      </c>
      <c r="AX19" s="10">
        <v>0.625</v>
      </c>
      <c r="AY19" s="10">
        <v>0.625</v>
      </c>
      <c r="AZ19" s="10">
        <v>0.625</v>
      </c>
      <c r="BA19" s="10">
        <v>0.625</v>
      </c>
      <c r="BB19" s="10">
        <v>0.625</v>
      </c>
      <c r="BC19" s="10">
        <v>0.625</v>
      </c>
      <c r="BD19" s="10">
        <v>0.625</v>
      </c>
      <c r="BE19" s="10">
        <v>0.625</v>
      </c>
      <c r="BF19" s="10">
        <v>0.625</v>
      </c>
      <c r="BG19" s="10">
        <v>0.625</v>
      </c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>
        <v>62</v>
      </c>
    </row>
    <row r="20" spans="1:87" hidden="1" x14ac:dyDescent="0.25">
      <c r="A20" s="8" t="s">
        <v>7</v>
      </c>
      <c r="B20" s="8" t="s">
        <v>8</v>
      </c>
      <c r="C20" t="s">
        <v>7</v>
      </c>
      <c r="D20" s="8">
        <v>322313102</v>
      </c>
      <c r="E20" t="s">
        <v>25</v>
      </c>
      <c r="F20">
        <f>+VLOOKUP(E20,'[1]Ramp up '!$A:$C,3,0)</f>
        <v>9</v>
      </c>
      <c r="G20" s="9">
        <v>0</v>
      </c>
      <c r="H20" s="9"/>
      <c r="I20" s="9">
        <v>10</v>
      </c>
      <c r="J20" s="9">
        <v>15</v>
      </c>
      <c r="K20" s="9"/>
      <c r="L20" s="9"/>
      <c r="M20" s="9"/>
      <c r="N20" s="9"/>
      <c r="O20" s="9">
        <v>30</v>
      </c>
      <c r="P20" s="9"/>
      <c r="Q20" s="9"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>
        <v>75</v>
      </c>
    </row>
    <row r="21" spans="1:87" hidden="1" x14ac:dyDescent="0.25">
      <c r="A21" s="8" t="s">
        <v>7</v>
      </c>
      <c r="B21" s="8" t="s">
        <v>8</v>
      </c>
      <c r="C21" t="s">
        <v>7</v>
      </c>
      <c r="D21" s="8">
        <v>322313402</v>
      </c>
      <c r="E21" t="s">
        <v>26</v>
      </c>
      <c r="F21" t="e">
        <f>+VLOOKUP(E21,'[1]Ramp up '!$A:$C,3,0)</f>
        <v>#N/A</v>
      </c>
      <c r="G21" s="9">
        <v>0</v>
      </c>
      <c r="H21" s="9"/>
      <c r="I21" s="9"/>
      <c r="J21" s="9"/>
      <c r="K21" s="9"/>
      <c r="L21" s="9"/>
      <c r="M21" s="9"/>
      <c r="N21" s="9"/>
      <c r="O21" s="9">
        <v>50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>
        <v>50</v>
      </c>
    </row>
    <row r="22" spans="1:87" hidden="1" x14ac:dyDescent="0.25">
      <c r="A22" s="8" t="s">
        <v>7</v>
      </c>
      <c r="B22" s="8" t="s">
        <v>8</v>
      </c>
      <c r="C22" t="s">
        <v>7</v>
      </c>
      <c r="D22" s="8">
        <v>322313502</v>
      </c>
      <c r="E22" t="s">
        <v>27</v>
      </c>
      <c r="F22">
        <f>+VLOOKUP(E22,'[1]Ramp up '!$A:$C,3,0)</f>
        <v>90</v>
      </c>
      <c r="G22" s="9">
        <v>0</v>
      </c>
      <c r="H22" s="9"/>
      <c r="I22" s="9"/>
      <c r="J22" s="9"/>
      <c r="K22" s="9"/>
      <c r="L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>
        <v>2</v>
      </c>
      <c r="AR22" s="10">
        <v>0.5</v>
      </c>
      <c r="AS22" s="10">
        <v>0.5</v>
      </c>
      <c r="AT22" s="10">
        <v>0.5</v>
      </c>
      <c r="AU22" s="10">
        <v>0.5</v>
      </c>
      <c r="AV22" s="10">
        <v>0.5</v>
      </c>
      <c r="AW22" s="10">
        <v>0.5</v>
      </c>
      <c r="AX22" s="10">
        <v>0.5</v>
      </c>
      <c r="AY22" s="10">
        <v>0.5</v>
      </c>
      <c r="AZ22" s="10">
        <v>0.5</v>
      </c>
      <c r="BA22" s="10">
        <v>0.5</v>
      </c>
      <c r="BB22" s="10">
        <v>0.5</v>
      </c>
      <c r="BC22" s="10">
        <v>0.5</v>
      </c>
      <c r="BD22" s="10">
        <v>0.5</v>
      </c>
      <c r="BE22" s="10">
        <v>0.5</v>
      </c>
      <c r="BF22" s="10">
        <v>0.5</v>
      </c>
      <c r="BG22" s="10">
        <v>0.5</v>
      </c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>
        <v>20</v>
      </c>
    </row>
    <row r="23" spans="1:87" hidden="1" x14ac:dyDescent="0.25">
      <c r="A23" s="8" t="s">
        <v>7</v>
      </c>
      <c r="B23" s="8" t="s">
        <v>8</v>
      </c>
      <c r="C23" t="s">
        <v>7</v>
      </c>
      <c r="D23" s="8">
        <v>322313702</v>
      </c>
      <c r="E23" t="s">
        <v>28</v>
      </c>
      <c r="F23" t="e">
        <f>+VLOOKUP(E23,'[1]Ramp up '!$A:$C,3,0)</f>
        <v>#N/A</v>
      </c>
      <c r="G23" s="9">
        <v>0</v>
      </c>
      <c r="H23" s="9"/>
      <c r="I23" s="9"/>
      <c r="J23" s="9"/>
      <c r="K23" s="9"/>
      <c r="L23" s="9"/>
      <c r="M23" s="9"/>
      <c r="N23" s="9"/>
      <c r="O23" s="9"/>
      <c r="P23" s="9"/>
      <c r="Q23" s="9">
        <v>10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>
        <v>10</v>
      </c>
    </row>
    <row r="24" spans="1:87" hidden="1" x14ac:dyDescent="0.25">
      <c r="A24" s="8" t="s">
        <v>7</v>
      </c>
      <c r="B24" s="8" t="s">
        <v>8</v>
      </c>
      <c r="C24" t="s">
        <v>7</v>
      </c>
      <c r="D24" s="8">
        <v>322327506</v>
      </c>
      <c r="E24" t="s">
        <v>29</v>
      </c>
      <c r="F24">
        <f>+VLOOKUP(E24,'[1]Ramp up '!$A:$C,3,0)</f>
        <v>8</v>
      </c>
      <c r="G24" s="9">
        <v>0</v>
      </c>
      <c r="H24" s="9"/>
      <c r="I24" s="9">
        <v>12</v>
      </c>
      <c r="J24" s="9"/>
      <c r="K24" s="9">
        <v>8</v>
      </c>
      <c r="L24" s="9"/>
      <c r="M24" s="9"/>
      <c r="N24" s="9">
        <v>8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>
        <v>28</v>
      </c>
    </row>
    <row r="25" spans="1:87" hidden="1" x14ac:dyDescent="0.25">
      <c r="A25" s="8" t="s">
        <v>7</v>
      </c>
      <c r="B25" s="8" t="s">
        <v>8</v>
      </c>
      <c r="C25" t="s">
        <v>7</v>
      </c>
      <c r="D25" s="8">
        <v>322327606</v>
      </c>
      <c r="E25" t="s">
        <v>30</v>
      </c>
      <c r="F25">
        <f>+VLOOKUP(E25,'[1]Ramp up '!$A:$C,3,0)</f>
        <v>210</v>
      </c>
      <c r="G25" s="9">
        <v>0</v>
      </c>
      <c r="H25" s="9"/>
      <c r="I25" s="9"/>
      <c r="J25" s="9">
        <v>8</v>
      </c>
      <c r="K25" s="9"/>
      <c r="L25" s="9"/>
      <c r="M25" s="9"/>
      <c r="N25" s="9"/>
      <c r="O25" s="9"/>
      <c r="P25" s="9"/>
      <c r="Q25" s="9">
        <v>4</v>
      </c>
      <c r="R25" s="9">
        <v>4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>
        <v>2</v>
      </c>
      <c r="AN25" s="9">
        <v>2</v>
      </c>
      <c r="AO25" s="9">
        <v>2</v>
      </c>
      <c r="AP25" s="9">
        <v>1</v>
      </c>
      <c r="AQ25" s="9">
        <v>1</v>
      </c>
      <c r="AR25" s="10">
        <v>1</v>
      </c>
      <c r="AS25" s="10">
        <v>1</v>
      </c>
      <c r="AT25" s="10">
        <v>1</v>
      </c>
      <c r="AU25" s="10">
        <v>1</v>
      </c>
      <c r="AV25" s="10">
        <v>1</v>
      </c>
      <c r="AW25" s="10">
        <v>1</v>
      </c>
      <c r="AX25" s="10">
        <v>1</v>
      </c>
      <c r="AY25" s="10">
        <v>1</v>
      </c>
      <c r="AZ25" s="10">
        <v>1</v>
      </c>
      <c r="BA25" s="10">
        <v>1</v>
      </c>
      <c r="BB25" s="10">
        <v>1</v>
      </c>
      <c r="BC25" s="10">
        <v>1</v>
      </c>
      <c r="BD25" s="10">
        <v>1</v>
      </c>
      <c r="BE25" s="10">
        <v>1</v>
      </c>
      <c r="BF25" s="10">
        <v>1</v>
      </c>
      <c r="BG25" s="10">
        <v>1</v>
      </c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>
        <v>40</v>
      </c>
    </row>
    <row r="26" spans="1:87" x14ac:dyDescent="0.25">
      <c r="A26" s="8" t="s">
        <v>7</v>
      </c>
      <c r="B26" s="8" t="s">
        <v>8</v>
      </c>
      <c r="C26" t="s">
        <v>7</v>
      </c>
      <c r="D26" s="8">
        <v>322339901</v>
      </c>
      <c r="E26" s="13" t="s">
        <v>31</v>
      </c>
      <c r="F26">
        <f>+VLOOKUP(E26,'[1]Ramp up '!$A:$C,3,0)</f>
        <v>20</v>
      </c>
      <c r="G26" s="9">
        <v>0</v>
      </c>
      <c r="H26" s="9"/>
      <c r="I26" s="9"/>
      <c r="J26" s="9"/>
      <c r="K26" s="9"/>
      <c r="L26" s="9"/>
      <c r="M26" s="9">
        <f>AVERAGE(N26:W26)</f>
        <v>25</v>
      </c>
      <c r="N26" s="9"/>
      <c r="O26" s="9"/>
      <c r="P26" s="9">
        <v>25</v>
      </c>
      <c r="Q26" s="9"/>
      <c r="R26" s="9"/>
      <c r="S26" s="9"/>
      <c r="T26" s="9"/>
      <c r="U26" s="9"/>
      <c r="V26" s="9"/>
      <c r="W26" s="9"/>
      <c r="X26" s="15"/>
      <c r="Y26" s="9"/>
      <c r="Z26" s="9"/>
      <c r="AA26" s="9"/>
      <c r="AB26" s="9"/>
      <c r="AC26" s="9"/>
      <c r="AD26" s="9"/>
      <c r="AE26" s="9">
        <v>25</v>
      </c>
      <c r="AF26" s="9"/>
      <c r="AG26" s="9"/>
      <c r="AH26" s="17">
        <f>AVERAGE(X26:AG26)</f>
        <v>25</v>
      </c>
      <c r="AI26" s="9"/>
      <c r="AJ26" s="9"/>
      <c r="AK26" s="9"/>
      <c r="AL26" s="9"/>
      <c r="AM26" s="9"/>
      <c r="AN26" s="9"/>
      <c r="AO26" s="9"/>
      <c r="AP26" s="9"/>
      <c r="AQ26" s="9">
        <v>5</v>
      </c>
      <c r="AR26" s="10">
        <v>1.25</v>
      </c>
      <c r="AS26" s="10">
        <v>1.25</v>
      </c>
      <c r="AT26" s="10">
        <v>1.25</v>
      </c>
      <c r="AU26" s="10">
        <v>1.25</v>
      </c>
      <c r="AV26" s="10">
        <v>1.25</v>
      </c>
      <c r="AW26" s="10">
        <v>1.25</v>
      </c>
      <c r="AX26" s="10">
        <v>1.25</v>
      </c>
      <c r="AY26" s="10">
        <v>1.25</v>
      </c>
      <c r="AZ26" s="10">
        <v>1.25</v>
      </c>
      <c r="BA26" s="10">
        <v>1.25</v>
      </c>
      <c r="BB26" s="10">
        <v>1.25</v>
      </c>
      <c r="BC26" s="10">
        <v>1.25</v>
      </c>
      <c r="BD26" s="10">
        <v>1.25</v>
      </c>
      <c r="BE26" s="10">
        <v>1.25</v>
      </c>
      <c r="BF26" s="10">
        <v>1.25</v>
      </c>
      <c r="BG26" s="10">
        <v>1.25</v>
      </c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>
        <v>75</v>
      </c>
    </row>
    <row r="27" spans="1:87" hidden="1" x14ac:dyDescent="0.25">
      <c r="A27" s="8" t="s">
        <v>7</v>
      </c>
      <c r="B27" s="8" t="s">
        <v>8</v>
      </c>
      <c r="C27" t="s">
        <v>7</v>
      </c>
      <c r="D27" s="8">
        <v>322341807</v>
      </c>
      <c r="E27" t="s">
        <v>32</v>
      </c>
      <c r="F27">
        <f>+VLOOKUP(E27,'[1]Ramp up '!$A:$C,3,0)</f>
        <v>20</v>
      </c>
      <c r="G27" s="9">
        <v>0</v>
      </c>
      <c r="H27" s="9"/>
      <c r="I27" s="9"/>
      <c r="J27" s="9"/>
      <c r="K27" s="9"/>
      <c r="L27" s="9"/>
      <c r="M27" s="9"/>
      <c r="N27" s="9"/>
      <c r="O27" s="9">
        <v>24</v>
      </c>
      <c r="P27" s="9"/>
      <c r="Q27" s="9">
        <v>3</v>
      </c>
      <c r="R27" s="9">
        <v>18</v>
      </c>
      <c r="S27" s="9"/>
      <c r="T27" s="9"/>
      <c r="U27" s="9"/>
      <c r="V27" s="9">
        <v>21</v>
      </c>
      <c r="W27" s="9"/>
      <c r="X27" s="9"/>
      <c r="Y27" s="9"/>
      <c r="Z27" s="9"/>
      <c r="AA27" s="9">
        <v>18</v>
      </c>
      <c r="AB27" s="9"/>
      <c r="AC27" s="9"/>
      <c r="AD27" s="9"/>
      <c r="AE27" s="9">
        <v>21</v>
      </c>
      <c r="AF27" s="9"/>
      <c r="AG27" s="9"/>
      <c r="AH27" s="9"/>
      <c r="AI27" s="9">
        <v>3</v>
      </c>
      <c r="AJ27" s="9">
        <v>3</v>
      </c>
      <c r="AK27" s="9">
        <v>3</v>
      </c>
      <c r="AL27" s="9">
        <v>3</v>
      </c>
      <c r="AM27" s="9">
        <v>3</v>
      </c>
      <c r="AN27" s="9">
        <v>4</v>
      </c>
      <c r="AO27" s="9">
        <v>4</v>
      </c>
      <c r="AP27" s="9">
        <v>4</v>
      </c>
      <c r="AQ27" s="9">
        <v>3</v>
      </c>
      <c r="AR27" s="10">
        <v>4.3125</v>
      </c>
      <c r="AS27" s="10">
        <v>4.3125</v>
      </c>
      <c r="AT27" s="10">
        <v>4.3125</v>
      </c>
      <c r="AU27" s="10">
        <v>4.3125</v>
      </c>
      <c r="AV27" s="10">
        <v>4.3125</v>
      </c>
      <c r="AW27" s="10">
        <v>4.3125</v>
      </c>
      <c r="AX27" s="10">
        <v>4.3125</v>
      </c>
      <c r="AY27" s="10">
        <v>4.3125</v>
      </c>
      <c r="AZ27" s="10">
        <v>4.3125</v>
      </c>
      <c r="BA27" s="10">
        <v>4.3125</v>
      </c>
      <c r="BB27" s="10">
        <v>4.3125</v>
      </c>
      <c r="BC27" s="10">
        <v>4.3125</v>
      </c>
      <c r="BD27" s="10">
        <v>4.3125</v>
      </c>
      <c r="BE27" s="10">
        <v>4.3125</v>
      </c>
      <c r="BF27" s="10">
        <v>4.3125</v>
      </c>
      <c r="BG27" s="10">
        <v>4.3125</v>
      </c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>
        <v>204</v>
      </c>
    </row>
    <row r="28" spans="1:87" hidden="1" x14ac:dyDescent="0.25">
      <c r="A28" s="8" t="s">
        <v>7</v>
      </c>
      <c r="B28" s="8" t="s">
        <v>8</v>
      </c>
      <c r="C28" t="s">
        <v>7</v>
      </c>
      <c r="D28" s="8">
        <v>322353708</v>
      </c>
      <c r="E28" t="s">
        <v>33</v>
      </c>
      <c r="F28">
        <f>+VLOOKUP(E28,'[1]Ramp up '!$A:$C,3,0)</f>
        <v>62</v>
      </c>
      <c r="G28" s="9">
        <v>0</v>
      </c>
      <c r="H28" s="9"/>
      <c r="I28" s="9"/>
      <c r="J28" s="9">
        <v>20</v>
      </c>
      <c r="K28" s="9">
        <v>20</v>
      </c>
      <c r="L28" s="9"/>
      <c r="M28" s="9"/>
      <c r="N28" s="9">
        <v>20</v>
      </c>
      <c r="O28" s="9"/>
      <c r="P28" s="9"/>
      <c r="Q28" s="9">
        <v>50</v>
      </c>
      <c r="R28" s="9">
        <v>20</v>
      </c>
      <c r="S28" s="9"/>
      <c r="T28" s="9"/>
      <c r="U28" s="9"/>
      <c r="V28" s="9">
        <v>20</v>
      </c>
      <c r="W28" s="9"/>
      <c r="X28" s="9"/>
      <c r="Y28" s="9"/>
      <c r="Z28" s="9"/>
      <c r="AA28" s="9">
        <v>40</v>
      </c>
      <c r="AB28" s="9"/>
      <c r="AC28" s="9"/>
      <c r="AD28" s="9"/>
      <c r="AE28" s="9"/>
      <c r="AF28" s="9"/>
      <c r="AG28" s="9"/>
      <c r="AH28" s="9"/>
      <c r="AI28" s="9">
        <v>4</v>
      </c>
      <c r="AJ28" s="9">
        <v>4</v>
      </c>
      <c r="AK28" s="9">
        <v>4</v>
      </c>
      <c r="AL28" s="9">
        <v>4</v>
      </c>
      <c r="AM28" s="9">
        <v>4</v>
      </c>
      <c r="AN28" s="9">
        <v>5</v>
      </c>
      <c r="AO28" s="9">
        <v>5</v>
      </c>
      <c r="AP28" s="9">
        <v>5</v>
      </c>
      <c r="AQ28" s="9">
        <v>5</v>
      </c>
      <c r="AR28" s="10">
        <v>3.75</v>
      </c>
      <c r="AS28" s="10">
        <v>3.75</v>
      </c>
      <c r="AT28" s="10">
        <v>3.75</v>
      </c>
      <c r="AU28" s="10">
        <v>3.75</v>
      </c>
      <c r="AV28" s="10">
        <v>3.75</v>
      </c>
      <c r="AW28" s="10">
        <v>3.75</v>
      </c>
      <c r="AX28" s="10">
        <v>3.75</v>
      </c>
      <c r="AY28" s="10">
        <v>3.75</v>
      </c>
      <c r="AZ28" s="10">
        <v>3.75</v>
      </c>
      <c r="BA28" s="10">
        <v>3.75</v>
      </c>
      <c r="BB28" s="10">
        <v>3.75</v>
      </c>
      <c r="BC28" s="10">
        <v>3.75</v>
      </c>
      <c r="BD28" s="10">
        <v>3.75</v>
      </c>
      <c r="BE28" s="10">
        <v>3.75</v>
      </c>
      <c r="BF28" s="10">
        <v>3.75</v>
      </c>
      <c r="BG28" s="10">
        <v>3.75</v>
      </c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>
        <v>290</v>
      </c>
    </row>
    <row r="29" spans="1:87" hidden="1" x14ac:dyDescent="0.25">
      <c r="A29" s="8" t="s">
        <v>7</v>
      </c>
      <c r="B29" s="8" t="s">
        <v>8</v>
      </c>
      <c r="C29" t="s">
        <v>7</v>
      </c>
      <c r="D29" s="8">
        <v>322364706</v>
      </c>
      <c r="E29" t="s">
        <v>34</v>
      </c>
      <c r="F29">
        <f>+VLOOKUP(E29,'[1]Ramp up '!$A:$C,3,0)</f>
        <v>8</v>
      </c>
      <c r="G29" s="9">
        <v>0</v>
      </c>
      <c r="H29" s="9"/>
      <c r="I29" s="9"/>
      <c r="J29" s="9"/>
      <c r="K29" s="9"/>
      <c r="L29" s="9"/>
      <c r="M29" s="9"/>
      <c r="N29" s="9"/>
      <c r="O29" s="9"/>
      <c r="P29" s="9">
        <v>3</v>
      </c>
      <c r="Q29" s="9">
        <v>3</v>
      </c>
      <c r="R29" s="9">
        <v>21</v>
      </c>
      <c r="S29" s="9"/>
      <c r="T29" s="9"/>
      <c r="U29" s="9"/>
      <c r="V29" s="9">
        <v>3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>
        <v>2</v>
      </c>
      <c r="AJ29" s="9">
        <v>2</v>
      </c>
      <c r="AK29" s="9">
        <v>2</v>
      </c>
      <c r="AL29" s="9">
        <v>2</v>
      </c>
      <c r="AM29" s="9">
        <v>1</v>
      </c>
      <c r="AN29" s="9">
        <v>1</v>
      </c>
      <c r="AO29" s="9">
        <v>1</v>
      </c>
      <c r="AP29" s="9">
        <v>1</v>
      </c>
      <c r="AQ29" s="9"/>
      <c r="AR29" s="10">
        <v>2.0625</v>
      </c>
      <c r="AS29" s="10">
        <v>2.0625</v>
      </c>
      <c r="AT29" s="10">
        <v>2.0625</v>
      </c>
      <c r="AU29" s="10">
        <v>2.0625</v>
      </c>
      <c r="AV29" s="10">
        <v>2.0625</v>
      </c>
      <c r="AW29" s="10">
        <v>2.0625</v>
      </c>
      <c r="AX29" s="10">
        <v>2.0625</v>
      </c>
      <c r="AY29" s="10">
        <v>2.0625</v>
      </c>
      <c r="AZ29" s="10">
        <v>2.0625</v>
      </c>
      <c r="BA29" s="10">
        <v>2.0625</v>
      </c>
      <c r="BB29" s="10">
        <v>2.0625</v>
      </c>
      <c r="BC29" s="10">
        <v>2.0625</v>
      </c>
      <c r="BD29" s="10">
        <v>2.0625</v>
      </c>
      <c r="BE29" s="10">
        <v>2.0625</v>
      </c>
      <c r="BF29" s="10">
        <v>2.0625</v>
      </c>
      <c r="BG29" s="10">
        <v>2.0625</v>
      </c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>
        <v>75</v>
      </c>
    </row>
    <row r="30" spans="1:87" hidden="1" x14ac:dyDescent="0.25">
      <c r="A30" s="8" t="s">
        <v>7</v>
      </c>
      <c r="B30" s="8" t="s">
        <v>8</v>
      </c>
      <c r="C30" t="s">
        <v>7</v>
      </c>
      <c r="D30" s="8">
        <v>322364806</v>
      </c>
      <c r="E30" t="s">
        <v>35</v>
      </c>
      <c r="F30" t="e">
        <f>+VLOOKUP(E30,'[1]Ramp up '!$A:$C,3,0)</f>
        <v>#N/A</v>
      </c>
      <c r="G30" s="9">
        <v>0</v>
      </c>
      <c r="H30" s="9">
        <v>5</v>
      </c>
      <c r="I30" s="9"/>
      <c r="J30" s="9"/>
      <c r="K30" s="9"/>
      <c r="L30" s="9"/>
      <c r="M30" s="9"/>
      <c r="N30" s="9">
        <v>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>
        <v>10</v>
      </c>
    </row>
    <row r="31" spans="1:87" hidden="1" x14ac:dyDescent="0.25">
      <c r="A31" s="8" t="s">
        <v>7</v>
      </c>
      <c r="B31" s="8" t="s">
        <v>8</v>
      </c>
      <c r="C31" t="s">
        <v>7</v>
      </c>
      <c r="D31" s="8">
        <v>322364905</v>
      </c>
      <c r="E31" t="s">
        <v>36</v>
      </c>
      <c r="F31">
        <f>+VLOOKUP(E31,'[1]Ramp up '!$A:$C,3,0)</f>
        <v>100</v>
      </c>
      <c r="G31" s="9">
        <v>0</v>
      </c>
      <c r="H31" s="9">
        <v>12</v>
      </c>
      <c r="I31" s="9">
        <v>6</v>
      </c>
      <c r="J31" s="9"/>
      <c r="K31" s="9">
        <v>6</v>
      </c>
      <c r="L31" s="9"/>
      <c r="M31" s="9"/>
      <c r="N31" s="9">
        <v>6</v>
      </c>
      <c r="O31" s="9">
        <v>18</v>
      </c>
      <c r="P31" s="9">
        <v>6</v>
      </c>
      <c r="Q31" s="9">
        <v>6</v>
      </c>
      <c r="R31" s="9">
        <v>12</v>
      </c>
      <c r="S31" s="9"/>
      <c r="T31" s="9"/>
      <c r="U31" s="9"/>
      <c r="V31" s="9">
        <v>24</v>
      </c>
      <c r="W31" s="9"/>
      <c r="X31" s="9"/>
      <c r="Y31" s="9"/>
      <c r="Z31" s="9"/>
      <c r="AA31" s="9">
        <v>12</v>
      </c>
      <c r="AB31" s="9"/>
      <c r="AC31" s="9"/>
      <c r="AD31" s="9"/>
      <c r="AE31" s="9">
        <v>6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>
        <v>114</v>
      </c>
    </row>
    <row r="32" spans="1:87" hidden="1" x14ac:dyDescent="0.25">
      <c r="A32" s="8" t="s">
        <v>7</v>
      </c>
      <c r="B32" s="8" t="s">
        <v>8</v>
      </c>
      <c r="C32" t="s">
        <v>7</v>
      </c>
      <c r="D32" s="8">
        <v>322367403</v>
      </c>
      <c r="E32" t="s">
        <v>37</v>
      </c>
      <c r="F32">
        <f>+VLOOKUP(E32,'[1]Ramp up '!$A:$C,3,0)</f>
        <v>80</v>
      </c>
      <c r="G32" s="9">
        <v>0</v>
      </c>
      <c r="H32" s="9"/>
      <c r="I32" s="9"/>
      <c r="J32" s="9"/>
      <c r="K32" s="9"/>
      <c r="L32" s="9"/>
      <c r="M32" s="9"/>
      <c r="N32" s="9">
        <v>4</v>
      </c>
      <c r="O32" s="9"/>
      <c r="P32" s="9">
        <v>4</v>
      </c>
      <c r="Q32" s="9"/>
      <c r="R32" s="9">
        <v>20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>
        <v>4</v>
      </c>
      <c r="AF32" s="9"/>
      <c r="AG32" s="9"/>
      <c r="AH32" s="9"/>
      <c r="AI32" s="9">
        <v>2</v>
      </c>
      <c r="AJ32" s="9">
        <v>2</v>
      </c>
      <c r="AK32" s="9">
        <v>2</v>
      </c>
      <c r="AL32" s="9">
        <v>1</v>
      </c>
      <c r="AM32" s="9">
        <v>1</v>
      </c>
      <c r="AN32" s="9">
        <v>3</v>
      </c>
      <c r="AO32" s="9">
        <v>3</v>
      </c>
      <c r="AP32" s="9">
        <v>2</v>
      </c>
      <c r="AQ32" s="9">
        <v>2</v>
      </c>
      <c r="AR32" s="10">
        <v>1.75</v>
      </c>
      <c r="AS32" s="10">
        <v>1.75</v>
      </c>
      <c r="AT32" s="10">
        <v>1.75</v>
      </c>
      <c r="AU32" s="10">
        <v>1.75</v>
      </c>
      <c r="AV32" s="10">
        <v>1.75</v>
      </c>
      <c r="AW32" s="10">
        <v>1.75</v>
      </c>
      <c r="AX32" s="10">
        <v>1.75</v>
      </c>
      <c r="AY32" s="10">
        <v>1.75</v>
      </c>
      <c r="AZ32" s="10">
        <v>1.75</v>
      </c>
      <c r="BA32" s="10">
        <v>1.75</v>
      </c>
      <c r="BB32" s="10">
        <v>1.75</v>
      </c>
      <c r="BC32" s="10">
        <v>1.75</v>
      </c>
      <c r="BD32" s="10">
        <v>1.75</v>
      </c>
      <c r="BE32" s="10">
        <v>1.75</v>
      </c>
      <c r="BF32" s="10">
        <v>1.75</v>
      </c>
      <c r="BG32" s="10">
        <v>1.75</v>
      </c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>
        <v>78</v>
      </c>
    </row>
    <row r="33" spans="1:87" hidden="1" x14ac:dyDescent="0.25">
      <c r="A33" s="8" t="s">
        <v>7</v>
      </c>
      <c r="B33" s="8" t="s">
        <v>8</v>
      </c>
      <c r="C33" t="s">
        <v>7</v>
      </c>
      <c r="D33" s="8">
        <v>322400202</v>
      </c>
      <c r="E33" t="s">
        <v>38</v>
      </c>
      <c r="F33" t="e">
        <f>+VLOOKUP(E33,'[1]Ramp up '!$A:$C,3,0)</f>
        <v>#N/A</v>
      </c>
      <c r="G33" s="9"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>
        <v>60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>
        <v>60</v>
      </c>
    </row>
    <row r="34" spans="1:87" hidden="1" x14ac:dyDescent="0.25">
      <c r="A34" s="8" t="s">
        <v>7</v>
      </c>
      <c r="B34" s="8" t="s">
        <v>8</v>
      </c>
      <c r="C34" t="s">
        <v>7</v>
      </c>
      <c r="D34" s="8">
        <v>322403906</v>
      </c>
      <c r="E34" t="s">
        <v>39</v>
      </c>
      <c r="F34">
        <f>+VLOOKUP(E34,'[1]Ramp up '!$A:$C,3,0)</f>
        <v>50</v>
      </c>
      <c r="G34" s="9">
        <v>0</v>
      </c>
      <c r="H34" s="9"/>
      <c r="I34" s="9">
        <v>10</v>
      </c>
      <c r="J34" s="9"/>
      <c r="K34" s="9"/>
      <c r="L34" s="9"/>
      <c r="M34" s="9"/>
      <c r="N34" s="9"/>
      <c r="O34" s="9">
        <v>5</v>
      </c>
      <c r="P34" s="9"/>
      <c r="Q34" s="9">
        <v>10</v>
      </c>
      <c r="R34" s="9">
        <v>20</v>
      </c>
      <c r="S34" s="9"/>
      <c r="T34" s="9"/>
      <c r="U34" s="9"/>
      <c r="V34" s="9">
        <v>5</v>
      </c>
      <c r="W34" s="9"/>
      <c r="X34" s="9"/>
      <c r="Y34" s="9"/>
      <c r="Z34" s="9"/>
      <c r="AA34" s="9">
        <v>15</v>
      </c>
      <c r="AB34" s="9"/>
      <c r="AC34" s="9"/>
      <c r="AD34" s="9"/>
      <c r="AE34" s="9">
        <v>15</v>
      </c>
      <c r="AF34" s="9"/>
      <c r="AG34" s="9"/>
      <c r="AH34" s="9"/>
      <c r="AI34" s="9">
        <v>4</v>
      </c>
      <c r="AJ34" s="9">
        <v>4</v>
      </c>
      <c r="AK34" s="9">
        <v>4</v>
      </c>
      <c r="AL34" s="9">
        <v>4</v>
      </c>
      <c r="AM34" s="9">
        <v>4</v>
      </c>
      <c r="AN34" s="9">
        <v>2</v>
      </c>
      <c r="AO34" s="9">
        <v>1</v>
      </c>
      <c r="AP34" s="9">
        <v>1</v>
      </c>
      <c r="AQ34" s="9">
        <v>1</v>
      </c>
      <c r="AR34" s="10">
        <v>2.1875</v>
      </c>
      <c r="AS34" s="10">
        <v>2.1875</v>
      </c>
      <c r="AT34" s="10">
        <v>2.1875</v>
      </c>
      <c r="AU34" s="10">
        <v>2.1875</v>
      </c>
      <c r="AV34" s="10">
        <v>2.1875</v>
      </c>
      <c r="AW34" s="10">
        <v>2.1875</v>
      </c>
      <c r="AX34" s="10">
        <v>2.1875</v>
      </c>
      <c r="AY34" s="10">
        <v>2.1875</v>
      </c>
      <c r="AZ34" s="10">
        <v>2.1875</v>
      </c>
      <c r="BA34" s="10">
        <v>2.1875</v>
      </c>
      <c r="BB34" s="10">
        <v>2.1875</v>
      </c>
      <c r="BC34" s="10">
        <v>2.1875</v>
      </c>
      <c r="BD34" s="10">
        <v>2.1875</v>
      </c>
      <c r="BE34" s="10">
        <v>2.1875</v>
      </c>
      <c r="BF34" s="10">
        <v>2.1875</v>
      </c>
      <c r="BG34" s="10">
        <v>2.1875</v>
      </c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>
        <v>140</v>
      </c>
    </row>
    <row r="35" spans="1:87" hidden="1" x14ac:dyDescent="0.25">
      <c r="A35" s="8" t="s">
        <v>7</v>
      </c>
      <c r="B35" s="8" t="s">
        <v>8</v>
      </c>
      <c r="C35" t="s">
        <v>7</v>
      </c>
      <c r="D35" s="8">
        <v>322405502</v>
      </c>
      <c r="E35" t="s">
        <v>40</v>
      </c>
      <c r="F35">
        <f>+VLOOKUP(E35,'[1]Ramp up '!$A:$C,3,0)</f>
        <v>16</v>
      </c>
      <c r="G35" s="9">
        <v>0</v>
      </c>
      <c r="H35" s="9"/>
      <c r="I35" s="9"/>
      <c r="J35" s="9"/>
      <c r="K35" s="9"/>
      <c r="L35" s="9"/>
      <c r="M35" s="9"/>
      <c r="N35" s="9"/>
      <c r="O35" s="9"/>
      <c r="P35" s="9"/>
      <c r="Q35" s="9">
        <v>2</v>
      </c>
      <c r="R35" s="9"/>
      <c r="S35" s="9"/>
      <c r="T35" s="9"/>
      <c r="U35" s="9">
        <v>15</v>
      </c>
      <c r="V35" s="9"/>
      <c r="W35" s="9"/>
      <c r="X35" s="9"/>
      <c r="Y35" s="9"/>
      <c r="Z35" s="9">
        <v>15</v>
      </c>
      <c r="AA35" s="9"/>
      <c r="AB35" s="9"/>
      <c r="AC35" s="9"/>
      <c r="AD35" s="9">
        <v>60</v>
      </c>
      <c r="AE35" s="9"/>
      <c r="AF35" s="9"/>
      <c r="AG35" s="9"/>
      <c r="AH35" s="9"/>
      <c r="AI35" s="9">
        <v>2</v>
      </c>
      <c r="AJ35" s="9">
        <v>2</v>
      </c>
      <c r="AK35" s="9">
        <v>2</v>
      </c>
      <c r="AL35" s="9">
        <v>2</v>
      </c>
      <c r="AM35" s="9">
        <v>2</v>
      </c>
      <c r="AN35" s="9">
        <v>5</v>
      </c>
      <c r="AO35" s="9">
        <v>5</v>
      </c>
      <c r="AP35" s="9">
        <v>5</v>
      </c>
      <c r="AQ35" s="9">
        <v>5</v>
      </c>
      <c r="AR35" s="10">
        <v>5</v>
      </c>
      <c r="AS35" s="10">
        <v>5</v>
      </c>
      <c r="AT35" s="10">
        <v>5</v>
      </c>
      <c r="AU35" s="10">
        <v>5</v>
      </c>
      <c r="AV35" s="10">
        <v>5</v>
      </c>
      <c r="AW35" s="10">
        <v>5</v>
      </c>
      <c r="AX35" s="10">
        <v>5</v>
      </c>
      <c r="AY35" s="10">
        <v>5</v>
      </c>
      <c r="AZ35" s="10">
        <v>5</v>
      </c>
      <c r="BA35" s="10">
        <v>5</v>
      </c>
      <c r="BB35" s="10">
        <v>5</v>
      </c>
      <c r="BC35" s="10">
        <v>5</v>
      </c>
      <c r="BD35" s="10">
        <v>5</v>
      </c>
      <c r="BE35" s="10">
        <v>5</v>
      </c>
      <c r="BF35" s="10">
        <v>5</v>
      </c>
      <c r="BG35" s="10">
        <v>5</v>
      </c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>
        <v>202</v>
      </c>
    </row>
    <row r="36" spans="1:87" hidden="1" x14ac:dyDescent="0.25">
      <c r="A36" s="8" t="s">
        <v>7</v>
      </c>
      <c r="B36" s="8" t="s">
        <v>8</v>
      </c>
      <c r="C36" t="s">
        <v>7</v>
      </c>
      <c r="D36" s="8">
        <v>322407805</v>
      </c>
      <c r="E36" t="s">
        <v>41</v>
      </c>
      <c r="F36" t="e">
        <f>+VLOOKUP(E36,'[1]Ramp up '!$A:$C,3,0)</f>
        <v>#N/A</v>
      </c>
      <c r="G36" s="9">
        <v>0</v>
      </c>
      <c r="H36" s="9"/>
      <c r="I36" s="9"/>
      <c r="J36" s="9"/>
      <c r="K36" s="9"/>
      <c r="L36" s="9"/>
      <c r="M36" s="9"/>
      <c r="N36" s="9"/>
      <c r="O36" s="9"/>
      <c r="P36" s="9"/>
      <c r="Q36" s="9">
        <v>62</v>
      </c>
      <c r="R36" s="9"/>
      <c r="S36" s="9"/>
      <c r="T36" s="9"/>
      <c r="U36" s="9">
        <v>16</v>
      </c>
      <c r="V36" s="9"/>
      <c r="W36" s="9"/>
      <c r="X36" s="9"/>
      <c r="Y36" s="9"/>
      <c r="Z36" s="9">
        <v>14</v>
      </c>
      <c r="AA36" s="9"/>
      <c r="AB36" s="9"/>
      <c r="AC36" s="9"/>
      <c r="AD36" s="9">
        <v>60</v>
      </c>
      <c r="AE36" s="9"/>
      <c r="AF36" s="9"/>
      <c r="AG36" s="9"/>
      <c r="AH36" s="9"/>
      <c r="AI36" s="9">
        <v>2</v>
      </c>
      <c r="AJ36" s="9">
        <v>2</v>
      </c>
      <c r="AK36" s="9">
        <v>2</v>
      </c>
      <c r="AL36" s="9">
        <v>2</v>
      </c>
      <c r="AM36" s="9">
        <v>2</v>
      </c>
      <c r="AN36" s="9">
        <v>5</v>
      </c>
      <c r="AO36" s="9">
        <v>5</v>
      </c>
      <c r="AP36" s="9">
        <v>5</v>
      </c>
      <c r="AQ36" s="9">
        <v>5</v>
      </c>
      <c r="AR36" s="10">
        <v>7.25</v>
      </c>
      <c r="AS36" s="10">
        <v>7.25</v>
      </c>
      <c r="AT36" s="10">
        <v>7.25</v>
      </c>
      <c r="AU36" s="10">
        <v>7.25</v>
      </c>
      <c r="AV36" s="10">
        <v>7.25</v>
      </c>
      <c r="AW36" s="10">
        <v>7.25</v>
      </c>
      <c r="AX36" s="10">
        <v>7.25</v>
      </c>
      <c r="AY36" s="10">
        <v>7.25</v>
      </c>
      <c r="AZ36" s="10">
        <v>7.25</v>
      </c>
      <c r="BA36" s="10">
        <v>7.25</v>
      </c>
      <c r="BB36" s="10">
        <v>7.25</v>
      </c>
      <c r="BC36" s="10">
        <v>7.25</v>
      </c>
      <c r="BD36" s="10">
        <v>7.25</v>
      </c>
      <c r="BE36" s="10">
        <v>7.25</v>
      </c>
      <c r="BF36" s="10">
        <v>7.25</v>
      </c>
      <c r="BG36" s="10">
        <v>7.25</v>
      </c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>
        <v>298</v>
      </c>
    </row>
    <row r="37" spans="1:87" x14ac:dyDescent="0.25">
      <c r="A37" s="8" t="s">
        <v>7</v>
      </c>
      <c r="B37" s="8" t="s">
        <v>8</v>
      </c>
      <c r="C37" t="s">
        <v>7</v>
      </c>
      <c r="D37" s="8">
        <v>322421907</v>
      </c>
      <c r="E37" s="13" t="s">
        <v>42</v>
      </c>
      <c r="F37">
        <f>+VLOOKUP(E37,'[1]Ramp up '!$A:$C,3,0)</f>
        <v>1309</v>
      </c>
      <c r="G37" s="9">
        <v>276</v>
      </c>
      <c r="H37" s="9">
        <v>126</v>
      </c>
      <c r="I37" s="9">
        <v>453</v>
      </c>
      <c r="J37" s="9">
        <v>432</v>
      </c>
      <c r="K37" s="9">
        <v>537</v>
      </c>
      <c r="L37" s="9"/>
      <c r="M37" s="9">
        <f t="shared" ref="M37:M40" si="0">AVERAGE(N37:W37)</f>
        <v>491.82000000000005</v>
      </c>
      <c r="N37" s="9">
        <v>504</v>
      </c>
      <c r="O37" s="9">
        <v>354</v>
      </c>
      <c r="P37" s="9">
        <v>375</v>
      </c>
      <c r="Q37" s="9">
        <v>351</v>
      </c>
      <c r="R37" s="10">
        <v>561.75</v>
      </c>
      <c r="S37" s="9">
        <v>561.75</v>
      </c>
      <c r="T37" s="9">
        <v>561.75</v>
      </c>
      <c r="U37" s="9">
        <v>561.75</v>
      </c>
      <c r="V37" s="9">
        <v>543.6</v>
      </c>
      <c r="W37" s="9">
        <v>543.6</v>
      </c>
      <c r="X37" s="15">
        <v>543.6</v>
      </c>
      <c r="Y37" s="9">
        <v>543.6</v>
      </c>
      <c r="Z37" s="9">
        <v>543.6</v>
      </c>
      <c r="AA37" s="10">
        <v>431.25</v>
      </c>
      <c r="AB37" s="9">
        <v>431.25</v>
      </c>
      <c r="AC37" s="9">
        <v>431.25</v>
      </c>
      <c r="AD37" s="9">
        <v>431.25</v>
      </c>
      <c r="AE37" s="9">
        <v>390</v>
      </c>
      <c r="AF37" s="9">
        <v>390</v>
      </c>
      <c r="AG37" s="9">
        <v>390</v>
      </c>
      <c r="AH37" s="17">
        <f t="shared" ref="AH37:AH40" si="1">AVERAGE(X37:AG37)</f>
        <v>452.58000000000004</v>
      </c>
      <c r="AI37" s="9">
        <v>287</v>
      </c>
      <c r="AJ37" s="9">
        <v>286</v>
      </c>
      <c r="AK37" s="9">
        <v>286</v>
      </c>
      <c r="AL37" s="9">
        <v>286</v>
      </c>
      <c r="AM37" s="9">
        <v>286</v>
      </c>
      <c r="AN37" s="9">
        <v>338</v>
      </c>
      <c r="AO37" s="9">
        <v>338</v>
      </c>
      <c r="AP37" s="9">
        <v>337</v>
      </c>
      <c r="AQ37" s="9">
        <v>337</v>
      </c>
      <c r="AR37" s="10">
        <v>281.0625</v>
      </c>
      <c r="AS37" s="10">
        <v>281.0625</v>
      </c>
      <c r="AT37" s="10">
        <v>281.0625</v>
      </c>
      <c r="AU37" s="10">
        <v>281.0625</v>
      </c>
      <c r="AV37" s="10">
        <v>281.0625</v>
      </c>
      <c r="AW37" s="10">
        <v>281.0625</v>
      </c>
      <c r="AX37" s="10">
        <v>281.0625</v>
      </c>
      <c r="AY37" s="10">
        <v>281.0625</v>
      </c>
      <c r="AZ37" s="10">
        <v>281.0625</v>
      </c>
      <c r="BA37" s="10">
        <v>281.0625</v>
      </c>
      <c r="BB37" s="10">
        <v>281.0625</v>
      </c>
      <c r="BC37" s="10">
        <v>281.0625</v>
      </c>
      <c r="BD37" s="10">
        <v>281.0625</v>
      </c>
      <c r="BE37" s="10">
        <v>281.0625</v>
      </c>
      <c r="BF37" s="10">
        <v>281.0625</v>
      </c>
      <c r="BG37" s="10">
        <v>281.0625</v>
      </c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>
        <v>18546</v>
      </c>
    </row>
    <row r="38" spans="1:87" x14ac:dyDescent="0.25">
      <c r="A38" s="8" t="s">
        <v>7</v>
      </c>
      <c r="B38" s="8" t="s">
        <v>8</v>
      </c>
      <c r="C38" t="s">
        <v>7</v>
      </c>
      <c r="D38" s="8">
        <v>322422007</v>
      </c>
      <c r="E38" s="13" t="s">
        <v>43</v>
      </c>
      <c r="F38">
        <f>+VLOOKUP(E38,'[1]Ramp up '!$A:$C,3,0)</f>
        <v>222</v>
      </c>
      <c r="G38" s="9">
        <v>7</v>
      </c>
      <c r="H38" s="9">
        <v>34</v>
      </c>
      <c r="I38" s="9">
        <v>30</v>
      </c>
      <c r="J38" s="9">
        <v>102</v>
      </c>
      <c r="K38" s="9">
        <v>58</v>
      </c>
      <c r="L38" s="9"/>
      <c r="M38" s="9">
        <f t="shared" si="0"/>
        <v>56.759999999999991</v>
      </c>
      <c r="N38" s="9">
        <v>54</v>
      </c>
      <c r="O38" s="9">
        <v>84</v>
      </c>
      <c r="P38" s="9">
        <v>78</v>
      </c>
      <c r="Q38" s="9">
        <v>42</v>
      </c>
      <c r="R38" s="10">
        <v>57</v>
      </c>
      <c r="S38" s="9">
        <v>57</v>
      </c>
      <c r="T38" s="9">
        <v>57</v>
      </c>
      <c r="U38" s="9">
        <v>57</v>
      </c>
      <c r="V38" s="9">
        <v>40.799999999999997</v>
      </c>
      <c r="W38" s="9">
        <v>40.799999999999997</v>
      </c>
      <c r="X38" s="15">
        <v>40.799999999999997</v>
      </c>
      <c r="Y38" s="9">
        <v>40.799999999999997</v>
      </c>
      <c r="Z38" s="9">
        <v>40.799999999999997</v>
      </c>
      <c r="AA38" s="10">
        <v>48</v>
      </c>
      <c r="AB38" s="9">
        <v>48</v>
      </c>
      <c r="AC38" s="9">
        <v>48</v>
      </c>
      <c r="AD38" s="9">
        <v>48</v>
      </c>
      <c r="AE38" s="9">
        <v>40</v>
      </c>
      <c r="AF38" s="9">
        <v>40</v>
      </c>
      <c r="AG38" s="9">
        <v>40</v>
      </c>
      <c r="AH38" s="17">
        <f t="shared" si="1"/>
        <v>43.44</v>
      </c>
      <c r="AI38" s="9">
        <v>33</v>
      </c>
      <c r="AJ38" s="9">
        <v>33</v>
      </c>
      <c r="AK38" s="9">
        <v>32</v>
      </c>
      <c r="AL38" s="9">
        <v>32</v>
      </c>
      <c r="AM38" s="9">
        <v>32</v>
      </c>
      <c r="AN38" s="9">
        <v>50</v>
      </c>
      <c r="AO38" s="9">
        <v>50</v>
      </c>
      <c r="AP38" s="9">
        <v>49</v>
      </c>
      <c r="AQ38" s="9">
        <v>49</v>
      </c>
      <c r="AR38" s="10">
        <v>41.25</v>
      </c>
      <c r="AS38" s="10">
        <v>41.25</v>
      </c>
      <c r="AT38" s="10">
        <v>41.25</v>
      </c>
      <c r="AU38" s="10">
        <v>41.25</v>
      </c>
      <c r="AV38" s="10">
        <v>41.25</v>
      </c>
      <c r="AW38" s="10">
        <v>41.25</v>
      </c>
      <c r="AX38" s="10">
        <v>41.25</v>
      </c>
      <c r="AY38" s="10">
        <v>41.25</v>
      </c>
      <c r="AZ38" s="10">
        <v>41.25</v>
      </c>
      <c r="BA38" s="10">
        <v>41.25</v>
      </c>
      <c r="BB38" s="10">
        <v>41.25</v>
      </c>
      <c r="BC38" s="10">
        <v>41.25</v>
      </c>
      <c r="BD38" s="10">
        <v>41.25</v>
      </c>
      <c r="BE38" s="10">
        <v>41.25</v>
      </c>
      <c r="BF38" s="10">
        <v>41.25</v>
      </c>
      <c r="BG38" s="10">
        <v>41.25</v>
      </c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>
        <v>2253</v>
      </c>
    </row>
    <row r="39" spans="1:87" x14ac:dyDescent="0.25">
      <c r="A39" s="8" t="s">
        <v>7</v>
      </c>
      <c r="B39" s="8" t="s">
        <v>8</v>
      </c>
      <c r="C39" t="s">
        <v>7</v>
      </c>
      <c r="D39" s="8">
        <v>322470204</v>
      </c>
      <c r="E39" s="13" t="s">
        <v>44</v>
      </c>
      <c r="F39">
        <f>+VLOOKUP(E39,'[1]Ramp up '!$A:$C,3,0)</f>
        <v>150</v>
      </c>
      <c r="G39" s="9">
        <v>20</v>
      </c>
      <c r="H39" s="9">
        <v>105</v>
      </c>
      <c r="I39" s="9">
        <v>15</v>
      </c>
      <c r="J39" s="9">
        <v>65</v>
      </c>
      <c r="K39" s="9">
        <v>105</v>
      </c>
      <c r="L39" s="9"/>
      <c r="M39" s="9">
        <f t="shared" si="0"/>
        <v>31.222222222222221</v>
      </c>
      <c r="N39" s="9">
        <v>35</v>
      </c>
      <c r="O39" s="9">
        <v>35</v>
      </c>
      <c r="P39" s="9"/>
      <c r="Q39" s="9">
        <v>5</v>
      </c>
      <c r="R39" s="10">
        <v>32.5</v>
      </c>
      <c r="S39" s="9">
        <v>32.5</v>
      </c>
      <c r="T39" s="9">
        <v>32.5</v>
      </c>
      <c r="U39" s="9">
        <v>32.5</v>
      </c>
      <c r="V39" s="9">
        <v>38</v>
      </c>
      <c r="W39" s="9">
        <v>38</v>
      </c>
      <c r="X39" s="15">
        <v>38</v>
      </c>
      <c r="Y39" s="9">
        <v>38</v>
      </c>
      <c r="Z39" s="9">
        <v>38</v>
      </c>
      <c r="AA39" s="10">
        <v>51.25</v>
      </c>
      <c r="AB39" s="9">
        <v>51.25</v>
      </c>
      <c r="AC39" s="9">
        <v>51.25</v>
      </c>
      <c r="AD39" s="9">
        <v>51.25</v>
      </c>
      <c r="AE39" s="9">
        <v>15</v>
      </c>
      <c r="AF39" s="9">
        <v>15</v>
      </c>
      <c r="AG39" s="9">
        <v>15</v>
      </c>
      <c r="AH39" s="17">
        <f t="shared" si="1"/>
        <v>36.4</v>
      </c>
      <c r="AI39" s="9">
        <v>14</v>
      </c>
      <c r="AJ39" s="9">
        <v>14</v>
      </c>
      <c r="AK39" s="9">
        <v>14</v>
      </c>
      <c r="AL39" s="9">
        <v>14</v>
      </c>
      <c r="AM39" s="9">
        <v>14</v>
      </c>
      <c r="AN39" s="9">
        <v>15</v>
      </c>
      <c r="AO39" s="9">
        <v>15</v>
      </c>
      <c r="AP39" s="9">
        <v>15</v>
      </c>
      <c r="AQ39" s="9">
        <v>15</v>
      </c>
      <c r="AR39" s="10">
        <v>19.375</v>
      </c>
      <c r="AS39" s="10">
        <v>19.375</v>
      </c>
      <c r="AT39" s="10">
        <v>19.375</v>
      </c>
      <c r="AU39" s="10">
        <v>19.375</v>
      </c>
      <c r="AV39" s="10">
        <v>19.375</v>
      </c>
      <c r="AW39" s="10">
        <v>19.375</v>
      </c>
      <c r="AX39" s="10">
        <v>19.375</v>
      </c>
      <c r="AY39" s="10">
        <v>19.375</v>
      </c>
      <c r="AZ39" s="10">
        <v>19.375</v>
      </c>
      <c r="BA39" s="10">
        <v>19.375</v>
      </c>
      <c r="BB39" s="10">
        <v>19.375</v>
      </c>
      <c r="BC39" s="10">
        <v>19.375</v>
      </c>
      <c r="BD39" s="10">
        <v>19.375</v>
      </c>
      <c r="BE39" s="10">
        <v>19.375</v>
      </c>
      <c r="BF39" s="10">
        <v>19.375</v>
      </c>
      <c r="BG39" s="10">
        <v>19.375</v>
      </c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>
        <v>1395</v>
      </c>
    </row>
    <row r="40" spans="1:87" x14ac:dyDescent="0.25">
      <c r="A40" s="8" t="s">
        <v>7</v>
      </c>
      <c r="B40" s="8" t="s">
        <v>8</v>
      </c>
      <c r="C40" t="s">
        <v>7</v>
      </c>
      <c r="D40" s="8">
        <v>322471101</v>
      </c>
      <c r="E40" s="13" t="s">
        <v>45</v>
      </c>
      <c r="F40">
        <f>+VLOOKUP(E40,'[1]Ramp up '!$A:$C,3,0)</f>
        <v>30</v>
      </c>
      <c r="G40" s="9">
        <v>0</v>
      </c>
      <c r="H40" s="9">
        <v>50</v>
      </c>
      <c r="I40" s="9"/>
      <c r="J40" s="9"/>
      <c r="K40" s="9">
        <v>50</v>
      </c>
      <c r="L40" s="9"/>
      <c r="M40" s="9">
        <f t="shared" si="0"/>
        <v>22.857142857142858</v>
      </c>
      <c r="N40" s="9"/>
      <c r="O40" s="9"/>
      <c r="P40" s="9"/>
      <c r="Q40" s="9">
        <v>50</v>
      </c>
      <c r="R40" s="10">
        <v>12.5</v>
      </c>
      <c r="S40" s="9">
        <v>12.5</v>
      </c>
      <c r="T40" s="9">
        <v>12.5</v>
      </c>
      <c r="U40" s="9">
        <v>12.5</v>
      </c>
      <c r="V40" s="9">
        <v>30</v>
      </c>
      <c r="W40" s="9">
        <v>30</v>
      </c>
      <c r="X40" s="15">
        <v>30</v>
      </c>
      <c r="Y40" s="9">
        <v>30</v>
      </c>
      <c r="Z40" s="9">
        <v>30</v>
      </c>
      <c r="AA40" s="10">
        <v>50</v>
      </c>
      <c r="AB40" s="9">
        <v>50</v>
      </c>
      <c r="AC40" s="9">
        <v>50</v>
      </c>
      <c r="AD40" s="9">
        <v>50</v>
      </c>
      <c r="AE40" s="9">
        <v>33.333333333333336</v>
      </c>
      <c r="AF40" s="9">
        <v>33.333333333333336</v>
      </c>
      <c r="AG40" s="9">
        <v>33.333333333333336</v>
      </c>
      <c r="AH40" s="17">
        <f t="shared" si="1"/>
        <v>38.999999999999993</v>
      </c>
      <c r="AI40" s="9">
        <v>30</v>
      </c>
      <c r="AJ40" s="9">
        <v>30</v>
      </c>
      <c r="AK40" s="9">
        <v>30</v>
      </c>
      <c r="AL40" s="9">
        <v>30</v>
      </c>
      <c r="AM40" s="9">
        <v>30</v>
      </c>
      <c r="AN40" s="9">
        <v>38</v>
      </c>
      <c r="AO40" s="9">
        <v>38</v>
      </c>
      <c r="AP40" s="9">
        <v>37</v>
      </c>
      <c r="AQ40" s="9">
        <v>37</v>
      </c>
      <c r="AR40" s="10">
        <v>31.25</v>
      </c>
      <c r="AS40" s="10">
        <v>31.25</v>
      </c>
      <c r="AT40" s="10">
        <v>31.25</v>
      </c>
      <c r="AU40" s="10">
        <v>31.25</v>
      </c>
      <c r="AV40" s="10">
        <v>31.25</v>
      </c>
      <c r="AW40" s="10">
        <v>31.25</v>
      </c>
      <c r="AX40" s="10">
        <v>31.25</v>
      </c>
      <c r="AY40" s="10">
        <v>31.25</v>
      </c>
      <c r="AZ40" s="10">
        <v>31.25</v>
      </c>
      <c r="BA40" s="10">
        <v>31.25</v>
      </c>
      <c r="BB40" s="10">
        <v>31.25</v>
      </c>
      <c r="BC40" s="10">
        <v>31.25</v>
      </c>
      <c r="BD40" s="10">
        <v>31.25</v>
      </c>
      <c r="BE40" s="10">
        <v>31.25</v>
      </c>
      <c r="BF40" s="10">
        <v>31.25</v>
      </c>
      <c r="BG40" s="10">
        <v>31.25</v>
      </c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>
        <v>1450</v>
      </c>
    </row>
    <row r="41" spans="1:87" hidden="1" x14ac:dyDescent="0.25">
      <c r="A41" s="8" t="s">
        <v>7</v>
      </c>
      <c r="B41" s="8" t="s">
        <v>8</v>
      </c>
      <c r="C41" t="s">
        <v>7</v>
      </c>
      <c r="D41" s="8">
        <v>322495702</v>
      </c>
      <c r="E41" t="s">
        <v>46</v>
      </c>
      <c r="F41">
        <f>+VLOOKUP(E41,'[1]Ramp up '!$A:$C,3,0)</f>
        <v>68</v>
      </c>
      <c r="G41" s="9">
        <v>0</v>
      </c>
      <c r="H41" s="9"/>
      <c r="I41" s="9">
        <v>4393</v>
      </c>
      <c r="J41" s="9"/>
      <c r="K41" s="9">
        <v>20000</v>
      </c>
      <c r="L41" s="9"/>
      <c r="M41" s="9"/>
      <c r="N41" s="9"/>
      <c r="O41" s="9"/>
      <c r="P41" s="9"/>
      <c r="Q41" s="9"/>
      <c r="R41" s="10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10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>
        <v>24393</v>
      </c>
    </row>
    <row r="42" spans="1:87" hidden="1" x14ac:dyDescent="0.25">
      <c r="A42" s="8" t="s">
        <v>7</v>
      </c>
      <c r="B42" s="8" t="s">
        <v>8</v>
      </c>
      <c r="C42" t="s">
        <v>7</v>
      </c>
      <c r="D42" s="8">
        <v>322545702</v>
      </c>
      <c r="E42" t="s">
        <v>47</v>
      </c>
      <c r="F42" t="e">
        <f>+VLOOKUP(E42,'[1]Ramp up '!$A:$C,3,0)</f>
        <v>#N/A</v>
      </c>
      <c r="G42" s="9"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10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10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/>
      <c r="AI42" s="9"/>
      <c r="AJ42" s="9"/>
      <c r="AK42" s="9"/>
      <c r="AL42" s="9"/>
      <c r="AM42" s="9">
        <v>3</v>
      </c>
      <c r="AN42" s="9">
        <v>3</v>
      </c>
      <c r="AO42" s="9">
        <v>3</v>
      </c>
      <c r="AP42" s="9">
        <v>3</v>
      </c>
      <c r="AQ42" s="9">
        <v>2</v>
      </c>
      <c r="AR42" s="10">
        <v>6</v>
      </c>
      <c r="AS42" s="10">
        <v>6</v>
      </c>
      <c r="AT42" s="10">
        <v>6</v>
      </c>
      <c r="AU42" s="10">
        <v>6</v>
      </c>
      <c r="AV42" s="10">
        <v>6</v>
      </c>
      <c r="AW42" s="10">
        <v>6</v>
      </c>
      <c r="AX42" s="10">
        <v>6</v>
      </c>
      <c r="AY42" s="10">
        <v>6</v>
      </c>
      <c r="AZ42" s="10">
        <v>6</v>
      </c>
      <c r="BA42" s="10">
        <v>6</v>
      </c>
      <c r="BB42" s="10">
        <v>6</v>
      </c>
      <c r="BC42" s="10">
        <v>6</v>
      </c>
      <c r="BD42" s="10">
        <v>6</v>
      </c>
      <c r="BE42" s="10">
        <v>6</v>
      </c>
      <c r="BF42" s="10">
        <v>6</v>
      </c>
      <c r="BG42" s="10">
        <v>6</v>
      </c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>
        <v>110</v>
      </c>
    </row>
    <row r="43" spans="1:87" hidden="1" x14ac:dyDescent="0.25">
      <c r="A43" s="8" t="s">
        <v>7</v>
      </c>
      <c r="B43" s="8" t="s">
        <v>8</v>
      </c>
      <c r="C43" t="s">
        <v>7</v>
      </c>
      <c r="D43" s="8">
        <v>322552301</v>
      </c>
      <c r="E43" t="s">
        <v>48</v>
      </c>
      <c r="F43">
        <f>+VLOOKUP(E43,'[1]Ramp up '!$A:$C,3,0)</f>
        <v>200</v>
      </c>
      <c r="G43" s="9">
        <v>0</v>
      </c>
      <c r="H43" s="9"/>
      <c r="I43" s="9"/>
      <c r="J43" s="9"/>
      <c r="K43" s="9"/>
      <c r="L43" s="9"/>
      <c r="M43" s="9"/>
      <c r="N43" s="9"/>
      <c r="O43" s="9"/>
      <c r="P43" s="9"/>
      <c r="Q43" s="9">
        <v>80</v>
      </c>
      <c r="R43" s="10">
        <v>20</v>
      </c>
      <c r="S43" s="9">
        <v>20</v>
      </c>
      <c r="T43" s="9">
        <v>20</v>
      </c>
      <c r="U43" s="9">
        <v>20</v>
      </c>
      <c r="V43" s="9">
        <v>16</v>
      </c>
      <c r="W43" s="9">
        <v>16</v>
      </c>
      <c r="X43" s="9">
        <v>16</v>
      </c>
      <c r="Y43" s="9">
        <v>16</v>
      </c>
      <c r="Z43" s="9">
        <v>16</v>
      </c>
      <c r="AA43" s="10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/>
      <c r="AI43" s="9">
        <v>16</v>
      </c>
      <c r="AJ43" s="9">
        <v>16</v>
      </c>
      <c r="AK43" s="9">
        <v>16</v>
      </c>
      <c r="AL43" s="9">
        <v>16</v>
      </c>
      <c r="AM43" s="9">
        <v>16</v>
      </c>
      <c r="AN43" s="9"/>
      <c r="AO43" s="9"/>
      <c r="AP43" s="9"/>
      <c r="AQ43" s="9">
        <v>48</v>
      </c>
      <c r="AR43" s="10">
        <v>12</v>
      </c>
      <c r="AS43" s="10">
        <v>12</v>
      </c>
      <c r="AT43" s="10">
        <v>12</v>
      </c>
      <c r="AU43" s="10">
        <v>12</v>
      </c>
      <c r="AV43" s="10">
        <v>12</v>
      </c>
      <c r="AW43" s="10">
        <v>12</v>
      </c>
      <c r="AX43" s="10">
        <v>12</v>
      </c>
      <c r="AY43" s="10">
        <v>12</v>
      </c>
      <c r="AZ43" s="10">
        <v>12</v>
      </c>
      <c r="BA43" s="10">
        <v>12</v>
      </c>
      <c r="BB43" s="10">
        <v>12</v>
      </c>
      <c r="BC43" s="10">
        <v>12</v>
      </c>
      <c r="BD43" s="10">
        <v>12</v>
      </c>
      <c r="BE43" s="10">
        <v>12</v>
      </c>
      <c r="BF43" s="10">
        <v>12</v>
      </c>
      <c r="BG43" s="10">
        <v>12</v>
      </c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>
        <v>560</v>
      </c>
    </row>
    <row r="44" spans="1:87" hidden="1" x14ac:dyDescent="0.25">
      <c r="A44" s="8" t="s">
        <v>7</v>
      </c>
      <c r="B44" s="8" t="s">
        <v>8</v>
      </c>
      <c r="C44" t="s">
        <v>7</v>
      </c>
      <c r="D44" s="8">
        <v>322557601</v>
      </c>
      <c r="E44" t="s">
        <v>49</v>
      </c>
      <c r="F44" t="e">
        <f>+VLOOKUP(E44,'[1]Ramp up '!$A:$C,3,0)</f>
        <v>#N/A</v>
      </c>
      <c r="G44" s="9">
        <v>0</v>
      </c>
      <c r="H44" s="9"/>
      <c r="I44" s="9"/>
      <c r="J44" s="9">
        <v>100</v>
      </c>
      <c r="K44" s="9"/>
      <c r="L44" s="9"/>
      <c r="M44" s="9"/>
      <c r="N44" s="9"/>
      <c r="O44" s="9"/>
      <c r="P44" s="9"/>
      <c r="Q44" s="9"/>
      <c r="R44" s="10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10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>
        <v>100</v>
      </c>
    </row>
    <row r="45" spans="1:87" x14ac:dyDescent="0.25">
      <c r="A45" s="8" t="s">
        <v>7</v>
      </c>
      <c r="B45" s="8" t="s">
        <v>8</v>
      </c>
      <c r="C45" t="s">
        <v>7</v>
      </c>
      <c r="D45" s="8">
        <v>322561504</v>
      </c>
      <c r="E45" s="13" t="s">
        <v>50</v>
      </c>
      <c r="F45">
        <f>+VLOOKUP(E45,'[1]Ramp up '!$A:$C,3,0)</f>
        <v>506</v>
      </c>
      <c r="G45" s="9">
        <v>0</v>
      </c>
      <c r="H45" s="9"/>
      <c r="I45" s="9">
        <v>17</v>
      </c>
      <c r="J45" s="9">
        <v>44</v>
      </c>
      <c r="K45" s="9">
        <v>8</v>
      </c>
      <c r="L45" s="9"/>
      <c r="M45" s="9">
        <f t="shared" ref="M45:M53" si="2">AVERAGE(N45:W45)</f>
        <v>24.32</v>
      </c>
      <c r="N45" s="9">
        <v>4</v>
      </c>
      <c r="O45" s="9">
        <v>36</v>
      </c>
      <c r="P45" s="9">
        <v>32</v>
      </c>
      <c r="Q45" s="9">
        <v>32</v>
      </c>
      <c r="R45" s="10">
        <v>22</v>
      </c>
      <c r="S45" s="9">
        <v>22</v>
      </c>
      <c r="T45" s="9">
        <v>22</v>
      </c>
      <c r="U45" s="9">
        <v>22</v>
      </c>
      <c r="V45" s="9">
        <v>25.6</v>
      </c>
      <c r="W45" s="9">
        <v>25.6</v>
      </c>
      <c r="X45" s="15">
        <v>25.6</v>
      </c>
      <c r="Y45" s="9">
        <v>25.6</v>
      </c>
      <c r="Z45" s="9">
        <v>25.6</v>
      </c>
      <c r="AA45" s="10">
        <v>24</v>
      </c>
      <c r="AB45" s="9">
        <v>24</v>
      </c>
      <c r="AC45" s="9">
        <v>24</v>
      </c>
      <c r="AD45" s="9">
        <v>24</v>
      </c>
      <c r="AE45" s="9">
        <v>24</v>
      </c>
      <c r="AF45" s="9">
        <v>24</v>
      </c>
      <c r="AG45" s="9">
        <v>24</v>
      </c>
      <c r="AH45" s="17">
        <f t="shared" ref="AH45:AH53" si="3">AVERAGE(X45:AG45)</f>
        <v>24.48</v>
      </c>
      <c r="AI45" s="9">
        <v>26</v>
      </c>
      <c r="AJ45" s="9">
        <v>26</v>
      </c>
      <c r="AK45" s="9">
        <v>26</v>
      </c>
      <c r="AL45" s="9">
        <v>25</v>
      </c>
      <c r="AM45" s="9">
        <v>25</v>
      </c>
      <c r="AN45" s="9">
        <v>50</v>
      </c>
      <c r="AO45" s="9">
        <v>50</v>
      </c>
      <c r="AP45" s="9">
        <v>50</v>
      </c>
      <c r="AQ45" s="9">
        <v>50</v>
      </c>
      <c r="AR45" s="10">
        <v>27.25</v>
      </c>
      <c r="AS45" s="10">
        <v>27.25</v>
      </c>
      <c r="AT45" s="10">
        <v>27.25</v>
      </c>
      <c r="AU45" s="10">
        <v>27.25</v>
      </c>
      <c r="AV45" s="10">
        <v>27.25</v>
      </c>
      <c r="AW45" s="10">
        <v>27.25</v>
      </c>
      <c r="AX45" s="10">
        <v>27.25</v>
      </c>
      <c r="AY45" s="10">
        <v>27.25</v>
      </c>
      <c r="AZ45" s="10">
        <v>27.25</v>
      </c>
      <c r="BA45" s="10">
        <v>27.25</v>
      </c>
      <c r="BB45" s="10">
        <v>27.25</v>
      </c>
      <c r="BC45" s="10">
        <v>27.25</v>
      </c>
      <c r="BD45" s="10">
        <v>27.25</v>
      </c>
      <c r="BE45" s="10">
        <v>27.25</v>
      </c>
      <c r="BF45" s="10">
        <v>27.25</v>
      </c>
      <c r="BG45" s="10">
        <v>27.25</v>
      </c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>
        <v>1321</v>
      </c>
    </row>
    <row r="46" spans="1:87" x14ac:dyDescent="0.25">
      <c r="A46" s="8" t="s">
        <v>7</v>
      </c>
      <c r="B46" s="8" t="s">
        <v>8</v>
      </c>
      <c r="C46" t="s">
        <v>7</v>
      </c>
      <c r="D46" s="8">
        <v>322561604</v>
      </c>
      <c r="E46" s="13" t="s">
        <v>51</v>
      </c>
      <c r="F46">
        <f>+VLOOKUP(E46,'[1]Ramp up '!$A:$C,3,0)</f>
        <v>1808</v>
      </c>
      <c r="G46" s="9">
        <v>48</v>
      </c>
      <c r="H46" s="9">
        <v>180</v>
      </c>
      <c r="I46" s="9">
        <v>128</v>
      </c>
      <c r="J46" s="9">
        <v>140</v>
      </c>
      <c r="K46" s="9">
        <v>144</v>
      </c>
      <c r="L46" s="9"/>
      <c r="M46" s="9">
        <f t="shared" si="2"/>
        <v>140.88000000000002</v>
      </c>
      <c r="N46" s="9">
        <v>100</v>
      </c>
      <c r="O46" s="9">
        <v>104</v>
      </c>
      <c r="P46" s="9">
        <v>124</v>
      </c>
      <c r="Q46" s="9">
        <v>152</v>
      </c>
      <c r="R46" s="10">
        <v>163</v>
      </c>
      <c r="S46" s="9">
        <v>163</v>
      </c>
      <c r="T46" s="9">
        <v>163</v>
      </c>
      <c r="U46" s="9">
        <v>163</v>
      </c>
      <c r="V46" s="9">
        <v>138.4</v>
      </c>
      <c r="W46" s="9">
        <v>138.4</v>
      </c>
      <c r="X46" s="15">
        <v>138.4</v>
      </c>
      <c r="Y46" s="9">
        <v>138.4</v>
      </c>
      <c r="Z46" s="9">
        <v>138.4</v>
      </c>
      <c r="AA46" s="10">
        <v>154</v>
      </c>
      <c r="AB46" s="9">
        <v>154</v>
      </c>
      <c r="AC46" s="9">
        <v>154</v>
      </c>
      <c r="AD46" s="9">
        <v>154</v>
      </c>
      <c r="AE46" s="9">
        <v>128</v>
      </c>
      <c r="AF46" s="9">
        <v>128</v>
      </c>
      <c r="AG46" s="9">
        <v>128</v>
      </c>
      <c r="AH46" s="17">
        <f t="shared" si="3"/>
        <v>141.52000000000001</v>
      </c>
      <c r="AI46" s="9">
        <v>107</v>
      </c>
      <c r="AJ46" s="9">
        <v>107</v>
      </c>
      <c r="AK46" s="9">
        <v>106</v>
      </c>
      <c r="AL46" s="9">
        <v>106</v>
      </c>
      <c r="AM46" s="9">
        <v>106</v>
      </c>
      <c r="AN46" s="9">
        <v>119</v>
      </c>
      <c r="AO46" s="9">
        <v>119</v>
      </c>
      <c r="AP46" s="9">
        <v>119</v>
      </c>
      <c r="AQ46" s="9">
        <v>119</v>
      </c>
      <c r="AR46" s="10">
        <v>115</v>
      </c>
      <c r="AS46" s="10">
        <v>115</v>
      </c>
      <c r="AT46" s="10">
        <v>115</v>
      </c>
      <c r="AU46" s="10">
        <v>115</v>
      </c>
      <c r="AV46" s="10">
        <v>115</v>
      </c>
      <c r="AW46" s="10">
        <v>115</v>
      </c>
      <c r="AX46" s="10">
        <v>115</v>
      </c>
      <c r="AY46" s="10">
        <v>115</v>
      </c>
      <c r="AZ46" s="10">
        <v>115</v>
      </c>
      <c r="BA46" s="10">
        <v>115</v>
      </c>
      <c r="BB46" s="10">
        <v>115</v>
      </c>
      <c r="BC46" s="10">
        <v>115</v>
      </c>
      <c r="BD46" s="10">
        <v>115</v>
      </c>
      <c r="BE46" s="10">
        <v>115</v>
      </c>
      <c r="BF46" s="10">
        <v>115</v>
      </c>
      <c r="BG46" s="10">
        <v>115</v>
      </c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>
        <v>6312</v>
      </c>
    </row>
    <row r="47" spans="1:87" x14ac:dyDescent="0.25">
      <c r="A47" s="8" t="s">
        <v>7</v>
      </c>
      <c r="B47" s="8" t="s">
        <v>8</v>
      </c>
      <c r="C47" t="s">
        <v>7</v>
      </c>
      <c r="D47" s="8">
        <v>322561704</v>
      </c>
      <c r="E47" s="13" t="s">
        <v>52</v>
      </c>
      <c r="F47">
        <f>+VLOOKUP(E47,'[1]Ramp up '!$A:$C,3,0)</f>
        <v>1381</v>
      </c>
      <c r="G47" s="9">
        <v>64</v>
      </c>
      <c r="H47" s="9">
        <v>76</v>
      </c>
      <c r="I47" s="9">
        <v>116</v>
      </c>
      <c r="J47" s="9">
        <v>108</v>
      </c>
      <c r="K47" s="9">
        <v>88</v>
      </c>
      <c r="L47" s="9"/>
      <c r="M47" s="9">
        <f t="shared" si="2"/>
        <v>79.759999999999991</v>
      </c>
      <c r="N47" s="9">
        <v>60</v>
      </c>
      <c r="O47" s="9">
        <v>80</v>
      </c>
      <c r="P47" s="9">
        <v>100</v>
      </c>
      <c r="Q47" s="9">
        <v>104</v>
      </c>
      <c r="R47" s="10">
        <v>73</v>
      </c>
      <c r="S47" s="9">
        <v>73</v>
      </c>
      <c r="T47" s="9">
        <v>73</v>
      </c>
      <c r="U47" s="9">
        <v>73</v>
      </c>
      <c r="V47" s="9">
        <v>80.8</v>
      </c>
      <c r="W47" s="9">
        <v>80.8</v>
      </c>
      <c r="X47" s="15">
        <v>80.8</v>
      </c>
      <c r="Y47" s="9">
        <v>80.8</v>
      </c>
      <c r="Z47" s="9">
        <v>80.8</v>
      </c>
      <c r="AA47" s="10">
        <v>82</v>
      </c>
      <c r="AB47" s="9">
        <v>82</v>
      </c>
      <c r="AC47" s="9">
        <v>82</v>
      </c>
      <c r="AD47" s="9">
        <v>82</v>
      </c>
      <c r="AE47" s="9">
        <v>89.333333333333329</v>
      </c>
      <c r="AF47" s="9">
        <v>89.333333333333329</v>
      </c>
      <c r="AG47" s="9">
        <v>89.333333333333329</v>
      </c>
      <c r="AH47" s="17">
        <f t="shared" si="3"/>
        <v>83.84</v>
      </c>
      <c r="AI47" s="9">
        <v>62</v>
      </c>
      <c r="AJ47" s="9">
        <v>62</v>
      </c>
      <c r="AK47" s="9">
        <v>62</v>
      </c>
      <c r="AL47" s="9">
        <v>61</v>
      </c>
      <c r="AM47" s="9">
        <v>61</v>
      </c>
      <c r="AN47" s="9">
        <v>80</v>
      </c>
      <c r="AO47" s="9">
        <v>80</v>
      </c>
      <c r="AP47" s="9">
        <v>80</v>
      </c>
      <c r="AQ47" s="9">
        <v>80</v>
      </c>
      <c r="AR47" s="10">
        <v>87.25</v>
      </c>
      <c r="AS47" s="10">
        <v>87.25</v>
      </c>
      <c r="AT47" s="10">
        <v>87.25</v>
      </c>
      <c r="AU47" s="10">
        <v>87.25</v>
      </c>
      <c r="AV47" s="10">
        <v>87.25</v>
      </c>
      <c r="AW47" s="10">
        <v>87.25</v>
      </c>
      <c r="AX47" s="10">
        <v>87.25</v>
      </c>
      <c r="AY47" s="10">
        <v>87.25</v>
      </c>
      <c r="AZ47" s="10">
        <v>87.25</v>
      </c>
      <c r="BA47" s="10">
        <v>87.25</v>
      </c>
      <c r="BB47" s="10">
        <v>87.25</v>
      </c>
      <c r="BC47" s="10">
        <v>87.25</v>
      </c>
      <c r="BD47" s="10">
        <v>87.25</v>
      </c>
      <c r="BE47" s="10">
        <v>87.25</v>
      </c>
      <c r="BF47" s="10">
        <v>87.25</v>
      </c>
      <c r="BG47" s="10">
        <v>87.25</v>
      </c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>
        <v>4112</v>
      </c>
    </row>
    <row r="48" spans="1:87" x14ac:dyDescent="0.25">
      <c r="A48" s="8" t="s">
        <v>7</v>
      </c>
      <c r="B48" s="8" t="s">
        <v>8</v>
      </c>
      <c r="C48" t="s">
        <v>7</v>
      </c>
      <c r="D48" s="8">
        <v>322561804</v>
      </c>
      <c r="E48" s="13" t="s">
        <v>53</v>
      </c>
      <c r="F48">
        <f>+VLOOKUP(E48,'[1]Ramp up '!$A:$C,3,0)</f>
        <v>136</v>
      </c>
      <c r="G48" s="9">
        <v>168</v>
      </c>
      <c r="H48" s="9">
        <v>316</v>
      </c>
      <c r="I48" s="9">
        <v>488</v>
      </c>
      <c r="J48" s="9">
        <v>344</v>
      </c>
      <c r="K48" s="9">
        <v>508</v>
      </c>
      <c r="L48" s="9">
        <v>4</v>
      </c>
      <c r="M48" s="9">
        <f t="shared" si="2"/>
        <v>422.16</v>
      </c>
      <c r="N48" s="9">
        <v>444</v>
      </c>
      <c r="O48" s="9">
        <v>380</v>
      </c>
      <c r="P48" s="9">
        <v>324</v>
      </c>
      <c r="Q48" s="9">
        <v>452</v>
      </c>
      <c r="R48" s="10">
        <v>475</v>
      </c>
      <c r="S48" s="9">
        <v>475</v>
      </c>
      <c r="T48" s="9">
        <v>475</v>
      </c>
      <c r="U48" s="9">
        <v>475</v>
      </c>
      <c r="V48" s="9">
        <v>360.8</v>
      </c>
      <c r="W48" s="9">
        <v>360.8</v>
      </c>
      <c r="X48" s="15">
        <v>360.8</v>
      </c>
      <c r="Y48" s="9">
        <v>360.8</v>
      </c>
      <c r="Z48" s="9">
        <v>360.8</v>
      </c>
      <c r="AA48" s="10">
        <v>406</v>
      </c>
      <c r="AB48" s="9">
        <v>406</v>
      </c>
      <c r="AC48" s="9">
        <v>406</v>
      </c>
      <c r="AD48" s="9">
        <v>406</v>
      </c>
      <c r="AE48" s="9">
        <v>386.66666666666669</v>
      </c>
      <c r="AF48" s="9">
        <v>386.66666666666669</v>
      </c>
      <c r="AG48" s="9">
        <v>386.66666666666669</v>
      </c>
      <c r="AH48" s="17">
        <f t="shared" si="3"/>
        <v>386.64</v>
      </c>
      <c r="AI48" s="9">
        <v>263</v>
      </c>
      <c r="AJ48" s="9">
        <v>263</v>
      </c>
      <c r="AK48" s="9">
        <v>262</v>
      </c>
      <c r="AL48" s="9">
        <v>262</v>
      </c>
      <c r="AM48" s="9">
        <v>262</v>
      </c>
      <c r="AN48" s="9">
        <v>325</v>
      </c>
      <c r="AO48" s="9">
        <v>325</v>
      </c>
      <c r="AP48" s="9">
        <v>325</v>
      </c>
      <c r="AQ48" s="9">
        <v>325</v>
      </c>
      <c r="AR48" s="10">
        <v>344.75</v>
      </c>
      <c r="AS48" s="10">
        <v>344.75</v>
      </c>
      <c r="AT48" s="10">
        <v>344.75</v>
      </c>
      <c r="AU48" s="10">
        <v>344.75</v>
      </c>
      <c r="AV48" s="10">
        <v>344.75</v>
      </c>
      <c r="AW48" s="10">
        <v>344.75</v>
      </c>
      <c r="AX48" s="10">
        <v>344.75</v>
      </c>
      <c r="AY48" s="10">
        <v>344.75</v>
      </c>
      <c r="AZ48" s="10">
        <v>344.75</v>
      </c>
      <c r="BA48" s="10">
        <v>344.75</v>
      </c>
      <c r="BB48" s="10">
        <v>344.75</v>
      </c>
      <c r="BC48" s="10">
        <v>344.75</v>
      </c>
      <c r="BD48" s="10">
        <v>344.75</v>
      </c>
      <c r="BE48" s="10">
        <v>344.75</v>
      </c>
      <c r="BF48" s="10">
        <v>344.75</v>
      </c>
      <c r="BG48" s="10">
        <v>344.75</v>
      </c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>
        <v>18044</v>
      </c>
    </row>
    <row r="49" spans="1:87" x14ac:dyDescent="0.25">
      <c r="A49" s="8" t="s">
        <v>7</v>
      </c>
      <c r="B49" s="8" t="s">
        <v>8</v>
      </c>
      <c r="C49" t="s">
        <v>7</v>
      </c>
      <c r="D49" s="8">
        <v>322561903</v>
      </c>
      <c r="E49" s="13" t="s">
        <v>54</v>
      </c>
      <c r="F49">
        <f>+VLOOKUP(E49,'[1]Ramp up '!$A:$C,3,0)</f>
        <v>165</v>
      </c>
      <c r="G49" s="9">
        <v>24</v>
      </c>
      <c r="H49" s="9">
        <v>20</v>
      </c>
      <c r="I49" s="9">
        <v>40</v>
      </c>
      <c r="J49" s="9"/>
      <c r="K49" s="9">
        <v>5</v>
      </c>
      <c r="L49" s="9"/>
      <c r="M49" s="9">
        <f t="shared" si="2"/>
        <v>19.555555555555557</v>
      </c>
      <c r="N49" s="9"/>
      <c r="O49" s="9">
        <v>15</v>
      </c>
      <c r="P49" s="9">
        <v>15</v>
      </c>
      <c r="Q49" s="9">
        <v>10</v>
      </c>
      <c r="R49" s="10">
        <v>20</v>
      </c>
      <c r="S49" s="9">
        <v>20</v>
      </c>
      <c r="T49" s="9">
        <v>20</v>
      </c>
      <c r="U49" s="9">
        <v>20</v>
      </c>
      <c r="V49" s="9">
        <v>28</v>
      </c>
      <c r="W49" s="9">
        <v>28</v>
      </c>
      <c r="X49" s="15">
        <v>28</v>
      </c>
      <c r="Y49" s="9">
        <v>28</v>
      </c>
      <c r="Z49" s="9">
        <v>28</v>
      </c>
      <c r="AA49" s="10">
        <v>48.75</v>
      </c>
      <c r="AB49" s="9">
        <v>48.75</v>
      </c>
      <c r="AC49" s="9">
        <v>48.75</v>
      </c>
      <c r="AD49" s="9">
        <v>48.75</v>
      </c>
      <c r="AE49" s="9">
        <v>36.666666666666664</v>
      </c>
      <c r="AF49" s="9">
        <v>36.666666666666664</v>
      </c>
      <c r="AG49" s="9">
        <v>36.666666666666664</v>
      </c>
      <c r="AH49" s="17">
        <f t="shared" si="3"/>
        <v>38.900000000000006</v>
      </c>
      <c r="AI49" s="9">
        <v>30</v>
      </c>
      <c r="AJ49" s="9">
        <v>30</v>
      </c>
      <c r="AK49" s="9">
        <v>30</v>
      </c>
      <c r="AL49" s="9">
        <v>30</v>
      </c>
      <c r="AM49" s="9">
        <v>30</v>
      </c>
      <c r="AN49" s="9">
        <v>35</v>
      </c>
      <c r="AO49" s="9">
        <v>35</v>
      </c>
      <c r="AP49" s="9">
        <v>35</v>
      </c>
      <c r="AQ49" s="9">
        <v>35</v>
      </c>
      <c r="AR49" s="10">
        <v>28.125</v>
      </c>
      <c r="AS49" s="10">
        <v>28.125</v>
      </c>
      <c r="AT49" s="10">
        <v>28.125</v>
      </c>
      <c r="AU49" s="10">
        <v>28.125</v>
      </c>
      <c r="AV49" s="10">
        <v>28.125</v>
      </c>
      <c r="AW49" s="10">
        <v>28.125</v>
      </c>
      <c r="AX49" s="10">
        <v>28.125</v>
      </c>
      <c r="AY49" s="10">
        <v>28.125</v>
      </c>
      <c r="AZ49" s="10">
        <v>28.125</v>
      </c>
      <c r="BA49" s="10">
        <v>28.125</v>
      </c>
      <c r="BB49" s="10">
        <v>28.125</v>
      </c>
      <c r="BC49" s="10">
        <v>28.125</v>
      </c>
      <c r="BD49" s="10">
        <v>28.125</v>
      </c>
      <c r="BE49" s="10">
        <v>28.125</v>
      </c>
      <c r="BF49" s="10">
        <v>28.125</v>
      </c>
      <c r="BG49" s="10">
        <v>28.125</v>
      </c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>
        <v>1394</v>
      </c>
    </row>
    <row r="50" spans="1:87" x14ac:dyDescent="0.25">
      <c r="A50" s="8" t="s">
        <v>7</v>
      </c>
      <c r="B50" s="8" t="s">
        <v>8</v>
      </c>
      <c r="C50" t="s">
        <v>7</v>
      </c>
      <c r="D50" s="8">
        <v>322562103</v>
      </c>
      <c r="E50" s="13" t="s">
        <v>55</v>
      </c>
      <c r="F50">
        <f>+VLOOKUP(E50,'[1]Ramp up '!$A:$C,3,0)</f>
        <v>180</v>
      </c>
      <c r="G50" s="9">
        <v>0</v>
      </c>
      <c r="H50" s="9"/>
      <c r="I50" s="9"/>
      <c r="J50" s="9"/>
      <c r="K50" s="9">
        <v>5</v>
      </c>
      <c r="L50" s="9"/>
      <c r="M50" s="9">
        <f t="shared" si="2"/>
        <v>1.5</v>
      </c>
      <c r="N50" s="9"/>
      <c r="O50" s="9">
        <v>5</v>
      </c>
      <c r="P50" s="9">
        <v>5</v>
      </c>
      <c r="Q50" s="9"/>
      <c r="R50" s="10">
        <v>0</v>
      </c>
      <c r="S50" s="9">
        <v>0</v>
      </c>
      <c r="T50" s="9">
        <v>0</v>
      </c>
      <c r="U50" s="9">
        <v>0</v>
      </c>
      <c r="V50" s="9">
        <v>1</v>
      </c>
      <c r="W50" s="9">
        <v>1</v>
      </c>
      <c r="X50" s="15">
        <v>1</v>
      </c>
      <c r="Y50" s="9">
        <v>1</v>
      </c>
      <c r="Z50" s="9">
        <v>1</v>
      </c>
      <c r="AA50" s="10">
        <v>0</v>
      </c>
      <c r="AB50" s="9">
        <v>0</v>
      </c>
      <c r="AC50" s="9">
        <v>0</v>
      </c>
      <c r="AD50" s="9">
        <v>0</v>
      </c>
      <c r="AE50" s="9">
        <v>1.6666666666666667</v>
      </c>
      <c r="AF50" s="9">
        <v>1.6666666666666667</v>
      </c>
      <c r="AG50" s="9">
        <v>1.6666666666666667</v>
      </c>
      <c r="AH50" s="17">
        <f t="shared" si="3"/>
        <v>0.8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2</v>
      </c>
      <c r="AO50" s="9">
        <v>1</v>
      </c>
      <c r="AP50" s="9">
        <v>1</v>
      </c>
      <c r="AQ50" s="9">
        <v>1</v>
      </c>
      <c r="AR50" s="10">
        <v>0.9375</v>
      </c>
      <c r="AS50" s="10">
        <v>0.9375</v>
      </c>
      <c r="AT50" s="10">
        <v>0.9375</v>
      </c>
      <c r="AU50" s="10">
        <v>0.9375</v>
      </c>
      <c r="AV50" s="10">
        <v>0.9375</v>
      </c>
      <c r="AW50" s="10">
        <v>0.9375</v>
      </c>
      <c r="AX50" s="10">
        <v>0.9375</v>
      </c>
      <c r="AY50" s="10">
        <v>0.9375</v>
      </c>
      <c r="AZ50" s="10">
        <v>0.9375</v>
      </c>
      <c r="BA50" s="10">
        <v>0.9375</v>
      </c>
      <c r="BB50" s="10">
        <v>0.9375</v>
      </c>
      <c r="BC50" s="10">
        <v>0.9375</v>
      </c>
      <c r="BD50" s="10">
        <v>0.9375</v>
      </c>
      <c r="BE50" s="10">
        <v>0.9375</v>
      </c>
      <c r="BF50" s="10">
        <v>0.9375</v>
      </c>
      <c r="BG50" s="10">
        <v>0.9375</v>
      </c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>
        <v>50</v>
      </c>
    </row>
    <row r="51" spans="1:87" x14ac:dyDescent="0.25">
      <c r="A51" s="8" t="s">
        <v>7</v>
      </c>
      <c r="B51" s="8" t="s">
        <v>8</v>
      </c>
      <c r="C51" t="s">
        <v>7</v>
      </c>
      <c r="D51" s="8">
        <v>322562500</v>
      </c>
      <c r="E51" s="13">
        <v>185606860</v>
      </c>
      <c r="F51">
        <f>+VLOOKUP(E51,'[1]Ramp up '!$A:$C,3,0)</f>
        <v>50</v>
      </c>
      <c r="G51" s="9">
        <v>0</v>
      </c>
      <c r="H51" s="9">
        <v>5</v>
      </c>
      <c r="I51" s="9">
        <v>105</v>
      </c>
      <c r="J51" s="9"/>
      <c r="K51" s="9">
        <v>45</v>
      </c>
      <c r="L51" s="9"/>
      <c r="M51" s="9">
        <f t="shared" si="2"/>
        <v>24.9</v>
      </c>
      <c r="N51" s="9">
        <v>35</v>
      </c>
      <c r="O51" s="9">
        <v>30</v>
      </c>
      <c r="P51" s="9">
        <v>10</v>
      </c>
      <c r="Q51" s="9">
        <v>10</v>
      </c>
      <c r="R51" s="10">
        <v>22.5</v>
      </c>
      <c r="S51" s="9">
        <v>22.5</v>
      </c>
      <c r="T51" s="9">
        <v>22.5</v>
      </c>
      <c r="U51" s="9">
        <v>22.5</v>
      </c>
      <c r="V51" s="9">
        <v>37</v>
      </c>
      <c r="W51" s="9">
        <v>37</v>
      </c>
      <c r="X51" s="15">
        <v>37</v>
      </c>
      <c r="Y51" s="9">
        <v>37</v>
      </c>
      <c r="Z51" s="9">
        <v>37</v>
      </c>
      <c r="AA51" s="10">
        <v>23.75</v>
      </c>
      <c r="AB51" s="9">
        <v>23.75</v>
      </c>
      <c r="AC51" s="9">
        <v>23.75</v>
      </c>
      <c r="AD51" s="9">
        <v>23.75</v>
      </c>
      <c r="AE51" s="9">
        <v>78.333333333333329</v>
      </c>
      <c r="AF51" s="9">
        <v>78.333333333333329</v>
      </c>
      <c r="AG51" s="9">
        <v>78.333333333333329</v>
      </c>
      <c r="AH51" s="17">
        <f t="shared" si="3"/>
        <v>44.099999999999994</v>
      </c>
      <c r="AI51" s="9">
        <v>26</v>
      </c>
      <c r="AJ51" s="9">
        <v>26</v>
      </c>
      <c r="AK51" s="9">
        <v>26</v>
      </c>
      <c r="AL51" s="9">
        <v>26</v>
      </c>
      <c r="AM51" s="9">
        <v>26</v>
      </c>
      <c r="AN51" s="9"/>
      <c r="AO51" s="9"/>
      <c r="AP51" s="9"/>
      <c r="AQ51" s="9"/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>
        <v>975</v>
      </c>
    </row>
    <row r="52" spans="1:87" x14ac:dyDescent="0.25">
      <c r="A52" s="8" t="s">
        <v>7</v>
      </c>
      <c r="B52" s="8" t="s">
        <v>8</v>
      </c>
      <c r="C52" t="s">
        <v>7</v>
      </c>
      <c r="D52" s="8">
        <v>322562600</v>
      </c>
      <c r="E52" s="13">
        <v>185606850</v>
      </c>
      <c r="F52">
        <f>+VLOOKUP(E52,'[1]Ramp up '!$A:$C,3,0)</f>
        <v>169</v>
      </c>
      <c r="G52" s="9">
        <v>0</v>
      </c>
      <c r="H52" s="9"/>
      <c r="I52" s="9">
        <v>15</v>
      </c>
      <c r="J52" s="9"/>
      <c r="K52" s="9">
        <v>25</v>
      </c>
      <c r="L52" s="9"/>
      <c r="M52" s="9">
        <f t="shared" si="2"/>
        <v>18.7</v>
      </c>
      <c r="N52" s="9">
        <v>15</v>
      </c>
      <c r="O52" s="9">
        <v>15</v>
      </c>
      <c r="P52" s="9">
        <v>30</v>
      </c>
      <c r="Q52" s="9">
        <v>15</v>
      </c>
      <c r="R52" s="10">
        <v>10</v>
      </c>
      <c r="S52" s="9">
        <v>10</v>
      </c>
      <c r="T52" s="9">
        <v>10</v>
      </c>
      <c r="U52" s="9">
        <v>10</v>
      </c>
      <c r="V52" s="9">
        <v>36</v>
      </c>
      <c r="W52" s="9">
        <v>36</v>
      </c>
      <c r="X52" s="15">
        <v>36</v>
      </c>
      <c r="Y52" s="9">
        <v>36</v>
      </c>
      <c r="Z52" s="9">
        <v>36</v>
      </c>
      <c r="AA52" s="10">
        <v>43.75</v>
      </c>
      <c r="AB52" s="9">
        <v>43.75</v>
      </c>
      <c r="AC52" s="9">
        <v>43.75</v>
      </c>
      <c r="AD52" s="9">
        <v>43.75</v>
      </c>
      <c r="AE52" s="9">
        <v>133.33333333333334</v>
      </c>
      <c r="AF52" s="9">
        <v>133.33333333333334</v>
      </c>
      <c r="AG52" s="9">
        <v>133.33333333333334</v>
      </c>
      <c r="AH52" s="17">
        <f t="shared" si="3"/>
        <v>68.300000000000011</v>
      </c>
      <c r="AI52" s="9">
        <v>52</v>
      </c>
      <c r="AJ52" s="9">
        <v>52</v>
      </c>
      <c r="AK52" s="9">
        <v>52</v>
      </c>
      <c r="AL52" s="9">
        <v>52</v>
      </c>
      <c r="AM52" s="9">
        <v>52</v>
      </c>
      <c r="AN52" s="9"/>
      <c r="AO52" s="9"/>
      <c r="AP52" s="9"/>
      <c r="AQ52" s="9"/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>
        <v>1170</v>
      </c>
    </row>
    <row r="53" spans="1:87" x14ac:dyDescent="0.25">
      <c r="A53" s="8" t="s">
        <v>7</v>
      </c>
      <c r="B53" s="8" t="s">
        <v>8</v>
      </c>
      <c r="C53" t="s">
        <v>7</v>
      </c>
      <c r="D53" s="8">
        <v>322568502</v>
      </c>
      <c r="E53" s="13" t="s">
        <v>56</v>
      </c>
      <c r="F53">
        <f>+VLOOKUP(E53,'[1]Ramp up '!$A:$C,3,0)</f>
        <v>128</v>
      </c>
      <c r="G53" s="9">
        <v>18</v>
      </c>
      <c r="H53" s="9">
        <v>12</v>
      </c>
      <c r="I53" s="9">
        <v>24</v>
      </c>
      <c r="J53" s="9">
        <v>48</v>
      </c>
      <c r="K53" s="9">
        <v>18</v>
      </c>
      <c r="L53" s="9"/>
      <c r="M53" s="9">
        <f t="shared" si="2"/>
        <v>27.24</v>
      </c>
      <c r="N53" s="9">
        <v>6</v>
      </c>
      <c r="O53" s="9">
        <v>48</v>
      </c>
      <c r="P53" s="9">
        <v>36</v>
      </c>
      <c r="Q53" s="9">
        <v>36</v>
      </c>
      <c r="R53" s="10">
        <v>24</v>
      </c>
      <c r="S53" s="9">
        <v>24</v>
      </c>
      <c r="T53" s="9">
        <v>24</v>
      </c>
      <c r="U53" s="9">
        <v>24</v>
      </c>
      <c r="V53" s="9">
        <v>25.2</v>
      </c>
      <c r="W53" s="9">
        <v>25.2</v>
      </c>
      <c r="X53" s="15">
        <v>25.2</v>
      </c>
      <c r="Y53" s="9">
        <v>25.2</v>
      </c>
      <c r="Z53" s="9">
        <v>25.2</v>
      </c>
      <c r="AA53" s="10">
        <v>19.5</v>
      </c>
      <c r="AB53" s="9">
        <v>19.5</v>
      </c>
      <c r="AC53" s="9">
        <v>19.5</v>
      </c>
      <c r="AD53" s="9">
        <v>19.5</v>
      </c>
      <c r="AE53" s="9">
        <v>24</v>
      </c>
      <c r="AF53" s="9">
        <v>24</v>
      </c>
      <c r="AG53" s="9">
        <v>24</v>
      </c>
      <c r="AH53" s="17">
        <f t="shared" si="3"/>
        <v>22.56</v>
      </c>
      <c r="AI53" s="9">
        <v>23</v>
      </c>
      <c r="AJ53" s="9">
        <v>23</v>
      </c>
      <c r="AK53" s="9">
        <v>23</v>
      </c>
      <c r="AL53" s="9">
        <v>23</v>
      </c>
      <c r="AM53" s="9">
        <v>22</v>
      </c>
      <c r="AN53" s="9">
        <v>42</v>
      </c>
      <c r="AO53" s="9">
        <v>42</v>
      </c>
      <c r="AP53" s="9">
        <v>42</v>
      </c>
      <c r="AQ53" s="9">
        <v>42</v>
      </c>
      <c r="AR53" s="10">
        <v>26.625</v>
      </c>
      <c r="AS53" s="10">
        <v>26.625</v>
      </c>
      <c r="AT53" s="10">
        <v>26.625</v>
      </c>
      <c r="AU53" s="10">
        <v>26.625</v>
      </c>
      <c r="AV53" s="10">
        <v>26.625</v>
      </c>
      <c r="AW53" s="10">
        <v>26.625</v>
      </c>
      <c r="AX53" s="10">
        <v>26.625</v>
      </c>
      <c r="AY53" s="10">
        <v>26.625</v>
      </c>
      <c r="AZ53" s="10">
        <v>26.625</v>
      </c>
      <c r="BA53" s="10">
        <v>26.625</v>
      </c>
      <c r="BB53" s="10">
        <v>26.625</v>
      </c>
      <c r="BC53" s="10">
        <v>26.625</v>
      </c>
      <c r="BD53" s="10">
        <v>26.625</v>
      </c>
      <c r="BE53" s="10">
        <v>26.625</v>
      </c>
      <c r="BF53" s="10">
        <v>26.625</v>
      </c>
      <c r="BG53" s="10">
        <v>26.625</v>
      </c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>
        <v>1332</v>
      </c>
    </row>
    <row r="54" spans="1:87" hidden="1" x14ac:dyDescent="0.25">
      <c r="A54" s="8" t="s">
        <v>7</v>
      </c>
      <c r="B54" s="8" t="s">
        <v>8</v>
      </c>
      <c r="C54" t="s">
        <v>7</v>
      </c>
      <c r="D54" s="8">
        <v>322572102</v>
      </c>
      <c r="E54" t="s">
        <v>57</v>
      </c>
      <c r="F54">
        <f>+VLOOKUP(E54,'[1]Ramp up '!$A:$C,3,0)</f>
        <v>208</v>
      </c>
      <c r="G54" s="9">
        <v>0</v>
      </c>
      <c r="H54" s="9">
        <v>75</v>
      </c>
      <c r="I54" s="9">
        <v>15</v>
      </c>
      <c r="J54" s="9">
        <v>60</v>
      </c>
      <c r="K54" s="9">
        <v>10</v>
      </c>
      <c r="L54" s="9"/>
      <c r="M54" s="9">
        <v>5</v>
      </c>
      <c r="N54" s="9">
        <v>10</v>
      </c>
      <c r="O54" s="9">
        <v>50</v>
      </c>
      <c r="P54" s="9">
        <v>60</v>
      </c>
      <c r="Q54" s="9"/>
      <c r="R54" s="10">
        <v>20</v>
      </c>
      <c r="S54" s="9">
        <v>20</v>
      </c>
      <c r="T54" s="9">
        <v>20</v>
      </c>
      <c r="U54" s="9">
        <v>20</v>
      </c>
      <c r="V54" s="9">
        <v>22</v>
      </c>
      <c r="W54" s="9">
        <v>22</v>
      </c>
      <c r="X54" s="9">
        <v>22</v>
      </c>
      <c r="Y54" s="9">
        <v>22</v>
      </c>
      <c r="Z54" s="9">
        <v>22</v>
      </c>
      <c r="AA54" s="10">
        <v>5</v>
      </c>
      <c r="AB54" s="9">
        <v>5</v>
      </c>
      <c r="AC54" s="9">
        <v>5</v>
      </c>
      <c r="AD54" s="9">
        <v>5</v>
      </c>
      <c r="AE54" s="9">
        <v>46.666666666666664</v>
      </c>
      <c r="AF54" s="9">
        <v>46.666666666666664</v>
      </c>
      <c r="AG54" s="9">
        <v>46.666666666666664</v>
      </c>
      <c r="AH54" s="9"/>
      <c r="AI54" s="9">
        <v>20</v>
      </c>
      <c r="AJ54" s="9">
        <v>20</v>
      </c>
      <c r="AK54" s="9">
        <v>20</v>
      </c>
      <c r="AL54" s="9">
        <v>20</v>
      </c>
      <c r="AM54" s="9">
        <v>20</v>
      </c>
      <c r="AN54" s="9">
        <v>20</v>
      </c>
      <c r="AO54" s="9">
        <v>20</v>
      </c>
      <c r="AP54" s="9">
        <v>20</v>
      </c>
      <c r="AQ54" s="9">
        <v>20</v>
      </c>
      <c r="AR54" s="10">
        <v>57.1875</v>
      </c>
      <c r="AS54" s="10">
        <v>57.1875</v>
      </c>
      <c r="AT54" s="10">
        <v>57.1875</v>
      </c>
      <c r="AU54" s="10">
        <v>57.1875</v>
      </c>
      <c r="AV54" s="10">
        <v>57.1875</v>
      </c>
      <c r="AW54" s="10">
        <v>57.1875</v>
      </c>
      <c r="AX54" s="10">
        <v>57.1875</v>
      </c>
      <c r="AY54" s="10">
        <v>57.1875</v>
      </c>
      <c r="AZ54" s="10">
        <v>57.1875</v>
      </c>
      <c r="BA54" s="10">
        <v>57.1875</v>
      </c>
      <c r="BB54" s="10">
        <v>57.1875</v>
      </c>
      <c r="BC54" s="10">
        <v>57.1875</v>
      </c>
      <c r="BD54" s="10">
        <v>57.1875</v>
      </c>
      <c r="BE54" s="10">
        <v>57.1875</v>
      </c>
      <c r="BF54" s="10">
        <v>57.1875</v>
      </c>
      <c r="BG54" s="10">
        <v>57.1875</v>
      </c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>
        <v>1730</v>
      </c>
    </row>
    <row r="55" spans="1:87" hidden="1" x14ac:dyDescent="0.25">
      <c r="A55" s="8" t="s">
        <v>7</v>
      </c>
      <c r="B55" s="8" t="s">
        <v>8</v>
      </c>
      <c r="C55" t="s">
        <v>7</v>
      </c>
      <c r="D55" s="8">
        <v>322609601</v>
      </c>
      <c r="E55" t="s">
        <v>58</v>
      </c>
      <c r="F55" t="e">
        <f>+VLOOKUP(E55,'[1]Ramp up '!$A:$C,3,0)</f>
        <v>#N/A</v>
      </c>
      <c r="G55" s="9">
        <v>0</v>
      </c>
      <c r="H55" s="9">
        <v>3</v>
      </c>
      <c r="I55" s="9"/>
      <c r="J55" s="9"/>
      <c r="K55" s="9"/>
      <c r="L55" s="9"/>
      <c r="M55" s="9"/>
      <c r="N55" s="9">
        <v>6</v>
      </c>
      <c r="O55" s="9"/>
      <c r="P55" s="9"/>
      <c r="Q55" s="9"/>
      <c r="R55" s="10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10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/>
      <c r="AI55" s="9"/>
      <c r="AJ55" s="9"/>
      <c r="AK55" s="9"/>
      <c r="AL55" s="9"/>
      <c r="AM55" s="9"/>
      <c r="AN55" s="9"/>
      <c r="AO55" s="9"/>
      <c r="AP55" s="9"/>
      <c r="AQ55" s="9">
        <v>218</v>
      </c>
      <c r="AR55" s="10">
        <v>54.5</v>
      </c>
      <c r="AS55" s="10">
        <v>54.5</v>
      </c>
      <c r="AT55" s="10">
        <v>54.5</v>
      </c>
      <c r="AU55" s="10">
        <v>54.5</v>
      </c>
      <c r="AV55" s="10">
        <v>54.5</v>
      </c>
      <c r="AW55" s="10">
        <v>54.5</v>
      </c>
      <c r="AX55" s="10">
        <v>54.5</v>
      </c>
      <c r="AY55" s="10">
        <v>54.5</v>
      </c>
      <c r="AZ55" s="10">
        <v>54.5</v>
      </c>
      <c r="BA55" s="10">
        <v>54.5</v>
      </c>
      <c r="BB55" s="10">
        <v>54.5</v>
      </c>
      <c r="BC55" s="10">
        <v>54.5</v>
      </c>
      <c r="BD55" s="10">
        <v>54.5</v>
      </c>
      <c r="BE55" s="10">
        <v>54.5</v>
      </c>
      <c r="BF55" s="10">
        <v>54.5</v>
      </c>
      <c r="BG55" s="10">
        <v>54.5</v>
      </c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>
        <v>1099</v>
      </c>
    </row>
    <row r="56" spans="1:87" hidden="1" x14ac:dyDescent="0.25">
      <c r="A56" s="8" t="s">
        <v>7</v>
      </c>
      <c r="B56" s="8" t="s">
        <v>8</v>
      </c>
      <c r="C56" t="s">
        <v>7</v>
      </c>
      <c r="D56" s="8">
        <v>322612401</v>
      </c>
      <c r="E56" t="s">
        <v>59</v>
      </c>
      <c r="F56" t="e">
        <f>+VLOOKUP(E56,'[1]Ramp up '!$A:$C,3,0)</f>
        <v>#N/A</v>
      </c>
      <c r="G56" s="9"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10">
        <v>0</v>
      </c>
      <c r="S56" s="9">
        <v>0</v>
      </c>
      <c r="T56" s="9">
        <v>0</v>
      </c>
      <c r="U56" s="9">
        <v>0</v>
      </c>
      <c r="V56" s="9">
        <v>0.2</v>
      </c>
      <c r="W56" s="9">
        <v>0.2</v>
      </c>
      <c r="X56" s="9">
        <v>0.2</v>
      </c>
      <c r="Y56" s="9">
        <v>0.2</v>
      </c>
      <c r="Z56" s="9">
        <v>0.2</v>
      </c>
      <c r="AA56" s="10">
        <v>0.5</v>
      </c>
      <c r="AB56" s="9">
        <v>0.5</v>
      </c>
      <c r="AC56" s="9">
        <v>0.5</v>
      </c>
      <c r="AD56" s="9">
        <v>0.5</v>
      </c>
      <c r="AE56" s="9">
        <v>1.3333333333333333</v>
      </c>
      <c r="AF56" s="9">
        <v>1.3333333333333333</v>
      </c>
      <c r="AG56" s="9">
        <v>1.3333333333333333</v>
      </c>
      <c r="AH56" s="9"/>
      <c r="AI56" s="9">
        <v>1</v>
      </c>
      <c r="AJ56" s="9">
        <v>1</v>
      </c>
      <c r="AK56" s="9">
        <v>1</v>
      </c>
      <c r="AL56" s="9">
        <v>1</v>
      </c>
      <c r="AM56" s="9">
        <v>1</v>
      </c>
      <c r="AN56" s="9">
        <v>1</v>
      </c>
      <c r="AO56" s="9">
        <v>1</v>
      </c>
      <c r="AP56" s="9"/>
      <c r="AQ56" s="9"/>
      <c r="AR56" s="10">
        <v>6</v>
      </c>
      <c r="AS56" s="10">
        <v>6</v>
      </c>
      <c r="AT56" s="10">
        <v>6</v>
      </c>
      <c r="AU56" s="10">
        <v>6</v>
      </c>
      <c r="AV56" s="10">
        <v>6</v>
      </c>
      <c r="AW56" s="10">
        <v>6</v>
      </c>
      <c r="AX56" s="10">
        <v>6</v>
      </c>
      <c r="AY56" s="10">
        <v>6</v>
      </c>
      <c r="AZ56" s="10">
        <v>6</v>
      </c>
      <c r="BA56" s="10">
        <v>6</v>
      </c>
      <c r="BB56" s="10">
        <v>6</v>
      </c>
      <c r="BC56" s="10">
        <v>6</v>
      </c>
      <c r="BD56" s="10">
        <v>6</v>
      </c>
      <c r="BE56" s="10">
        <v>6</v>
      </c>
      <c r="BF56" s="10">
        <v>6</v>
      </c>
      <c r="BG56" s="10">
        <v>6</v>
      </c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>
        <v>110</v>
      </c>
    </row>
    <row r="57" spans="1:87" hidden="1" x14ac:dyDescent="0.25">
      <c r="A57" s="8" t="s">
        <v>7</v>
      </c>
      <c r="B57" s="8" t="s">
        <v>8</v>
      </c>
      <c r="C57" t="s">
        <v>7</v>
      </c>
      <c r="D57" s="8">
        <v>322814101</v>
      </c>
      <c r="E57" t="s">
        <v>60</v>
      </c>
      <c r="F57">
        <f>+VLOOKUP(E57,'[1]Ramp up '!$A:$C,3,0)</f>
        <v>88</v>
      </c>
      <c r="G57" s="9">
        <v>0</v>
      </c>
      <c r="H57" s="9"/>
      <c r="I57" s="9"/>
      <c r="J57" s="9">
        <v>14</v>
      </c>
      <c r="K57" s="9"/>
      <c r="L57" s="9"/>
      <c r="M57" s="9"/>
      <c r="N57" s="9">
        <v>50</v>
      </c>
      <c r="O57" s="9"/>
      <c r="P57" s="9"/>
      <c r="Q57" s="9">
        <v>50</v>
      </c>
      <c r="R57" s="10">
        <v>12.5</v>
      </c>
      <c r="S57" s="9">
        <v>12.5</v>
      </c>
      <c r="T57" s="9">
        <v>12.5</v>
      </c>
      <c r="U57" s="9">
        <v>12.5</v>
      </c>
      <c r="V57" s="9">
        <v>10</v>
      </c>
      <c r="W57" s="9">
        <v>10</v>
      </c>
      <c r="X57" s="9">
        <v>10</v>
      </c>
      <c r="Y57" s="9">
        <v>10</v>
      </c>
      <c r="Z57" s="9">
        <v>10</v>
      </c>
      <c r="AA57" s="10">
        <v>12.5</v>
      </c>
      <c r="AB57" s="9">
        <v>12.5</v>
      </c>
      <c r="AC57" s="9">
        <v>12.5</v>
      </c>
      <c r="AD57" s="9">
        <v>12.5</v>
      </c>
      <c r="AE57" s="9">
        <v>16.666666666666668</v>
      </c>
      <c r="AF57" s="9">
        <v>16.666666666666668</v>
      </c>
      <c r="AG57" s="9">
        <v>16.666666666666668</v>
      </c>
      <c r="AH57" s="9"/>
      <c r="AI57" s="9"/>
      <c r="AJ57" s="9"/>
      <c r="AK57" s="9"/>
      <c r="AL57" s="9"/>
      <c r="AM57" s="9">
        <v>10</v>
      </c>
      <c r="AN57" s="9">
        <v>10</v>
      </c>
      <c r="AO57" s="9">
        <v>10</v>
      </c>
      <c r="AP57" s="9">
        <v>10</v>
      </c>
      <c r="AQ57" s="9">
        <v>10</v>
      </c>
      <c r="AR57" s="10">
        <v>9.375</v>
      </c>
      <c r="AS57" s="10">
        <v>9.375</v>
      </c>
      <c r="AT57" s="10">
        <v>9.375</v>
      </c>
      <c r="AU57" s="10">
        <v>9.375</v>
      </c>
      <c r="AV57" s="10">
        <v>9.375</v>
      </c>
      <c r="AW57" s="10">
        <v>9.375</v>
      </c>
      <c r="AX57" s="10">
        <v>9.375</v>
      </c>
      <c r="AY57" s="10">
        <v>9.375</v>
      </c>
      <c r="AZ57" s="10">
        <v>9.375</v>
      </c>
      <c r="BA57" s="10">
        <v>9.375</v>
      </c>
      <c r="BB57" s="10">
        <v>9.375</v>
      </c>
      <c r="BC57" s="10">
        <v>9.375</v>
      </c>
      <c r="BD57" s="10">
        <v>9.375</v>
      </c>
      <c r="BE57" s="10">
        <v>9.375</v>
      </c>
      <c r="BF57" s="10">
        <v>9.375</v>
      </c>
      <c r="BG57" s="10">
        <v>9.375</v>
      </c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>
        <v>514</v>
      </c>
    </row>
    <row r="58" spans="1:87" hidden="1" x14ac:dyDescent="0.25">
      <c r="A58" s="8" t="s">
        <v>7</v>
      </c>
      <c r="B58" s="8" t="s">
        <v>8</v>
      </c>
      <c r="C58" t="s">
        <v>7</v>
      </c>
      <c r="D58" s="8">
        <v>322854502</v>
      </c>
      <c r="E58" t="s">
        <v>61</v>
      </c>
      <c r="F58">
        <f>+VLOOKUP(E58,'[1]Ramp up '!$A:$C,3,0)</f>
        <v>89</v>
      </c>
      <c r="G58" s="9">
        <v>0</v>
      </c>
      <c r="H58" s="9">
        <v>15</v>
      </c>
      <c r="I58" s="9">
        <v>40</v>
      </c>
      <c r="J58" s="9">
        <v>5</v>
      </c>
      <c r="K58" s="9">
        <v>15</v>
      </c>
      <c r="L58" s="9"/>
      <c r="M58" s="9"/>
      <c r="N58" s="9">
        <v>15</v>
      </c>
      <c r="O58" s="9">
        <v>10</v>
      </c>
      <c r="P58" s="9"/>
      <c r="Q58" s="9">
        <v>40</v>
      </c>
      <c r="R58" s="10">
        <v>0</v>
      </c>
      <c r="S58" s="9">
        <v>0</v>
      </c>
      <c r="T58" s="9">
        <v>0</v>
      </c>
      <c r="U58" s="9">
        <v>0</v>
      </c>
      <c r="V58" s="9">
        <v>5</v>
      </c>
      <c r="W58" s="9">
        <v>5</v>
      </c>
      <c r="X58" s="9">
        <v>5</v>
      </c>
      <c r="Y58" s="9">
        <v>5</v>
      </c>
      <c r="Z58" s="9">
        <v>5</v>
      </c>
      <c r="AA58" s="10">
        <v>12.5</v>
      </c>
      <c r="AB58" s="9">
        <v>12.5</v>
      </c>
      <c r="AC58" s="9">
        <v>12.5</v>
      </c>
      <c r="AD58" s="9">
        <v>12.5</v>
      </c>
      <c r="AE58" s="9">
        <v>18.333333333333332</v>
      </c>
      <c r="AF58" s="9">
        <v>18.333333333333332</v>
      </c>
      <c r="AG58" s="9">
        <v>18.333333333333332</v>
      </c>
      <c r="AH58" s="9"/>
      <c r="AI58" s="9">
        <v>5</v>
      </c>
      <c r="AJ58" s="9">
        <v>5</v>
      </c>
      <c r="AK58" s="9">
        <v>5</v>
      </c>
      <c r="AL58" s="9">
        <v>5</v>
      </c>
      <c r="AM58" s="9">
        <v>5</v>
      </c>
      <c r="AN58" s="9">
        <v>5</v>
      </c>
      <c r="AO58" s="9">
        <v>5</v>
      </c>
      <c r="AP58" s="9">
        <v>5</v>
      </c>
      <c r="AQ58" s="9">
        <v>5</v>
      </c>
      <c r="AR58" s="10">
        <v>6.5625</v>
      </c>
      <c r="AS58" s="10">
        <v>6.5625</v>
      </c>
      <c r="AT58" s="10">
        <v>6.5625</v>
      </c>
      <c r="AU58" s="10">
        <v>6.5625</v>
      </c>
      <c r="AV58" s="10">
        <v>6.5625</v>
      </c>
      <c r="AW58" s="10">
        <v>6.5625</v>
      </c>
      <c r="AX58" s="10">
        <v>6.5625</v>
      </c>
      <c r="AY58" s="10">
        <v>6.5625</v>
      </c>
      <c r="AZ58" s="10">
        <v>6.5625</v>
      </c>
      <c r="BA58" s="10">
        <v>6.5625</v>
      </c>
      <c r="BB58" s="10">
        <v>6.5625</v>
      </c>
      <c r="BC58" s="10">
        <v>6.5625</v>
      </c>
      <c r="BD58" s="10">
        <v>6.5625</v>
      </c>
      <c r="BE58" s="10">
        <v>6.5625</v>
      </c>
      <c r="BF58" s="10">
        <v>6.5625</v>
      </c>
      <c r="BG58" s="10">
        <v>6.5625</v>
      </c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>
        <v>420</v>
      </c>
    </row>
    <row r="59" spans="1:87" x14ac:dyDescent="0.25">
      <c r="A59" s="8" t="s">
        <v>7</v>
      </c>
      <c r="B59" s="8" t="s">
        <v>8</v>
      </c>
      <c r="C59" t="s">
        <v>7</v>
      </c>
      <c r="D59" s="8">
        <v>322881301</v>
      </c>
      <c r="E59" s="13" t="s">
        <v>62</v>
      </c>
      <c r="F59">
        <f>+VLOOKUP(E59,'[1]Ramp up '!$A:$C,3,0)</f>
        <v>339</v>
      </c>
      <c r="G59" s="9">
        <v>12</v>
      </c>
      <c r="H59" s="9">
        <v>18</v>
      </c>
      <c r="I59" s="9">
        <v>27</v>
      </c>
      <c r="J59" s="9">
        <v>81</v>
      </c>
      <c r="K59" s="9">
        <v>63</v>
      </c>
      <c r="L59" s="9"/>
      <c r="M59" s="9">
        <f>AVERAGE(N59:W59)</f>
        <v>29.7</v>
      </c>
      <c r="N59" s="9">
        <v>27</v>
      </c>
      <c r="O59" s="9">
        <v>60</v>
      </c>
      <c r="P59" s="9">
        <v>48</v>
      </c>
      <c r="Q59" s="9">
        <v>45</v>
      </c>
      <c r="R59" s="10">
        <v>21.75</v>
      </c>
      <c r="S59" s="9">
        <v>21.75</v>
      </c>
      <c r="T59" s="9">
        <v>21.75</v>
      </c>
      <c r="U59" s="9">
        <v>21.75</v>
      </c>
      <c r="V59" s="9">
        <v>15</v>
      </c>
      <c r="W59" s="9">
        <v>15</v>
      </c>
      <c r="X59" s="15">
        <v>15</v>
      </c>
      <c r="Y59" s="9">
        <v>15</v>
      </c>
      <c r="Z59" s="9">
        <v>15</v>
      </c>
      <c r="AA59" s="10">
        <v>22.5</v>
      </c>
      <c r="AB59" s="9">
        <v>22.5</v>
      </c>
      <c r="AC59" s="9">
        <v>22.5</v>
      </c>
      <c r="AD59" s="9">
        <v>22.5</v>
      </c>
      <c r="AE59" s="9">
        <v>13</v>
      </c>
      <c r="AF59" s="9">
        <v>13</v>
      </c>
      <c r="AG59" s="9">
        <v>13</v>
      </c>
      <c r="AH59" s="17">
        <f>AVERAGE(X59:AG59)</f>
        <v>17.399999999999999</v>
      </c>
      <c r="AI59" s="9">
        <v>16</v>
      </c>
      <c r="AJ59" s="9">
        <v>16</v>
      </c>
      <c r="AK59" s="9">
        <v>16</v>
      </c>
      <c r="AL59" s="9">
        <v>15</v>
      </c>
      <c r="AM59" s="9">
        <v>15</v>
      </c>
      <c r="AN59" s="9">
        <v>26</v>
      </c>
      <c r="AO59" s="9">
        <v>26</v>
      </c>
      <c r="AP59" s="9">
        <v>25</v>
      </c>
      <c r="AQ59" s="9">
        <v>25</v>
      </c>
      <c r="AR59" s="10">
        <v>22.3125</v>
      </c>
      <c r="AS59" s="10">
        <v>22.3125</v>
      </c>
      <c r="AT59" s="10">
        <v>22.3125</v>
      </c>
      <c r="AU59" s="10">
        <v>22.3125</v>
      </c>
      <c r="AV59" s="10">
        <v>22.3125</v>
      </c>
      <c r="AW59" s="10">
        <v>22.3125</v>
      </c>
      <c r="AX59" s="10">
        <v>22.3125</v>
      </c>
      <c r="AY59" s="10">
        <v>22.3125</v>
      </c>
      <c r="AZ59" s="10">
        <v>22.3125</v>
      </c>
      <c r="BA59" s="10">
        <v>22.3125</v>
      </c>
      <c r="BB59" s="10">
        <v>22.3125</v>
      </c>
      <c r="BC59" s="10">
        <v>22.3125</v>
      </c>
      <c r="BD59" s="10">
        <v>22.3125</v>
      </c>
      <c r="BE59" s="10">
        <v>22.3125</v>
      </c>
      <c r="BF59" s="10">
        <v>22.3125</v>
      </c>
      <c r="BG59" s="10">
        <v>22.3125</v>
      </c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>
        <v>1209</v>
      </c>
    </row>
    <row r="60" spans="1:87" hidden="1" x14ac:dyDescent="0.25">
      <c r="A60" s="8" t="s">
        <v>7</v>
      </c>
      <c r="B60" s="8" t="s">
        <v>8</v>
      </c>
      <c r="C60" t="s">
        <v>7</v>
      </c>
      <c r="D60" s="8">
        <v>322905202</v>
      </c>
      <c r="E60" t="s">
        <v>63</v>
      </c>
      <c r="F60" t="e">
        <f>+VLOOKUP(E60,'[1]Ramp up '!$A:$C,3,0)</f>
        <v>#N/A</v>
      </c>
      <c r="G60" s="9"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10">
        <v>6.25</v>
      </c>
      <c r="S60" s="9">
        <v>6.25</v>
      </c>
      <c r="T60" s="9">
        <v>6.25</v>
      </c>
      <c r="U60" s="9">
        <v>6.25</v>
      </c>
      <c r="V60" s="9">
        <v>9.6</v>
      </c>
      <c r="W60" s="9">
        <v>9.6</v>
      </c>
      <c r="X60" s="9">
        <v>9.6</v>
      </c>
      <c r="Y60" s="9">
        <v>9.6</v>
      </c>
      <c r="Z60" s="9">
        <v>9.6</v>
      </c>
      <c r="AA60" s="10">
        <v>8.25</v>
      </c>
      <c r="AB60" s="9">
        <v>8.25</v>
      </c>
      <c r="AC60" s="9">
        <v>8.25</v>
      </c>
      <c r="AD60" s="9">
        <v>8.25</v>
      </c>
      <c r="AE60" s="9">
        <v>0</v>
      </c>
      <c r="AF60" s="9">
        <v>0</v>
      </c>
      <c r="AG60" s="9">
        <v>0</v>
      </c>
      <c r="AH60" s="9"/>
      <c r="AI60" s="9">
        <v>8</v>
      </c>
      <c r="AJ60" s="9">
        <v>8</v>
      </c>
      <c r="AK60" s="9">
        <v>8</v>
      </c>
      <c r="AL60" s="9">
        <v>8</v>
      </c>
      <c r="AM60" s="9">
        <v>7</v>
      </c>
      <c r="AN60" s="9">
        <v>14</v>
      </c>
      <c r="AO60" s="9">
        <v>14</v>
      </c>
      <c r="AP60" s="9">
        <v>14</v>
      </c>
      <c r="AQ60" s="9">
        <v>14</v>
      </c>
      <c r="AR60" s="10">
        <v>12.9375</v>
      </c>
      <c r="AS60" s="10">
        <v>12.9375</v>
      </c>
      <c r="AT60" s="10">
        <v>12.9375</v>
      </c>
      <c r="AU60" s="10">
        <v>12.9375</v>
      </c>
      <c r="AV60" s="10">
        <v>12.9375</v>
      </c>
      <c r="AW60" s="10">
        <v>12.9375</v>
      </c>
      <c r="AX60" s="10">
        <v>12.9375</v>
      </c>
      <c r="AY60" s="10">
        <v>12.9375</v>
      </c>
      <c r="AZ60" s="10">
        <v>12.9375</v>
      </c>
      <c r="BA60" s="10">
        <v>12.9375</v>
      </c>
      <c r="BB60" s="10">
        <v>12.9375</v>
      </c>
      <c r="BC60" s="10">
        <v>12.9375</v>
      </c>
      <c r="BD60" s="10">
        <v>12.9375</v>
      </c>
      <c r="BE60" s="10">
        <v>12.9375</v>
      </c>
      <c r="BF60" s="10">
        <v>12.9375</v>
      </c>
      <c r="BG60" s="10">
        <v>12.9375</v>
      </c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>
        <v>408</v>
      </c>
    </row>
    <row r="61" spans="1:87" hidden="1" x14ac:dyDescent="0.25">
      <c r="A61" s="8" t="s">
        <v>7</v>
      </c>
      <c r="B61" s="8" t="s">
        <v>8</v>
      </c>
      <c r="C61" t="s">
        <v>7</v>
      </c>
      <c r="D61" s="8">
        <v>322905302</v>
      </c>
      <c r="E61" t="s">
        <v>64</v>
      </c>
      <c r="F61" t="e">
        <f>+VLOOKUP(E61,'[1]Ramp up '!$A:$C,3,0)</f>
        <v>#N/A</v>
      </c>
      <c r="G61" s="9"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10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10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/>
      <c r="AI61" s="9"/>
      <c r="AJ61" s="9"/>
      <c r="AK61" s="9"/>
      <c r="AL61" s="9"/>
      <c r="AM61" s="9">
        <v>8</v>
      </c>
      <c r="AN61" s="9">
        <v>8</v>
      </c>
      <c r="AO61" s="9">
        <v>8</v>
      </c>
      <c r="AP61" s="9">
        <v>8</v>
      </c>
      <c r="AQ61" s="9">
        <v>7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>
        <v>39</v>
      </c>
    </row>
    <row r="62" spans="1:87" hidden="1" x14ac:dyDescent="0.25">
      <c r="A62" s="8" t="s">
        <v>7</v>
      </c>
      <c r="B62" s="8" t="s">
        <v>8</v>
      </c>
      <c r="C62" t="s">
        <v>7</v>
      </c>
      <c r="D62" s="8">
        <v>322941901</v>
      </c>
      <c r="E62" t="s">
        <v>65</v>
      </c>
      <c r="F62">
        <f>+VLOOKUP(E62,'[1]Ramp up '!$A:$C,3,0)</f>
        <v>44</v>
      </c>
      <c r="G62" s="9">
        <v>0</v>
      </c>
      <c r="H62" s="9"/>
      <c r="I62" s="9">
        <v>50</v>
      </c>
      <c r="J62" s="9"/>
      <c r="K62" s="9"/>
      <c r="L62" s="9"/>
      <c r="M62" s="9"/>
      <c r="N62" s="9"/>
      <c r="O62" s="9">
        <v>50</v>
      </c>
      <c r="P62" s="9">
        <v>50</v>
      </c>
      <c r="Q62" s="9"/>
      <c r="R62" s="10">
        <v>12.5</v>
      </c>
      <c r="S62" s="9">
        <v>12.5</v>
      </c>
      <c r="T62" s="9">
        <v>12.5</v>
      </c>
      <c r="U62" s="9">
        <v>12.5</v>
      </c>
      <c r="V62" s="9">
        <v>20</v>
      </c>
      <c r="W62" s="9">
        <v>20</v>
      </c>
      <c r="X62" s="9">
        <v>20</v>
      </c>
      <c r="Y62" s="9">
        <v>20</v>
      </c>
      <c r="Z62" s="9">
        <v>20</v>
      </c>
      <c r="AA62" s="10">
        <v>12.5</v>
      </c>
      <c r="AB62" s="9">
        <v>12.5</v>
      </c>
      <c r="AC62" s="9">
        <v>12.5</v>
      </c>
      <c r="AD62" s="9">
        <v>12.5</v>
      </c>
      <c r="AE62" s="9">
        <v>16.666666666666668</v>
      </c>
      <c r="AF62" s="9">
        <v>16.666666666666668</v>
      </c>
      <c r="AG62" s="9">
        <v>16.666666666666668</v>
      </c>
      <c r="AH62" s="9"/>
      <c r="AI62" s="9">
        <v>10</v>
      </c>
      <c r="AJ62" s="9">
        <v>10</v>
      </c>
      <c r="AK62" s="9">
        <v>10</v>
      </c>
      <c r="AL62" s="9">
        <v>10</v>
      </c>
      <c r="AM62" s="9">
        <v>10</v>
      </c>
      <c r="AN62" s="9"/>
      <c r="AO62" s="9"/>
      <c r="AP62" s="9"/>
      <c r="AQ62" s="9">
        <v>80</v>
      </c>
      <c r="AR62" s="10">
        <v>20</v>
      </c>
      <c r="AS62" s="10">
        <v>20</v>
      </c>
      <c r="AT62" s="10">
        <v>20</v>
      </c>
      <c r="AU62" s="10">
        <v>20</v>
      </c>
      <c r="AV62" s="10">
        <v>20</v>
      </c>
      <c r="AW62" s="10">
        <v>20</v>
      </c>
      <c r="AX62" s="10">
        <v>20</v>
      </c>
      <c r="AY62" s="10">
        <v>20</v>
      </c>
      <c r="AZ62" s="10">
        <v>20</v>
      </c>
      <c r="BA62" s="10">
        <v>20</v>
      </c>
      <c r="BB62" s="10">
        <v>20</v>
      </c>
      <c r="BC62" s="10">
        <v>20</v>
      </c>
      <c r="BD62" s="10">
        <v>20</v>
      </c>
      <c r="BE62" s="10">
        <v>20</v>
      </c>
      <c r="BF62" s="10">
        <v>20</v>
      </c>
      <c r="BG62" s="10">
        <v>20</v>
      </c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>
        <v>850</v>
      </c>
    </row>
    <row r="63" spans="1:87" hidden="1" x14ac:dyDescent="0.25">
      <c r="A63" s="8" t="s">
        <v>7</v>
      </c>
      <c r="B63" s="8" t="s">
        <v>8</v>
      </c>
      <c r="C63" t="s">
        <v>7</v>
      </c>
      <c r="D63" s="8">
        <v>322959400</v>
      </c>
      <c r="E63" t="s">
        <v>66</v>
      </c>
      <c r="F63" t="e">
        <f>+VLOOKUP(E63,'[1]Ramp up '!$A:$C,3,0)</f>
        <v>#N/A</v>
      </c>
      <c r="G63" s="9"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10">
        <v>0</v>
      </c>
      <c r="S63" s="9">
        <v>0</v>
      </c>
      <c r="T63" s="9">
        <v>0</v>
      </c>
      <c r="U63" s="9">
        <v>0</v>
      </c>
      <c r="V63" s="9">
        <v>5.4</v>
      </c>
      <c r="W63" s="9">
        <v>5.4</v>
      </c>
      <c r="X63" s="9">
        <v>5.4</v>
      </c>
      <c r="Y63" s="9">
        <v>5.4</v>
      </c>
      <c r="Z63" s="9">
        <v>5.4</v>
      </c>
      <c r="AA63" s="10">
        <v>5.25</v>
      </c>
      <c r="AB63" s="9">
        <v>5.25</v>
      </c>
      <c r="AC63" s="9">
        <v>5.25</v>
      </c>
      <c r="AD63" s="9">
        <v>5.25</v>
      </c>
      <c r="AE63" s="9">
        <v>6.333333333333333</v>
      </c>
      <c r="AF63" s="9">
        <v>6.333333333333333</v>
      </c>
      <c r="AG63" s="9">
        <v>6.333333333333333</v>
      </c>
      <c r="AH63" s="9"/>
      <c r="AI63" s="9">
        <v>2</v>
      </c>
      <c r="AJ63" s="9">
        <v>2</v>
      </c>
      <c r="AK63" s="9">
        <v>2</v>
      </c>
      <c r="AL63" s="9">
        <v>2</v>
      </c>
      <c r="AM63" s="9">
        <v>2</v>
      </c>
      <c r="AN63" s="9">
        <v>4</v>
      </c>
      <c r="AO63" s="9">
        <v>4</v>
      </c>
      <c r="AP63" s="9">
        <v>3</v>
      </c>
      <c r="AQ63" s="9">
        <v>3</v>
      </c>
      <c r="AR63" s="10">
        <v>6.875</v>
      </c>
      <c r="AS63" s="10">
        <v>6.875</v>
      </c>
      <c r="AT63" s="10">
        <v>6.875</v>
      </c>
      <c r="AU63" s="10">
        <v>6.875</v>
      </c>
      <c r="AV63" s="10">
        <v>6.875</v>
      </c>
      <c r="AW63" s="10">
        <v>6.875</v>
      </c>
      <c r="AX63" s="10">
        <v>6.875</v>
      </c>
      <c r="AY63" s="10">
        <v>6.875</v>
      </c>
      <c r="AZ63" s="10">
        <v>6.875</v>
      </c>
      <c r="BA63" s="10">
        <v>6.875</v>
      </c>
      <c r="BB63" s="10">
        <v>6.875</v>
      </c>
      <c r="BC63" s="10">
        <v>6.875</v>
      </c>
      <c r="BD63" s="10">
        <v>6.875</v>
      </c>
      <c r="BE63" s="10">
        <v>6.875</v>
      </c>
      <c r="BF63" s="10">
        <v>6.875</v>
      </c>
      <c r="BG63" s="10">
        <v>6.875</v>
      </c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>
        <v>201</v>
      </c>
    </row>
    <row r="64" spans="1:87" hidden="1" x14ac:dyDescent="0.25">
      <c r="A64" s="8" t="s">
        <v>7</v>
      </c>
      <c r="B64" s="8" t="s">
        <v>8</v>
      </c>
      <c r="C64" t="s">
        <v>7</v>
      </c>
      <c r="D64" s="8" t="s">
        <v>67</v>
      </c>
      <c r="E64" t="s">
        <v>68</v>
      </c>
      <c r="F64" t="e">
        <f>+VLOOKUP(E64,'[1]Ramp up '!$A:$C,3,0)</f>
        <v>#N/A</v>
      </c>
      <c r="G64" s="9">
        <v>0</v>
      </c>
      <c r="H64" s="9"/>
      <c r="I64" s="9">
        <v>300</v>
      </c>
      <c r="J64" s="9"/>
      <c r="K64" s="9"/>
      <c r="L64" s="9"/>
      <c r="M64" s="9"/>
      <c r="N64" s="9">
        <v>600</v>
      </c>
      <c r="O64" s="9"/>
      <c r="P64" s="9"/>
      <c r="Q64" s="9"/>
      <c r="R64" s="10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10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>
        <v>900</v>
      </c>
    </row>
    <row r="65" spans="1:87" hidden="1" x14ac:dyDescent="0.25">
      <c r="A65" s="8" t="s">
        <v>7</v>
      </c>
      <c r="B65" s="8" t="s">
        <v>8</v>
      </c>
      <c r="C65" t="s">
        <v>7</v>
      </c>
      <c r="D65" s="8" t="s">
        <v>69</v>
      </c>
      <c r="E65" t="s">
        <v>70</v>
      </c>
      <c r="F65" t="e">
        <f>+VLOOKUP(E65,'[1]Ramp up '!$A:$C,3,0)</f>
        <v>#N/A</v>
      </c>
      <c r="G65" s="9">
        <v>0</v>
      </c>
      <c r="H65" s="9"/>
      <c r="I65" s="9"/>
      <c r="J65" s="9"/>
      <c r="K65" s="9"/>
      <c r="L65" s="9"/>
      <c r="M65" s="9"/>
      <c r="N65" s="9">
        <v>300</v>
      </c>
      <c r="O65" s="9"/>
      <c r="P65" s="9"/>
      <c r="Q65" s="9"/>
      <c r="R65" s="10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10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>
        <v>300</v>
      </c>
    </row>
    <row r="66" spans="1:87" hidden="1" x14ac:dyDescent="0.25">
      <c r="A66" s="8" t="s">
        <v>7</v>
      </c>
      <c r="B66" s="8" t="s">
        <v>8</v>
      </c>
      <c r="C66" t="s">
        <v>7</v>
      </c>
      <c r="D66" s="8" t="s">
        <v>71</v>
      </c>
      <c r="E66" t="s">
        <v>72</v>
      </c>
      <c r="F66">
        <f>+VLOOKUP(E66,'[1]Ramp up '!$A:$C,3,0)</f>
        <v>130</v>
      </c>
      <c r="G66" s="9">
        <v>0</v>
      </c>
      <c r="H66" s="9"/>
      <c r="I66" s="9"/>
      <c r="J66" s="9">
        <v>150</v>
      </c>
      <c r="K66" s="9">
        <v>300</v>
      </c>
      <c r="L66" s="9"/>
      <c r="M66" s="9"/>
      <c r="N66" s="9"/>
      <c r="O66" s="9"/>
      <c r="P66" s="9"/>
      <c r="Q66" s="9">
        <v>300</v>
      </c>
      <c r="R66" s="10">
        <v>0</v>
      </c>
      <c r="S66" s="9">
        <v>0</v>
      </c>
      <c r="T66" s="9">
        <v>0</v>
      </c>
      <c r="U66" s="9">
        <v>0</v>
      </c>
      <c r="V66" s="9">
        <v>30</v>
      </c>
      <c r="W66" s="9">
        <v>30</v>
      </c>
      <c r="X66" s="9">
        <v>30</v>
      </c>
      <c r="Y66" s="9">
        <v>30</v>
      </c>
      <c r="Z66" s="9">
        <v>30</v>
      </c>
      <c r="AA66" s="10">
        <v>0</v>
      </c>
      <c r="AB66" s="9">
        <v>0</v>
      </c>
      <c r="AC66" s="9">
        <v>0</v>
      </c>
      <c r="AD66" s="9">
        <v>0</v>
      </c>
      <c r="AE66" s="9">
        <v>50</v>
      </c>
      <c r="AF66" s="9">
        <v>50</v>
      </c>
      <c r="AG66" s="9">
        <v>50</v>
      </c>
      <c r="AH66" s="9"/>
      <c r="AI66" s="9"/>
      <c r="AJ66" s="9"/>
      <c r="AK66" s="9"/>
      <c r="AL66" s="9"/>
      <c r="AM66" s="9">
        <v>30</v>
      </c>
      <c r="AN66" s="9">
        <v>30</v>
      </c>
      <c r="AO66" s="9">
        <v>30</v>
      </c>
      <c r="AP66" s="9">
        <v>30</v>
      </c>
      <c r="AQ66" s="9">
        <v>30</v>
      </c>
      <c r="AR66" s="10">
        <v>9.375</v>
      </c>
      <c r="AS66" s="10">
        <v>9.375</v>
      </c>
      <c r="AT66" s="10">
        <v>9.375</v>
      </c>
      <c r="AU66" s="10">
        <v>9.375</v>
      </c>
      <c r="AV66" s="10">
        <v>9.375</v>
      </c>
      <c r="AW66" s="10">
        <v>9.375</v>
      </c>
      <c r="AX66" s="10">
        <v>9.375</v>
      </c>
      <c r="AY66" s="10">
        <v>9.375</v>
      </c>
      <c r="AZ66" s="10">
        <v>9.375</v>
      </c>
      <c r="BA66" s="10">
        <v>9.375</v>
      </c>
      <c r="BB66" s="10">
        <v>9.375</v>
      </c>
      <c r="BC66" s="10">
        <v>9.375</v>
      </c>
      <c r="BD66" s="10">
        <v>9.375</v>
      </c>
      <c r="BE66" s="10">
        <v>9.375</v>
      </c>
      <c r="BF66" s="10">
        <v>9.375</v>
      </c>
      <c r="BG66" s="10">
        <v>9.375</v>
      </c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>
        <v>1350</v>
      </c>
    </row>
    <row r="67" spans="1:87" hidden="1" x14ac:dyDescent="0.25">
      <c r="A67" s="8" t="s">
        <v>7</v>
      </c>
      <c r="B67" s="8" t="s">
        <v>8</v>
      </c>
      <c r="C67" t="s">
        <v>7</v>
      </c>
      <c r="D67" s="8" t="s">
        <v>73</v>
      </c>
      <c r="E67" t="s">
        <v>74</v>
      </c>
      <c r="F67">
        <f>+VLOOKUP(E67,'[1]Ramp up '!$A:$C,3,0)</f>
        <v>16</v>
      </c>
      <c r="G67" s="9">
        <v>0</v>
      </c>
      <c r="H67" s="9"/>
      <c r="I67" s="9"/>
      <c r="J67" s="9">
        <v>150</v>
      </c>
      <c r="K67" s="9"/>
      <c r="L67" s="9"/>
      <c r="M67" s="9"/>
      <c r="N67" s="9"/>
      <c r="O67" s="9"/>
      <c r="P67" s="9"/>
      <c r="Q67" s="9"/>
      <c r="R67" s="10">
        <v>37.5</v>
      </c>
      <c r="S67" s="9">
        <v>37.5</v>
      </c>
      <c r="T67" s="9">
        <v>37.5</v>
      </c>
      <c r="U67" s="9">
        <v>37.5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10">
        <v>37.5</v>
      </c>
      <c r="AB67" s="9">
        <v>37.5</v>
      </c>
      <c r="AC67" s="9">
        <v>37.5</v>
      </c>
      <c r="AD67" s="9">
        <v>37.5</v>
      </c>
      <c r="AE67" s="9">
        <v>0</v>
      </c>
      <c r="AF67" s="9">
        <v>0</v>
      </c>
      <c r="AG67" s="9">
        <v>0</v>
      </c>
      <c r="AH67" s="9"/>
      <c r="AI67" s="9"/>
      <c r="AJ67" s="9"/>
      <c r="AK67" s="9"/>
      <c r="AL67" s="9"/>
      <c r="AM67" s="9"/>
      <c r="AN67" s="9"/>
      <c r="AO67" s="9"/>
      <c r="AP67" s="9"/>
      <c r="AQ67" s="9">
        <v>30</v>
      </c>
      <c r="AR67" s="10">
        <v>7.5</v>
      </c>
      <c r="AS67" s="10">
        <v>7.5</v>
      </c>
      <c r="AT67" s="10">
        <v>7.5</v>
      </c>
      <c r="AU67" s="10">
        <v>7.5</v>
      </c>
      <c r="AV67" s="10">
        <v>7.5</v>
      </c>
      <c r="AW67" s="10">
        <v>7.5</v>
      </c>
      <c r="AX67" s="10">
        <v>7.5</v>
      </c>
      <c r="AY67" s="10">
        <v>7.5</v>
      </c>
      <c r="AZ67" s="10">
        <v>7.5</v>
      </c>
      <c r="BA67" s="10">
        <v>7.5</v>
      </c>
      <c r="BB67" s="10">
        <v>7.5</v>
      </c>
      <c r="BC67" s="10">
        <v>7.5</v>
      </c>
      <c r="BD67" s="10">
        <v>7.5</v>
      </c>
      <c r="BE67" s="10">
        <v>7.5</v>
      </c>
      <c r="BF67" s="10">
        <v>7.5</v>
      </c>
      <c r="BG67" s="10">
        <v>7.5</v>
      </c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>
        <v>600</v>
      </c>
    </row>
    <row r="68" spans="1:87" x14ac:dyDescent="0.25">
      <c r="A68" s="11" t="s">
        <v>7</v>
      </c>
      <c r="B68" s="8" t="s">
        <v>8</v>
      </c>
      <c r="C68" t="s">
        <v>7</v>
      </c>
      <c r="D68" s="8" t="s">
        <v>75</v>
      </c>
      <c r="E68" s="13" t="s">
        <v>76</v>
      </c>
      <c r="F68">
        <f>+VLOOKUP(E68,'[1]Ramp up '!$A:$C,3,0)</f>
        <v>393</v>
      </c>
      <c r="G68" s="9">
        <v>0</v>
      </c>
      <c r="H68" s="9">
        <v>900</v>
      </c>
      <c r="I68" s="9">
        <v>600</v>
      </c>
      <c r="J68" s="9">
        <v>500</v>
      </c>
      <c r="K68" s="9">
        <v>600</v>
      </c>
      <c r="L68" s="9"/>
      <c r="M68" s="9">
        <f>AVERAGE(N68:W68)</f>
        <v>902</v>
      </c>
      <c r="N68" s="9">
        <v>1600</v>
      </c>
      <c r="O68" s="9">
        <v>1100</v>
      </c>
      <c r="P68" s="9">
        <v>600</v>
      </c>
      <c r="Q68" s="9">
        <v>1000</v>
      </c>
      <c r="R68" s="10">
        <v>800</v>
      </c>
      <c r="S68" s="9">
        <v>800</v>
      </c>
      <c r="T68" s="9">
        <v>800</v>
      </c>
      <c r="U68" s="9">
        <v>800</v>
      </c>
      <c r="V68" s="9">
        <v>760</v>
      </c>
      <c r="W68" s="9">
        <v>760</v>
      </c>
      <c r="X68" s="15">
        <v>760</v>
      </c>
      <c r="Y68" s="9">
        <v>760</v>
      </c>
      <c r="Z68" s="9">
        <v>760</v>
      </c>
      <c r="AA68" s="10">
        <v>800</v>
      </c>
      <c r="AB68" s="9">
        <v>800</v>
      </c>
      <c r="AC68" s="9">
        <v>800</v>
      </c>
      <c r="AD68" s="9">
        <v>800</v>
      </c>
      <c r="AE68" s="9">
        <v>766.66666666666663</v>
      </c>
      <c r="AF68" s="9">
        <v>766.66666666666663</v>
      </c>
      <c r="AG68" s="9">
        <v>766.66666666666663</v>
      </c>
      <c r="AH68" s="17">
        <f>AVERAGE(X68:AG68)</f>
        <v>778.00000000000011</v>
      </c>
      <c r="AI68" s="9">
        <v>560</v>
      </c>
      <c r="AJ68" s="9">
        <v>560</v>
      </c>
      <c r="AK68" s="9">
        <v>560</v>
      </c>
      <c r="AL68" s="9">
        <v>560</v>
      </c>
      <c r="AM68" s="9">
        <v>560</v>
      </c>
      <c r="AN68" s="9">
        <v>700</v>
      </c>
      <c r="AO68" s="9">
        <v>700</v>
      </c>
      <c r="AP68" s="9">
        <v>700</v>
      </c>
      <c r="AQ68" s="9">
        <v>700</v>
      </c>
      <c r="AR68" s="10">
        <v>781.25</v>
      </c>
      <c r="AS68" s="10">
        <v>781.25</v>
      </c>
      <c r="AT68" s="10">
        <v>781.25</v>
      </c>
      <c r="AU68" s="10">
        <v>781.25</v>
      </c>
      <c r="AV68" s="10">
        <v>781.25</v>
      </c>
      <c r="AW68" s="10">
        <v>781.25</v>
      </c>
      <c r="AX68" s="10">
        <v>781.25</v>
      </c>
      <c r="AY68" s="10">
        <v>781.25</v>
      </c>
      <c r="AZ68" s="10">
        <v>781.25</v>
      </c>
      <c r="BA68" s="10">
        <v>781.25</v>
      </c>
      <c r="BB68" s="10">
        <v>781.25</v>
      </c>
      <c r="BC68" s="10">
        <v>781.25</v>
      </c>
      <c r="BD68" s="10">
        <v>781.25</v>
      </c>
      <c r="BE68" s="10">
        <v>781.25</v>
      </c>
      <c r="BF68" s="10">
        <v>781.25</v>
      </c>
      <c r="BG68" s="10">
        <v>781.25</v>
      </c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>
        <v>37500</v>
      </c>
    </row>
    <row r="69" spans="1:87" x14ac:dyDescent="0.25">
      <c r="O69" s="14">
        <v>0.05</v>
      </c>
      <c r="Q69" s="14">
        <v>0.1</v>
      </c>
      <c r="R69" s="14">
        <v>0.2</v>
      </c>
      <c r="S69" s="14">
        <v>0.4</v>
      </c>
      <c r="T69" s="14">
        <v>0.6</v>
      </c>
      <c r="U69" s="14">
        <v>0.8</v>
      </c>
      <c r="V69" s="14">
        <v>1</v>
      </c>
      <c r="W69" s="14">
        <v>1</v>
      </c>
      <c r="X69" s="12"/>
    </row>
    <row r="70" spans="1:87" x14ac:dyDescent="0.25">
      <c r="X70">
        <f>SUBTOTAL(9,X37:X69)</f>
        <v>2160.1999999999998</v>
      </c>
      <c r="Y70">
        <f t="shared" ref="Y70:BG70" si="4">SUBTOTAL(9,Y37:Y69)</f>
        <v>2160.1999999999998</v>
      </c>
      <c r="Z70">
        <f t="shared" si="4"/>
        <v>2160.1999999999998</v>
      </c>
      <c r="AA70">
        <f t="shared" si="4"/>
        <v>2204.75</v>
      </c>
      <c r="AB70">
        <f t="shared" si="4"/>
        <v>2204.75</v>
      </c>
      <c r="AC70">
        <f t="shared" si="4"/>
        <v>2204.75</v>
      </c>
      <c r="AD70">
        <f t="shared" si="4"/>
        <v>2204.75</v>
      </c>
      <c r="AE70">
        <f t="shared" si="4"/>
        <v>2160</v>
      </c>
      <c r="AF70">
        <f t="shared" si="4"/>
        <v>2160</v>
      </c>
      <c r="AG70">
        <f t="shared" si="4"/>
        <v>2160</v>
      </c>
      <c r="AH70">
        <f t="shared" si="4"/>
        <v>2177.96</v>
      </c>
      <c r="AI70">
        <f t="shared" si="4"/>
        <v>1530</v>
      </c>
      <c r="AJ70">
        <f t="shared" si="4"/>
        <v>1529</v>
      </c>
      <c r="AK70">
        <f t="shared" si="4"/>
        <v>1526</v>
      </c>
      <c r="AL70">
        <f t="shared" si="4"/>
        <v>1523</v>
      </c>
      <c r="AM70">
        <f t="shared" si="4"/>
        <v>1522</v>
      </c>
      <c r="AN70">
        <f t="shared" si="4"/>
        <v>1820</v>
      </c>
      <c r="AO70">
        <f t="shared" si="4"/>
        <v>1819</v>
      </c>
      <c r="AP70">
        <f t="shared" si="4"/>
        <v>1815</v>
      </c>
      <c r="AQ70">
        <f t="shared" si="4"/>
        <v>1815</v>
      </c>
      <c r="AR70">
        <f t="shared" si="4"/>
        <v>1806.4375</v>
      </c>
      <c r="AS70">
        <f t="shared" si="4"/>
        <v>1806.4375</v>
      </c>
      <c r="AT70">
        <f t="shared" si="4"/>
        <v>1806.4375</v>
      </c>
      <c r="AU70">
        <f t="shared" si="4"/>
        <v>1806.4375</v>
      </c>
      <c r="AV70">
        <f t="shared" si="4"/>
        <v>1806.4375</v>
      </c>
      <c r="AW70">
        <f t="shared" si="4"/>
        <v>1806.4375</v>
      </c>
      <c r="AX70">
        <f t="shared" si="4"/>
        <v>1806.4375</v>
      </c>
      <c r="AY70">
        <f t="shared" si="4"/>
        <v>1806.4375</v>
      </c>
      <c r="AZ70">
        <f t="shared" si="4"/>
        <v>1806.4375</v>
      </c>
      <c r="BA70">
        <f t="shared" si="4"/>
        <v>1806.4375</v>
      </c>
      <c r="BB70">
        <f t="shared" si="4"/>
        <v>1806.4375</v>
      </c>
      <c r="BC70">
        <f t="shared" si="4"/>
        <v>1806.4375</v>
      </c>
      <c r="BD70">
        <f t="shared" si="4"/>
        <v>1806.4375</v>
      </c>
      <c r="BE70">
        <f t="shared" si="4"/>
        <v>1806.4375</v>
      </c>
      <c r="BF70">
        <f t="shared" si="4"/>
        <v>1806.4375</v>
      </c>
      <c r="BG70">
        <f t="shared" si="4"/>
        <v>1806.4375</v>
      </c>
    </row>
  </sheetData>
  <autoFilter ref="A3:CI68">
    <filterColumn colId="5">
      <filters>
        <filter val="HR"/>
      </filters>
    </filterColumn>
  </autoFilter>
  <conditionalFormatting sqref="D1:D6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="85" zoomScaleNormal="85" workbookViewId="0">
      <selection activeCell="N31" sqref="N31"/>
    </sheetView>
  </sheetViews>
  <sheetFormatPr baseColWidth="10" defaultColWidth="9.140625" defaultRowHeight="15" x14ac:dyDescent="0.25"/>
  <cols>
    <col min="4" max="4" width="10.28515625" bestFit="1" customWidth="1"/>
    <col min="5" max="5" width="13.7109375" bestFit="1" customWidth="1"/>
    <col min="6" max="6" width="12.42578125" bestFit="1" customWidth="1"/>
    <col min="7" max="7" width="16.85546875" bestFit="1" customWidth="1"/>
    <col min="13" max="13" width="13.140625" bestFit="1" customWidth="1"/>
    <col min="17" max="17" width="19" bestFit="1" customWidth="1"/>
    <col min="19" max="19" width="14.140625" bestFit="1" customWidth="1"/>
    <col min="20" max="20" width="5.42578125" bestFit="1" customWidth="1"/>
    <col min="21" max="21" width="12.85546875" bestFit="1" customWidth="1"/>
  </cols>
  <sheetData>
    <row r="1" spans="1:21" x14ac:dyDescent="0.25">
      <c r="A1" s="4" t="s">
        <v>2</v>
      </c>
      <c r="B1" s="4" t="s">
        <v>3</v>
      </c>
      <c r="C1" s="4" t="s">
        <v>4</v>
      </c>
      <c r="D1" s="4" t="s">
        <v>5</v>
      </c>
      <c r="E1" s="27" t="s">
        <v>6</v>
      </c>
      <c r="F1" s="27" t="s">
        <v>85</v>
      </c>
      <c r="G1" s="27" t="s">
        <v>84</v>
      </c>
      <c r="H1" s="4"/>
      <c r="I1" s="4">
        <v>36</v>
      </c>
      <c r="J1" s="4">
        <v>37</v>
      </c>
      <c r="K1" s="4">
        <v>38</v>
      </c>
      <c r="L1" s="4">
        <v>39</v>
      </c>
      <c r="M1" s="4" t="s">
        <v>78</v>
      </c>
      <c r="N1" s="23">
        <v>42</v>
      </c>
      <c r="O1" s="23">
        <v>43</v>
      </c>
      <c r="P1" s="23">
        <v>44</v>
      </c>
      <c r="Q1" s="23" t="s">
        <v>79</v>
      </c>
      <c r="R1" s="24" t="s">
        <v>80</v>
      </c>
      <c r="S1" s="24" t="s">
        <v>81</v>
      </c>
      <c r="T1" s="25" t="s">
        <v>82</v>
      </c>
      <c r="U1" s="25" t="s">
        <v>83</v>
      </c>
    </row>
    <row r="2" spans="1:21" hidden="1" x14ac:dyDescent="0.25">
      <c r="A2" s="8" t="s">
        <v>7</v>
      </c>
      <c r="B2" s="8" t="s">
        <v>8</v>
      </c>
      <c r="C2" t="s">
        <v>7</v>
      </c>
      <c r="D2" s="8">
        <v>322339901</v>
      </c>
      <c r="E2" s="28" t="s">
        <v>31</v>
      </c>
      <c r="F2" s="28" t="str">
        <f>+VLOOKUP(D2,Sheet3!E:F,2,0)</f>
        <v>C</v>
      </c>
      <c r="G2" s="31">
        <f>VLOOKUP(E2,[2]Sheet1!$C:$D,2,0)</f>
        <v>1.6743150000000002</v>
      </c>
      <c r="H2" t="s">
        <v>77</v>
      </c>
      <c r="I2" s="17">
        <v>0</v>
      </c>
      <c r="J2" s="17">
        <v>0</v>
      </c>
      <c r="K2" s="17">
        <v>0</v>
      </c>
      <c r="L2" s="17">
        <v>0</v>
      </c>
      <c r="M2" s="18">
        <f t="shared" ref="M2:M17" si="0">SUM(I2:L2)</f>
        <v>0</v>
      </c>
      <c r="N2" s="21">
        <v>0</v>
      </c>
      <c r="O2" s="21">
        <v>0</v>
      </c>
      <c r="P2" s="21">
        <v>0</v>
      </c>
      <c r="Q2" s="22">
        <f>+N2+O2+P2</f>
        <v>0</v>
      </c>
      <c r="R2" s="17">
        <f>AVERAGE(N2:P2)</f>
        <v>0</v>
      </c>
      <c r="S2" s="17" t="e">
        <f>+M2/R2</f>
        <v>#DIV/0!</v>
      </c>
      <c r="T2">
        <v>2.8382230000000002</v>
      </c>
      <c r="U2" s="26">
        <f>+M2*T2</f>
        <v>0</v>
      </c>
    </row>
    <row r="3" spans="1:21" hidden="1" x14ac:dyDescent="0.25">
      <c r="A3" s="8" t="s">
        <v>7</v>
      </c>
      <c r="B3" s="8" t="s">
        <v>8</v>
      </c>
      <c r="C3" t="s">
        <v>7</v>
      </c>
      <c r="D3" s="8">
        <v>322421907</v>
      </c>
      <c r="E3" s="28" t="s">
        <v>42</v>
      </c>
      <c r="F3" s="28" t="str">
        <f>+VLOOKUP(D3,Sheet3!E:F,2,0)</f>
        <v>A</v>
      </c>
      <c r="G3" s="31">
        <f>VLOOKUP(E3,[2]Sheet1!$C:$D,2,0)</f>
        <v>93.792231999999998</v>
      </c>
      <c r="H3" t="s">
        <v>77</v>
      </c>
      <c r="I3" s="19">
        <v>150</v>
      </c>
      <c r="J3" s="19">
        <v>200</v>
      </c>
      <c r="K3" s="19">
        <v>250</v>
      </c>
      <c r="L3" s="19">
        <v>350</v>
      </c>
      <c r="M3" s="18">
        <f t="shared" si="0"/>
        <v>950</v>
      </c>
      <c r="N3" s="21">
        <v>543.6</v>
      </c>
      <c r="O3" s="21">
        <v>543.6</v>
      </c>
      <c r="P3" s="21">
        <v>543.6</v>
      </c>
      <c r="Q3" s="22">
        <f t="shared" ref="Q3:Q17" si="1">+N3+O3+P3</f>
        <v>1630.8000000000002</v>
      </c>
      <c r="R3" s="17">
        <f t="shared" ref="R3:R17" si="2">AVERAGE(N3:P3)</f>
        <v>543.6</v>
      </c>
      <c r="S3" s="16">
        <f t="shared" ref="S3:S17" si="3">+M3/R3</f>
        <v>1.7476085356880058</v>
      </c>
      <c r="T3">
        <v>64.876068163908585</v>
      </c>
      <c r="U3" s="26">
        <f t="shared" ref="U3:U17" si="4">+M3*T3</f>
        <v>61632.264755713157</v>
      </c>
    </row>
    <row r="4" spans="1:21" hidden="1" x14ac:dyDescent="0.25">
      <c r="A4" s="8" t="s">
        <v>7</v>
      </c>
      <c r="B4" s="8" t="s">
        <v>8</v>
      </c>
      <c r="C4" t="s">
        <v>7</v>
      </c>
      <c r="D4" s="8">
        <v>322422007</v>
      </c>
      <c r="E4" s="28" t="s">
        <v>43</v>
      </c>
      <c r="F4" s="28" t="str">
        <f>+VLOOKUP(D4,Sheet3!E:F,2,0)</f>
        <v>A</v>
      </c>
      <c r="G4" s="31">
        <f>VLOOKUP(E4,[2]Sheet1!$C:$D,2,0)</f>
        <v>93.727873000000002</v>
      </c>
      <c r="H4" t="s">
        <v>77</v>
      </c>
      <c r="I4" s="19">
        <v>40</v>
      </c>
      <c r="J4" s="19">
        <v>40</v>
      </c>
      <c r="K4" s="19">
        <v>40</v>
      </c>
      <c r="L4" s="19">
        <v>0</v>
      </c>
      <c r="M4" s="18">
        <f t="shared" si="0"/>
        <v>120</v>
      </c>
      <c r="N4" s="21">
        <v>40.799999999999997</v>
      </c>
      <c r="O4" s="21">
        <v>40.799999999999997</v>
      </c>
      <c r="P4" s="21">
        <v>40.799999999999997</v>
      </c>
      <c r="Q4" s="22">
        <f t="shared" si="1"/>
        <v>122.39999999999999</v>
      </c>
      <c r="R4" s="17">
        <f t="shared" si="2"/>
        <v>40.799999999999997</v>
      </c>
      <c r="S4" s="16">
        <f t="shared" si="3"/>
        <v>2.9411764705882355</v>
      </c>
      <c r="T4">
        <v>70.130826637554591</v>
      </c>
      <c r="U4" s="26">
        <f t="shared" si="4"/>
        <v>8415.6991965065517</v>
      </c>
    </row>
    <row r="5" spans="1:21" x14ac:dyDescent="0.25">
      <c r="A5" s="8" t="s">
        <v>7</v>
      </c>
      <c r="B5" s="8" t="s">
        <v>8</v>
      </c>
      <c r="C5" t="s">
        <v>7</v>
      </c>
      <c r="D5" s="8">
        <v>322470204</v>
      </c>
      <c r="E5" s="28" t="s">
        <v>44</v>
      </c>
      <c r="F5" s="28" t="str">
        <f>+VLOOKUP(D5,Sheet3!E:F,2,0)</f>
        <v>A</v>
      </c>
      <c r="G5" s="31">
        <f>VLOOKUP(E5,[2]Sheet1!$C:$D,2,0)</f>
        <v>52.869451999999995</v>
      </c>
      <c r="H5" t="s">
        <v>77</v>
      </c>
      <c r="I5" s="17">
        <v>26</v>
      </c>
      <c r="J5" s="17">
        <v>40</v>
      </c>
      <c r="K5" s="17">
        <v>50</v>
      </c>
      <c r="L5" s="17">
        <v>54</v>
      </c>
      <c r="M5" s="18">
        <f t="shared" si="0"/>
        <v>170</v>
      </c>
      <c r="N5" s="21">
        <v>43</v>
      </c>
      <c r="O5" s="21">
        <v>43</v>
      </c>
      <c r="P5" s="21">
        <v>43</v>
      </c>
      <c r="Q5" s="22">
        <f t="shared" si="1"/>
        <v>129</v>
      </c>
      <c r="R5" s="17">
        <f t="shared" si="2"/>
        <v>43</v>
      </c>
      <c r="S5" s="16">
        <f t="shared" si="3"/>
        <v>3.9534883720930232</v>
      </c>
      <c r="T5">
        <v>36.809412083333328</v>
      </c>
      <c r="U5" s="26">
        <f t="shared" si="4"/>
        <v>6257.6000541666654</v>
      </c>
    </row>
    <row r="6" spans="1:21" hidden="1" x14ac:dyDescent="0.25">
      <c r="A6" s="8" t="s">
        <v>7</v>
      </c>
      <c r="B6" s="8" t="s">
        <v>8</v>
      </c>
      <c r="C6" t="s">
        <v>7</v>
      </c>
      <c r="D6" s="8">
        <v>322471101</v>
      </c>
      <c r="E6" s="28" t="s">
        <v>45</v>
      </c>
      <c r="F6" s="28" t="str">
        <f>+VLOOKUP(D6,Sheet3!E:F,2,0)</f>
        <v>B</v>
      </c>
      <c r="G6" s="31">
        <f>VLOOKUP(E6,[2]Sheet1!$C:$D,2,0)</f>
        <v>3.243903</v>
      </c>
      <c r="H6" t="s">
        <v>77</v>
      </c>
      <c r="I6" s="17">
        <v>0</v>
      </c>
      <c r="J6" s="17">
        <v>0</v>
      </c>
      <c r="K6" s="17">
        <v>0</v>
      </c>
      <c r="L6" s="17">
        <v>0</v>
      </c>
      <c r="M6" s="18">
        <f t="shared" si="0"/>
        <v>0</v>
      </c>
      <c r="N6" s="21">
        <v>30</v>
      </c>
      <c r="O6" s="21">
        <v>30</v>
      </c>
      <c r="P6" s="21">
        <v>30</v>
      </c>
      <c r="Q6" s="22">
        <f t="shared" si="1"/>
        <v>90</v>
      </c>
      <c r="R6" s="17">
        <f t="shared" si="2"/>
        <v>30</v>
      </c>
      <c r="S6" s="16">
        <f t="shared" si="3"/>
        <v>0</v>
      </c>
      <c r="T6">
        <v>3.2036633333333335</v>
      </c>
      <c r="U6" s="26">
        <f t="shared" si="4"/>
        <v>0</v>
      </c>
    </row>
    <row r="7" spans="1:21" hidden="1" x14ac:dyDescent="0.25">
      <c r="A7" s="8" t="s">
        <v>7</v>
      </c>
      <c r="B7" s="8" t="s">
        <v>8</v>
      </c>
      <c r="C7" t="s">
        <v>7</v>
      </c>
      <c r="D7" s="8">
        <v>322561504</v>
      </c>
      <c r="E7" s="28" t="s">
        <v>50</v>
      </c>
      <c r="F7" s="28" t="str">
        <f>+VLOOKUP(D7,Sheet3!E:F,2,0)</f>
        <v>A</v>
      </c>
      <c r="G7" s="31">
        <f>VLOOKUP(E7,[2]Sheet1!$C:$D,2,0)</f>
        <v>75.246674999999996</v>
      </c>
      <c r="H7" t="s">
        <v>77</v>
      </c>
      <c r="I7" s="17">
        <v>0</v>
      </c>
      <c r="J7" s="17">
        <v>0</v>
      </c>
      <c r="K7" s="17">
        <v>0</v>
      </c>
      <c r="L7" s="17">
        <v>0</v>
      </c>
      <c r="M7" s="18">
        <f t="shared" si="0"/>
        <v>0</v>
      </c>
      <c r="N7" s="21">
        <v>25.6</v>
      </c>
      <c r="O7" s="21">
        <v>25.6</v>
      </c>
      <c r="P7" s="21">
        <v>25.6</v>
      </c>
      <c r="Q7" s="22">
        <f t="shared" si="1"/>
        <v>76.800000000000011</v>
      </c>
      <c r="R7" s="17">
        <f t="shared" si="2"/>
        <v>25.600000000000005</v>
      </c>
      <c r="S7" s="16">
        <f t="shared" si="3"/>
        <v>0</v>
      </c>
      <c r="T7">
        <v>58.60510883797054</v>
      </c>
      <c r="U7" s="26">
        <f t="shared" si="4"/>
        <v>0</v>
      </c>
    </row>
    <row r="8" spans="1:21" hidden="1" x14ac:dyDescent="0.25">
      <c r="A8" s="8" t="s">
        <v>7</v>
      </c>
      <c r="B8" s="8" t="s">
        <v>8</v>
      </c>
      <c r="C8" t="s">
        <v>7</v>
      </c>
      <c r="D8" s="8">
        <v>322561604</v>
      </c>
      <c r="E8" s="28" t="s">
        <v>51</v>
      </c>
      <c r="F8" s="28" t="str">
        <f>+VLOOKUP(D8,Sheet3!E:F,2,0)</f>
        <v>A</v>
      </c>
      <c r="G8" s="31">
        <f>VLOOKUP(E8,[2]Sheet1!$C:$D,2,0)</f>
        <v>72.859810999999993</v>
      </c>
      <c r="H8" t="s">
        <v>77</v>
      </c>
      <c r="I8" s="17">
        <v>0</v>
      </c>
      <c r="J8" s="17">
        <v>0</v>
      </c>
      <c r="K8" s="17">
        <v>0</v>
      </c>
      <c r="L8" s="17">
        <v>0</v>
      </c>
      <c r="M8" s="18">
        <f t="shared" si="0"/>
        <v>0</v>
      </c>
      <c r="N8" s="21">
        <v>138.4</v>
      </c>
      <c r="O8" s="21">
        <v>138.4</v>
      </c>
      <c r="P8" s="21">
        <v>138.4</v>
      </c>
      <c r="Q8" s="22">
        <f t="shared" si="1"/>
        <v>415.20000000000005</v>
      </c>
      <c r="R8" s="17">
        <f t="shared" si="2"/>
        <v>138.4</v>
      </c>
      <c r="S8" s="16">
        <f t="shared" si="3"/>
        <v>0</v>
      </c>
      <c r="T8">
        <v>56.803221743849498</v>
      </c>
      <c r="U8" s="26">
        <f t="shared" si="4"/>
        <v>0</v>
      </c>
    </row>
    <row r="9" spans="1:21" hidden="1" x14ac:dyDescent="0.25">
      <c r="A9" s="8" t="s">
        <v>7</v>
      </c>
      <c r="B9" s="8" t="s">
        <v>8</v>
      </c>
      <c r="C9" t="s">
        <v>7</v>
      </c>
      <c r="D9" s="8">
        <v>322561704</v>
      </c>
      <c r="E9" s="28" t="s">
        <v>52</v>
      </c>
      <c r="F9" s="28" t="str">
        <f>+VLOOKUP(D9,Sheet3!E:F,2,0)</f>
        <v>A</v>
      </c>
      <c r="G9" s="31">
        <f>VLOOKUP(E9,[2]Sheet1!$C:$D,2,0)</f>
        <v>71.214253999999997</v>
      </c>
      <c r="H9" t="s">
        <v>77</v>
      </c>
      <c r="I9" s="17">
        <v>0</v>
      </c>
      <c r="J9" s="17">
        <v>0</v>
      </c>
      <c r="K9" s="17">
        <v>0</v>
      </c>
      <c r="L9" s="17">
        <v>0</v>
      </c>
      <c r="M9" s="18">
        <f t="shared" si="0"/>
        <v>0</v>
      </c>
      <c r="N9" s="21">
        <v>80.8</v>
      </c>
      <c r="O9" s="21">
        <v>80.8</v>
      </c>
      <c r="P9" s="21">
        <v>80.8</v>
      </c>
      <c r="Q9" s="22">
        <f t="shared" si="1"/>
        <v>242.39999999999998</v>
      </c>
      <c r="R9" s="17">
        <f t="shared" si="2"/>
        <v>80.8</v>
      </c>
      <c r="S9" s="16">
        <f t="shared" si="3"/>
        <v>0</v>
      </c>
      <c r="T9">
        <v>53.410987447033897</v>
      </c>
      <c r="U9" s="26">
        <f t="shared" si="4"/>
        <v>0</v>
      </c>
    </row>
    <row r="10" spans="1:21" hidden="1" x14ac:dyDescent="0.25">
      <c r="A10" s="8" t="s">
        <v>7</v>
      </c>
      <c r="B10" s="8" t="s">
        <v>8</v>
      </c>
      <c r="C10" t="s">
        <v>7</v>
      </c>
      <c r="D10" s="8">
        <v>322561804</v>
      </c>
      <c r="E10" s="28" t="s">
        <v>53</v>
      </c>
      <c r="F10" s="28" t="str">
        <f>+VLOOKUP(D10,Sheet3!E:F,2,0)</f>
        <v>A</v>
      </c>
      <c r="G10" s="31">
        <f>VLOOKUP(E10,[2]Sheet1!$C:$D,2,0)</f>
        <v>69.884443000000005</v>
      </c>
      <c r="H10" t="s">
        <v>77</v>
      </c>
      <c r="I10" s="17">
        <v>0</v>
      </c>
      <c r="J10" s="17">
        <v>0</v>
      </c>
      <c r="K10" s="17">
        <v>0</v>
      </c>
      <c r="L10" s="17">
        <v>0</v>
      </c>
      <c r="M10" s="18">
        <f t="shared" si="0"/>
        <v>0</v>
      </c>
      <c r="N10" s="21">
        <v>360.8</v>
      </c>
      <c r="O10" s="21">
        <v>360.8</v>
      </c>
      <c r="P10" s="21">
        <v>360.8</v>
      </c>
      <c r="Q10" s="22">
        <f t="shared" si="1"/>
        <v>1082.4000000000001</v>
      </c>
      <c r="R10" s="17">
        <f t="shared" si="2"/>
        <v>360.8</v>
      </c>
      <c r="S10" s="16">
        <f t="shared" si="3"/>
        <v>0</v>
      </c>
      <c r="T10">
        <v>52.207537792682928</v>
      </c>
      <c r="U10" s="26">
        <f t="shared" si="4"/>
        <v>0</v>
      </c>
    </row>
    <row r="11" spans="1:21" hidden="1" x14ac:dyDescent="0.25">
      <c r="A11" s="8" t="s">
        <v>7</v>
      </c>
      <c r="B11" s="8" t="s">
        <v>8</v>
      </c>
      <c r="C11" t="s">
        <v>7</v>
      </c>
      <c r="D11" s="8">
        <v>322561903</v>
      </c>
      <c r="E11" s="28" t="s">
        <v>54</v>
      </c>
      <c r="F11" s="28" t="str">
        <f>+VLOOKUP(D11,Sheet3!E:F,2,0)</f>
        <v>A</v>
      </c>
      <c r="G11" s="31">
        <f>VLOOKUP(E11,[2]Sheet1!$C:$D,2,0)</f>
        <v>77.409476999999995</v>
      </c>
      <c r="H11" t="s">
        <v>77</v>
      </c>
      <c r="I11" s="17">
        <v>0</v>
      </c>
      <c r="J11" s="17">
        <v>0</v>
      </c>
      <c r="K11" s="17">
        <v>0</v>
      </c>
      <c r="L11" s="17">
        <v>0</v>
      </c>
      <c r="M11" s="18">
        <f t="shared" si="0"/>
        <v>0</v>
      </c>
      <c r="N11" s="21">
        <v>28</v>
      </c>
      <c r="O11" s="21">
        <v>28</v>
      </c>
      <c r="P11" s="21">
        <v>28</v>
      </c>
      <c r="Q11" s="22">
        <f t="shared" si="1"/>
        <v>84</v>
      </c>
      <c r="R11" s="17">
        <f t="shared" si="2"/>
        <v>28</v>
      </c>
      <c r="S11" s="16">
        <f t="shared" si="3"/>
        <v>0</v>
      </c>
      <c r="T11">
        <v>58.496399090909087</v>
      </c>
      <c r="U11" s="26">
        <f t="shared" si="4"/>
        <v>0</v>
      </c>
    </row>
    <row r="12" spans="1:21" hidden="1" x14ac:dyDescent="0.25">
      <c r="A12" s="8" t="s">
        <v>7</v>
      </c>
      <c r="B12" s="8" t="s">
        <v>8</v>
      </c>
      <c r="C12" t="s">
        <v>7</v>
      </c>
      <c r="D12" s="8">
        <v>322562103</v>
      </c>
      <c r="E12" s="28" t="s">
        <v>55</v>
      </c>
      <c r="F12" s="28" t="str">
        <f>+VLOOKUP(D12,Sheet3!E:F,2,0)</f>
        <v>C</v>
      </c>
      <c r="G12" s="31">
        <f>VLOOKUP(E12,[2]Sheet1!$C:$D,2,0)</f>
        <v>60.226996999999997</v>
      </c>
      <c r="H12" t="s">
        <v>77</v>
      </c>
      <c r="I12" s="17">
        <v>0</v>
      </c>
      <c r="J12" s="17">
        <v>0</v>
      </c>
      <c r="K12" s="17">
        <v>0</v>
      </c>
      <c r="L12" s="17">
        <v>0</v>
      </c>
      <c r="M12" s="18">
        <f t="shared" si="0"/>
        <v>0</v>
      </c>
      <c r="N12" s="21">
        <v>1</v>
      </c>
      <c r="O12" s="21">
        <v>1</v>
      </c>
      <c r="P12" s="21">
        <v>1</v>
      </c>
      <c r="Q12" s="22">
        <f t="shared" si="1"/>
        <v>3</v>
      </c>
      <c r="R12" s="17">
        <f t="shared" si="2"/>
        <v>1</v>
      </c>
      <c r="S12" s="16">
        <f t="shared" si="3"/>
        <v>0</v>
      </c>
      <c r="T12">
        <v>53.354715999999996</v>
      </c>
      <c r="U12" s="26">
        <f t="shared" si="4"/>
        <v>0</v>
      </c>
    </row>
    <row r="13" spans="1:21" x14ac:dyDescent="0.25">
      <c r="A13" s="8" t="s">
        <v>7</v>
      </c>
      <c r="B13" s="8" t="s">
        <v>8</v>
      </c>
      <c r="C13" t="s">
        <v>7</v>
      </c>
      <c r="D13" s="8">
        <v>322562500</v>
      </c>
      <c r="E13" s="28">
        <v>185606860</v>
      </c>
      <c r="F13" s="28" t="str">
        <f>+VLOOKUP(D13,Sheet3!E:F,2,0)</f>
        <v>A</v>
      </c>
      <c r="G13" s="31">
        <f>VLOOKUP(E13,[2]Sheet1!$C:$D,2,0)</f>
        <v>82.986048999999994</v>
      </c>
      <c r="H13" t="s">
        <v>77</v>
      </c>
      <c r="I13" s="17">
        <v>26</v>
      </c>
      <c r="J13" s="17">
        <v>40</v>
      </c>
      <c r="K13" s="17">
        <v>80</v>
      </c>
      <c r="L13" s="17">
        <v>85</v>
      </c>
      <c r="M13" s="18">
        <f t="shared" si="0"/>
        <v>231</v>
      </c>
      <c r="N13" s="21">
        <v>35</v>
      </c>
      <c r="O13" s="21">
        <v>40</v>
      </c>
      <c r="P13" s="21">
        <v>100</v>
      </c>
      <c r="Q13" s="22">
        <f t="shared" si="1"/>
        <v>175</v>
      </c>
      <c r="R13" s="17">
        <f t="shared" si="2"/>
        <v>58.333333333333336</v>
      </c>
      <c r="S13" s="16">
        <f t="shared" si="3"/>
        <v>3.96</v>
      </c>
      <c r="T13">
        <v>45.572491555555558</v>
      </c>
      <c r="U13" s="26">
        <f t="shared" si="4"/>
        <v>10527.245549333335</v>
      </c>
    </row>
    <row r="14" spans="1:21" x14ac:dyDescent="0.25">
      <c r="A14" s="8" t="s">
        <v>7</v>
      </c>
      <c r="B14" s="8" t="s">
        <v>8</v>
      </c>
      <c r="C14" t="s">
        <v>7</v>
      </c>
      <c r="D14" s="8">
        <v>322562600</v>
      </c>
      <c r="E14" s="28">
        <v>185606850</v>
      </c>
      <c r="F14" s="28" t="str">
        <f>+VLOOKUP(D14,Sheet3!E:F,2,0)</f>
        <v>A</v>
      </c>
      <c r="G14" s="31">
        <f>VLOOKUP(E14,[2]Sheet1!$C:$D,2,0)</f>
        <v>78.512694999999994</v>
      </c>
      <c r="H14" t="s">
        <v>77</v>
      </c>
      <c r="I14" s="17">
        <v>26</v>
      </c>
      <c r="J14" s="17">
        <v>40</v>
      </c>
      <c r="K14" s="17">
        <v>80</v>
      </c>
      <c r="L14" s="17">
        <v>85</v>
      </c>
      <c r="M14" s="18">
        <f t="shared" si="0"/>
        <v>231</v>
      </c>
      <c r="N14" s="21">
        <v>5</v>
      </c>
      <c r="O14" s="21">
        <v>25</v>
      </c>
      <c r="P14" s="21">
        <v>145</v>
      </c>
      <c r="Q14" s="22">
        <f t="shared" si="1"/>
        <v>175</v>
      </c>
      <c r="R14" s="17">
        <f t="shared" si="2"/>
        <v>58.333333333333336</v>
      </c>
      <c r="S14" s="16">
        <f t="shared" si="3"/>
        <v>3.96</v>
      </c>
      <c r="T14">
        <v>42.091616060606057</v>
      </c>
      <c r="U14" s="26">
        <f t="shared" si="4"/>
        <v>9723.1633099999999</v>
      </c>
    </row>
    <row r="15" spans="1:21" hidden="1" x14ac:dyDescent="0.25">
      <c r="A15" s="8" t="s">
        <v>7</v>
      </c>
      <c r="B15" s="8" t="s">
        <v>8</v>
      </c>
      <c r="C15" t="s">
        <v>7</v>
      </c>
      <c r="D15" s="8">
        <v>322568502</v>
      </c>
      <c r="E15" s="28" t="s">
        <v>56</v>
      </c>
      <c r="F15" s="28" t="str">
        <f>+VLOOKUP(D15,Sheet3!E:F,2,0)</f>
        <v>A</v>
      </c>
      <c r="G15" s="31">
        <f>VLOOKUP(E15,[2]Sheet1!$C:$D,2,0)</f>
        <v>82.412368000000015</v>
      </c>
      <c r="H15" t="s">
        <v>77</v>
      </c>
      <c r="I15" s="17">
        <v>0</v>
      </c>
      <c r="J15" s="17">
        <v>0</v>
      </c>
      <c r="K15" s="17">
        <v>0</v>
      </c>
      <c r="L15" s="19">
        <v>30</v>
      </c>
      <c r="M15" s="18">
        <f t="shared" si="0"/>
        <v>30</v>
      </c>
      <c r="N15" s="21">
        <v>25.2</v>
      </c>
      <c r="O15" s="21">
        <v>25.2</v>
      </c>
      <c r="P15" s="21">
        <v>25.2</v>
      </c>
      <c r="Q15" s="22">
        <f t="shared" si="1"/>
        <v>75.599999999999994</v>
      </c>
      <c r="R15" s="17">
        <f t="shared" si="2"/>
        <v>25.2</v>
      </c>
      <c r="S15" s="16">
        <f t="shared" si="3"/>
        <v>1.1904761904761905</v>
      </c>
      <c r="T15">
        <v>72.989698911564616</v>
      </c>
      <c r="U15" s="26">
        <f t="shared" si="4"/>
        <v>2189.6909673469386</v>
      </c>
    </row>
    <row r="16" spans="1:21" hidden="1" x14ac:dyDescent="0.25">
      <c r="A16" s="8" t="s">
        <v>7</v>
      </c>
      <c r="B16" s="8" t="s">
        <v>8</v>
      </c>
      <c r="C16" t="s">
        <v>7</v>
      </c>
      <c r="D16" s="8">
        <v>322881301</v>
      </c>
      <c r="E16" s="28" t="s">
        <v>62</v>
      </c>
      <c r="F16" s="28" t="str">
        <f>+VLOOKUP(D16,Sheet3!E:F,2,0)</f>
        <v>A</v>
      </c>
      <c r="G16" s="31">
        <f>VLOOKUP(E16,[2]Sheet1!$C:$D,2,0)</f>
        <v>77.412475000000001</v>
      </c>
      <c r="H16" t="s">
        <v>77</v>
      </c>
      <c r="I16" s="17">
        <v>0</v>
      </c>
      <c r="J16" s="17">
        <v>0</v>
      </c>
      <c r="K16" s="17">
        <v>0</v>
      </c>
      <c r="L16" s="19">
        <v>15</v>
      </c>
      <c r="M16" s="18">
        <f t="shared" si="0"/>
        <v>15</v>
      </c>
      <c r="N16" s="21">
        <v>15</v>
      </c>
      <c r="O16" s="21">
        <v>15</v>
      </c>
      <c r="P16" s="21">
        <v>15</v>
      </c>
      <c r="Q16" s="22">
        <f t="shared" si="1"/>
        <v>45</v>
      </c>
      <c r="R16" s="17">
        <f t="shared" si="2"/>
        <v>15</v>
      </c>
      <c r="S16" s="16">
        <f t="shared" si="3"/>
        <v>1</v>
      </c>
      <c r="T16">
        <v>71.309501001430618</v>
      </c>
      <c r="U16" s="26">
        <f t="shared" si="4"/>
        <v>1069.6425150214593</v>
      </c>
    </row>
    <row r="17" spans="1:21" hidden="1" x14ac:dyDescent="0.25">
      <c r="A17" s="11" t="s">
        <v>7</v>
      </c>
      <c r="B17" s="8" t="s">
        <v>8</v>
      </c>
      <c r="C17" t="s">
        <v>7</v>
      </c>
      <c r="D17" s="8" t="s">
        <v>75</v>
      </c>
      <c r="E17" s="28" t="s">
        <v>76</v>
      </c>
      <c r="F17" s="28" t="str">
        <f>+VLOOKUP(D17,Sheet3!E:F,2,0)</f>
        <v>A</v>
      </c>
      <c r="G17" s="32">
        <f>VLOOKUP(E17,[2]Sheet1!$C:$D,2,0)</f>
        <v>1.6022610000000002</v>
      </c>
      <c r="H17" t="s">
        <v>77</v>
      </c>
      <c r="I17" s="19">
        <v>300</v>
      </c>
      <c r="J17" s="19">
        <v>500</v>
      </c>
      <c r="K17" s="19">
        <v>600</v>
      </c>
      <c r="L17" s="19">
        <v>700</v>
      </c>
      <c r="M17" s="18">
        <f t="shared" si="0"/>
        <v>2100</v>
      </c>
      <c r="N17" s="21">
        <v>760</v>
      </c>
      <c r="O17" s="21">
        <v>760</v>
      </c>
      <c r="P17" s="21">
        <v>760</v>
      </c>
      <c r="Q17" s="22">
        <f t="shared" si="1"/>
        <v>2280</v>
      </c>
      <c r="R17" s="17">
        <f t="shared" si="2"/>
        <v>760</v>
      </c>
      <c r="S17" s="16">
        <f t="shared" si="3"/>
        <v>2.763157894736842</v>
      </c>
      <c r="T17">
        <v>0.81303358333333331</v>
      </c>
      <c r="U17" s="26">
        <f t="shared" si="4"/>
        <v>1707.370525</v>
      </c>
    </row>
    <row r="18" spans="1:21" x14ac:dyDescent="0.25">
      <c r="A18" s="20"/>
      <c r="B18" s="8"/>
      <c r="D18" s="8"/>
      <c r="E18" s="29"/>
      <c r="F18" s="29"/>
      <c r="G18" s="30"/>
      <c r="I18" s="17"/>
      <c r="J18" s="17"/>
      <c r="K18" s="17"/>
      <c r="L18" s="17"/>
      <c r="M18" s="9"/>
      <c r="N18" s="9"/>
      <c r="O18" s="9"/>
      <c r="P18" s="9"/>
      <c r="Q18" s="9"/>
      <c r="R18" s="9"/>
      <c r="S18" s="9"/>
      <c r="T18" s="9"/>
      <c r="U18" s="26">
        <f>SUM(U2:U17)</f>
        <v>101522.67687308813</v>
      </c>
    </row>
    <row r="19" spans="1:21" x14ac:dyDescent="0.25">
      <c r="A19" s="20"/>
      <c r="B19" s="8"/>
      <c r="D19" s="8"/>
      <c r="E19" s="29"/>
      <c r="F19" s="29"/>
      <c r="G19" s="29"/>
      <c r="H19" s="29"/>
      <c r="I19" s="35">
        <v>78</v>
      </c>
      <c r="J19" s="35">
        <v>120</v>
      </c>
      <c r="K19" s="35">
        <v>210</v>
      </c>
      <c r="L19" s="35">
        <v>224</v>
      </c>
      <c r="M19" s="29"/>
      <c r="N19" s="29"/>
      <c r="O19" s="29"/>
      <c r="P19" s="29"/>
      <c r="Q19" s="29"/>
      <c r="R19" s="29"/>
      <c r="S19" s="29"/>
    </row>
    <row r="20" spans="1:21" x14ac:dyDescent="0.25"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1:21" x14ac:dyDescent="0.25"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</sheetData>
  <conditionalFormatting sqref="D1:D1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19"/>
  <sheetViews>
    <sheetView workbookViewId="0">
      <selection activeCell="H11" sqref="H11"/>
    </sheetView>
  </sheetViews>
  <sheetFormatPr baseColWidth="10" defaultColWidth="9.140625" defaultRowHeight="15" x14ac:dyDescent="0.25"/>
  <cols>
    <col min="5" max="5" width="10.28515625" bestFit="1" customWidth="1"/>
  </cols>
  <sheetData>
    <row r="4" spans="5:6" x14ac:dyDescent="0.25">
      <c r="E4" s="33">
        <v>322339901</v>
      </c>
      <c r="F4" s="34" t="s">
        <v>86</v>
      </c>
    </row>
    <row r="5" spans="5:6" x14ac:dyDescent="0.25">
      <c r="E5" s="33">
        <v>322421907</v>
      </c>
      <c r="F5" s="34" t="s">
        <v>87</v>
      </c>
    </row>
    <row r="6" spans="5:6" x14ac:dyDescent="0.25">
      <c r="E6" s="33">
        <v>322422007</v>
      </c>
      <c r="F6" s="34" t="s">
        <v>87</v>
      </c>
    </row>
    <row r="7" spans="5:6" x14ac:dyDescent="0.25">
      <c r="E7" s="33">
        <v>322470204</v>
      </c>
      <c r="F7" s="34" t="s">
        <v>87</v>
      </c>
    </row>
    <row r="8" spans="5:6" x14ac:dyDescent="0.25">
      <c r="E8" s="33">
        <v>322471101</v>
      </c>
      <c r="F8" s="34" t="s">
        <v>88</v>
      </c>
    </row>
    <row r="9" spans="5:6" x14ac:dyDescent="0.25">
      <c r="E9" s="33">
        <v>322561504</v>
      </c>
      <c r="F9" s="34" t="s">
        <v>87</v>
      </c>
    </row>
    <row r="10" spans="5:6" x14ac:dyDescent="0.25">
      <c r="E10" s="33">
        <v>322561604</v>
      </c>
      <c r="F10" s="34" t="s">
        <v>87</v>
      </c>
    </row>
    <row r="11" spans="5:6" x14ac:dyDescent="0.25">
      <c r="E11" s="33">
        <v>322561704</v>
      </c>
      <c r="F11" s="34" t="s">
        <v>87</v>
      </c>
    </row>
    <row r="12" spans="5:6" x14ac:dyDescent="0.25">
      <c r="E12" s="33">
        <v>322561804</v>
      </c>
      <c r="F12" s="34" t="s">
        <v>87</v>
      </c>
    </row>
    <row r="13" spans="5:6" x14ac:dyDescent="0.25">
      <c r="E13" s="33">
        <v>322561903</v>
      </c>
      <c r="F13" s="34" t="s">
        <v>87</v>
      </c>
    </row>
    <row r="14" spans="5:6" x14ac:dyDescent="0.25">
      <c r="E14" s="33">
        <v>322562103</v>
      </c>
      <c r="F14" s="34" t="s">
        <v>86</v>
      </c>
    </row>
    <row r="15" spans="5:6" x14ac:dyDescent="0.25">
      <c r="E15" s="33">
        <v>322562500</v>
      </c>
      <c r="F15" s="34" t="s">
        <v>87</v>
      </c>
    </row>
    <row r="16" spans="5:6" x14ac:dyDescent="0.25">
      <c r="E16" s="33">
        <v>322562600</v>
      </c>
      <c r="F16" s="34" t="s">
        <v>87</v>
      </c>
    </row>
    <row r="17" spans="5:6" x14ac:dyDescent="0.25">
      <c r="E17" s="33">
        <v>322568502</v>
      </c>
      <c r="F17" s="34" t="s">
        <v>87</v>
      </c>
    </row>
    <row r="18" spans="5:6" x14ac:dyDescent="0.25">
      <c r="E18" s="33">
        <v>322881301</v>
      </c>
      <c r="F18" s="34" t="s">
        <v>87</v>
      </c>
    </row>
    <row r="19" spans="5:6" x14ac:dyDescent="0.25">
      <c r="E19" s="34" t="s">
        <v>75</v>
      </c>
      <c r="F19" s="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Novo, Sandra</dc:creator>
  <cp:lastModifiedBy>Ezziouri, Oussama</cp:lastModifiedBy>
  <dcterms:created xsi:type="dcterms:W3CDTF">2018-06-26T07:51:09Z</dcterms:created>
  <dcterms:modified xsi:type="dcterms:W3CDTF">2018-08-15T15:44:43Z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