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hama\Desktop\OSU_DSPG_Team_Delta_2020-master\OSU_DSPG_Team_Delta_2020-master\State of Economic Wellbeing and Determinants of Economic Opportunity\"/>
    </mc:Choice>
  </mc:AlternateContent>
  <xr:revisionPtr revIDLastSave="0" documentId="13_ncr:1_{DF9F47FF-F18E-4164-A5A0-BEB8B072BEA5}" xr6:coauthVersionLast="45" xr6:coauthVersionMax="45" xr10:uidLastSave="{00000000-0000-0000-0000-000000000000}"/>
  <bookViews>
    <workbookView xWindow="28680" yWindow="4575" windowWidth="20730" windowHeight="11160" xr2:uid="{00000000-000D-0000-FFFF-FFFF00000000}"/>
  </bookViews>
  <sheets>
    <sheet name="2018_Tract_Data_StateofEconom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K48" i="1"/>
  <c r="K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9" i="1"/>
  <c r="L8" i="1"/>
  <c r="L7" i="1"/>
  <c r="L6" i="1"/>
  <c r="L5" i="1"/>
  <c r="L4" i="1"/>
  <c r="L3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9" i="1"/>
  <c r="K8" i="1"/>
  <c r="K7" i="1"/>
  <c r="K6" i="1"/>
  <c r="K5" i="1"/>
  <c r="K4" i="1"/>
  <c r="K3" i="1"/>
  <c r="Q48" i="1" l="1"/>
  <c r="J47" i="1"/>
  <c r="D48" i="1"/>
  <c r="D47" i="1"/>
  <c r="E39" i="1" s="1"/>
  <c r="N48" i="1"/>
  <c r="O14" i="1" s="1"/>
  <c r="G48" i="1"/>
  <c r="N47" i="1"/>
  <c r="G47" i="1"/>
  <c r="O22" i="1"/>
  <c r="H6" i="1" l="1"/>
  <c r="Q47" i="1"/>
  <c r="R7" i="1" s="1"/>
  <c r="H34" i="1"/>
  <c r="H9" i="1"/>
  <c r="H46" i="1"/>
  <c r="H38" i="1"/>
  <c r="H26" i="1"/>
  <c r="H18" i="1"/>
  <c r="H14" i="1"/>
  <c r="H5" i="1"/>
  <c r="O30" i="1"/>
  <c r="H45" i="1"/>
  <c r="H37" i="1"/>
  <c r="H29" i="1"/>
  <c r="H21" i="1"/>
  <c r="H13" i="1"/>
  <c r="H4" i="1"/>
  <c r="H40" i="1"/>
  <c r="H32" i="1"/>
  <c r="H24" i="1"/>
  <c r="H16" i="1"/>
  <c r="H3" i="1"/>
  <c r="H42" i="1"/>
  <c r="H30" i="1"/>
  <c r="H22" i="1"/>
  <c r="H41" i="1"/>
  <c r="H33" i="1"/>
  <c r="H25" i="1"/>
  <c r="H17" i="1"/>
  <c r="H8" i="1"/>
  <c r="O6" i="1"/>
  <c r="H44" i="1"/>
  <c r="H36" i="1"/>
  <c r="H28" i="1"/>
  <c r="H20" i="1"/>
  <c r="H12" i="1"/>
  <c r="H7" i="1"/>
  <c r="O38" i="1"/>
  <c r="H43" i="1"/>
  <c r="H39" i="1"/>
  <c r="H35" i="1"/>
  <c r="H31" i="1"/>
  <c r="H27" i="1"/>
  <c r="H23" i="1"/>
  <c r="H19" i="1"/>
  <c r="H15" i="1"/>
  <c r="H11" i="1"/>
  <c r="O43" i="1"/>
  <c r="O7" i="1"/>
  <c r="O16" i="1"/>
  <c r="O24" i="1"/>
  <c r="O32" i="1"/>
  <c r="O11" i="1"/>
  <c r="O18" i="1"/>
  <c r="O26" i="1"/>
  <c r="O36" i="1"/>
  <c r="O3" i="1"/>
  <c r="O12" i="1"/>
  <c r="O20" i="1"/>
  <c r="O28" i="1"/>
  <c r="O40" i="1"/>
  <c r="O44" i="1"/>
  <c r="O4" i="1"/>
  <c r="O9" i="1"/>
  <c r="O13" i="1"/>
  <c r="O17" i="1"/>
  <c r="O21" i="1"/>
  <c r="O25" i="1"/>
  <c r="O29" i="1"/>
  <c r="O33" i="1"/>
  <c r="O37" i="1"/>
  <c r="O41" i="1"/>
  <c r="O45" i="1"/>
  <c r="O42" i="1"/>
  <c r="O34" i="1"/>
  <c r="O46" i="1"/>
  <c r="O5" i="1"/>
  <c r="O8" i="1"/>
  <c r="O15" i="1"/>
  <c r="O19" i="1"/>
  <c r="O23" i="1"/>
  <c r="O27" i="1"/>
  <c r="O31" i="1"/>
  <c r="O35" i="1"/>
  <c r="O39" i="1"/>
  <c r="J48" i="1"/>
  <c r="E45" i="1"/>
  <c r="E31" i="1"/>
  <c r="E29" i="1"/>
  <c r="E37" i="1"/>
  <c r="E23" i="1"/>
  <c r="E20" i="1"/>
  <c r="E16" i="1"/>
  <c r="E25" i="1"/>
  <c r="E33" i="1"/>
  <c r="E41" i="1"/>
  <c r="E15" i="1"/>
  <c r="E27" i="1"/>
  <c r="E35" i="1"/>
  <c r="E43" i="1"/>
  <c r="E4" i="1"/>
  <c r="E6" i="1"/>
  <c r="E11" i="1"/>
  <c r="E13" i="1"/>
  <c r="E19" i="1"/>
  <c r="E46" i="1"/>
  <c r="E44" i="1"/>
  <c r="E42" i="1"/>
  <c r="E40" i="1"/>
  <c r="E38" i="1"/>
  <c r="E36" i="1"/>
  <c r="E34" i="1"/>
  <c r="E32" i="1"/>
  <c r="E30" i="1"/>
  <c r="E28" i="1"/>
  <c r="E26" i="1"/>
  <c r="E24" i="1"/>
  <c r="E8" i="1"/>
  <c r="E14" i="1"/>
  <c r="E21" i="1"/>
  <c r="E22" i="1"/>
  <c r="E3" i="1"/>
  <c r="E5" i="1"/>
  <c r="E7" i="1"/>
  <c r="E9" i="1"/>
  <c r="E12" i="1"/>
  <c r="E17" i="1"/>
  <c r="E18" i="1"/>
  <c r="P42" i="1" l="1"/>
  <c r="T17" i="1"/>
  <c r="T39" i="1"/>
  <c r="T7" i="1"/>
  <c r="T45" i="1"/>
  <c r="T31" i="1"/>
  <c r="P34" i="1"/>
  <c r="T37" i="1"/>
  <c r="R3" i="1"/>
  <c r="R42" i="1"/>
  <c r="R13" i="1"/>
  <c r="R29" i="1"/>
  <c r="R15" i="1"/>
  <c r="R40" i="1"/>
  <c r="R45" i="1"/>
  <c r="R24" i="1"/>
  <c r="R46" i="1"/>
  <c r="R38" i="1"/>
  <c r="R11" i="1"/>
  <c r="R9" i="1"/>
  <c r="R5" i="1"/>
  <c r="R12" i="1"/>
  <c r="R28" i="1"/>
  <c r="R44" i="1"/>
  <c r="R6" i="1"/>
  <c r="R17" i="1"/>
  <c r="R33" i="1"/>
  <c r="R39" i="1"/>
  <c r="R35" i="1"/>
  <c r="R43" i="1"/>
  <c r="R22" i="1"/>
  <c r="R18" i="1"/>
  <c r="R16" i="1"/>
  <c r="R32" i="1"/>
  <c r="R14" i="1"/>
  <c r="R4" i="1"/>
  <c r="R21" i="1"/>
  <c r="R37" i="1"/>
  <c r="R31" i="1"/>
  <c r="R23" i="1"/>
  <c r="R27" i="1"/>
  <c r="R34" i="1"/>
  <c r="R26" i="1"/>
  <c r="R20" i="1"/>
  <c r="R36" i="1"/>
  <c r="T36" i="1" s="1"/>
  <c r="R30" i="1"/>
  <c r="R8" i="1"/>
  <c r="R25" i="1"/>
  <c r="R41" i="1"/>
  <c r="T41" i="1" s="1"/>
  <c r="R19" i="1"/>
  <c r="P22" i="1"/>
  <c r="P26" i="1"/>
  <c r="P43" i="1"/>
  <c r="P8" i="1"/>
  <c r="P17" i="1"/>
  <c r="P12" i="1"/>
  <c r="P16" i="1"/>
  <c r="P23" i="1"/>
  <c r="P29" i="1"/>
  <c r="P13" i="1"/>
  <c r="P15" i="1"/>
  <c r="P7" i="1"/>
  <c r="P27" i="1"/>
  <c r="P33" i="1"/>
  <c r="P44" i="1"/>
  <c r="P18" i="1"/>
  <c r="P35" i="1"/>
  <c r="P45" i="1"/>
  <c r="P40" i="1"/>
  <c r="P24" i="1"/>
  <c r="P5" i="1"/>
  <c r="P39" i="1"/>
  <c r="P11" i="1"/>
  <c r="P30" i="1"/>
  <c r="P3" i="1"/>
  <c r="P19" i="1"/>
  <c r="P46" i="1"/>
  <c r="P41" i="1"/>
  <c r="P25" i="1"/>
  <c r="P9" i="1"/>
  <c r="P6" i="1"/>
  <c r="P32" i="1"/>
  <c r="P14" i="1"/>
  <c r="P31" i="1"/>
  <c r="P38" i="1"/>
  <c r="P36" i="1"/>
  <c r="P28" i="1"/>
  <c r="P37" i="1"/>
  <c r="P21" i="1"/>
  <c r="P4" i="1"/>
  <c r="P20" i="1"/>
  <c r="T46" i="1"/>
  <c r="T42" i="1"/>
  <c r="T38" i="1"/>
  <c r="T34" i="1"/>
  <c r="T30" i="1"/>
  <c r="T26" i="1"/>
  <c r="T22" i="1"/>
  <c r="T18" i="1"/>
  <c r="T14" i="1"/>
  <c r="T6" i="1"/>
  <c r="T33" i="1"/>
  <c r="T29" i="1"/>
  <c r="T25" i="1"/>
  <c r="T21" i="1"/>
  <c r="T9" i="1"/>
  <c r="T13" i="1"/>
  <c r="T8" i="1"/>
  <c r="T4" i="1"/>
  <c r="T5" i="1"/>
  <c r="T28" i="1"/>
  <c r="T27" i="1"/>
  <c r="T32" i="1"/>
  <c r="T40" i="1"/>
  <c r="T16" i="1"/>
  <c r="T19" i="1"/>
  <c r="T12" i="1"/>
  <c r="T15" i="1"/>
  <c r="T35" i="1"/>
  <c r="T44" i="1"/>
  <c r="T24" i="1"/>
  <c r="T3" i="1"/>
  <c r="T20" i="1"/>
  <c r="T23" i="1"/>
  <c r="T43" i="1"/>
  <c r="T11" i="1"/>
  <c r="I44" i="1"/>
  <c r="I7" i="1"/>
  <c r="F9" i="1"/>
  <c r="I36" i="1"/>
  <c r="I28" i="1"/>
  <c r="I24" i="1"/>
  <c r="I37" i="1"/>
  <c r="I45" i="1"/>
  <c r="F21" i="1"/>
  <c r="F6" i="1"/>
  <c r="F18" i="1"/>
  <c r="I23" i="1"/>
  <c r="I31" i="1"/>
  <c r="I39" i="1"/>
  <c r="I19" i="1"/>
  <c r="F13" i="1"/>
  <c r="F4" i="1"/>
  <c r="F19" i="1"/>
  <c r="F11" i="1"/>
  <c r="F37" i="1"/>
  <c r="I9" i="1"/>
  <c r="I16" i="1"/>
  <c r="I3" i="1"/>
  <c r="F25" i="1"/>
  <c r="I40" i="1"/>
  <c r="I32" i="1"/>
  <c r="F5" i="1"/>
  <c r="I15" i="1"/>
  <c r="I29" i="1"/>
  <c r="F14" i="1"/>
  <c r="F30" i="1"/>
  <c r="F38" i="1"/>
  <c r="F46" i="1"/>
  <c r="F16" i="1"/>
  <c r="F39" i="1"/>
  <c r="F35" i="1"/>
  <c r="I12" i="1"/>
  <c r="F41" i="1"/>
  <c r="F31" i="1"/>
  <c r="I13" i="1"/>
  <c r="I8" i="1"/>
  <c r="I4" i="1"/>
  <c r="I18" i="1"/>
  <c r="F24" i="1"/>
  <c r="F32" i="1"/>
  <c r="F40" i="1"/>
  <c r="F45" i="1"/>
  <c r="F27" i="1"/>
  <c r="F33" i="1"/>
  <c r="I5" i="1"/>
  <c r="F23" i="1"/>
  <c r="I46" i="1"/>
  <c r="I42" i="1"/>
  <c r="I38" i="1"/>
  <c r="I34" i="1"/>
  <c r="I30" i="1"/>
  <c r="I26" i="1"/>
  <c r="I21" i="1"/>
  <c r="F17" i="1"/>
  <c r="F12" i="1"/>
  <c r="F7" i="1"/>
  <c r="F3" i="1"/>
  <c r="I14" i="1"/>
  <c r="I25" i="1"/>
  <c r="I33" i="1"/>
  <c r="I41" i="1"/>
  <c r="F8" i="1"/>
  <c r="F26" i="1"/>
  <c r="F34" i="1"/>
  <c r="F42" i="1"/>
  <c r="I20" i="1"/>
  <c r="I11" i="1"/>
  <c r="I6" i="1"/>
  <c r="I27" i="1"/>
  <c r="I35" i="1"/>
  <c r="I43" i="1"/>
  <c r="F22" i="1"/>
  <c r="I17" i="1"/>
  <c r="F28" i="1"/>
  <c r="F36" i="1"/>
  <c r="F44" i="1"/>
  <c r="F29" i="1"/>
  <c r="F43" i="1"/>
  <c r="F15" i="1"/>
  <c r="I22" i="1"/>
  <c r="F20" i="1"/>
  <c r="S11" i="1" l="1"/>
  <c r="S45" i="1"/>
  <c r="S13" i="1"/>
  <c r="S5" i="1"/>
  <c r="S25" i="1"/>
  <c r="S20" i="1"/>
  <c r="S29" i="1"/>
  <c r="S31" i="1"/>
  <c r="S14" i="1"/>
  <c r="S22" i="1"/>
  <c r="S42" i="1"/>
  <c r="S17" i="1"/>
  <c r="S12" i="1"/>
  <c r="S38" i="1"/>
  <c r="S7" i="1"/>
  <c r="S8" i="1"/>
  <c r="S26" i="1"/>
  <c r="S40" i="1"/>
  <c r="S37" i="1"/>
  <c r="S32" i="1"/>
  <c r="S43" i="1"/>
  <c r="S35" i="1"/>
  <c r="S6" i="1"/>
  <c r="S24" i="1"/>
  <c r="S19" i="1"/>
  <c r="S30" i="1"/>
  <c r="S34" i="1"/>
  <c r="S46" i="1"/>
  <c r="S21" i="1"/>
  <c r="S16" i="1"/>
  <c r="S39" i="1"/>
  <c r="S44" i="1"/>
  <c r="S9" i="1"/>
  <c r="S41" i="1"/>
  <c r="S36" i="1"/>
  <c r="S27" i="1"/>
  <c r="S23" i="1"/>
  <c r="S4" i="1"/>
  <c r="S18" i="1"/>
  <c r="S33" i="1"/>
  <c r="S28" i="1"/>
  <c r="S3" i="1"/>
  <c r="S15" i="1"/>
  <c r="M36" i="1"/>
  <c r="M17" i="1"/>
  <c r="M29" i="1"/>
  <c r="M22" i="1"/>
  <c r="M38" i="1"/>
  <c r="M11" i="1"/>
  <c r="M20" i="1"/>
  <c r="M24" i="1"/>
  <c r="M15" i="1"/>
  <c r="M40" i="1"/>
  <c r="M39" i="1"/>
  <c r="M4" i="1"/>
  <c r="M9" i="1"/>
  <c r="M33" i="1"/>
  <c r="M6" i="1"/>
  <c r="M26" i="1"/>
  <c r="M42" i="1"/>
  <c r="M44" i="1"/>
  <c r="M19" i="1"/>
  <c r="M32" i="1"/>
  <c r="M28" i="1"/>
  <c r="M13" i="1"/>
  <c r="M25" i="1"/>
  <c r="M41" i="1"/>
  <c r="M18" i="1"/>
  <c r="M34" i="1"/>
  <c r="M23" i="1"/>
  <c r="M35" i="1"/>
  <c r="M16" i="1"/>
  <c r="M27" i="1"/>
  <c r="M5" i="1"/>
  <c r="M45" i="1"/>
  <c r="M43" i="1"/>
  <c r="M7" i="1"/>
  <c r="M12" i="1"/>
  <c r="M31" i="1"/>
  <c r="M8" i="1"/>
  <c r="M21" i="1"/>
  <c r="M37" i="1"/>
  <c r="M14" i="1"/>
  <c r="M30" i="1"/>
  <c r="M46" i="1"/>
  <c r="U38" i="1" l="1"/>
  <c r="U14" i="1"/>
  <c r="U15" i="1"/>
  <c r="U11" i="1"/>
  <c r="U3" i="1"/>
  <c r="U23" i="1"/>
  <c r="U28" i="1"/>
  <c r="U41" i="1"/>
  <c r="U45" i="1"/>
  <c r="U24" i="1"/>
  <c r="U25" i="1"/>
  <c r="U29" i="1"/>
  <c r="U40" i="1"/>
  <c r="U42" i="1"/>
  <c r="U44" i="1"/>
  <c r="U37" i="1"/>
  <c r="U26" i="1"/>
  <c r="U4" i="1"/>
  <c r="U12" i="1"/>
  <c r="U31" i="1"/>
  <c r="U36" i="1"/>
  <c r="U16" i="1"/>
  <c r="U8" i="1"/>
  <c r="U39" i="1"/>
  <c r="U30" i="1"/>
  <c r="U33" i="1"/>
  <c r="U5" i="1"/>
  <c r="U17" i="1"/>
  <c r="U22" i="1"/>
  <c r="U6" i="1"/>
  <c r="U13" i="1"/>
  <c r="U7" i="1"/>
  <c r="U18" i="1"/>
  <c r="U35" i="1"/>
  <c r="U27" i="1"/>
  <c r="U9" i="1"/>
  <c r="U34" i="1"/>
  <c r="U21" i="1"/>
  <c r="U19" i="1"/>
  <c r="U43" i="1"/>
  <c r="U20" i="1"/>
  <c r="U46" i="1"/>
  <c r="U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<sst xmlns="http://schemas.openxmlformats.org/spreadsheetml/2006/main" count="150" uniqueCount="115">
  <si>
    <t>GEO_ID</t>
  </si>
  <si>
    <t>NAME</t>
  </si>
  <si>
    <t>id_Fix</t>
  </si>
  <si>
    <t>Averagez</t>
  </si>
  <si>
    <t>INDEXoverall</t>
  </si>
  <si>
    <t>id</t>
  </si>
  <si>
    <t>Geographic Area Name</t>
  </si>
  <si>
    <t>1400000US41045970900</t>
  </si>
  <si>
    <t>Census Tract 9709, Malheur County, Oregon</t>
  </si>
  <si>
    <t>1400000US41045970700</t>
  </si>
  <si>
    <t>Census Tract 9707, Malheur County, Oregon</t>
  </si>
  <si>
    <t>1400000US41045970600</t>
  </si>
  <si>
    <t>Census Tract 9706, Malheur County, Oregon</t>
  </si>
  <si>
    <t>1400000US41045970500</t>
  </si>
  <si>
    <t>Census Tract 9705, Malheur County, Oregon</t>
  </si>
  <si>
    <t>1400000US41045970400</t>
  </si>
  <si>
    <t>Census Tract 9704, Malheur County, Oregon</t>
  </si>
  <si>
    <t>1400000US41045970300</t>
  </si>
  <si>
    <t>Census Tract 9703, Malheur County, Oregon</t>
  </si>
  <si>
    <t>1400000US41045970200</t>
  </si>
  <si>
    <t>Census Tract 9702, Malheur County, Oregon</t>
  </si>
  <si>
    <t>1400000US41045940000</t>
  </si>
  <si>
    <t>Census Tract 9400, Malheur County, Oregon</t>
  </si>
  <si>
    <t>na</t>
  </si>
  <si>
    <t>1400000US16087970300</t>
  </si>
  <si>
    <t>Census Tract 9703, Washington County, Idaho</t>
  </si>
  <si>
    <t>1400000US16087970200</t>
  </si>
  <si>
    <t>Census Tract 9702, Washington County, Idaho</t>
  </si>
  <si>
    <t>1400000US16087970100</t>
  </si>
  <si>
    <t>Census Tract 9701, Washington County, Idaho</t>
  </si>
  <si>
    <t>1400000US16075960400</t>
  </si>
  <si>
    <t>Census Tract 9604, Payette County, Idaho</t>
  </si>
  <si>
    <t>1400000US16075960300</t>
  </si>
  <si>
    <t>Census Tract 9603, Payette County, Idaho</t>
  </si>
  <si>
    <t>1400000US16075960200</t>
  </si>
  <si>
    <t>Census Tract 9602, Payette County, Idaho</t>
  </si>
  <si>
    <t>1400000US16075960100</t>
  </si>
  <si>
    <t>Census Tract 9601, Payette County, Idaho</t>
  </si>
  <si>
    <t>1400000US16027022400</t>
  </si>
  <si>
    <t>Census Tract 224, Canyon County, Idaho</t>
  </si>
  <si>
    <t>1400000US16027022300</t>
  </si>
  <si>
    <t>Census Tract 223, Canyon County, Idaho</t>
  </si>
  <si>
    <t>1400000US16027022200</t>
  </si>
  <si>
    <t>Census Tract 222, Canyon County, Idaho</t>
  </si>
  <si>
    <t>1400000US16027022100</t>
  </si>
  <si>
    <t>Census Tract 221, Canyon County, Idaho</t>
  </si>
  <si>
    <t>1400000US16027021904</t>
  </si>
  <si>
    <t>Census Tract 219.04, Canyon County, Idaho</t>
  </si>
  <si>
    <t>1400000US16027021903</t>
  </si>
  <si>
    <t>Census Tract 219.03, Canyon County, Idaho</t>
  </si>
  <si>
    <t>1400000US16027021901</t>
  </si>
  <si>
    <t>Census Tract 219.01, Canyon County, Idaho</t>
  </si>
  <si>
    <t>1400000US16027021800</t>
  </si>
  <si>
    <t>Census Tract 218, Canyon County, Idaho</t>
  </si>
  <si>
    <t>1400000US16027021700</t>
  </si>
  <si>
    <t>Census Tract 217, Canyon County, Idaho</t>
  </si>
  <si>
    <t>1400000US16027021600</t>
  </si>
  <si>
    <t>Census Tract 216, Canyon County, Idaho</t>
  </si>
  <si>
    <t>1400000US16027021500</t>
  </si>
  <si>
    <t>Census Tract 215, Canyon County, Idaho</t>
  </si>
  <si>
    <t>1400000US16027021300</t>
  </si>
  <si>
    <t>Census Tract 213, Canyon County, Idaho</t>
  </si>
  <si>
    <t>1400000US16027021200</t>
  </si>
  <si>
    <t>Census Tract 212, Canyon County, Idaho</t>
  </si>
  <si>
    <t>1400000US16027021100</t>
  </si>
  <si>
    <t>Census Tract 211, Canyon County, Idaho</t>
  </si>
  <si>
    <t>1400000US16027021002</t>
  </si>
  <si>
    <t>Census Tract 210.02, Canyon County, Idaho</t>
  </si>
  <si>
    <t>1400000US16027021001</t>
  </si>
  <si>
    <t>Census Tract 210.01, Canyon County, Idaho</t>
  </si>
  <si>
    <t>1400000US16027020902</t>
  </si>
  <si>
    <t>Census Tract 209.02, Canyon County, Idaho</t>
  </si>
  <si>
    <t>1400000US16027020901</t>
  </si>
  <si>
    <t>Census Tract 209.01, Canyon County, Idaho</t>
  </si>
  <si>
    <t>1400000US16027020700</t>
  </si>
  <si>
    <t>Census Tract 207, Canyon County, Idaho</t>
  </si>
  <si>
    <t>1400000US16027020602</t>
  </si>
  <si>
    <t>Census Tract 206.02, Canyon County, Idaho</t>
  </si>
  <si>
    <t>1400000US16027020601</t>
  </si>
  <si>
    <t>Census Tract 206.01, Canyon County, Idaho</t>
  </si>
  <si>
    <t>1400000US16027020504</t>
  </si>
  <si>
    <t>Census Tract 205.04, Canyon County, Idaho</t>
  </si>
  <si>
    <t>1400000US16027020503</t>
  </si>
  <si>
    <t>Census Tract 205.03, Canyon County, Idaho</t>
  </si>
  <si>
    <t>1400000US16027020501</t>
  </si>
  <si>
    <t>Census Tract 205.01, Canyon County, Idaho</t>
  </si>
  <si>
    <t>1400000US16027020402</t>
  </si>
  <si>
    <t>Census Tract 204.02, Canyon County, Idaho</t>
  </si>
  <si>
    <t>1400000US16027020401</t>
  </si>
  <si>
    <t>Census Tract 204.01, Canyon County, Idaho</t>
  </si>
  <si>
    <t>1400000US16027020300</t>
  </si>
  <si>
    <t>Census Tract 203, Canyon County, Idaho</t>
  </si>
  <si>
    <t>1400000US16027020200</t>
  </si>
  <si>
    <t>Census Tract 202, Canyon County, Idaho</t>
  </si>
  <si>
    <t>1400000US16027020100</t>
  </si>
  <si>
    <t>Census Tract 201, Canyon County, Idaho</t>
  </si>
  <si>
    <t>stdev</t>
  </si>
  <si>
    <t>mean</t>
  </si>
  <si>
    <t>Commutetime</t>
  </si>
  <si>
    <t>Commutetime_z</t>
  </si>
  <si>
    <t>Laborforcepart</t>
  </si>
  <si>
    <t>-</t>
  </si>
  <si>
    <t>Belowpov</t>
  </si>
  <si>
    <t>Workedfull</t>
  </si>
  <si>
    <t>BelowPovSNAP</t>
  </si>
  <si>
    <t>INDEX_Commute</t>
  </si>
  <si>
    <t xml:space="preserve">INDEX_Employment, </t>
  </si>
  <si>
    <t>Laborforcepart_z</t>
  </si>
  <si>
    <t>INDEX_poverty</t>
  </si>
  <si>
    <t>Belowpov_z</t>
  </si>
  <si>
    <t xml:space="preserve">INDEX_Hours, </t>
  </si>
  <si>
    <t>Workedfull_z</t>
  </si>
  <si>
    <t>INDEX_SNAP</t>
  </si>
  <si>
    <t>BelowPovSNAP_z</t>
  </si>
  <si>
    <t>Belowpov_act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</si>
</sst>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B1" workbookViewId="0">
      <selection activeCell="A6" sqref="A1:U4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105</v>
      </c>
      <c r="G1" t="s">
        <v>100</v>
      </c>
      <c r="H1" t="s">
        <v>107</v>
      </c>
      <c r="I1" t="s">
        <v>106</v>
      </c>
      <c r="J1" t="s">
        <v>114</v>
      </c>
      <c r="K1" t="s">
        <v>102</v>
      </c>
      <c r="L1" t="s">
        <v>109</v>
      </c>
      <c r="M1" t="s">
        <v>108</v>
      </c>
      <c r="N1" t="s">
        <v>103</v>
      </c>
      <c r="O1" t="s">
        <v>111</v>
      </c>
      <c r="P1" t="s">
        <v>110</v>
      </c>
      <c r="Q1" t="s">
        <v>104</v>
      </c>
      <c r="R1" t="s">
        <v>113</v>
      </c>
      <c r="S1" t="s">
        <v>112</v>
      </c>
      <c r="T1" t="s">
        <v>3</v>
      </c>
      <c r="U1" t="s">
        <v>4</v>
      </c>
    </row>
    <row r="2" spans="1:21" x14ac:dyDescent="0.25">
      <c r="A2" t="s">
        <v>5</v>
      </c>
      <c r="B2" t="s">
        <v>6</v>
      </c>
      <c r="C2" t="s">
        <v>2</v>
      </c>
      <c r="D2" t="s">
        <v>98</v>
      </c>
      <c r="E2" t="s">
        <v>99</v>
      </c>
      <c r="F2" t="s">
        <v>105</v>
      </c>
      <c r="G2" t="s">
        <v>100</v>
      </c>
      <c r="H2" t="s">
        <v>107</v>
      </c>
      <c r="I2" t="s">
        <v>106</v>
      </c>
      <c r="J2" t="s">
        <v>114</v>
      </c>
      <c r="K2" t="s">
        <v>102</v>
      </c>
      <c r="L2" t="s">
        <v>109</v>
      </c>
      <c r="M2" t="s">
        <v>108</v>
      </c>
      <c r="N2" t="s">
        <v>103</v>
      </c>
      <c r="O2" t="s">
        <v>111</v>
      </c>
      <c r="P2" t="s">
        <v>110</v>
      </c>
      <c r="Q2" t="s">
        <v>104</v>
      </c>
      <c r="R2" t="s">
        <v>113</v>
      </c>
      <c r="S2" t="s">
        <v>112</v>
      </c>
      <c r="T2" t="s">
        <v>3</v>
      </c>
      <c r="U2" t="s">
        <v>4</v>
      </c>
    </row>
    <row r="3" spans="1:21" x14ac:dyDescent="0.25">
      <c r="A3" t="s">
        <v>7</v>
      </c>
      <c r="B3" t="s">
        <v>8</v>
      </c>
      <c r="C3">
        <v>41045970900</v>
      </c>
      <c r="D3" s="2">
        <v>39.636666666666663</v>
      </c>
      <c r="E3" s="1">
        <f>(D3-D$48)/D$47</f>
        <v>0.27893316824743469</v>
      </c>
      <c r="F3">
        <f>MATCH(E3,PERCENTILE(E$3:E$46,{5,4,3,2,1}/5),-1)</f>
        <v>2</v>
      </c>
      <c r="G3">
        <v>24.1</v>
      </c>
      <c r="H3" s="1">
        <f>(G3-G$48)/G$47</f>
        <v>-4.4398779279202234</v>
      </c>
      <c r="I3">
        <f>MATCH(H3,PERCENTILE(H$3:H$46,{5,4,3,2,1}/5),-1)</f>
        <v>5</v>
      </c>
      <c r="J3">
        <v>14.3</v>
      </c>
      <c r="K3">
        <f>100-J3</f>
        <v>85.7</v>
      </c>
      <c r="L3" s="1">
        <f>(K3-J$48)/J$47</f>
        <v>7.6984229253352003</v>
      </c>
      <c r="M3" cm="1">
        <f t="array" ref="M3">MATCH(L3,PERCENTILE(L$3:L$46,{5,4,3,2,1}/5),-1)</f>
        <v>2</v>
      </c>
      <c r="N3">
        <v>27.5</v>
      </c>
      <c r="O3" s="1">
        <f>(N3-N$48)/N$47</f>
        <v>-4.7249388312363862</v>
      </c>
      <c r="P3">
        <f>MATCH(O3,PERCENTILE(O$3:O$46,{5,4,3,2,1}/5),-1)</f>
        <v>5</v>
      </c>
      <c r="Q3">
        <v>29.761904761904763</v>
      </c>
      <c r="R3" s="1">
        <f>(Q3-Q$48)/Q$47</f>
        <v>-0.90786087758825962</v>
      </c>
      <c r="S3">
        <f>MATCH(R3,PERCENTILE(R$3:R$46,{5,4,3,2,1}/5),-1)</f>
        <v>5</v>
      </c>
      <c r="T3">
        <f>AVERAGE(O3+L3+H3+E3+R3)</f>
        <v>-2.0953215431622341</v>
      </c>
      <c r="U3">
        <f>MATCH(T3,PERCENTILE(T$3:T$46,{5,4,3,2,1}/5),-1)</f>
        <v>5</v>
      </c>
    </row>
    <row r="4" spans="1:21" x14ac:dyDescent="0.25">
      <c r="A4" t="s">
        <v>9</v>
      </c>
      <c r="B4" t="s">
        <v>10</v>
      </c>
      <c r="C4">
        <v>41045970700</v>
      </c>
      <c r="D4" s="2">
        <v>39.625</v>
      </c>
      <c r="E4" s="1">
        <f t="shared" ref="E4:E46" si="0">(D4-D$48)/D$47</f>
        <v>8.3679950474277981E-2</v>
      </c>
      <c r="F4">
        <f>MATCH(E4,PERCENTILE(E$3:E$46,{5,4,3,2,1}/5),-1)</f>
        <v>3</v>
      </c>
      <c r="G4">
        <v>57.9</v>
      </c>
      <c r="H4" s="1">
        <f t="shared" ref="H4:H46" si="1">(G4-G$48)/G$47</f>
        <v>-0.13276367051850627</v>
      </c>
      <c r="I4">
        <f>MATCH(H4,PERCENTILE(H$3:H$46,{5,4,3,2,1}/5),-1)</f>
        <v>3</v>
      </c>
      <c r="J4">
        <v>15.1</v>
      </c>
      <c r="K4">
        <f t="shared" ref="K4:K46" si="2">100-J4</f>
        <v>84.9</v>
      </c>
      <c r="L4" s="1">
        <f t="shared" ref="L4:L46" si="3">(K4-J$48)/J$47</f>
        <v>7.607448776028594</v>
      </c>
      <c r="M4">
        <f>MATCH(L4,PERCENTILE(L$3:L$46,{5,4,3,2,1}/5),-1)</f>
        <v>3</v>
      </c>
      <c r="N4">
        <v>58.3</v>
      </c>
      <c r="O4" s="1">
        <f t="shared" ref="O4:O46" si="4">(N4-N$48)/N$47</f>
        <v>0.25374601886264281</v>
      </c>
      <c r="P4">
        <f>MATCH(O4,PERCENTILE(O$3:O$46,{5,4,3,2,1}/5),-1)</f>
        <v>3</v>
      </c>
      <c r="Q4">
        <v>32.038834951456316</v>
      </c>
      <c r="R4" s="1">
        <f t="shared" ref="R4:R9" si="5">(Q4-Q$48)/Q$47</f>
        <v>-0.77865828475148335</v>
      </c>
      <c r="S4">
        <f>MATCH(R4,PERCENTILE(R$3:R$46,{5,4,3,2,1}/5),-1)</f>
        <v>5</v>
      </c>
      <c r="T4">
        <f t="shared" ref="T4:T46" si="6">AVERAGE(O4+L4+H4+E4+R4)</f>
        <v>7.0334527900955255</v>
      </c>
      <c r="U4">
        <f>MATCH(T4,PERCENTILE(T$3:T$46,{5,4,3,2,1}/5),-1)</f>
        <v>4</v>
      </c>
    </row>
    <row r="5" spans="1:21" x14ac:dyDescent="0.25">
      <c r="A5" t="s">
        <v>11</v>
      </c>
      <c r="B5" t="s">
        <v>12</v>
      </c>
      <c r="C5">
        <v>41045970600</v>
      </c>
      <c r="D5" s="2">
        <v>39.64</v>
      </c>
      <c r="E5" s="1">
        <f t="shared" si="0"/>
        <v>0.33471980189699302</v>
      </c>
      <c r="F5">
        <f>MATCH(E5,PERCENTILE(E$3:E$46,{5,4,3,2,1}/5),-1)</f>
        <v>2</v>
      </c>
      <c r="G5">
        <v>54.9</v>
      </c>
      <c r="H5" s="1">
        <f t="shared" si="1"/>
        <v>-0.51505191821688356</v>
      </c>
      <c r="I5">
        <f>MATCH(H5,PERCENTILE(H$3:H$46,{5,4,3,2,1}/5),-1)</f>
        <v>4</v>
      </c>
      <c r="J5">
        <v>21</v>
      </c>
      <c r="K5">
        <f t="shared" si="2"/>
        <v>79</v>
      </c>
      <c r="L5" s="1">
        <f t="shared" si="3"/>
        <v>6.9365144248923718</v>
      </c>
      <c r="M5">
        <f>MATCH(L5,PERCENTILE(L$3:L$46,{5,4,3,2,1}/5),-1)</f>
        <v>4</v>
      </c>
      <c r="N5">
        <v>54.1</v>
      </c>
      <c r="O5" s="1">
        <f t="shared" si="4"/>
        <v>-0.42516555160540598</v>
      </c>
      <c r="P5">
        <f>MATCH(O5,PERCENTILE(O$3:O$46,{5,4,3,2,1}/5),-1)</f>
        <v>4</v>
      </c>
      <c r="Q5">
        <v>60.299625468164798</v>
      </c>
      <c r="R5" s="1">
        <f t="shared" si="5"/>
        <v>0.82497779822164508</v>
      </c>
      <c r="S5">
        <f>MATCH(R5,PERCENTILE(R$3:R$46,{5,4,3,2,1}/5),-1)</f>
        <v>1</v>
      </c>
      <c r="T5">
        <f t="shared" si="6"/>
        <v>7.1559945551887205</v>
      </c>
      <c r="U5">
        <f>MATCH(T5,PERCENTILE(T$3:T$46,{5,4,3,2,1}/5),-1)</f>
        <v>3</v>
      </c>
    </row>
    <row r="6" spans="1:21" x14ac:dyDescent="0.25">
      <c r="A6" t="s">
        <v>13</v>
      </c>
      <c r="B6" t="s">
        <v>14</v>
      </c>
      <c r="C6">
        <v>41045970500</v>
      </c>
      <c r="D6" s="2">
        <v>39.633333333333333</v>
      </c>
      <c r="E6" s="1">
        <f t="shared" si="0"/>
        <v>0.22314653459799533</v>
      </c>
      <c r="F6">
        <f>MATCH(E6,PERCENTILE(E$3:E$46,{5,4,3,2,1}/5),-1)</f>
        <v>3</v>
      </c>
      <c r="G6">
        <v>61</v>
      </c>
      <c r="H6" s="1">
        <f t="shared" si="1"/>
        <v>0.26226751876981708</v>
      </c>
      <c r="I6">
        <f>MATCH(H6,PERCENTILE(H$3:H$46,{5,4,3,2,1}/5),-1)</f>
        <v>3</v>
      </c>
      <c r="J6">
        <v>19.8</v>
      </c>
      <c r="K6">
        <f t="shared" si="2"/>
        <v>80.2</v>
      </c>
      <c r="L6" s="1">
        <f t="shared" si="3"/>
        <v>7.0729756488522817</v>
      </c>
      <c r="M6">
        <f>MATCH(L6,PERCENTILE(L$3:L$46,{5,4,3,2,1}/5),-1)</f>
        <v>4</v>
      </c>
      <c r="N6">
        <v>57.7</v>
      </c>
      <c r="O6" s="1">
        <f t="shared" si="4"/>
        <v>0.15675865165292238</v>
      </c>
      <c r="P6">
        <f>MATCH(O6,PERCENTILE(O$3:O$46,{5,4,3,2,1}/5),-1)</f>
        <v>3</v>
      </c>
      <c r="Q6">
        <v>57.894736842105267</v>
      </c>
      <c r="R6" s="1">
        <f t="shared" si="5"/>
        <v>0.68851430566645144</v>
      </c>
      <c r="S6">
        <f>MATCH(R6,PERCENTILE(R$3:R$46,{5,4,3,2,1}/5),-1)</f>
        <v>2</v>
      </c>
      <c r="T6">
        <f t="shared" si="6"/>
        <v>8.4036626595394672</v>
      </c>
      <c r="U6">
        <f>MATCH(T6,PERCENTILE(T$3:T$46,{5,4,3,2,1}/5),-1)</f>
        <v>3</v>
      </c>
    </row>
    <row r="7" spans="1:21" x14ac:dyDescent="0.25">
      <c r="A7" t="s">
        <v>15</v>
      </c>
      <c r="B7" t="s">
        <v>16</v>
      </c>
      <c r="C7">
        <v>41045970400</v>
      </c>
      <c r="D7" s="2">
        <v>39.674999999999997</v>
      </c>
      <c r="E7" s="1">
        <f t="shared" si="0"/>
        <v>0.92047945521658214</v>
      </c>
      <c r="F7">
        <f>MATCH(E7,PERCENTILE(E$3:E$46,{5,4,3,2,1}/5),-1)</f>
        <v>1</v>
      </c>
      <c r="G7">
        <v>61.5</v>
      </c>
      <c r="H7" s="1">
        <f t="shared" si="1"/>
        <v>0.32598222671954663</v>
      </c>
      <c r="I7">
        <f>MATCH(H7,PERCENTILE(H$3:H$46,{5,4,3,2,1}/5),-1)</f>
        <v>2</v>
      </c>
      <c r="J7">
        <v>35.5</v>
      </c>
      <c r="K7">
        <f t="shared" si="2"/>
        <v>64.5</v>
      </c>
      <c r="L7" s="1">
        <f t="shared" si="3"/>
        <v>5.2876079687101329</v>
      </c>
      <c r="M7">
        <f>MATCH(L7,PERCENTILE(L$3:L$46,{5,4,3,2,1}/5),-1)</f>
        <v>5</v>
      </c>
      <c r="N7">
        <v>56.2</v>
      </c>
      <c r="O7" s="1">
        <f t="shared" si="4"/>
        <v>-8.5709766371381016E-2</v>
      </c>
      <c r="P7">
        <f>MATCH(O7,PERCENTILE(O$3:O$46,{5,4,3,2,1}/5),-1)</f>
        <v>4</v>
      </c>
      <c r="Q7">
        <v>75.447154471544721</v>
      </c>
      <c r="R7" s="1">
        <f t="shared" si="5"/>
        <v>1.6845122851759473</v>
      </c>
      <c r="S7">
        <f>MATCH(R7,PERCENTILE(R$3:R$46,{5,4,3,2,1}/5),-1)</f>
        <v>1</v>
      </c>
      <c r="T7">
        <f t="shared" si="6"/>
        <v>8.1328721694508275</v>
      </c>
      <c r="U7">
        <f>MATCH(T7,PERCENTILE(T$3:T$46,{5,4,3,2,1}/5),-1)</f>
        <v>3</v>
      </c>
    </row>
    <row r="8" spans="1:21" x14ac:dyDescent="0.25">
      <c r="A8" t="s">
        <v>17</v>
      </c>
      <c r="B8" t="s">
        <v>18</v>
      </c>
      <c r="C8">
        <v>41045970300</v>
      </c>
      <c r="D8" s="2">
        <v>39.770000000000003</v>
      </c>
      <c r="E8" s="1">
        <f t="shared" si="0"/>
        <v>2.5103985142271501</v>
      </c>
      <c r="F8">
        <f>MATCH(E8,PERCENTILE(E$3:E$46,{5,4,3,2,1}/5),-1)</f>
        <v>1</v>
      </c>
      <c r="G8">
        <v>52.9</v>
      </c>
      <c r="H8" s="1">
        <f t="shared" si="1"/>
        <v>-0.76991075001580167</v>
      </c>
      <c r="I8">
        <f>MATCH(H8,PERCENTILE(H$3:H$46,{5,4,3,2,1}/5),-1)</f>
        <v>5</v>
      </c>
      <c r="J8">
        <v>25</v>
      </c>
      <c r="K8">
        <f t="shared" si="2"/>
        <v>75</v>
      </c>
      <c r="L8" s="1">
        <f t="shared" si="3"/>
        <v>6.4816436783593403</v>
      </c>
      <c r="M8">
        <f>MATCH(L8,PERCENTILE(L$3:L$46,{5,4,3,2,1}/5),-1)</f>
        <v>5</v>
      </c>
      <c r="N8">
        <v>53</v>
      </c>
      <c r="O8" s="1">
        <f t="shared" si="4"/>
        <v>-0.6029757248232287</v>
      </c>
      <c r="P8">
        <f>MATCH(O8,PERCENTILE(O$3:O$46,{5,4,3,2,1}/5),-1)</f>
        <v>5</v>
      </c>
      <c r="Q8">
        <v>68.219178082191775</v>
      </c>
      <c r="R8" s="1">
        <f t="shared" si="5"/>
        <v>1.274366513139199</v>
      </c>
      <c r="S8">
        <f>MATCH(R8,PERCENTILE(R$3:R$46,{5,4,3,2,1}/5),-1)</f>
        <v>1</v>
      </c>
      <c r="T8">
        <f t="shared" si="6"/>
        <v>8.8935222308866582</v>
      </c>
      <c r="U8">
        <f>MATCH(T8,PERCENTILE(T$3:T$46,{5,4,3,2,1}/5),-1)</f>
        <v>2</v>
      </c>
    </row>
    <row r="9" spans="1:21" x14ac:dyDescent="0.25">
      <c r="A9" t="s">
        <v>19</v>
      </c>
      <c r="B9" t="s">
        <v>20</v>
      </c>
      <c r="C9">
        <v>41045970200</v>
      </c>
      <c r="D9" s="2">
        <v>39.733333333333334</v>
      </c>
      <c r="E9" s="1">
        <f t="shared" si="0"/>
        <v>1.8967455440827226</v>
      </c>
      <c r="F9">
        <f>MATCH(E9,PERCENTILE(E$3:E$46,{5,4,3,2,1}/5),-1)</f>
        <v>1</v>
      </c>
      <c r="G9">
        <v>55.1</v>
      </c>
      <c r="H9" s="1">
        <f t="shared" si="1"/>
        <v>-0.48956603503699136</v>
      </c>
      <c r="I9">
        <f>MATCH(H9,PERCENTILE(H$3:H$46,{5,4,3,2,1}/5),-1)</f>
        <v>4</v>
      </c>
      <c r="J9">
        <v>21.1</v>
      </c>
      <c r="K9">
        <f t="shared" si="2"/>
        <v>78.900000000000006</v>
      </c>
      <c r="L9" s="1">
        <f t="shared" si="3"/>
        <v>6.9251426562290472</v>
      </c>
      <c r="M9">
        <f>MATCH(L9,PERCENTILE(L$3:L$46,{5,4,3,2,1}/5),-1)</f>
        <v>4</v>
      </c>
      <c r="N9">
        <v>57.2</v>
      </c>
      <c r="O9" s="1">
        <f t="shared" si="4"/>
        <v>7.5935845644821254E-2</v>
      </c>
      <c r="P9">
        <f>MATCH(O9,PERCENTILE(O$3:O$46,{5,4,3,2,1}/5),-1)</f>
        <v>3</v>
      </c>
      <c r="Q9">
        <v>59.609120521172642</v>
      </c>
      <c r="R9" s="1">
        <f t="shared" si="5"/>
        <v>0.7857956441409446</v>
      </c>
      <c r="S9">
        <f>MATCH(R9,PERCENTILE(R$3:R$46,{5,4,3,2,1}/5),-1)</f>
        <v>2</v>
      </c>
      <c r="T9">
        <f t="shared" si="6"/>
        <v>9.1940536550605447</v>
      </c>
      <c r="U9">
        <f>MATCH(T9,PERCENTILE(T$3:T$46,{5,4,3,2,1}/5),-1)</f>
        <v>1</v>
      </c>
    </row>
    <row r="10" spans="1:21" x14ac:dyDescent="0.25">
      <c r="A10" t="s">
        <v>21</v>
      </c>
      <c r="B10" t="s">
        <v>22</v>
      </c>
      <c r="C10">
        <v>41045940000</v>
      </c>
      <c r="D10" s="2" t="s">
        <v>23</v>
      </c>
      <c r="E10" s="1" t="s">
        <v>23</v>
      </c>
      <c r="F10" t="s">
        <v>23</v>
      </c>
      <c r="G10" t="s">
        <v>101</v>
      </c>
      <c r="H10" s="1" t="s">
        <v>23</v>
      </c>
      <c r="I10" t="s">
        <v>23</v>
      </c>
      <c r="J10" t="s">
        <v>101</v>
      </c>
      <c r="K10" t="s">
        <v>23</v>
      </c>
      <c r="L10" s="1" t="s">
        <v>23</v>
      </c>
      <c r="M10" t="s">
        <v>23</v>
      </c>
      <c r="N10" t="s">
        <v>23</v>
      </c>
      <c r="O10" s="1" t="s">
        <v>23</v>
      </c>
      <c r="P10" t="s">
        <v>23</v>
      </c>
      <c r="Q10" t="s">
        <v>23</v>
      </c>
      <c r="R10" s="1" t="s">
        <v>23</v>
      </c>
      <c r="S10" t="s">
        <v>23</v>
      </c>
      <c r="T10" t="s">
        <v>23</v>
      </c>
      <c r="U10" t="s">
        <v>23</v>
      </c>
    </row>
    <row r="11" spans="1:21" x14ac:dyDescent="0.25">
      <c r="A11" t="s">
        <v>24</v>
      </c>
      <c r="B11" t="s">
        <v>25</v>
      </c>
      <c r="C11">
        <v>16087970300</v>
      </c>
      <c r="D11" s="2">
        <v>39.674999999999997</v>
      </c>
      <c r="E11" s="1">
        <f t="shared" si="0"/>
        <v>0.92047945521658214</v>
      </c>
      <c r="F11">
        <f>MATCH(E11,PERCENTILE(E$3:E$46,{5,4,3,2,1}/5),-1)</f>
        <v>1</v>
      </c>
      <c r="G11">
        <v>52.6</v>
      </c>
      <c r="H11" s="1">
        <f t="shared" si="1"/>
        <v>-0.80813957478563903</v>
      </c>
      <c r="I11">
        <f>MATCH(H11,PERCENTILE(H$3:H$46,{5,4,3,2,1}/5),-1)</f>
        <v>5</v>
      </c>
      <c r="J11">
        <v>15.1</v>
      </c>
      <c r="K11">
        <f t="shared" si="2"/>
        <v>84.9</v>
      </c>
      <c r="L11" s="1">
        <f t="shared" si="3"/>
        <v>7.607448776028594</v>
      </c>
      <c r="M11">
        <f>MATCH(L11,PERCENTILE(L$3:L$46,{5,4,3,2,1}/5),-1)</f>
        <v>3</v>
      </c>
      <c r="N11">
        <v>55.7</v>
      </c>
      <c r="O11" s="1">
        <f t="shared" si="4"/>
        <v>-0.16653257237948213</v>
      </c>
      <c r="P11">
        <f>MATCH(O11,PERCENTILE(O$3:O$46,{5,4,3,2,1}/5),-1)</f>
        <v>4</v>
      </c>
      <c r="Q11">
        <v>52.611940298507463</v>
      </c>
      <c r="R11" s="1">
        <f t="shared" ref="R11:R46" si="7">(Q11-Q$48)/Q$47</f>
        <v>0.38874621703812751</v>
      </c>
      <c r="S11">
        <f>MATCH(R11,PERCENTILE(R$3:R$46,{5,4,3,2,1}/5),-1)</f>
        <v>2</v>
      </c>
      <c r="T11">
        <f t="shared" si="6"/>
        <v>7.9420023011181824</v>
      </c>
      <c r="U11">
        <f>MATCH(T11,PERCENTILE(T$3:T$46,{5,4,3,2,1}/5),-1)</f>
        <v>3</v>
      </c>
    </row>
    <row r="12" spans="1:21" x14ac:dyDescent="0.25">
      <c r="A12" t="s">
        <v>26</v>
      </c>
      <c r="B12" t="s">
        <v>27</v>
      </c>
      <c r="C12">
        <v>16087970200</v>
      </c>
      <c r="D12" s="2">
        <v>39.676666666666669</v>
      </c>
      <c r="E12" s="1">
        <f t="shared" si="0"/>
        <v>0.94837277204142068</v>
      </c>
      <c r="F12">
        <f>MATCH(E12,PERCENTILE(E$3:E$46,{5,4,3,2,1}/5),-1)</f>
        <v>1</v>
      </c>
      <c r="G12">
        <v>55.7</v>
      </c>
      <c r="H12" s="1">
        <f t="shared" si="1"/>
        <v>-0.41310838549731571</v>
      </c>
      <c r="I12">
        <f>MATCH(H12,PERCENTILE(H$3:H$46,{5,4,3,2,1}/5),-1)</f>
        <v>4</v>
      </c>
      <c r="J12">
        <v>15.5</v>
      </c>
      <c r="K12">
        <f t="shared" si="2"/>
        <v>84.5</v>
      </c>
      <c r="L12" s="1">
        <f t="shared" si="3"/>
        <v>7.5619617013752904</v>
      </c>
      <c r="M12">
        <f>MATCH(L12,PERCENTILE(L$3:L$46,{5,4,3,2,1}/5),-1)</f>
        <v>3</v>
      </c>
      <c r="N12">
        <v>62.1</v>
      </c>
      <c r="O12" s="1">
        <f t="shared" si="4"/>
        <v>0.86799934452421212</v>
      </c>
      <c r="P12">
        <f>MATCH(O12,PERCENTILE(O$3:O$46,{5,4,3,2,1}/5),-1)</f>
        <v>1</v>
      </c>
      <c r="Q12">
        <v>47.346938775510203</v>
      </c>
      <c r="R12" s="1">
        <f t="shared" si="7"/>
        <v>8.9987892701974145E-2</v>
      </c>
      <c r="S12">
        <f>MATCH(R12,PERCENTILE(R$3:R$46,{5,4,3,2,1}/5),-1)</f>
        <v>3</v>
      </c>
      <c r="T12">
        <f t="shared" si="6"/>
        <v>9.0552133251455817</v>
      </c>
      <c r="U12">
        <f>MATCH(T12,PERCENTILE(T$3:T$46,{5,4,3,2,1}/5),-1)</f>
        <v>1</v>
      </c>
    </row>
    <row r="13" spans="1:21" x14ac:dyDescent="0.25">
      <c r="A13" t="s">
        <v>28</v>
      </c>
      <c r="B13" t="s">
        <v>29</v>
      </c>
      <c r="C13">
        <v>16087970100</v>
      </c>
      <c r="D13" s="2">
        <v>39.646666666666668</v>
      </c>
      <c r="E13" s="1">
        <f t="shared" si="0"/>
        <v>0.44629306919599065</v>
      </c>
      <c r="F13">
        <f>MATCH(E13,PERCENTILE(E$3:E$46,{5,4,3,2,1}/5),-1)</f>
        <v>2</v>
      </c>
      <c r="G13">
        <v>52.3</v>
      </c>
      <c r="H13" s="1">
        <f t="shared" si="1"/>
        <v>-0.84636839955547738</v>
      </c>
      <c r="I13">
        <f>MATCH(H13,PERCENTILE(H$3:H$46,{5,4,3,2,1}/5),-1)</f>
        <v>5</v>
      </c>
      <c r="J13">
        <v>17.899999999999999</v>
      </c>
      <c r="K13">
        <f t="shared" si="2"/>
        <v>82.1</v>
      </c>
      <c r="L13" s="1">
        <f t="shared" si="3"/>
        <v>7.2890392534554707</v>
      </c>
      <c r="M13">
        <f>MATCH(L13,PERCENTILE(L$3:L$46,{5,4,3,2,1}/5),-1)</f>
        <v>3</v>
      </c>
      <c r="N13">
        <v>52.9</v>
      </c>
      <c r="O13" s="1">
        <f t="shared" si="4"/>
        <v>-0.61914028602484916</v>
      </c>
      <c r="P13">
        <f>MATCH(O13,PERCENTILE(O$3:O$46,{5,4,3,2,1}/5),-1)</f>
        <v>5</v>
      </c>
      <c r="Q13">
        <v>35.185185185185183</v>
      </c>
      <c r="R13" s="1">
        <f t="shared" si="7"/>
        <v>-0.60012114292965557</v>
      </c>
      <c r="S13">
        <f>MATCH(R13,PERCENTILE(R$3:R$46,{5,4,3,2,1}/5),-1)</f>
        <v>4</v>
      </c>
      <c r="T13">
        <f t="shared" si="6"/>
        <v>5.6697024941414798</v>
      </c>
      <c r="U13">
        <f>MATCH(T13,PERCENTILE(T$3:T$46,{5,4,3,2,1}/5),-1)</f>
        <v>4</v>
      </c>
    </row>
    <row r="14" spans="1:21" x14ac:dyDescent="0.25">
      <c r="A14" t="s">
        <v>30</v>
      </c>
      <c r="B14" t="s">
        <v>31</v>
      </c>
      <c r="C14">
        <v>16075960400</v>
      </c>
      <c r="D14" s="2">
        <v>39.636666666666663</v>
      </c>
      <c r="E14" s="1">
        <f t="shared" si="0"/>
        <v>0.27893316824743469</v>
      </c>
      <c r="F14">
        <f>MATCH(E14,PERCENTILE(E$3:E$46,{5,4,3,2,1}/5),-1)</f>
        <v>2</v>
      </c>
      <c r="G14">
        <v>61</v>
      </c>
      <c r="H14" s="1">
        <f t="shared" si="1"/>
        <v>0.26226751876981708</v>
      </c>
      <c r="I14">
        <f>MATCH(H14,PERCENTILE(H$3:H$46,{5,4,3,2,1}/5),-1)</f>
        <v>3</v>
      </c>
      <c r="J14">
        <v>17.100000000000001</v>
      </c>
      <c r="K14">
        <f t="shared" si="2"/>
        <v>82.9</v>
      </c>
      <c r="L14" s="1">
        <f t="shared" si="3"/>
        <v>7.3800134027620787</v>
      </c>
      <c r="M14">
        <f>MATCH(L14,PERCENTILE(L$3:L$46,{5,4,3,2,1}/5),-1)</f>
        <v>3</v>
      </c>
      <c r="N14">
        <v>61</v>
      </c>
      <c r="O14" s="1">
        <f t="shared" si="4"/>
        <v>0.69018917130638935</v>
      </c>
      <c r="P14">
        <f>MATCH(O14,PERCENTILE(O$3:O$46,{5,4,3,2,1}/5),-1)</f>
        <v>2</v>
      </c>
      <c r="Q14">
        <v>51.272727272727266</v>
      </c>
      <c r="R14" s="1">
        <f t="shared" si="7"/>
        <v>0.31275363892326463</v>
      </c>
      <c r="S14">
        <f>MATCH(R14,PERCENTILE(R$3:R$46,{5,4,3,2,1}/5),-1)</f>
        <v>3</v>
      </c>
      <c r="T14">
        <f t="shared" si="6"/>
        <v>8.9241569000089846</v>
      </c>
      <c r="U14">
        <f>MATCH(T14,PERCENTILE(T$3:T$46,{5,4,3,2,1}/5),-1)</f>
        <v>2</v>
      </c>
    </row>
    <row r="15" spans="1:21" x14ac:dyDescent="0.25">
      <c r="A15" t="s">
        <v>32</v>
      </c>
      <c r="B15" t="s">
        <v>33</v>
      </c>
      <c r="C15">
        <v>16075960300</v>
      </c>
      <c r="D15" s="2">
        <v>39.658333333333331</v>
      </c>
      <c r="E15" s="1">
        <f t="shared" si="0"/>
        <v>0.64154628696914739</v>
      </c>
      <c r="F15">
        <f>MATCH(E15,PERCENTILE(E$3:E$46,{5,4,3,2,1}/5),-1)</f>
        <v>2</v>
      </c>
      <c r="G15">
        <v>57.8</v>
      </c>
      <c r="H15" s="1">
        <f t="shared" si="1"/>
        <v>-0.14550661210845237</v>
      </c>
      <c r="I15">
        <f>MATCH(H15,PERCENTILE(H$3:H$46,{5,4,3,2,1}/5),-1)</f>
        <v>3</v>
      </c>
      <c r="J15">
        <v>13</v>
      </c>
      <c r="K15">
        <f t="shared" si="2"/>
        <v>87</v>
      </c>
      <c r="L15" s="1">
        <f t="shared" si="3"/>
        <v>7.8462559179584348</v>
      </c>
      <c r="M15">
        <f>MATCH(L15,PERCENTILE(L$3:L$46,{5,4,3,2,1}/5),-1)</f>
        <v>2</v>
      </c>
      <c r="N15">
        <v>58.9</v>
      </c>
      <c r="O15" s="1">
        <f t="shared" si="4"/>
        <v>0.35073338607236437</v>
      </c>
      <c r="P15">
        <f>MATCH(O15,PERCENTILE(O$3:O$46,{5,4,3,2,1}/5),-1)</f>
        <v>2</v>
      </c>
      <c r="Q15">
        <v>44.382022471910112</v>
      </c>
      <c r="R15" s="1">
        <f t="shared" si="7"/>
        <v>-7.8253925043263797E-2</v>
      </c>
      <c r="S15">
        <f>MATCH(R15,PERCENTILE(R$3:R$46,{5,4,3,2,1}/5),-1)</f>
        <v>3</v>
      </c>
      <c r="T15">
        <f t="shared" si="6"/>
        <v>8.6147750538482306</v>
      </c>
      <c r="U15">
        <f>MATCH(T15,PERCENTILE(T$3:T$46,{5,4,3,2,1}/5),-1)</f>
        <v>2</v>
      </c>
    </row>
    <row r="16" spans="1:21" x14ac:dyDescent="0.25">
      <c r="A16" t="s">
        <v>34</v>
      </c>
      <c r="B16" t="s">
        <v>35</v>
      </c>
      <c r="C16">
        <v>16075960200</v>
      </c>
      <c r="D16" s="2">
        <v>39.729999999999997</v>
      </c>
      <c r="E16" s="1">
        <f t="shared" si="0"/>
        <v>1.8409589104331643</v>
      </c>
      <c r="F16">
        <f>MATCH(E16,PERCENTILE(E$3:E$46,{5,4,3,2,1}/5),-1)</f>
        <v>1</v>
      </c>
      <c r="G16">
        <v>58.4</v>
      </c>
      <c r="H16" s="1">
        <f t="shared" si="1"/>
        <v>-6.9048962568776726E-2</v>
      </c>
      <c r="I16">
        <f>MATCH(H16,PERCENTILE(H$3:H$46,{5,4,3,2,1}/5),-1)</f>
        <v>3</v>
      </c>
      <c r="J16">
        <v>15.7</v>
      </c>
      <c r="K16">
        <f t="shared" si="2"/>
        <v>84.3</v>
      </c>
      <c r="L16" s="1">
        <f t="shared" si="3"/>
        <v>7.5392181640486386</v>
      </c>
      <c r="M16">
        <f>MATCH(L16,PERCENTILE(L$3:L$46,{5,4,3,2,1}/5),-1)</f>
        <v>3</v>
      </c>
      <c r="N16">
        <v>57.7</v>
      </c>
      <c r="O16" s="1">
        <f t="shared" si="4"/>
        <v>0.15675865165292238</v>
      </c>
      <c r="P16">
        <f>MATCH(O16,PERCENTILE(O$3:O$46,{5,4,3,2,1}/5),-1)</f>
        <v>3</v>
      </c>
      <c r="Q16">
        <v>46.825396825396822</v>
      </c>
      <c r="R16" s="1">
        <f t="shared" si="7"/>
        <v>6.0393409508324274E-2</v>
      </c>
      <c r="S16">
        <f>MATCH(R16,PERCENTILE(R$3:R$46,{5,4,3,2,1}/5),-1)</f>
        <v>3</v>
      </c>
      <c r="T16">
        <f t="shared" si="6"/>
        <v>9.5282801730742719</v>
      </c>
      <c r="U16">
        <f>MATCH(T16,PERCENTILE(T$3:T$46,{5,4,3,2,1}/5),-1)</f>
        <v>1</v>
      </c>
    </row>
    <row r="17" spans="1:21" x14ac:dyDescent="0.25">
      <c r="A17" t="s">
        <v>36</v>
      </c>
      <c r="B17" t="s">
        <v>37</v>
      </c>
      <c r="C17">
        <v>16075960100</v>
      </c>
      <c r="D17" s="2">
        <v>39.703333333333333</v>
      </c>
      <c r="E17" s="1">
        <f t="shared" si="0"/>
        <v>1.3946658412372925</v>
      </c>
      <c r="F17">
        <f>MATCH(E17,PERCENTILE(E$3:E$46,{5,4,3,2,1}/5),-1)</f>
        <v>1</v>
      </c>
      <c r="G17">
        <v>62.1</v>
      </c>
      <c r="H17" s="1">
        <f t="shared" si="1"/>
        <v>0.40243987625922228</v>
      </c>
      <c r="I17">
        <f>MATCH(H17,PERCENTILE(H$3:H$46,{5,4,3,2,1}/5),-1)</f>
        <v>2</v>
      </c>
      <c r="J17">
        <v>10.3</v>
      </c>
      <c r="K17">
        <f t="shared" si="2"/>
        <v>89.7</v>
      </c>
      <c r="L17" s="1">
        <f t="shared" si="3"/>
        <v>8.1532936718682318</v>
      </c>
      <c r="M17">
        <f>MATCH(L17,PERCENTILE(L$3:L$46,{5,4,3,2,1}/5),-1)</f>
        <v>2</v>
      </c>
      <c r="N17">
        <v>62.4</v>
      </c>
      <c r="O17" s="1">
        <f t="shared" si="4"/>
        <v>0.9164930281290723</v>
      </c>
      <c r="P17">
        <f>MATCH(O17,PERCENTILE(O$3:O$46,{5,4,3,2,1}/5),-1)</f>
        <v>1</v>
      </c>
      <c r="Q17">
        <v>14.880952380952381</v>
      </c>
      <c r="R17" s="1">
        <f t="shared" si="7"/>
        <v>-1.7522686861027226</v>
      </c>
      <c r="S17">
        <f>MATCH(R17,PERCENTILE(R$3:R$46,{5,4,3,2,1}/5),-1)</f>
        <v>5</v>
      </c>
      <c r="T17">
        <f t="shared" si="6"/>
        <v>9.1146237313910969</v>
      </c>
      <c r="U17">
        <f>MATCH(T17,PERCENTILE(T$3:T$46,{5,4,3,2,1}/5),-1)</f>
        <v>1</v>
      </c>
    </row>
    <row r="18" spans="1:21" x14ac:dyDescent="0.25">
      <c r="A18" t="s">
        <v>38</v>
      </c>
      <c r="B18" t="s">
        <v>39</v>
      </c>
      <c r="C18">
        <v>16027022400</v>
      </c>
      <c r="D18" s="2">
        <v>39.556666666666665</v>
      </c>
      <c r="E18" s="1">
        <f t="shared" si="0"/>
        <v>-1.0599460393402995</v>
      </c>
      <c r="F18">
        <f>MATCH(E18,PERCENTILE(E$3:E$46,{5,4,3,2,1}/5),-1)</f>
        <v>5</v>
      </c>
      <c r="G18">
        <v>53.8</v>
      </c>
      <c r="H18" s="1">
        <f t="shared" si="1"/>
        <v>-0.65522427570628872</v>
      </c>
      <c r="I18">
        <f>MATCH(H18,PERCENTILE(H$3:H$46,{5,4,3,2,1}/5),-1)</f>
        <v>5</v>
      </c>
      <c r="J18">
        <v>8.9</v>
      </c>
      <c r="K18">
        <f t="shared" si="2"/>
        <v>91.1</v>
      </c>
      <c r="L18" s="1">
        <f t="shared" si="3"/>
        <v>8.3124984331547918</v>
      </c>
      <c r="M18">
        <f>MATCH(L18,PERCENTILE(L$3:L$46,{5,4,3,2,1}/5),-1)</f>
        <v>1</v>
      </c>
      <c r="N18">
        <v>53.1</v>
      </c>
      <c r="O18" s="1">
        <f t="shared" si="4"/>
        <v>-0.58681116362160823</v>
      </c>
      <c r="P18">
        <f>MATCH(O18,PERCENTILE(O$3:O$46,{5,4,3,2,1}/5),-1)</f>
        <v>5</v>
      </c>
      <c r="Q18">
        <v>20.138888888888889</v>
      </c>
      <c r="R18" s="1">
        <f t="shared" si="7"/>
        <v>-1.4539112604276123</v>
      </c>
      <c r="S18">
        <f>MATCH(R18,PERCENTILE(R$3:R$46,{5,4,3,2,1}/5),-1)</f>
        <v>5</v>
      </c>
      <c r="T18">
        <f t="shared" si="6"/>
        <v>4.556605694058983</v>
      </c>
      <c r="U18">
        <f>MATCH(T18,PERCENTILE(T$3:T$46,{5,4,3,2,1}/5),-1)</f>
        <v>5</v>
      </c>
    </row>
    <row r="19" spans="1:21" x14ac:dyDescent="0.25">
      <c r="A19" t="s">
        <v>40</v>
      </c>
      <c r="B19" t="s">
        <v>41</v>
      </c>
      <c r="C19">
        <v>16027022300</v>
      </c>
      <c r="D19" s="2">
        <v>39.57</v>
      </c>
      <c r="E19" s="1">
        <f t="shared" si="0"/>
        <v>-0.83679950474230413</v>
      </c>
      <c r="F19">
        <f>MATCH(E19,PERCENTILE(E$3:E$46,{5,4,3,2,1}/5),-1)</f>
        <v>5</v>
      </c>
      <c r="G19">
        <v>54.7</v>
      </c>
      <c r="H19" s="1">
        <f t="shared" si="1"/>
        <v>-0.54053780139677476</v>
      </c>
      <c r="I19">
        <f>MATCH(H19,PERCENTILE(H$3:H$46,{5,4,3,2,1}/5),-1)</f>
        <v>5</v>
      </c>
      <c r="J19">
        <v>7.5</v>
      </c>
      <c r="K19">
        <f t="shared" si="2"/>
        <v>92.5</v>
      </c>
      <c r="L19" s="1">
        <f t="shared" si="3"/>
        <v>8.4717031944413534</v>
      </c>
      <c r="M19">
        <f>MATCH(L19,PERCENTILE(L$3:L$46,{5,4,3,2,1}/5),-1)</f>
        <v>1</v>
      </c>
      <c r="N19">
        <v>56.4</v>
      </c>
      <c r="O19" s="1">
        <f t="shared" si="4"/>
        <v>-5.3380643968141246E-2</v>
      </c>
      <c r="P19">
        <f>MATCH(O19,PERCENTILE(O$3:O$46,{5,4,3,2,1}/5),-1)</f>
        <v>3</v>
      </c>
      <c r="Q19">
        <v>36.363636363636367</v>
      </c>
      <c r="R19" s="1">
        <f t="shared" si="7"/>
        <v>-0.53325086799275234</v>
      </c>
      <c r="S19">
        <f>MATCH(R19,PERCENTILE(R$3:R$46,{5,4,3,2,1}/5),-1)</f>
        <v>4</v>
      </c>
      <c r="T19">
        <f t="shared" si="6"/>
        <v>6.5077343763413804</v>
      </c>
      <c r="U19">
        <f>MATCH(T19,PERCENTILE(T$3:T$46,{5,4,3,2,1}/5),-1)</f>
        <v>4</v>
      </c>
    </row>
    <row r="20" spans="1:21" x14ac:dyDescent="0.25">
      <c r="A20" t="s">
        <v>42</v>
      </c>
      <c r="B20" t="s">
        <v>43</v>
      </c>
      <c r="C20">
        <v>16027022200</v>
      </c>
      <c r="D20" s="2">
        <v>39.598333333333336</v>
      </c>
      <c r="E20" s="1">
        <f t="shared" si="0"/>
        <v>-0.3626131187215938</v>
      </c>
      <c r="F20">
        <f>MATCH(E20,PERCENTILE(E$3:E$46,{5,4,3,2,1}/5),-1)</f>
        <v>4</v>
      </c>
      <c r="G20">
        <v>57.4</v>
      </c>
      <c r="H20" s="1">
        <f t="shared" si="1"/>
        <v>-0.19647837846823582</v>
      </c>
      <c r="I20">
        <f>MATCH(H20,PERCENTILE(H$3:H$46,{5,4,3,2,1}/5),-1)</f>
        <v>4</v>
      </c>
      <c r="J20">
        <v>13.1</v>
      </c>
      <c r="K20">
        <f t="shared" si="2"/>
        <v>86.9</v>
      </c>
      <c r="L20" s="1">
        <f t="shared" si="3"/>
        <v>7.8348841492951102</v>
      </c>
      <c r="M20">
        <f>MATCH(L20,PERCENTILE(L$3:L$46,{5,4,3,2,1}/5),-1)</f>
        <v>2</v>
      </c>
      <c r="N20">
        <v>58.5</v>
      </c>
      <c r="O20" s="1">
        <f t="shared" si="4"/>
        <v>0.28607514126588374</v>
      </c>
      <c r="P20">
        <f>MATCH(O20,PERCENTILE(O$3:O$46,{5,4,3,2,1}/5),-1)</f>
        <v>2</v>
      </c>
      <c r="Q20">
        <v>47.663551401869157</v>
      </c>
      <c r="R20" s="1">
        <f t="shared" si="7"/>
        <v>0.10795382439287723</v>
      </c>
      <c r="S20">
        <f>MATCH(R20,PERCENTILE(R$3:R$46,{5,4,3,2,1}/5),-1)</f>
        <v>3</v>
      </c>
      <c r="T20">
        <f t="shared" si="6"/>
        <v>7.6698216177640397</v>
      </c>
      <c r="U20">
        <f>MATCH(T20,PERCENTILE(T$3:T$46,{5,4,3,2,1}/5),-1)</f>
        <v>3</v>
      </c>
    </row>
    <row r="21" spans="1:21" x14ac:dyDescent="0.25">
      <c r="A21" t="s">
        <v>44</v>
      </c>
      <c r="B21" t="s">
        <v>45</v>
      </c>
      <c r="C21">
        <v>16027022100</v>
      </c>
      <c r="D21" s="2">
        <v>39.520000000000003</v>
      </c>
      <c r="E21" s="1">
        <f t="shared" si="0"/>
        <v>-1.6735990094846083</v>
      </c>
      <c r="F21">
        <f>MATCH(E21,PERCENTILE(E$3:E$46,{5,4,3,2,1}/5),-1)</f>
        <v>5</v>
      </c>
      <c r="G21">
        <v>57.5</v>
      </c>
      <c r="H21" s="1">
        <f t="shared" si="1"/>
        <v>-0.18373543687828972</v>
      </c>
      <c r="I21">
        <f>MATCH(H21,PERCENTILE(H$3:H$46,{5,4,3,2,1}/5),-1)</f>
        <v>3</v>
      </c>
      <c r="J21">
        <v>15.5</v>
      </c>
      <c r="K21">
        <f t="shared" si="2"/>
        <v>84.5</v>
      </c>
      <c r="L21" s="1">
        <f t="shared" si="3"/>
        <v>7.5619617013752904</v>
      </c>
      <c r="M21">
        <f>MATCH(L21,PERCENTILE(L$3:L$46,{5,4,3,2,1}/5),-1)</f>
        <v>3</v>
      </c>
      <c r="N21">
        <v>61</v>
      </c>
      <c r="O21" s="1">
        <f t="shared" si="4"/>
        <v>0.69018917130638935</v>
      </c>
      <c r="P21">
        <f>MATCH(O21,PERCENTILE(O$3:O$46,{5,4,3,2,1}/5),-1)</f>
        <v>2</v>
      </c>
      <c r="Q21">
        <v>39.661016949152547</v>
      </c>
      <c r="R21" s="1">
        <f t="shared" si="7"/>
        <v>-0.34614362896833334</v>
      </c>
      <c r="S21">
        <f>MATCH(R21,PERCENTILE(R$3:R$46,{5,4,3,2,1}/5),-1)</f>
        <v>4</v>
      </c>
      <c r="T21">
        <f t="shared" si="6"/>
        <v>6.0486727973504486</v>
      </c>
      <c r="U21">
        <f>MATCH(T21,PERCENTILE(T$3:T$46,{5,4,3,2,1}/5),-1)</f>
        <v>4</v>
      </c>
    </row>
    <row r="22" spans="1:21" x14ac:dyDescent="0.25">
      <c r="A22" t="s">
        <v>46</v>
      </c>
      <c r="B22" t="s">
        <v>47</v>
      </c>
      <c r="C22">
        <v>16027021904</v>
      </c>
      <c r="D22" s="2">
        <v>39.604999999999997</v>
      </c>
      <c r="E22" s="1">
        <f t="shared" si="0"/>
        <v>-0.25103985142271501</v>
      </c>
      <c r="F22">
        <f>MATCH(E22,PERCENTILE(E$3:E$46,{5,4,3,2,1}/5),-1)</f>
        <v>4</v>
      </c>
      <c r="G22">
        <v>50.3</v>
      </c>
      <c r="H22" s="1">
        <f t="shared" si="1"/>
        <v>-1.1012272313543956</v>
      </c>
      <c r="I22">
        <f>MATCH(H22,PERCENTILE(H$3:H$46,{5,4,3,2,1}/5),-1)</f>
        <v>5</v>
      </c>
      <c r="J22">
        <v>25.8</v>
      </c>
      <c r="K22">
        <f t="shared" si="2"/>
        <v>74.2</v>
      </c>
      <c r="L22" s="1">
        <f t="shared" si="3"/>
        <v>6.3906695290527349</v>
      </c>
      <c r="M22">
        <f>MATCH(L22,PERCENTILE(L$3:L$46,{5,4,3,2,1}/5),-1)</f>
        <v>5</v>
      </c>
      <c r="N22">
        <v>53.5</v>
      </c>
      <c r="O22" s="1">
        <f t="shared" si="4"/>
        <v>-0.5221529188151276</v>
      </c>
      <c r="P22">
        <f>MATCH(O22,PERCENTILE(O$3:O$46,{5,4,3,2,1}/5),-1)</f>
        <v>4</v>
      </c>
      <c r="Q22">
        <v>47.308781869688389</v>
      </c>
      <c r="R22" s="1">
        <f t="shared" si="7"/>
        <v>8.7822709426074883E-2</v>
      </c>
      <c r="S22">
        <f>MATCH(R22,PERCENTILE(R$3:R$46,{5,4,3,2,1}/5),-1)</f>
        <v>3</v>
      </c>
      <c r="T22">
        <f t="shared" si="6"/>
        <v>4.6040722368865721</v>
      </c>
      <c r="U22">
        <f>MATCH(T22,PERCENTILE(T$3:T$46,{5,4,3,2,1}/5),-1)</f>
        <v>5</v>
      </c>
    </row>
    <row r="23" spans="1:21" x14ac:dyDescent="0.25">
      <c r="A23" t="s">
        <v>48</v>
      </c>
      <c r="B23" t="s">
        <v>49</v>
      </c>
      <c r="C23">
        <v>16027021903</v>
      </c>
      <c r="D23" s="2">
        <v>39.536666666666669</v>
      </c>
      <c r="E23" s="1">
        <f t="shared" si="0"/>
        <v>-1.3946658412371735</v>
      </c>
      <c r="F23">
        <f>MATCH(E23,PERCENTILE(E$3:E$46,{5,4,3,2,1}/5),-1)</f>
        <v>5</v>
      </c>
      <c r="G23">
        <v>60</v>
      </c>
      <c r="H23" s="1">
        <f t="shared" si="1"/>
        <v>0.134838102870358</v>
      </c>
      <c r="I23">
        <f>MATCH(H23,PERCENTILE(H$3:H$46,{5,4,3,2,1}/5),-1)</f>
        <v>3</v>
      </c>
      <c r="J23">
        <v>9.4</v>
      </c>
      <c r="K23">
        <f t="shared" si="2"/>
        <v>90.6</v>
      </c>
      <c r="L23" s="1">
        <f t="shared" si="3"/>
        <v>8.2556395898381627</v>
      </c>
      <c r="M23">
        <f>MATCH(L23,PERCENTILE(L$3:L$46,{5,4,3,2,1}/5),-1)</f>
        <v>1</v>
      </c>
      <c r="N23">
        <v>57.2</v>
      </c>
      <c r="O23" s="1">
        <f t="shared" si="4"/>
        <v>7.5935845644821254E-2</v>
      </c>
      <c r="P23">
        <f>MATCH(O23,PERCENTILE(O$3:O$46,{5,4,3,2,1}/5),-1)</f>
        <v>3</v>
      </c>
      <c r="Q23">
        <v>27.914110429447852</v>
      </c>
      <c r="R23" s="1">
        <f t="shared" si="7"/>
        <v>-1.0127124974921415</v>
      </c>
      <c r="S23">
        <f>MATCH(R23,PERCENTILE(R$3:R$46,{5,4,3,2,1}/5),-1)</f>
        <v>5</v>
      </c>
      <c r="T23">
        <f t="shared" si="6"/>
        <v>6.0590351996240264</v>
      </c>
      <c r="U23">
        <f>MATCH(T23,PERCENTILE(T$3:T$46,{5,4,3,2,1}/5),-1)</f>
        <v>4</v>
      </c>
    </row>
    <row r="24" spans="1:21" x14ac:dyDescent="0.25">
      <c r="A24" t="s">
        <v>50</v>
      </c>
      <c r="B24" t="s">
        <v>51</v>
      </c>
      <c r="C24">
        <v>16027021901</v>
      </c>
      <c r="D24" s="2">
        <v>39.479999999999997</v>
      </c>
      <c r="E24" s="1">
        <f t="shared" si="0"/>
        <v>-2.3430386132785941</v>
      </c>
      <c r="F24">
        <f>MATCH(E24,PERCENTILE(E$3:E$46,{5,4,3,2,1}/5),-1)</f>
        <v>5</v>
      </c>
      <c r="G24">
        <v>61.7</v>
      </c>
      <c r="H24" s="1">
        <f t="shared" si="1"/>
        <v>0.35146810989943883</v>
      </c>
      <c r="I24">
        <f>MATCH(H24,PERCENTILE(H$3:H$46,{5,4,3,2,1}/5),-1)</f>
        <v>2</v>
      </c>
      <c r="J24">
        <v>15.1</v>
      </c>
      <c r="K24">
        <f t="shared" si="2"/>
        <v>84.9</v>
      </c>
      <c r="L24" s="1">
        <f t="shared" si="3"/>
        <v>7.607448776028594</v>
      </c>
      <c r="M24">
        <f>MATCH(L24,PERCENTILE(L$3:L$46,{5,4,3,2,1}/5),-1)</f>
        <v>3</v>
      </c>
      <c r="N24">
        <v>59.8</v>
      </c>
      <c r="O24" s="1">
        <f t="shared" si="4"/>
        <v>0.49621443688694622</v>
      </c>
      <c r="P24">
        <f>MATCH(O24,PERCENTILE(O$3:O$46,{5,4,3,2,1}/5),-1)</f>
        <v>2</v>
      </c>
      <c r="Q24">
        <v>37.275985663082437</v>
      </c>
      <c r="R24" s="1">
        <f t="shared" si="7"/>
        <v>-0.48148033255773087</v>
      </c>
      <c r="S24">
        <f>MATCH(R24,PERCENTILE(R$3:R$46,{5,4,3,2,1}/5),-1)</f>
        <v>4</v>
      </c>
      <c r="T24">
        <f t="shared" si="6"/>
        <v>5.6306123769786547</v>
      </c>
      <c r="U24">
        <f>MATCH(T24,PERCENTILE(T$3:T$46,{5,4,3,2,1}/5),-1)</f>
        <v>5</v>
      </c>
    </row>
    <row r="25" spans="1:21" x14ac:dyDescent="0.25">
      <c r="A25" t="s">
        <v>52</v>
      </c>
      <c r="B25" t="s">
        <v>53</v>
      </c>
      <c r="C25">
        <v>16027021800</v>
      </c>
      <c r="D25" s="2">
        <v>39.596666666666664</v>
      </c>
      <c r="E25" s="1">
        <f t="shared" si="0"/>
        <v>-0.39050643554643238</v>
      </c>
      <c r="F25">
        <f>MATCH(E25,PERCENTILE(E$3:E$46,{5,4,3,2,1}/5),-1)</f>
        <v>4</v>
      </c>
      <c r="G25">
        <v>57.3</v>
      </c>
      <c r="H25" s="1">
        <f t="shared" si="1"/>
        <v>-0.20922132005818189</v>
      </c>
      <c r="I25">
        <f>MATCH(H25,PERCENTILE(H$3:H$46,{5,4,3,2,1}/5),-1)</f>
        <v>4</v>
      </c>
      <c r="J25">
        <v>9.1</v>
      </c>
      <c r="K25">
        <f t="shared" si="2"/>
        <v>90.9</v>
      </c>
      <c r="L25" s="1">
        <f t="shared" si="3"/>
        <v>8.2897548958281408</v>
      </c>
      <c r="M25">
        <f>MATCH(L25,PERCENTILE(L$3:L$46,{5,4,3,2,1}/5),-1)</f>
        <v>1</v>
      </c>
      <c r="N25">
        <v>50.9</v>
      </c>
      <c r="O25" s="1">
        <f t="shared" si="4"/>
        <v>-0.94243151005725367</v>
      </c>
      <c r="P25">
        <f>MATCH(O25,PERCENTILE(O$3:O$46,{5,4,3,2,1}/5),-1)</f>
        <v>5</v>
      </c>
      <c r="Q25">
        <v>80.3347280334728</v>
      </c>
      <c r="R25" s="1">
        <f t="shared" si="7"/>
        <v>1.961853760017545</v>
      </c>
      <c r="S25">
        <f>MATCH(R25,PERCENTILE(R$3:R$46,{5,4,3,2,1}/5),-1)</f>
        <v>1</v>
      </c>
      <c r="T25">
        <f t="shared" si="6"/>
        <v>8.7094493901838188</v>
      </c>
      <c r="U25">
        <f>MATCH(T25,PERCENTILE(T$3:T$46,{5,4,3,2,1}/5),-1)</f>
        <v>2</v>
      </c>
    </row>
    <row r="26" spans="1:21" x14ac:dyDescent="0.25">
      <c r="A26" t="s">
        <v>54</v>
      </c>
      <c r="B26" t="s">
        <v>55</v>
      </c>
      <c r="C26">
        <v>16027021700</v>
      </c>
      <c r="D26" s="2">
        <v>39.611666666666665</v>
      </c>
      <c r="E26" s="1">
        <f t="shared" si="0"/>
        <v>-0.13946658412371735</v>
      </c>
      <c r="F26">
        <f>MATCH(E26,PERCENTILE(E$3:E$46,{5,4,3,2,1}/5),-1)</f>
        <v>3</v>
      </c>
      <c r="G26">
        <v>61.3</v>
      </c>
      <c r="H26" s="1">
        <f t="shared" si="1"/>
        <v>0.30049634353965443</v>
      </c>
      <c r="I26">
        <f>MATCH(H26,PERCENTILE(H$3:H$46,{5,4,3,2,1}/5),-1)</f>
        <v>3</v>
      </c>
      <c r="J26">
        <v>18.5</v>
      </c>
      <c r="K26">
        <f t="shared" si="2"/>
        <v>81.5</v>
      </c>
      <c r="L26" s="1">
        <f t="shared" si="3"/>
        <v>7.220808641475517</v>
      </c>
      <c r="M26">
        <f>MATCH(L26,PERCENTILE(L$3:L$46,{5,4,3,2,1}/5),-1)</f>
        <v>4</v>
      </c>
      <c r="N26">
        <v>55.6</v>
      </c>
      <c r="O26" s="1">
        <f t="shared" si="4"/>
        <v>-0.18269713358110259</v>
      </c>
      <c r="P26">
        <f>MATCH(O26,PERCENTILE(O$3:O$46,{5,4,3,2,1}/5),-1)</f>
        <v>4</v>
      </c>
      <c r="Q26">
        <v>69.73478939157566</v>
      </c>
      <c r="R26" s="1">
        <f t="shared" si="7"/>
        <v>1.3603686715732735</v>
      </c>
      <c r="S26">
        <f>MATCH(R26,PERCENTILE(R$3:R$46,{5,4,3,2,1}/5),-1)</f>
        <v>1</v>
      </c>
      <c r="T26">
        <f t="shared" si="6"/>
        <v>8.5595099388836253</v>
      </c>
      <c r="U26">
        <f>MATCH(T26,PERCENTILE(T$3:T$46,{5,4,3,2,1}/5),-1)</f>
        <v>2</v>
      </c>
    </row>
    <row r="27" spans="1:21" x14ac:dyDescent="0.25">
      <c r="A27" t="s">
        <v>56</v>
      </c>
      <c r="B27" t="s">
        <v>57</v>
      </c>
      <c r="C27">
        <v>16027021600</v>
      </c>
      <c r="D27" s="2">
        <v>39.528333333333336</v>
      </c>
      <c r="E27" s="1">
        <f t="shared" si="0"/>
        <v>-1.534132425360891</v>
      </c>
      <c r="F27">
        <f>MATCH(E27,PERCENTILE(E$3:E$46,{5,4,3,2,1}/5),-1)</f>
        <v>5</v>
      </c>
      <c r="G27">
        <v>51.8</v>
      </c>
      <c r="H27" s="1">
        <f t="shared" si="1"/>
        <v>-0.91008310750520682</v>
      </c>
      <c r="I27">
        <f>MATCH(H27,PERCENTILE(H$3:H$46,{5,4,3,2,1}/5),-1)</f>
        <v>5</v>
      </c>
      <c r="J27">
        <v>28</v>
      </c>
      <c r="K27">
        <f t="shared" si="2"/>
        <v>72</v>
      </c>
      <c r="L27" s="1">
        <f t="shared" si="3"/>
        <v>6.1404906184595669</v>
      </c>
      <c r="M27">
        <f>MATCH(L27,PERCENTILE(L$3:L$46,{5,4,3,2,1}/5),-1)</f>
        <v>5</v>
      </c>
      <c r="N27">
        <v>50.4</v>
      </c>
      <c r="O27" s="1">
        <f t="shared" si="4"/>
        <v>-1.0232543160653549</v>
      </c>
      <c r="P27">
        <f>MATCH(O27,PERCENTILE(O$3:O$46,{5,4,3,2,1}/5),-1)</f>
        <v>5</v>
      </c>
      <c r="Q27">
        <v>75</v>
      </c>
      <c r="R27" s="1">
        <f t="shared" si="7"/>
        <v>1.6591388602957076</v>
      </c>
      <c r="S27">
        <f>MATCH(R27,PERCENTILE(R$3:R$46,{5,4,3,2,1}/5),-1)</f>
        <v>1</v>
      </c>
      <c r="T27">
        <f t="shared" si="6"/>
        <v>4.3321596298238223</v>
      </c>
      <c r="U27">
        <f>MATCH(T27,PERCENTILE(T$3:T$46,{5,4,3,2,1}/5),-1)</f>
        <v>5</v>
      </c>
    </row>
    <row r="28" spans="1:21" x14ac:dyDescent="0.25">
      <c r="A28" t="s">
        <v>58</v>
      </c>
      <c r="B28" t="s">
        <v>59</v>
      </c>
      <c r="C28">
        <v>16027021500</v>
      </c>
      <c r="D28" s="2">
        <v>39.700000000000003</v>
      </c>
      <c r="E28" s="1">
        <f t="shared" si="0"/>
        <v>1.3388792075878531</v>
      </c>
      <c r="F28">
        <f>MATCH(E28,PERCENTILE(E$3:E$46,{5,4,3,2,1}/5),-1)</f>
        <v>1</v>
      </c>
      <c r="G28">
        <v>63.9</v>
      </c>
      <c r="H28" s="1">
        <f t="shared" si="1"/>
        <v>0.6318128248782483</v>
      </c>
      <c r="I28">
        <f>MATCH(H28,PERCENTILE(H$3:H$46,{5,4,3,2,1}/5),-1)</f>
        <v>2</v>
      </c>
      <c r="J28">
        <v>27.4</v>
      </c>
      <c r="K28">
        <f t="shared" si="2"/>
        <v>72.599999999999994</v>
      </c>
      <c r="L28" s="1">
        <f t="shared" si="3"/>
        <v>6.2087212304395214</v>
      </c>
      <c r="M28">
        <f>MATCH(L28,PERCENTILE(L$3:L$46,{5,4,3,2,1}/5),-1)</f>
        <v>5</v>
      </c>
      <c r="N28">
        <v>49</v>
      </c>
      <c r="O28" s="1">
        <f t="shared" si="4"/>
        <v>-1.2495581728880378</v>
      </c>
      <c r="P28">
        <f>MATCH(O28,PERCENTILE(O$3:O$46,{5,4,3,2,1}/5),-1)</f>
        <v>5</v>
      </c>
      <c r="Q28">
        <v>58.620689655172406</v>
      </c>
      <c r="R28" s="1">
        <f t="shared" si="7"/>
        <v>0.72970792071702928</v>
      </c>
      <c r="S28">
        <f>MATCH(R28,PERCENTILE(R$3:R$46,{5,4,3,2,1}/5),-1)</f>
        <v>2</v>
      </c>
      <c r="T28">
        <f t="shared" si="6"/>
        <v>7.6595630107346144</v>
      </c>
      <c r="U28">
        <f>MATCH(T28,PERCENTILE(T$3:T$46,{5,4,3,2,1}/5),-1)</f>
        <v>3</v>
      </c>
    </row>
    <row r="29" spans="1:21" x14ac:dyDescent="0.25">
      <c r="A29" t="s">
        <v>60</v>
      </c>
      <c r="B29" t="s">
        <v>61</v>
      </c>
      <c r="C29">
        <v>16027021300</v>
      </c>
      <c r="D29" s="2">
        <v>39.575000000000003</v>
      </c>
      <c r="E29" s="1">
        <f t="shared" si="0"/>
        <v>-0.75311955426802613</v>
      </c>
      <c r="F29">
        <f>MATCH(E29,PERCENTILE(E$3:E$46,{5,4,3,2,1}/5),-1)</f>
        <v>4</v>
      </c>
      <c r="G29">
        <v>48.4</v>
      </c>
      <c r="H29" s="1">
        <f t="shared" si="1"/>
        <v>-1.3433431215633675</v>
      </c>
      <c r="I29">
        <f>MATCH(H29,PERCENTILE(H$3:H$46,{5,4,3,2,1}/5),-1)</f>
        <v>5</v>
      </c>
      <c r="J29">
        <v>38.200000000000003</v>
      </c>
      <c r="K29">
        <f t="shared" si="2"/>
        <v>61.8</v>
      </c>
      <c r="L29" s="1">
        <f t="shared" si="3"/>
        <v>4.9805702148003368</v>
      </c>
      <c r="M29">
        <f>MATCH(L29,PERCENTILE(L$3:L$46,{5,4,3,2,1}/5),-1)</f>
        <v>5</v>
      </c>
      <c r="N29">
        <v>64.3</v>
      </c>
      <c r="O29" s="1">
        <f t="shared" si="4"/>
        <v>1.2236196909598565</v>
      </c>
      <c r="P29">
        <f>MATCH(O29,PERCENTILE(O$3:O$46,{5,4,3,2,1}/5),-1)</f>
        <v>1</v>
      </c>
      <c r="Q29">
        <v>65.55891238670695</v>
      </c>
      <c r="R29" s="1">
        <f t="shared" si="7"/>
        <v>1.1234118518726344</v>
      </c>
      <c r="S29">
        <f>MATCH(R29,PERCENTILE(R$3:R$46,{5,4,3,2,1}/5),-1)</f>
        <v>1</v>
      </c>
      <c r="T29">
        <f t="shared" si="6"/>
        <v>5.2311390818014347</v>
      </c>
      <c r="U29">
        <f>MATCH(T29,PERCENTILE(T$3:T$46,{5,4,3,2,1}/5),-1)</f>
        <v>5</v>
      </c>
    </row>
    <row r="30" spans="1:21" x14ac:dyDescent="0.25">
      <c r="A30" t="s">
        <v>62</v>
      </c>
      <c r="B30" t="s">
        <v>63</v>
      </c>
      <c r="C30">
        <v>16027021200</v>
      </c>
      <c r="D30" s="2">
        <v>39.618333333333332</v>
      </c>
      <c r="E30" s="1">
        <f t="shared" si="0"/>
        <v>-2.7893316824719686E-2</v>
      </c>
      <c r="F30">
        <f>MATCH(E30,PERCENTILE(E$3:E$46,{5,4,3,2,1}/5),-1)</f>
        <v>3</v>
      </c>
      <c r="G30">
        <v>64.400000000000006</v>
      </c>
      <c r="H30" s="1">
        <f t="shared" si="1"/>
        <v>0.69552753282797875</v>
      </c>
      <c r="I30">
        <f>MATCH(H30,PERCENTILE(H$3:H$46,{5,4,3,2,1}/5),-1)</f>
        <v>1</v>
      </c>
      <c r="J30">
        <v>22.2</v>
      </c>
      <c r="K30">
        <f t="shared" si="2"/>
        <v>77.8</v>
      </c>
      <c r="L30" s="1">
        <f t="shared" si="3"/>
        <v>6.8000532009324628</v>
      </c>
      <c r="M30">
        <f>MATCH(L30,PERCENTILE(L$3:L$46,{5,4,3,2,1}/5),-1)</f>
        <v>4</v>
      </c>
      <c r="N30">
        <v>60.7</v>
      </c>
      <c r="O30" s="1">
        <f t="shared" si="4"/>
        <v>0.64169548770152918</v>
      </c>
      <c r="P30">
        <f>MATCH(O30,PERCENTILE(O$3:O$46,{5,4,3,2,1}/5),-1)</f>
        <v>2</v>
      </c>
      <c r="Q30">
        <v>51.823708206686923</v>
      </c>
      <c r="R30" s="1">
        <f t="shared" si="7"/>
        <v>0.34401861384339472</v>
      </c>
      <c r="S30">
        <f>MATCH(R30,PERCENTILE(R$3:R$46,{5,4,3,2,1}/5),-1)</f>
        <v>2</v>
      </c>
      <c r="T30">
        <f t="shared" si="6"/>
        <v>8.4534015184806446</v>
      </c>
      <c r="U30">
        <f>MATCH(T30,PERCENTILE(T$3:T$46,{5,4,3,2,1}/5),-1)</f>
        <v>2</v>
      </c>
    </row>
    <row r="31" spans="1:21" x14ac:dyDescent="0.25">
      <c r="A31" t="s">
        <v>64</v>
      </c>
      <c r="B31" t="s">
        <v>65</v>
      </c>
      <c r="C31">
        <v>16027021100</v>
      </c>
      <c r="D31" s="2">
        <v>39.623333333333335</v>
      </c>
      <c r="E31" s="1">
        <f t="shared" si="0"/>
        <v>5.5786633649558291E-2</v>
      </c>
      <c r="F31">
        <f>MATCH(E31,PERCENTILE(E$3:E$46,{5,4,3,2,1}/5),-1)</f>
        <v>3</v>
      </c>
      <c r="G31">
        <v>67.599999999999994</v>
      </c>
      <c r="H31" s="1">
        <f t="shared" si="1"/>
        <v>1.1033016637062463</v>
      </c>
      <c r="I31">
        <f>MATCH(H31,PERCENTILE(H$3:H$46,{5,4,3,2,1}/5),-1)</f>
        <v>1</v>
      </c>
      <c r="J31">
        <v>9.6</v>
      </c>
      <c r="K31">
        <f t="shared" si="2"/>
        <v>90.4</v>
      </c>
      <c r="L31" s="1">
        <f t="shared" si="3"/>
        <v>8.2328960525115118</v>
      </c>
      <c r="M31">
        <f>MATCH(L31,PERCENTILE(L$3:L$46,{5,4,3,2,1}/5),-1)</f>
        <v>1</v>
      </c>
      <c r="N31">
        <v>64.2</v>
      </c>
      <c r="O31" s="1">
        <f t="shared" si="4"/>
        <v>1.207455129758237</v>
      </c>
      <c r="P31">
        <f>MATCH(O31,PERCENTILE(O$3:O$46,{5,4,3,2,1}/5),-1)</f>
        <v>1</v>
      </c>
      <c r="Q31">
        <v>66.111111111111114</v>
      </c>
      <c r="R31" s="1">
        <f t="shared" si="7"/>
        <v>1.1547459293430686</v>
      </c>
      <c r="S31">
        <f>MATCH(R31,PERCENTILE(R$3:R$46,{5,4,3,2,1}/5),-1)</f>
        <v>1</v>
      </c>
      <c r="T31">
        <f t="shared" si="6"/>
        <v>11.754185408968622</v>
      </c>
      <c r="U31">
        <f>MATCH(T31,PERCENTILE(T$3:T$46,{5,4,3,2,1}/5),-1)</f>
        <v>1</v>
      </c>
    </row>
    <row r="32" spans="1:21" x14ac:dyDescent="0.25">
      <c r="A32" t="s">
        <v>66</v>
      </c>
      <c r="B32" t="s">
        <v>67</v>
      </c>
      <c r="C32">
        <v>16027021002</v>
      </c>
      <c r="D32" s="2">
        <v>39.586666666666666</v>
      </c>
      <c r="E32" s="1">
        <f t="shared" si="0"/>
        <v>-0.55786633649486939</v>
      </c>
      <c r="F32">
        <f>MATCH(E32,PERCENTILE(E$3:E$46,{5,4,3,2,1}/5),-1)</f>
        <v>4</v>
      </c>
      <c r="G32">
        <v>62.7</v>
      </c>
      <c r="H32" s="1">
        <f t="shared" si="1"/>
        <v>0.47889752579889788</v>
      </c>
      <c r="I32">
        <f>MATCH(H32,PERCENTILE(H$3:H$46,{5,4,3,2,1}/5),-1)</f>
        <v>2</v>
      </c>
      <c r="J32">
        <v>13.2</v>
      </c>
      <c r="K32">
        <f t="shared" si="2"/>
        <v>86.8</v>
      </c>
      <c r="L32" s="1">
        <f t="shared" si="3"/>
        <v>7.823512380631783</v>
      </c>
      <c r="M32">
        <f>MATCH(L32,PERCENTILE(L$3:L$46,{5,4,3,2,1}/5),-1)</f>
        <v>2</v>
      </c>
      <c r="N32">
        <v>62</v>
      </c>
      <c r="O32" s="1">
        <f t="shared" si="4"/>
        <v>0.85183478332259166</v>
      </c>
      <c r="P32">
        <f>MATCH(O32,PERCENTILE(O$3:O$46,{5,4,3,2,1}/5),-1)</f>
        <v>1</v>
      </c>
      <c r="Q32">
        <v>33.169934640522875</v>
      </c>
      <c r="R32" s="1">
        <f t="shared" si="7"/>
        <v>-0.71447493242259452</v>
      </c>
      <c r="S32">
        <f>MATCH(R32,PERCENTILE(R$3:R$46,{5,4,3,2,1}/5),-1)</f>
        <v>4</v>
      </c>
      <c r="T32">
        <f t="shared" si="6"/>
        <v>7.8819034208358074</v>
      </c>
      <c r="U32">
        <f>MATCH(T32,PERCENTILE(T$3:T$46,{5,4,3,2,1}/5),-1)</f>
        <v>3</v>
      </c>
    </row>
    <row r="33" spans="1:21" x14ac:dyDescent="0.25">
      <c r="A33" t="s">
        <v>68</v>
      </c>
      <c r="B33" t="s">
        <v>69</v>
      </c>
      <c r="C33">
        <v>16027021001</v>
      </c>
      <c r="D33" s="2">
        <v>39.55833333333333</v>
      </c>
      <c r="E33" s="1">
        <f t="shared" si="0"/>
        <v>-1.0320527225155798</v>
      </c>
      <c r="F33">
        <f>MATCH(E33,PERCENTILE(E$3:E$46,{5,4,3,2,1}/5),-1)</f>
        <v>5</v>
      </c>
      <c r="G33">
        <v>70.5</v>
      </c>
      <c r="H33" s="1">
        <f t="shared" si="1"/>
        <v>1.4728469698146784</v>
      </c>
      <c r="I33">
        <f>MATCH(H33,PERCENTILE(H$3:H$46,{5,4,3,2,1}/5),-1)</f>
        <v>1</v>
      </c>
      <c r="J33">
        <v>8.5</v>
      </c>
      <c r="K33">
        <f t="shared" si="2"/>
        <v>91.5</v>
      </c>
      <c r="L33" s="1">
        <f t="shared" si="3"/>
        <v>8.3579855078080953</v>
      </c>
      <c r="M33">
        <f>MATCH(L33,PERCENTILE(L$3:L$46,{5,4,3,2,1}/5),-1)</f>
        <v>1</v>
      </c>
      <c r="N33">
        <v>58.1</v>
      </c>
      <c r="O33" s="1">
        <f t="shared" si="4"/>
        <v>0.22141689645940305</v>
      </c>
      <c r="P33">
        <f>MATCH(O33,PERCENTILE(O$3:O$46,{5,4,3,2,1}/5),-1)</f>
        <v>3</v>
      </c>
      <c r="Q33">
        <v>37.162162162162161</v>
      </c>
      <c r="R33" s="1">
        <f t="shared" si="7"/>
        <v>-0.4879391565972836</v>
      </c>
      <c r="S33">
        <f>MATCH(R33,PERCENTILE(R$3:R$46,{5,4,3,2,1}/5),-1)</f>
        <v>4</v>
      </c>
      <c r="T33">
        <f t="shared" si="6"/>
        <v>8.5322574949693131</v>
      </c>
      <c r="U33">
        <f>MATCH(T33,PERCENTILE(T$3:T$46,{5,4,3,2,1}/5),-1)</f>
        <v>2</v>
      </c>
    </row>
    <row r="34" spans="1:21" x14ac:dyDescent="0.25">
      <c r="A34" t="s">
        <v>70</v>
      </c>
      <c r="B34" t="s">
        <v>71</v>
      </c>
      <c r="C34">
        <v>16027020902</v>
      </c>
      <c r="D34" s="2">
        <v>39.56</v>
      </c>
      <c r="E34" s="1">
        <f t="shared" si="0"/>
        <v>-1.0041594056907412</v>
      </c>
      <c r="F34">
        <f>MATCH(E34,PERCENTILE(E$3:E$46,{5,4,3,2,1}/5),-1)</f>
        <v>5</v>
      </c>
      <c r="G34">
        <v>64.900000000000006</v>
      </c>
      <c r="H34" s="1">
        <f t="shared" si="1"/>
        <v>0.75924224077770819</v>
      </c>
      <c r="I34">
        <f>MATCH(H34,PERCENTILE(H$3:H$46,{5,4,3,2,1}/5),-1)</f>
        <v>1</v>
      </c>
      <c r="J34">
        <v>11.2</v>
      </c>
      <c r="K34">
        <f t="shared" si="2"/>
        <v>88.8</v>
      </c>
      <c r="L34" s="1">
        <f t="shared" si="3"/>
        <v>8.0509477538982992</v>
      </c>
      <c r="M34">
        <f>MATCH(L34,PERCENTILE(L$3:L$46,{5,4,3,2,1}/5),-1)</f>
        <v>2</v>
      </c>
      <c r="N34">
        <v>62.3</v>
      </c>
      <c r="O34" s="1">
        <f t="shared" si="4"/>
        <v>0.90032846692745183</v>
      </c>
      <c r="P34">
        <f>MATCH(O34,PERCENTILE(O$3:O$46,{5,4,3,2,1}/5),-1)</f>
        <v>1</v>
      </c>
      <c r="Q34">
        <v>33.397312859884835</v>
      </c>
      <c r="R34" s="1">
        <f t="shared" si="7"/>
        <v>-0.70157253619148274</v>
      </c>
      <c r="S34">
        <f>MATCH(R34,PERCENTILE(R$3:R$46,{5,4,3,2,1}/5),-1)</f>
        <v>4</v>
      </c>
      <c r="T34">
        <f t="shared" si="6"/>
        <v>8.0047865197212342</v>
      </c>
      <c r="U34">
        <f>MATCH(T34,PERCENTILE(T$3:T$46,{5,4,3,2,1}/5),-1)</f>
        <v>3</v>
      </c>
    </row>
    <row r="35" spans="1:21" x14ac:dyDescent="0.25">
      <c r="A35" t="s">
        <v>72</v>
      </c>
      <c r="B35" t="s">
        <v>73</v>
      </c>
      <c r="C35">
        <v>16027020901</v>
      </c>
      <c r="D35" s="2">
        <v>39.606666666666669</v>
      </c>
      <c r="E35" s="1">
        <f t="shared" si="0"/>
        <v>-0.22314653459787642</v>
      </c>
      <c r="F35">
        <f>MATCH(E35,PERCENTILE(E$3:E$46,{5,4,3,2,1}/5),-1)</f>
        <v>3</v>
      </c>
      <c r="G35">
        <v>61.7</v>
      </c>
      <c r="H35" s="1">
        <f t="shared" si="1"/>
        <v>0.35146810989943883</v>
      </c>
      <c r="I35">
        <f>MATCH(H35,PERCENTILE(H$3:H$46,{5,4,3,2,1}/5),-1)</f>
        <v>2</v>
      </c>
      <c r="J35">
        <v>7.2</v>
      </c>
      <c r="K35">
        <f t="shared" si="2"/>
        <v>92.8</v>
      </c>
      <c r="L35" s="1">
        <f t="shared" si="3"/>
        <v>8.5058185004313298</v>
      </c>
      <c r="M35">
        <f>MATCH(L35,PERCENTILE(L$3:L$46,{5,4,3,2,1}/5),-1)</f>
        <v>1</v>
      </c>
      <c r="N35">
        <v>54.3</v>
      </c>
      <c r="O35" s="1">
        <f t="shared" si="4"/>
        <v>-0.39283642920216622</v>
      </c>
      <c r="P35">
        <f>MATCH(O35,PERCENTILE(O$3:O$46,{5,4,3,2,1}/5),-1)</f>
        <v>4</v>
      </c>
      <c r="Q35">
        <v>3.5460992907801421</v>
      </c>
      <c r="R35" s="1">
        <f t="shared" si="7"/>
        <v>-2.3954559104605475</v>
      </c>
      <c r="S35">
        <f>MATCH(R35,PERCENTILE(R$3:R$46,{5,4,3,2,1}/5),-1)</f>
        <v>5</v>
      </c>
      <c r="T35">
        <f t="shared" si="6"/>
        <v>5.8458477360701782</v>
      </c>
      <c r="U35">
        <f>MATCH(T35,PERCENTILE(T$3:T$46,{5,4,3,2,1}/5),-1)</f>
        <v>4</v>
      </c>
    </row>
    <row r="36" spans="1:21" x14ac:dyDescent="0.25">
      <c r="A36" t="s">
        <v>74</v>
      </c>
      <c r="B36" t="s">
        <v>75</v>
      </c>
      <c r="C36">
        <v>16027020700</v>
      </c>
      <c r="D36" s="2">
        <v>39.633333333333333</v>
      </c>
      <c r="E36" s="1">
        <f t="shared" si="0"/>
        <v>0.22314653459799533</v>
      </c>
      <c r="F36">
        <f>MATCH(E36,PERCENTILE(E$3:E$46,{5,4,3,2,1}/5),-1)</f>
        <v>3</v>
      </c>
      <c r="G36">
        <v>68.8</v>
      </c>
      <c r="H36" s="1">
        <f t="shared" si="1"/>
        <v>1.2562169627855977</v>
      </c>
      <c r="I36">
        <f>MATCH(H36,PERCENTILE(H$3:H$46,{5,4,3,2,1}/5),-1)</f>
        <v>1</v>
      </c>
      <c r="J36">
        <v>6.5</v>
      </c>
      <c r="K36">
        <f t="shared" si="2"/>
        <v>93.5</v>
      </c>
      <c r="L36" s="1">
        <f t="shared" si="3"/>
        <v>8.5854208810746115</v>
      </c>
      <c r="M36">
        <f>MATCH(L36,PERCENTILE(L$3:L$46,{5,4,3,2,1}/5),-1)</f>
        <v>1</v>
      </c>
      <c r="N36">
        <v>64.099999999999994</v>
      </c>
      <c r="O36" s="1">
        <f t="shared" si="4"/>
        <v>1.1912905685566155</v>
      </c>
      <c r="P36">
        <f>MATCH(O36,PERCENTILE(O$3:O$46,{5,4,3,2,1}/5),-1)</f>
        <v>1</v>
      </c>
      <c r="Q36">
        <v>9.7222222222222232</v>
      </c>
      <c r="R36" s="1">
        <f t="shared" si="7"/>
        <v>-2.0449967263877364</v>
      </c>
      <c r="S36">
        <f>MATCH(R36,PERCENTILE(R$3:R$46,{5,4,3,2,1}/5),-1)</f>
        <v>5</v>
      </c>
      <c r="T36">
        <f t="shared" si="6"/>
        <v>9.2110782206270834</v>
      </c>
      <c r="U36">
        <f>MATCH(T36,PERCENTILE(T$3:T$46,{5,4,3,2,1}/5),-1)</f>
        <v>1</v>
      </c>
    </row>
    <row r="37" spans="1:21" x14ac:dyDescent="0.25">
      <c r="A37" t="s">
        <v>76</v>
      </c>
      <c r="B37" t="s">
        <v>77</v>
      </c>
      <c r="C37">
        <v>16027020602</v>
      </c>
      <c r="D37" s="2">
        <v>39.630000000000003</v>
      </c>
      <c r="E37" s="1">
        <f t="shared" si="0"/>
        <v>0.16735990094855596</v>
      </c>
      <c r="F37">
        <f>MATCH(E37,PERCENTILE(E$3:E$46,{5,4,3,2,1}/5),-1)</f>
        <v>3</v>
      </c>
      <c r="G37">
        <v>64.3</v>
      </c>
      <c r="H37" s="1">
        <f t="shared" si="1"/>
        <v>0.6827845912380317</v>
      </c>
      <c r="I37">
        <f>MATCH(H37,PERCENTILE(H$3:H$46,{5,4,3,2,1}/5),-1)</f>
        <v>2</v>
      </c>
      <c r="J37">
        <v>19.399999999999999</v>
      </c>
      <c r="K37">
        <f t="shared" si="2"/>
        <v>80.599999999999994</v>
      </c>
      <c r="L37" s="1">
        <f t="shared" si="3"/>
        <v>7.1184627235055844</v>
      </c>
      <c r="M37">
        <f>MATCH(L37,PERCENTILE(L$3:L$46,{5,4,3,2,1}/5),-1)</f>
        <v>4</v>
      </c>
      <c r="N37">
        <v>61.4</v>
      </c>
      <c r="O37" s="1">
        <f t="shared" si="4"/>
        <v>0.75484741611286998</v>
      </c>
      <c r="P37">
        <f>MATCH(O37,PERCENTILE(O$3:O$46,{5,4,3,2,1}/5),-1)</f>
        <v>1</v>
      </c>
      <c r="Q37">
        <v>55.238095238095241</v>
      </c>
      <c r="R37" s="1">
        <f t="shared" si="7"/>
        <v>0.53776529058850098</v>
      </c>
      <c r="S37">
        <f>MATCH(R37,PERCENTILE(R$3:R$46,{5,4,3,2,1}/5),-1)</f>
        <v>2</v>
      </c>
      <c r="T37">
        <f t="shared" si="6"/>
        <v>9.2612199223935434</v>
      </c>
      <c r="U37">
        <f>MATCH(T37,PERCENTILE(T$3:T$46,{5,4,3,2,1}/5),-1)</f>
        <v>1</v>
      </c>
    </row>
    <row r="38" spans="1:21" x14ac:dyDescent="0.25">
      <c r="A38" t="s">
        <v>78</v>
      </c>
      <c r="B38" t="s">
        <v>79</v>
      </c>
      <c r="C38">
        <v>16027020601</v>
      </c>
      <c r="D38" s="2">
        <v>39.651666666666664</v>
      </c>
      <c r="E38" s="1">
        <f t="shared" si="0"/>
        <v>0.52997301967014976</v>
      </c>
      <c r="F38">
        <f>MATCH(E38,PERCENTILE(E$3:E$46,{5,4,3,2,1}/5),-1)</f>
        <v>2</v>
      </c>
      <c r="G38">
        <v>64.900000000000006</v>
      </c>
      <c r="H38" s="1">
        <f t="shared" si="1"/>
        <v>0.75924224077770819</v>
      </c>
      <c r="I38">
        <f>MATCH(H38,PERCENTILE(H$3:H$46,{5,4,3,2,1}/5),-1)</f>
        <v>1</v>
      </c>
      <c r="J38">
        <v>10.6</v>
      </c>
      <c r="K38">
        <f t="shared" si="2"/>
        <v>89.4</v>
      </c>
      <c r="L38" s="1">
        <f t="shared" si="3"/>
        <v>8.1191783658782537</v>
      </c>
      <c r="M38">
        <f>MATCH(L38,PERCENTILE(L$3:L$46,{5,4,3,2,1}/5),-1)</f>
        <v>2</v>
      </c>
      <c r="N38">
        <v>57</v>
      </c>
      <c r="O38" s="1">
        <f t="shared" si="4"/>
        <v>4.3606723241580339E-2</v>
      </c>
      <c r="P38">
        <f>MATCH(O38,PERCENTILE(O$3:O$46,{5,4,3,2,1}/5),-1)</f>
        <v>3</v>
      </c>
      <c r="Q38">
        <v>44.571428571428569</v>
      </c>
      <c r="R38" s="1">
        <f t="shared" si="7"/>
        <v>-6.7506226554666329E-2</v>
      </c>
      <c r="S38">
        <f>MATCH(R38,PERCENTILE(R$3:R$46,{5,4,3,2,1}/5),-1)</f>
        <v>3</v>
      </c>
      <c r="T38">
        <f t="shared" si="6"/>
        <v>9.3844941230130257</v>
      </c>
      <c r="U38">
        <f>MATCH(T38,PERCENTILE(T$3:T$46,{5,4,3,2,1}/5),-1)</f>
        <v>1</v>
      </c>
    </row>
    <row r="39" spans="1:21" x14ac:dyDescent="0.25">
      <c r="A39" t="s">
        <v>80</v>
      </c>
      <c r="B39" t="s">
        <v>81</v>
      </c>
      <c r="C39">
        <v>16027020504</v>
      </c>
      <c r="D39" s="2">
        <v>39.659999999999997</v>
      </c>
      <c r="E39" s="1">
        <f t="shared" si="0"/>
        <v>0.66943960379386713</v>
      </c>
      <c r="F39">
        <f>MATCH(E39,PERCENTILE(E$3:E$46,{5,4,3,2,1}/5),-1)</f>
        <v>1</v>
      </c>
      <c r="G39">
        <v>69.099999999999994</v>
      </c>
      <c r="H39" s="1">
        <f t="shared" si="1"/>
        <v>1.2944457875554349</v>
      </c>
      <c r="I39">
        <f>MATCH(H39,PERCENTILE(H$3:H$46,{5,4,3,2,1}/5),-1)</f>
        <v>1</v>
      </c>
      <c r="J39">
        <v>39</v>
      </c>
      <c r="K39">
        <f t="shared" si="2"/>
        <v>61</v>
      </c>
      <c r="L39" s="1">
        <f t="shared" si="3"/>
        <v>4.8895960654937305</v>
      </c>
      <c r="M39">
        <f>MATCH(L39,PERCENTILE(L$3:L$46,{5,4,3,2,1}/5),-1)</f>
        <v>5</v>
      </c>
      <c r="N39">
        <v>51.9</v>
      </c>
      <c r="O39" s="1">
        <f t="shared" si="4"/>
        <v>-0.78078589804105136</v>
      </c>
      <c r="P39">
        <f>MATCH(O39,PERCENTILE(O$3:O$46,{5,4,3,2,1}/5),-1)</f>
        <v>5</v>
      </c>
      <c r="Q39">
        <v>52.338129496402871</v>
      </c>
      <c r="R39" s="1">
        <f t="shared" si="7"/>
        <v>0.37320904082562439</v>
      </c>
      <c r="S39">
        <f>MATCH(R39,PERCENTILE(R$3:R$46,{5,4,3,2,1}/5),-1)</f>
        <v>2</v>
      </c>
      <c r="T39">
        <f t="shared" si="6"/>
        <v>6.4459045996276059</v>
      </c>
      <c r="U39">
        <f>MATCH(T39,PERCENTILE(T$3:T$46,{5,4,3,2,1}/5),-1)</f>
        <v>4</v>
      </c>
    </row>
    <row r="40" spans="1:21" x14ac:dyDescent="0.25">
      <c r="A40" t="s">
        <v>82</v>
      </c>
      <c r="B40" t="s">
        <v>83</v>
      </c>
      <c r="C40">
        <v>16027020503</v>
      </c>
      <c r="D40" s="2">
        <v>39.645000000000003</v>
      </c>
      <c r="E40" s="1">
        <f t="shared" si="0"/>
        <v>0.41839975237127097</v>
      </c>
      <c r="F40">
        <f>MATCH(E40,PERCENTILE(E$3:E$46,{5,4,3,2,1}/5),-1)</f>
        <v>2</v>
      </c>
      <c r="G40">
        <v>54.8</v>
      </c>
      <c r="H40" s="1">
        <f t="shared" si="1"/>
        <v>-0.52779485980682961</v>
      </c>
      <c r="I40">
        <f>MATCH(H40,PERCENTILE(H$3:H$46,{5,4,3,2,1}/5),-1)</f>
        <v>4</v>
      </c>
      <c r="J40">
        <v>17.8</v>
      </c>
      <c r="K40">
        <f t="shared" si="2"/>
        <v>82.2</v>
      </c>
      <c r="L40" s="1">
        <f t="shared" si="3"/>
        <v>7.3004110221187979</v>
      </c>
      <c r="M40">
        <f>MATCH(L40,PERCENTILE(L$3:L$46,{5,4,3,2,1}/5),-1)</f>
        <v>3</v>
      </c>
      <c r="N40">
        <v>58.3</v>
      </c>
      <c r="O40" s="1">
        <f t="shared" si="4"/>
        <v>0.25374601886264281</v>
      </c>
      <c r="P40">
        <f>MATCH(O40,PERCENTILE(O$3:O$46,{5,4,3,2,1}/5),-1)</f>
        <v>3</v>
      </c>
      <c r="Q40">
        <v>43.946188340807176</v>
      </c>
      <c r="R40" s="1">
        <f t="shared" si="7"/>
        <v>-0.10298498620783707</v>
      </c>
      <c r="S40">
        <f>MATCH(R40,PERCENTILE(R$3:R$46,{5,4,3,2,1}/5),-1)</f>
        <v>3</v>
      </c>
      <c r="T40">
        <f t="shared" si="6"/>
        <v>7.3417769473380448</v>
      </c>
      <c r="U40">
        <f>MATCH(T40,PERCENTILE(T$3:T$46,{5,4,3,2,1}/5),-1)</f>
        <v>3</v>
      </c>
    </row>
    <row r="41" spans="1:21" x14ac:dyDescent="0.25">
      <c r="A41" t="s">
        <v>84</v>
      </c>
      <c r="B41" t="s">
        <v>85</v>
      </c>
      <c r="C41">
        <v>16027020501</v>
      </c>
      <c r="D41" s="2">
        <v>39.608333333333334</v>
      </c>
      <c r="E41" s="1">
        <f t="shared" si="0"/>
        <v>-0.19525321777315674</v>
      </c>
      <c r="F41">
        <f>MATCH(E41,PERCENTILE(E$3:E$46,{5,4,3,2,1}/5),-1)</f>
        <v>3</v>
      </c>
      <c r="G41">
        <v>57.2</v>
      </c>
      <c r="H41" s="1">
        <f t="shared" si="1"/>
        <v>-0.22196426164812708</v>
      </c>
      <c r="I41">
        <f>MATCH(H41,PERCENTILE(H$3:H$46,{5,4,3,2,1}/5),-1)</f>
        <v>4</v>
      </c>
      <c r="J41">
        <v>7.5</v>
      </c>
      <c r="K41">
        <f t="shared" si="2"/>
        <v>92.5</v>
      </c>
      <c r="L41" s="1">
        <f t="shared" si="3"/>
        <v>8.4717031944413534</v>
      </c>
      <c r="M41">
        <f>MATCH(L41,PERCENTILE(L$3:L$46,{5,4,3,2,1}/5),-1)</f>
        <v>1</v>
      </c>
      <c r="N41">
        <v>57.5</v>
      </c>
      <c r="O41" s="1">
        <f t="shared" si="4"/>
        <v>0.12442952924968147</v>
      </c>
      <c r="P41">
        <f>MATCH(O41,PERCENTILE(O$3:O$46,{5,4,3,2,1}/5),-1)</f>
        <v>3</v>
      </c>
      <c r="Q41">
        <v>22.429906542056074</v>
      </c>
      <c r="R41" s="1">
        <f t="shared" si="7"/>
        <v>-1.3239092856712735</v>
      </c>
      <c r="S41">
        <f>MATCH(R41,PERCENTILE(R$3:R$46,{5,4,3,2,1}/5),-1)</f>
        <v>5</v>
      </c>
      <c r="T41">
        <f t="shared" si="6"/>
        <v>6.8550059585984773</v>
      </c>
      <c r="U41">
        <f>MATCH(T41,PERCENTILE(T$3:T$46,{5,4,3,2,1}/5),-1)</f>
        <v>4</v>
      </c>
    </row>
    <row r="42" spans="1:21" x14ac:dyDescent="0.25">
      <c r="A42" t="s">
        <v>86</v>
      </c>
      <c r="B42" t="s">
        <v>87</v>
      </c>
      <c r="C42">
        <v>16027020402</v>
      </c>
      <c r="D42" s="2">
        <v>39.65</v>
      </c>
      <c r="E42" s="1">
        <f t="shared" si="0"/>
        <v>0.50207970284543002</v>
      </c>
      <c r="F42">
        <f>MATCH(E42,PERCENTILE(E$3:E$46,{5,4,3,2,1}/5),-1)</f>
        <v>2</v>
      </c>
      <c r="G42">
        <v>68.400000000000006</v>
      </c>
      <c r="H42" s="1">
        <f t="shared" si="1"/>
        <v>1.2052451964258151</v>
      </c>
      <c r="I42">
        <f>MATCH(H42,PERCENTILE(H$3:H$46,{5,4,3,2,1}/5),-1)</f>
        <v>1</v>
      </c>
      <c r="J42">
        <v>18.3</v>
      </c>
      <c r="K42">
        <f t="shared" si="2"/>
        <v>81.7</v>
      </c>
      <c r="L42" s="1">
        <f t="shared" si="3"/>
        <v>7.2435521788021688</v>
      </c>
      <c r="M42">
        <f>MATCH(L42,PERCENTILE(L$3:L$46,{5,4,3,2,1}/5),-1)</f>
        <v>4</v>
      </c>
      <c r="N42">
        <v>58.5</v>
      </c>
      <c r="O42" s="1">
        <f t="shared" si="4"/>
        <v>0.28607514126588374</v>
      </c>
      <c r="P42">
        <f>MATCH(O42,PERCENTILE(O$3:O$46,{5,4,3,2,1}/5),-1)</f>
        <v>2</v>
      </c>
      <c r="Q42">
        <v>31.408775981524251</v>
      </c>
      <c r="R42" s="1">
        <f t="shared" si="7"/>
        <v>-0.81441047993464977</v>
      </c>
      <c r="S42">
        <f>MATCH(R42,PERCENTILE(R$3:R$46,{5,4,3,2,1}/5),-1)</f>
        <v>5</v>
      </c>
      <c r="T42">
        <f t="shared" si="6"/>
        <v>8.4225417394046485</v>
      </c>
      <c r="U42">
        <f>MATCH(T42,PERCENTILE(T$3:T$46,{5,4,3,2,1}/5),-1)</f>
        <v>2</v>
      </c>
    </row>
    <row r="43" spans="1:21" x14ac:dyDescent="0.25">
      <c r="A43" t="s">
        <v>88</v>
      </c>
      <c r="B43" t="s">
        <v>89</v>
      </c>
      <c r="C43">
        <v>16027020401</v>
      </c>
      <c r="D43" s="2">
        <v>39.573333333333331</v>
      </c>
      <c r="E43" s="1">
        <f t="shared" si="0"/>
        <v>-0.78101287109286477</v>
      </c>
      <c r="F43">
        <f>MATCH(E43,PERCENTILE(E$3:E$46,{5,4,3,2,1}/5),-1)</f>
        <v>4</v>
      </c>
      <c r="G43">
        <v>71.400000000000006</v>
      </c>
      <c r="H43" s="1">
        <f t="shared" si="1"/>
        <v>1.5875334441241924</v>
      </c>
      <c r="I43">
        <f>MATCH(H43,PERCENTILE(H$3:H$46,{5,4,3,2,1}/5),-1)</f>
        <v>1</v>
      </c>
      <c r="J43">
        <v>18.100000000000001</v>
      </c>
      <c r="K43">
        <f t="shared" si="2"/>
        <v>81.900000000000006</v>
      </c>
      <c r="L43" s="1">
        <f t="shared" si="3"/>
        <v>7.2662957161288206</v>
      </c>
      <c r="M43">
        <f>MATCH(L43,PERCENTILE(L$3:L$46,{5,4,3,2,1}/5),-1)</f>
        <v>3</v>
      </c>
      <c r="N43">
        <v>66</v>
      </c>
      <c r="O43" s="1">
        <f t="shared" si="4"/>
        <v>1.4984172313874007</v>
      </c>
      <c r="P43">
        <f>MATCH(O43,PERCENTILE(O$3:O$46,{5,4,3,2,1}/5),-1)</f>
        <v>1</v>
      </c>
      <c r="Q43">
        <v>41.396103896103895</v>
      </c>
      <c r="R43" s="1">
        <f t="shared" si="7"/>
        <v>-0.24768750002240691</v>
      </c>
      <c r="S43">
        <f>MATCH(R43,PERCENTILE(R$3:R$46,{5,4,3,2,1}/5),-1)</f>
        <v>4</v>
      </c>
      <c r="T43">
        <f t="shared" si="6"/>
        <v>9.3235460205251428</v>
      </c>
      <c r="U43">
        <f>MATCH(T43,PERCENTILE(T$3:T$46,{5,4,3,2,1}/5),-1)</f>
        <v>1</v>
      </c>
    </row>
    <row r="44" spans="1:21" x14ac:dyDescent="0.25">
      <c r="A44" t="s">
        <v>90</v>
      </c>
      <c r="B44" t="s">
        <v>91</v>
      </c>
      <c r="C44">
        <v>16027020300</v>
      </c>
      <c r="D44" s="2">
        <v>39.549999999999997</v>
      </c>
      <c r="E44" s="1">
        <f t="shared" si="0"/>
        <v>-1.171519306639297</v>
      </c>
      <c r="F44">
        <f>MATCH(E44,PERCENTILE(E$3:E$46,{5,4,3,2,1}/5),-1)</f>
        <v>5</v>
      </c>
      <c r="G44">
        <v>60.6</v>
      </c>
      <c r="H44" s="1">
        <f t="shared" si="1"/>
        <v>0.21129575241003362</v>
      </c>
      <c r="I44">
        <f>MATCH(H44,PERCENTILE(H$3:H$46,{5,4,3,2,1}/5),-1)</f>
        <v>3</v>
      </c>
      <c r="J44">
        <v>39.200000000000003</v>
      </c>
      <c r="K44">
        <f t="shared" si="2"/>
        <v>60.8</v>
      </c>
      <c r="L44" s="1">
        <f t="shared" si="3"/>
        <v>4.8668525281670787</v>
      </c>
      <c r="M44">
        <f>MATCH(L44,PERCENTILE(L$3:L$46,{5,4,3,2,1}/5),-1)</f>
        <v>5</v>
      </c>
      <c r="N44">
        <v>54.2</v>
      </c>
      <c r="O44" s="1">
        <f t="shared" si="4"/>
        <v>-0.40900099040378551</v>
      </c>
      <c r="P44">
        <f>MATCH(O44,PERCENTILE(O$3:O$46,{5,4,3,2,1}/5),-1)</f>
        <v>4</v>
      </c>
      <c r="Q44">
        <v>57.207207207207212</v>
      </c>
      <c r="R44" s="1">
        <f t="shared" si="7"/>
        <v>0.64950098330436079</v>
      </c>
      <c r="S44">
        <f>MATCH(R44,PERCENTILE(R$3:R$46,{5,4,3,2,1}/5),-1)</f>
        <v>2</v>
      </c>
      <c r="T44">
        <f t="shared" si="6"/>
        <v>4.1471289668383911</v>
      </c>
      <c r="U44">
        <f>MATCH(T44,PERCENTILE(T$3:T$46,{5,4,3,2,1}/5),-1)</f>
        <v>5</v>
      </c>
    </row>
    <row r="45" spans="1:21" x14ac:dyDescent="0.25">
      <c r="A45" t="s">
        <v>92</v>
      </c>
      <c r="B45" t="s">
        <v>93</v>
      </c>
      <c r="C45">
        <v>16027020200</v>
      </c>
      <c r="D45" s="2">
        <v>39.596666666666664</v>
      </c>
      <c r="E45" s="1">
        <f t="shared" si="0"/>
        <v>-0.39050643554643238</v>
      </c>
      <c r="F45">
        <f>MATCH(E45,PERCENTILE(E$3:E$46,{5,4,3,2,1}/5),-1)</f>
        <v>4</v>
      </c>
      <c r="G45">
        <v>62.6</v>
      </c>
      <c r="H45" s="1">
        <f t="shared" si="1"/>
        <v>0.46615458420895178</v>
      </c>
      <c r="I45">
        <f>MATCH(H45,PERCENTILE(H$3:H$46,{5,4,3,2,1}/5),-1)</f>
        <v>2</v>
      </c>
      <c r="J45">
        <v>25</v>
      </c>
      <c r="K45">
        <f t="shared" si="2"/>
        <v>75</v>
      </c>
      <c r="L45" s="1">
        <f t="shared" si="3"/>
        <v>6.4816436783593403</v>
      </c>
      <c r="M45">
        <f>MATCH(L45,PERCENTILE(L$3:L$46,{5,4,3,2,1}/5),-1)</f>
        <v>5</v>
      </c>
      <c r="N45">
        <v>50.8</v>
      </c>
      <c r="O45" s="1">
        <f t="shared" si="4"/>
        <v>-0.95859607125887414</v>
      </c>
      <c r="P45">
        <f>MATCH(O45,PERCENTILE(O$3:O$46,{5,4,3,2,1}/5),-1)</f>
        <v>5</v>
      </c>
      <c r="Q45">
        <v>43.258426966292134</v>
      </c>
      <c r="R45" s="1">
        <f t="shared" si="7"/>
        <v>-0.14201145845019852</v>
      </c>
      <c r="S45">
        <f>MATCH(R45,PERCENTILE(R$3:R$46,{5,4,3,2,1}/5),-1)</f>
        <v>3</v>
      </c>
      <c r="T45">
        <f t="shared" si="6"/>
        <v>5.4566842973127869</v>
      </c>
      <c r="U45">
        <f>MATCH(T45,PERCENTILE(T$3:T$46,{5,4,3,2,1}/5),-1)</f>
        <v>5</v>
      </c>
    </row>
    <row r="46" spans="1:21" x14ac:dyDescent="0.25">
      <c r="A46" t="s">
        <v>94</v>
      </c>
      <c r="B46" t="s">
        <v>95</v>
      </c>
      <c r="C46">
        <v>16027020100</v>
      </c>
      <c r="D46" s="2">
        <v>39.590000000000003</v>
      </c>
      <c r="E46" s="1">
        <f t="shared" si="0"/>
        <v>-0.50207970284531112</v>
      </c>
      <c r="F46">
        <f>MATCH(E46,PERCENTILE(E$3:E$46,{5,4,3,2,1}/5),-1)</f>
        <v>4</v>
      </c>
      <c r="G46">
        <v>55.2</v>
      </c>
      <c r="H46" s="1">
        <f t="shared" si="1"/>
        <v>-0.47682309344704527</v>
      </c>
      <c r="I46">
        <f>MATCH(H46,PERCENTILE(H$3:H$46,{5,4,3,2,1}/5),-1)</f>
        <v>4</v>
      </c>
      <c r="J46">
        <v>27.9</v>
      </c>
      <c r="K46">
        <f t="shared" si="2"/>
        <v>72.099999999999994</v>
      </c>
      <c r="L46" s="1">
        <f t="shared" si="3"/>
        <v>6.1518623871228924</v>
      </c>
      <c r="M46">
        <f>MATCH(L46,PERCENTILE(L$3:L$46,{5,4,3,2,1}/5),-1)</f>
        <v>5</v>
      </c>
      <c r="N46">
        <v>53.7</v>
      </c>
      <c r="O46" s="1">
        <f t="shared" si="4"/>
        <v>-0.48982379641188667</v>
      </c>
      <c r="P46">
        <f>MATCH(O46,PERCENTILE(O$3:O$46,{5,4,3,2,1}/5),-1)</f>
        <v>4</v>
      </c>
      <c r="Q46">
        <v>59.649122807017541</v>
      </c>
      <c r="R46" s="1">
        <f t="shared" si="7"/>
        <v>0.78806554203868251</v>
      </c>
      <c r="S46">
        <f>MATCH(R46,PERCENTILE(R$3:R$46,{5,4,3,2,1}/5),-1)</f>
        <v>1</v>
      </c>
      <c r="T46">
        <f t="shared" si="6"/>
        <v>5.471201336457332</v>
      </c>
      <c r="U46">
        <f>MATCH(T46,PERCENTILE(T$3:T$46,{5,4,3,2,1}/5),-1)</f>
        <v>5</v>
      </c>
    </row>
    <row r="47" spans="1:21" x14ac:dyDescent="0.25">
      <c r="C47" t="s">
        <v>96</v>
      </c>
      <c r="D47">
        <f>_xlfn.STDEV.S(D3:D46)</f>
        <v>5.9751469398150354E-2</v>
      </c>
      <c r="G47">
        <f>_xlfn.STDEV.S(G3:G46)</f>
        <v>7.8474816269188032</v>
      </c>
      <c r="J47">
        <f>_xlfn.STDEV.S(J3:J46)</f>
        <v>8.793706850764762</v>
      </c>
      <c r="K47">
        <f>_xlfn.STDEV.S(K3:K46)</f>
        <v>8.7937068507645044</v>
      </c>
      <c r="N47">
        <f>_xlfn.STDEV.S(N3:N46)</f>
        <v>6.1863726922557403</v>
      </c>
      <c r="Q47">
        <f>_xlfn.STDEV.S(Q3:Q46)</f>
        <v>17.622945016498509</v>
      </c>
    </row>
    <row r="48" spans="1:21" x14ac:dyDescent="0.25">
      <c r="C48" t="s">
        <v>97</v>
      </c>
      <c r="D48">
        <f>AVERAGE(D3:D46)</f>
        <v>39.619999999999997</v>
      </c>
      <c r="G48">
        <f>AVERAGE(G3:G46)</f>
        <v>58.941860465116278</v>
      </c>
      <c r="J48">
        <f>AVERAGE(J3:J46)</f>
        <v>18.00232558139535</v>
      </c>
      <c r="K48">
        <f>AVERAGE(K3:K46)</f>
        <v>81.997674418604674</v>
      </c>
      <c r="N48">
        <f>AVERAGE(N3:N46)</f>
        <v>56.730232558139534</v>
      </c>
      <c r="Q48">
        <f>AVERAGE(Q3:Q46)</f>
        <v>45.761087090272746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2018_Tract_Data_StateofEconomic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Vasan, Thamanna</dc:creator>
  <cp:lastModifiedBy>Thamanna Vasan</cp:lastModifiedBy>
  <dcterms:created xsi:type="dcterms:W3CDTF">2020-07-28T07:56:28Z</dcterms:created>
  <dcterms:modified xsi:type="dcterms:W3CDTF">2020-08-21T16:12:33Z</dcterms:modified>
</cp:coreProperties>
</file>