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asant\Downloads\Data for project\Determinants of Health\"/>
    </mc:Choice>
  </mc:AlternateContent>
  <bookViews>
    <workbookView xWindow="0" yWindow="0" windowWidth="10260" windowHeight="5408"/>
  </bookViews>
  <sheets>
    <sheet name="2018_Tract_Data_DeterminantsHea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1" l="1"/>
  <c r="K46" i="1"/>
  <c r="K45" i="1"/>
  <c r="K44" i="1"/>
  <c r="K43" i="1"/>
  <c r="K42" i="1"/>
  <c r="K41" i="1"/>
  <c r="K40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3" i="1"/>
  <c r="J46" i="1"/>
  <c r="J45" i="1"/>
  <c r="J44" i="1"/>
  <c r="J43" i="1"/>
  <c r="J42" i="1"/>
  <c r="J41" i="1"/>
  <c r="J40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F10" i="1"/>
  <c r="E10" i="1"/>
  <c r="I10" i="1"/>
  <c r="H10" i="1"/>
  <c r="H3" i="1"/>
  <c r="H4" i="1"/>
  <c r="I7" i="1"/>
  <c r="G48" i="1"/>
  <c r="G47" i="1"/>
  <c r="D48" i="1" l="1"/>
  <c r="D47" i="1"/>
  <c r="H46" i="1"/>
  <c r="H45" i="1"/>
  <c r="H44" i="1"/>
  <c r="H43" i="1"/>
  <c r="H42" i="1"/>
  <c r="H41" i="1"/>
  <c r="H40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9" i="1"/>
  <c r="H8" i="1"/>
  <c r="H7" i="1"/>
  <c r="H6" i="1"/>
  <c r="H5" i="1"/>
  <c r="E14" i="1" l="1"/>
  <c r="E39" i="1"/>
  <c r="E11" i="1"/>
  <c r="I15" i="1"/>
  <c r="I21" i="1"/>
  <c r="I37" i="1"/>
  <c r="I42" i="1"/>
  <c r="E4" i="1"/>
  <c r="E13" i="1"/>
  <c r="I3" i="1"/>
  <c r="I31" i="1"/>
  <c r="I12" i="1"/>
  <c r="I25" i="1"/>
  <c r="I35" i="1"/>
  <c r="I41" i="1"/>
  <c r="E41" i="1"/>
  <c r="E40" i="1"/>
  <c r="E33" i="1"/>
  <c r="E32" i="1"/>
  <c r="E25" i="1"/>
  <c r="E24" i="1"/>
  <c r="E17" i="1"/>
  <c r="E16" i="1"/>
  <c r="E12" i="1"/>
  <c r="E9" i="1"/>
  <c r="E7" i="1"/>
  <c r="E5" i="1"/>
  <c r="E3" i="1"/>
  <c r="E19" i="1"/>
  <c r="E29" i="1"/>
  <c r="E28" i="1"/>
  <c r="E43" i="1"/>
  <c r="E42" i="1"/>
  <c r="E35" i="1"/>
  <c r="E34" i="1"/>
  <c r="E27" i="1"/>
  <c r="E26" i="1"/>
  <c r="E18" i="1"/>
  <c r="E45" i="1"/>
  <c r="E44" i="1"/>
  <c r="E37" i="1"/>
  <c r="E36" i="1"/>
  <c r="I16" i="1"/>
  <c r="I6" i="1"/>
  <c r="I43" i="1"/>
  <c r="I5" i="1"/>
  <c r="I8" i="1"/>
  <c r="I19" i="1"/>
  <c r="E20" i="1"/>
  <c r="E23" i="1"/>
  <c r="I26" i="1"/>
  <c r="E46" i="1"/>
  <c r="E6" i="1"/>
  <c r="I11" i="1"/>
  <c r="I13" i="1"/>
  <c r="I17" i="1"/>
  <c r="I23" i="1"/>
  <c r="E30" i="1"/>
  <c r="I4" i="1"/>
  <c r="E8" i="1"/>
  <c r="I9" i="1"/>
  <c r="E15" i="1"/>
  <c r="I18" i="1"/>
  <c r="E21" i="1"/>
  <c r="E22" i="1"/>
  <c r="I24" i="1"/>
  <c r="I27" i="1"/>
  <c r="I29" i="1"/>
  <c r="E31" i="1"/>
  <c r="I33" i="1"/>
  <c r="I34" i="1"/>
  <c r="E38" i="1"/>
  <c r="I45" i="1"/>
  <c r="I32" i="1"/>
  <c r="I40" i="1"/>
  <c r="I22" i="1"/>
  <c r="I30" i="1"/>
  <c r="I38" i="1"/>
  <c r="I46" i="1"/>
  <c r="I14" i="1"/>
  <c r="I20" i="1"/>
  <c r="I28" i="1"/>
  <c r="I36" i="1"/>
  <c r="I44" i="1"/>
  <c r="F21" i="1" l="1"/>
  <c r="F38" i="1"/>
  <c r="F45" i="1"/>
  <c r="F34" i="1"/>
  <c r="F28" i="1"/>
  <c r="F5" i="1"/>
  <c r="F16" i="1"/>
  <c r="F32" i="1"/>
  <c r="F22" i="1"/>
  <c r="F8" i="1"/>
  <c r="F30" i="1"/>
  <c r="F46" i="1"/>
  <c r="F23" i="1"/>
  <c r="F39" i="1"/>
  <c r="F11" i="1"/>
  <c r="F36" i="1"/>
  <c r="F18" i="1"/>
  <c r="F35" i="1"/>
  <c r="F29" i="1"/>
  <c r="F7" i="1"/>
  <c r="F17" i="1"/>
  <c r="F33" i="1"/>
  <c r="F20" i="1"/>
  <c r="F37" i="1"/>
  <c r="F26" i="1"/>
  <c r="F42" i="1"/>
  <c r="F19" i="1"/>
  <c r="F9" i="1"/>
  <c r="F24" i="1"/>
  <c r="F40" i="1"/>
  <c r="F31" i="1"/>
  <c r="F15" i="1"/>
  <c r="F6" i="1"/>
  <c r="F44" i="1"/>
  <c r="F27" i="1"/>
  <c r="F43" i="1"/>
  <c r="F3" i="1"/>
  <c r="F12" i="1"/>
  <c r="F25" i="1"/>
  <c r="F41" i="1"/>
  <c r="F13" i="1"/>
  <c r="F4" i="1"/>
  <c r="F14" i="1"/>
</calcChain>
</file>

<file path=xl/sharedStrings.xml><?xml version="1.0" encoding="utf-8"?>
<sst xmlns="http://schemas.openxmlformats.org/spreadsheetml/2006/main" count="117" uniqueCount="104">
  <si>
    <t>GEO_ID</t>
  </si>
  <si>
    <t>NAME</t>
  </si>
  <si>
    <t>id_Fix</t>
  </si>
  <si>
    <t>Averagez</t>
  </si>
  <si>
    <t>INDEXoverall</t>
  </si>
  <si>
    <t>id</t>
  </si>
  <si>
    <t>Geographic Area Name</t>
  </si>
  <si>
    <t>1400000US41045970900</t>
  </si>
  <si>
    <t>Census Tract 9709, Malheur County, Oregon</t>
  </si>
  <si>
    <t>1400000US41045970700</t>
  </si>
  <si>
    <t>Census Tract 9707, Malheur County, Oregon</t>
  </si>
  <si>
    <t>1400000US41045970600</t>
  </si>
  <si>
    <t>Census Tract 9706, Malheur County, Oregon</t>
  </si>
  <si>
    <t>1400000US41045970500</t>
  </si>
  <si>
    <t>Census Tract 9705, Malheur County, Oregon</t>
  </si>
  <si>
    <t>1400000US41045970400</t>
  </si>
  <si>
    <t>Census Tract 9704, Malheur County, Oregon</t>
  </si>
  <si>
    <t>1400000US41045970300</t>
  </si>
  <si>
    <t>Census Tract 9703, Malheur County, Oregon</t>
  </si>
  <si>
    <t>1400000US41045970200</t>
  </si>
  <si>
    <t>Census Tract 9702, Malheur County, Oregon</t>
  </si>
  <si>
    <t>1400000US41045940000</t>
  </si>
  <si>
    <t>Census Tract 9400, Malheur County, Oregon</t>
  </si>
  <si>
    <t>na</t>
  </si>
  <si>
    <t>1400000US16087970300</t>
  </si>
  <si>
    <t>Census Tract 9703, Washington County, Idaho</t>
  </si>
  <si>
    <t>1400000US16087970200</t>
  </si>
  <si>
    <t>Census Tract 9702, Washington County, Idaho</t>
  </si>
  <si>
    <t>1400000US16087970100</t>
  </si>
  <si>
    <t>Census Tract 9701, Washington County, Idaho</t>
  </si>
  <si>
    <t>1400000US16075960400</t>
  </si>
  <si>
    <t>Census Tract 9604, Payette County, Idaho</t>
  </si>
  <si>
    <t>1400000US16075960300</t>
  </si>
  <si>
    <t>Census Tract 9603, Payette County, Idaho</t>
  </si>
  <si>
    <t>1400000US16075960200</t>
  </si>
  <si>
    <t>Census Tract 9602, Payette County, Idaho</t>
  </si>
  <si>
    <t>1400000US16075960100</t>
  </si>
  <si>
    <t>Census Tract 9601, Payette County, Idaho</t>
  </si>
  <si>
    <t>1400000US16027022400</t>
  </si>
  <si>
    <t>Census Tract 224, Canyon County, Idaho</t>
  </si>
  <si>
    <t>1400000US16027022300</t>
  </si>
  <si>
    <t>Census Tract 223, Canyon County, Idaho</t>
  </si>
  <si>
    <t>1400000US16027022200</t>
  </si>
  <si>
    <t>Census Tract 222, Canyon County, Idaho</t>
  </si>
  <si>
    <t>1400000US16027022100</t>
  </si>
  <si>
    <t>Census Tract 221, Canyon County, Idaho</t>
  </si>
  <si>
    <t>1400000US16027021904</t>
  </si>
  <si>
    <t>Census Tract 219.04, Canyon County, Idaho</t>
  </si>
  <si>
    <t>1400000US16027021903</t>
  </si>
  <si>
    <t>Census Tract 219.03, Canyon County, Idaho</t>
  </si>
  <si>
    <t>1400000US16027021901</t>
  </si>
  <si>
    <t>Census Tract 219.01, Canyon County, Idaho</t>
  </si>
  <si>
    <t>1400000US16027021800</t>
  </si>
  <si>
    <t>Census Tract 218, Canyon County, Idaho</t>
  </si>
  <si>
    <t>1400000US16027021700</t>
  </si>
  <si>
    <t>Census Tract 217, Canyon County, Idaho</t>
  </si>
  <si>
    <t>1400000US16027021600</t>
  </si>
  <si>
    <t>Census Tract 216, Canyon County, Idaho</t>
  </si>
  <si>
    <t>1400000US16027021500</t>
  </si>
  <si>
    <t>Census Tract 215, Canyon County, Idaho</t>
  </si>
  <si>
    <t>1400000US16027021300</t>
  </si>
  <si>
    <t>Census Tract 213, Canyon County, Idaho</t>
  </si>
  <si>
    <t>1400000US16027021200</t>
  </si>
  <si>
    <t>Census Tract 212, Canyon County, Idaho</t>
  </si>
  <si>
    <t>1400000US16027021100</t>
  </si>
  <si>
    <t>Census Tract 211, Canyon County, Idaho</t>
  </si>
  <si>
    <t>1400000US16027021002</t>
  </si>
  <si>
    <t>Census Tract 210.02, Canyon County, Idaho</t>
  </si>
  <si>
    <t>1400000US16027021001</t>
  </si>
  <si>
    <t>Census Tract 210.01, Canyon County, Idaho</t>
  </si>
  <si>
    <t>1400000US16027020902</t>
  </si>
  <si>
    <t>Census Tract 209.02, Canyon County, Idaho</t>
  </si>
  <si>
    <t>1400000US16027020901</t>
  </si>
  <si>
    <t>Census Tract 209.01, Canyon County, Idaho</t>
  </si>
  <si>
    <t>1400000US16027020700</t>
  </si>
  <si>
    <t>Census Tract 207, Canyon County, Idaho</t>
  </si>
  <si>
    <t>1400000US16027020602</t>
  </si>
  <si>
    <t>Census Tract 206.02, Canyon County, Idaho</t>
  </si>
  <si>
    <t>1400000US16027020601</t>
  </si>
  <si>
    <t>Census Tract 206.01, Canyon County, Idaho</t>
  </si>
  <si>
    <t>1400000US16027020504</t>
  </si>
  <si>
    <t>Census Tract 205.04, Canyon County, Idaho</t>
  </si>
  <si>
    <t>1400000US16027020503</t>
  </si>
  <si>
    <t>Census Tract 205.03, Canyon County, Idaho</t>
  </si>
  <si>
    <t>1400000US16027020501</t>
  </si>
  <si>
    <t>Census Tract 205.01, Canyon County, Idaho</t>
  </si>
  <si>
    <t>1400000US16027020402</t>
  </si>
  <si>
    <t>Census Tract 204.02, Canyon County, Idaho</t>
  </si>
  <si>
    <t>1400000US16027020401</t>
  </si>
  <si>
    <t>Census Tract 204.01, Canyon County, Idaho</t>
  </si>
  <si>
    <t>1400000US16027020300</t>
  </si>
  <si>
    <t>Census Tract 203, Canyon County, Idaho</t>
  </si>
  <si>
    <t>1400000US16027020200</t>
  </si>
  <si>
    <t>Census Tract 202, Canyon County, Idaho</t>
  </si>
  <si>
    <t>1400000US16027020100</t>
  </si>
  <si>
    <t>Census Tract 201, Canyon County, Idaho</t>
  </si>
  <si>
    <t>stdev</t>
  </si>
  <si>
    <t>mean</t>
  </si>
  <si>
    <t>Food dessert</t>
  </si>
  <si>
    <t>food_des_z</t>
  </si>
  <si>
    <t>INDEX_AccesstoFood</t>
  </si>
  <si>
    <t>Insured</t>
  </si>
  <si>
    <t>Insured_z</t>
  </si>
  <si>
    <t>INDEX_Insurance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</si>
</sst>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">
    <xf numFmtId="0" fontId="0" fillId="0" borderId="0" xfId="0"/>
    <xf numFmtId="0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8"/>
  <sheetViews>
    <sheetView tabSelected="1" topLeftCell="A14" workbookViewId="0">
      <selection activeCell="B43" sqref="B43"/>
    </sheetView>
  </sheetViews>
  <sheetFormatPr defaultRowHeight="14.25" x14ac:dyDescent="0.45"/>
  <sheetData>
    <row r="1" spans="1:11" x14ac:dyDescent="0.45">
      <c r="A1" t="s">
        <v>0</v>
      </c>
      <c r="B1" t="s">
        <v>1</v>
      </c>
      <c r="C1" t="s">
        <v>2</v>
      </c>
      <c r="D1" t="s">
        <v>98</v>
      </c>
      <c r="E1" t="s">
        <v>99</v>
      </c>
      <c r="F1" t="s">
        <v>100</v>
      </c>
      <c r="G1" t="s">
        <v>101</v>
      </c>
      <c r="H1" t="s">
        <v>102</v>
      </c>
      <c r="I1" t="s">
        <v>103</v>
      </c>
      <c r="J1" t="s">
        <v>3</v>
      </c>
      <c r="K1" t="s">
        <v>4</v>
      </c>
    </row>
    <row r="2" spans="1:11" x14ac:dyDescent="0.45">
      <c r="A2" t="s">
        <v>5</v>
      </c>
      <c r="B2" t="s">
        <v>6</v>
      </c>
      <c r="C2" t="s">
        <v>2</v>
      </c>
      <c r="D2" t="s">
        <v>98</v>
      </c>
      <c r="E2" t="s">
        <v>99</v>
      </c>
      <c r="F2" t="s">
        <v>100</v>
      </c>
      <c r="G2" t="s">
        <v>101</v>
      </c>
      <c r="H2" t="s">
        <v>102</v>
      </c>
      <c r="I2" t="s">
        <v>103</v>
      </c>
      <c r="J2" t="s">
        <v>3</v>
      </c>
      <c r="K2" t="s">
        <v>4</v>
      </c>
    </row>
    <row r="3" spans="1:11" x14ac:dyDescent="0.45">
      <c r="A3" t="s">
        <v>7</v>
      </c>
      <c r="B3" t="s">
        <v>8</v>
      </c>
      <c r="C3">
        <v>41045970900</v>
      </c>
      <c r="D3">
        <v>1</v>
      </c>
      <c r="E3" s="1">
        <f>(D3-D$48)/D$47</f>
        <v>1.5265711841966561</v>
      </c>
      <c r="F3">
        <f>MATCH(E3,PERCENTILE(E$3:E$46,{5,4,3,2,1}/5),-1)</f>
        <v>1</v>
      </c>
      <c r="G3">
        <v>77.944572748267888</v>
      </c>
      <c r="H3" s="1">
        <f>(G3-G$48)/G$47</f>
        <v>-1.34386370986408</v>
      </c>
      <c r="I3">
        <f>MATCH(H3,PERCENTILE(H$3:H$46,{5,4,3,2,1}/5),-1)</f>
        <v>5</v>
      </c>
      <c r="J3">
        <f>AVERAGE(H3+E3)</f>
        <v>0.18270747433257606</v>
      </c>
      <c r="K3">
        <f>MATCH(J3,PERCENTILE(J$3:J$46,{5,4,3,2,1}/5),-1)</f>
        <v>3</v>
      </c>
    </row>
    <row r="4" spans="1:11" x14ac:dyDescent="0.45">
      <c r="A4" t="s">
        <v>9</v>
      </c>
      <c r="B4" t="s">
        <v>10</v>
      </c>
      <c r="C4">
        <v>41045970700</v>
      </c>
      <c r="D4">
        <v>0</v>
      </c>
      <c r="E4" s="1">
        <f t="shared" ref="E4:E46" si="0">(D4-D$48)/D$47</f>
        <v>-0.64017501272762989</v>
      </c>
      <c r="F4">
        <f>MATCH(E4,PERCENTILE(E$3:E$46,{5,4,3,2,1}/5),-1)</f>
        <v>3</v>
      </c>
      <c r="G4">
        <v>75.027648750276484</v>
      </c>
      <c r="H4" s="1">
        <f>(G4-G$48)/G$47</f>
        <v>-1.8666716857011232</v>
      </c>
      <c r="I4">
        <f>MATCH(H4,PERCENTILE(H$3:H$46,{5,4,3,2,1}/5),-1)</f>
        <v>5</v>
      </c>
      <c r="J4">
        <f t="shared" ref="J4:J46" si="1">AVERAGE(H4+E4)</f>
        <v>-2.506846698428753</v>
      </c>
      <c r="K4">
        <f>MATCH(J4,PERCENTILE(J$3:J$46,{5,4,3,2,1}/5),-1)</f>
        <v>5</v>
      </c>
    </row>
    <row r="5" spans="1:11" x14ac:dyDescent="0.45">
      <c r="A5" t="s">
        <v>11</v>
      </c>
      <c r="B5" t="s">
        <v>12</v>
      </c>
      <c r="C5">
        <v>41045970600</v>
      </c>
      <c r="D5">
        <v>0</v>
      </c>
      <c r="E5" s="1">
        <f t="shared" si="0"/>
        <v>-0.64017501272762989</v>
      </c>
      <c r="F5">
        <f>MATCH(E5,PERCENTILE(E$3:E$46,{5,4,3,2,1}/5),-1)</f>
        <v>3</v>
      </c>
      <c r="G5">
        <v>83.66745283018868</v>
      </c>
      <c r="H5" s="1">
        <f t="shared" ref="H4:H46" si="2">(G5-G$48)/G$47</f>
        <v>-0.31813682988797798</v>
      </c>
      <c r="I5">
        <f>MATCH(H5,PERCENTILE(H$3:H$46,{5,4,3,2,1}/5),-1)</f>
        <v>4</v>
      </c>
      <c r="J5">
        <f t="shared" si="1"/>
        <v>-0.95831184261560787</v>
      </c>
      <c r="K5">
        <f>MATCH(J5,PERCENTILE(J$3:J$46,{5,4,3,2,1}/5),-1)</f>
        <v>4</v>
      </c>
    </row>
    <row r="6" spans="1:11" x14ac:dyDescent="0.45">
      <c r="A6" t="s">
        <v>13</v>
      </c>
      <c r="B6" t="s">
        <v>14</v>
      </c>
      <c r="C6">
        <v>41045970500</v>
      </c>
      <c r="D6">
        <v>0</v>
      </c>
      <c r="E6" s="1">
        <f t="shared" si="0"/>
        <v>-0.64017501272762989</v>
      </c>
      <c r="F6">
        <f>MATCH(E6,PERCENTILE(E$3:E$46,{5,4,3,2,1}/5),-1)</f>
        <v>3</v>
      </c>
      <c r="G6">
        <v>85.527170383199831</v>
      </c>
      <c r="H6" s="1">
        <f t="shared" si="2"/>
        <v>1.5185248502781683E-2</v>
      </c>
      <c r="I6">
        <f>MATCH(H6,PERCENTILE(H$3:H$46,{5,4,3,2,1}/5),-1)</f>
        <v>4</v>
      </c>
      <c r="J6">
        <f t="shared" si="1"/>
        <v>-0.6249897642248482</v>
      </c>
      <c r="K6">
        <f>MATCH(J6,PERCENTILE(J$3:J$46,{5,4,3,2,1}/5),-1)</f>
        <v>4</v>
      </c>
    </row>
    <row r="7" spans="1:11" x14ac:dyDescent="0.45">
      <c r="A7" t="s">
        <v>15</v>
      </c>
      <c r="B7" t="s">
        <v>16</v>
      </c>
      <c r="C7">
        <v>41045970400</v>
      </c>
      <c r="D7">
        <v>1</v>
      </c>
      <c r="E7" s="1">
        <f t="shared" si="0"/>
        <v>1.5265711841966561</v>
      </c>
      <c r="F7">
        <f>MATCH(E7,PERCENTILE(E$3:E$46,{5,4,3,2,1}/5),-1)</f>
        <v>1</v>
      </c>
      <c r="G7">
        <v>80.685253611017799</v>
      </c>
      <c r="H7" s="1">
        <f t="shared" si="2"/>
        <v>-0.85264425565263546</v>
      </c>
      <c r="I7">
        <f>MATCH(H7,PERCENTILE(H$3:H$46,{5,4,3,2,1}/5),-1)</f>
        <v>4</v>
      </c>
      <c r="J7">
        <f t="shared" si="1"/>
        <v>0.67392692854402059</v>
      </c>
      <c r="K7">
        <f>MATCH(J7,PERCENTILE(J$3:J$46,{5,4,3,2,1}/5),-1)</f>
        <v>2</v>
      </c>
    </row>
    <row r="8" spans="1:11" x14ac:dyDescent="0.45">
      <c r="A8" t="s">
        <v>17</v>
      </c>
      <c r="B8" t="s">
        <v>18</v>
      </c>
      <c r="C8">
        <v>41045970300</v>
      </c>
      <c r="D8">
        <v>0</v>
      </c>
      <c r="E8" s="1">
        <f t="shared" si="0"/>
        <v>-0.64017501272762989</v>
      </c>
      <c r="F8">
        <f>MATCH(E8,PERCENTILE(E$3:E$46,{5,4,3,2,1}/5),-1)</f>
        <v>3</v>
      </c>
      <c r="G8">
        <v>88.824343015214382</v>
      </c>
      <c r="H8" s="1">
        <f t="shared" si="2"/>
        <v>0.60614618917721297</v>
      </c>
      <c r="I8">
        <f>MATCH(H8,PERCENTILE(H$3:H$46,{5,4,3,2,1}/5),-1)</f>
        <v>2</v>
      </c>
      <c r="J8">
        <f t="shared" si="1"/>
        <v>-3.402882355041692E-2</v>
      </c>
      <c r="K8">
        <f>MATCH(J8,PERCENTILE(J$3:J$46,{5,4,3,2,1}/5),-1)</f>
        <v>3</v>
      </c>
    </row>
    <row r="9" spans="1:11" x14ac:dyDescent="0.45">
      <c r="A9" t="s">
        <v>19</v>
      </c>
      <c r="B9" t="s">
        <v>20</v>
      </c>
      <c r="C9">
        <v>41045970200</v>
      </c>
      <c r="D9">
        <v>0</v>
      </c>
      <c r="E9" s="1">
        <f t="shared" si="0"/>
        <v>-0.64017501272762989</v>
      </c>
      <c r="F9">
        <f>MATCH(E9,PERCENTILE(E$3:E$46,{5,4,3,2,1}/5),-1)</f>
        <v>3</v>
      </c>
      <c r="G9">
        <v>86.771600803750843</v>
      </c>
      <c r="H9" s="1">
        <f t="shared" si="2"/>
        <v>0.2382277925273491</v>
      </c>
      <c r="I9">
        <f>MATCH(H9,PERCENTILE(H$3:H$46,{5,4,3,2,1}/5),-1)</f>
        <v>3</v>
      </c>
      <c r="J9">
        <f t="shared" si="1"/>
        <v>-0.40194722020028079</v>
      </c>
      <c r="K9">
        <f>MATCH(J9,PERCENTILE(J$3:J$46,{5,4,3,2,1}/5),-1)</f>
        <v>4</v>
      </c>
    </row>
    <row r="10" spans="1:11" x14ac:dyDescent="0.45">
      <c r="A10" t="s">
        <v>21</v>
      </c>
      <c r="B10" t="s">
        <v>22</v>
      </c>
      <c r="C10">
        <v>41045940000</v>
      </c>
      <c r="D10">
        <v>0</v>
      </c>
      <c r="E10" s="1">
        <f t="shared" si="0"/>
        <v>-0.64017501272762989</v>
      </c>
      <c r="F10">
        <f>MATCH(E10,PERCENTILE(E$3:E$46,{5,4,3,2,1}/5),-1)</f>
        <v>3</v>
      </c>
      <c r="G10">
        <v>80.262225372076543</v>
      </c>
      <c r="H10" s="1">
        <f t="shared" si="2"/>
        <v>-0.9284647218269616</v>
      </c>
      <c r="I10">
        <f>MATCH(H10,PERCENTILE(H$3:H$46,{5,4,3,2,1}/5),-1)</f>
        <v>5</v>
      </c>
      <c r="J10">
        <f t="shared" si="1"/>
        <v>-1.5686397345545915</v>
      </c>
      <c r="K10">
        <f>MATCH(J10,PERCENTILE(J$3:J$46,{5,4,3,2,1}/5),-1)</f>
        <v>5</v>
      </c>
    </row>
    <row r="11" spans="1:11" x14ac:dyDescent="0.45">
      <c r="A11" t="s">
        <v>24</v>
      </c>
      <c r="B11" t="s">
        <v>25</v>
      </c>
      <c r="C11">
        <v>16087970300</v>
      </c>
      <c r="D11">
        <v>0</v>
      </c>
      <c r="E11" s="1">
        <f t="shared" si="0"/>
        <v>-0.64017501272762989</v>
      </c>
      <c r="F11">
        <f>MATCH(E11,PERCENTILE(E$3:E$46,{5,4,3,2,1}/5),-1)</f>
        <v>3</v>
      </c>
      <c r="G11">
        <v>86.714358712314763</v>
      </c>
      <c r="H11" s="1">
        <f t="shared" si="2"/>
        <v>0.22796814161529802</v>
      </c>
      <c r="I11">
        <f>MATCH(H11,PERCENTILE(H$3:H$46,{5,4,3,2,1}/5),-1)</f>
        <v>3</v>
      </c>
      <c r="J11">
        <f t="shared" si="1"/>
        <v>-0.4122068711123319</v>
      </c>
      <c r="K11">
        <f>MATCH(J11,PERCENTILE(J$3:J$46,{5,4,3,2,1}/5),-1)</f>
        <v>4</v>
      </c>
    </row>
    <row r="12" spans="1:11" x14ac:dyDescent="0.45">
      <c r="A12" t="s">
        <v>26</v>
      </c>
      <c r="B12" t="s">
        <v>27</v>
      </c>
      <c r="C12">
        <v>16087970200</v>
      </c>
      <c r="D12">
        <v>0</v>
      </c>
      <c r="E12" s="1">
        <f t="shared" si="0"/>
        <v>-0.64017501272762989</v>
      </c>
      <c r="F12">
        <f>MATCH(E12,PERCENTILE(E$3:E$46,{5,4,3,2,1}/5),-1)</f>
        <v>3</v>
      </c>
      <c r="G12">
        <v>79.487503155768749</v>
      </c>
      <c r="H12" s="1">
        <f t="shared" si="2"/>
        <v>-1.0673202264691017</v>
      </c>
      <c r="I12">
        <f>MATCH(H12,PERCENTILE(H$3:H$46,{5,4,3,2,1}/5),-1)</f>
        <v>5</v>
      </c>
      <c r="J12">
        <f t="shared" si="1"/>
        <v>-1.7074952391967315</v>
      </c>
      <c r="K12">
        <f>MATCH(J12,PERCENTILE(J$3:J$46,{5,4,3,2,1}/5),-1)</f>
        <v>5</v>
      </c>
    </row>
    <row r="13" spans="1:11" x14ac:dyDescent="0.45">
      <c r="A13" t="s">
        <v>28</v>
      </c>
      <c r="B13" t="s">
        <v>29</v>
      </c>
      <c r="C13">
        <v>16087970100</v>
      </c>
      <c r="D13">
        <v>0</v>
      </c>
      <c r="E13" s="1">
        <f t="shared" si="0"/>
        <v>-0.64017501272762989</v>
      </c>
      <c r="F13">
        <f>MATCH(E13,PERCENTILE(E$3:E$46,{5,4,3,2,1}/5),-1)</f>
        <v>3</v>
      </c>
      <c r="G13">
        <v>90.592515592515582</v>
      </c>
      <c r="H13" s="1">
        <f t="shared" si="2"/>
        <v>0.92306042030080782</v>
      </c>
      <c r="I13">
        <f>MATCH(H13,PERCENTILE(H$3:H$46,{5,4,3,2,1}/5),-1)</f>
        <v>1</v>
      </c>
      <c r="J13">
        <f t="shared" si="1"/>
        <v>0.28288540757317793</v>
      </c>
      <c r="K13">
        <f>MATCH(J13,PERCENTILE(J$3:J$46,{5,4,3,2,1}/5),-1)</f>
        <v>3</v>
      </c>
    </row>
    <row r="14" spans="1:11" x14ac:dyDescent="0.45">
      <c r="A14" t="s">
        <v>30</v>
      </c>
      <c r="B14" t="s">
        <v>31</v>
      </c>
      <c r="C14">
        <v>16075960400</v>
      </c>
      <c r="D14">
        <v>0</v>
      </c>
      <c r="E14" s="1">
        <f t="shared" si="0"/>
        <v>-0.64017501272762989</v>
      </c>
      <c r="F14">
        <f>MATCH(E14,PERCENTILE(E$3:E$46,{5,4,3,2,1}/5),-1)</f>
        <v>3</v>
      </c>
      <c r="G14">
        <v>90.252866803881219</v>
      </c>
      <c r="H14" s="1">
        <f t="shared" si="2"/>
        <v>0.86218427275506759</v>
      </c>
      <c r="I14">
        <f>MATCH(H14,PERCENTILE(H$3:H$46,{5,4,3,2,1}/5),-1)</f>
        <v>1</v>
      </c>
      <c r="J14">
        <f t="shared" si="1"/>
        <v>0.2220092600274377</v>
      </c>
      <c r="K14">
        <f>MATCH(J14,PERCENTILE(J$3:J$46,{5,4,3,2,1}/5),-1)</f>
        <v>3</v>
      </c>
    </row>
    <row r="15" spans="1:11" x14ac:dyDescent="0.45">
      <c r="A15" t="s">
        <v>32</v>
      </c>
      <c r="B15" t="s">
        <v>33</v>
      </c>
      <c r="C15">
        <v>16075960300</v>
      </c>
      <c r="D15">
        <v>0</v>
      </c>
      <c r="E15" s="1">
        <f t="shared" si="0"/>
        <v>-0.64017501272762989</v>
      </c>
      <c r="F15">
        <f>MATCH(E15,PERCENTILE(E$3:E$46,{5,4,3,2,1}/5),-1)</f>
        <v>3</v>
      </c>
      <c r="G15">
        <v>93.795223154254984</v>
      </c>
      <c r="H15" s="1">
        <f t="shared" si="2"/>
        <v>1.4970901374631207</v>
      </c>
      <c r="I15">
        <f>MATCH(H15,PERCENTILE(H$3:H$46,{5,4,3,2,1}/5),-1)</f>
        <v>1</v>
      </c>
      <c r="J15">
        <f t="shared" si="1"/>
        <v>0.85691512473549081</v>
      </c>
      <c r="K15">
        <f>MATCH(J15,PERCENTILE(J$3:J$46,{5,4,3,2,1}/5),-1)</f>
        <v>2</v>
      </c>
    </row>
    <row r="16" spans="1:11" x14ac:dyDescent="0.45">
      <c r="A16" t="s">
        <v>34</v>
      </c>
      <c r="B16" t="s">
        <v>35</v>
      </c>
      <c r="C16">
        <v>16075960200</v>
      </c>
      <c r="D16">
        <v>1</v>
      </c>
      <c r="E16" s="1">
        <f t="shared" si="0"/>
        <v>1.5265711841966561</v>
      </c>
      <c r="F16">
        <f>MATCH(E16,PERCENTILE(E$3:E$46,{5,4,3,2,1}/5),-1)</f>
        <v>1</v>
      </c>
      <c r="G16">
        <v>84.638295055926932</v>
      </c>
      <c r="H16" s="1">
        <f t="shared" si="2"/>
        <v>-0.14413021907300499</v>
      </c>
      <c r="I16">
        <f>MATCH(H16,PERCENTILE(H$3:H$46,{5,4,3,2,1}/5),-1)</f>
        <v>4</v>
      </c>
      <c r="J16">
        <f t="shared" si="1"/>
        <v>1.3824409651236511</v>
      </c>
      <c r="K16">
        <f>MATCH(J16,PERCENTILE(J$3:J$46,{5,4,3,2,1}/5),-1)</f>
        <v>1</v>
      </c>
    </row>
    <row r="17" spans="1:11" x14ac:dyDescent="0.45">
      <c r="A17" t="s">
        <v>36</v>
      </c>
      <c r="B17" t="s">
        <v>37</v>
      </c>
      <c r="C17">
        <v>16075960100</v>
      </c>
      <c r="D17">
        <v>1</v>
      </c>
      <c r="E17" s="1">
        <f t="shared" si="0"/>
        <v>1.5265711841966561</v>
      </c>
      <c r="F17">
        <f>MATCH(E17,PERCENTILE(E$3:E$46,{5,4,3,2,1}/5),-1)</f>
        <v>1</v>
      </c>
      <c r="G17">
        <v>79.355441382531524</v>
      </c>
      <c r="H17" s="1">
        <f t="shared" si="2"/>
        <v>-1.0909900061408202</v>
      </c>
      <c r="I17">
        <f>MATCH(H17,PERCENTILE(H$3:H$46,{5,4,3,2,1}/5),-1)</f>
        <v>5</v>
      </c>
      <c r="J17">
        <f t="shared" si="1"/>
        <v>0.43558117805583585</v>
      </c>
      <c r="K17">
        <f>MATCH(J17,PERCENTILE(J$3:J$46,{5,4,3,2,1}/5),-1)</f>
        <v>2</v>
      </c>
    </row>
    <row r="18" spans="1:11" x14ac:dyDescent="0.45">
      <c r="A18" t="s">
        <v>38</v>
      </c>
      <c r="B18" t="s">
        <v>39</v>
      </c>
      <c r="C18">
        <v>16027022400</v>
      </c>
      <c r="D18">
        <v>0</v>
      </c>
      <c r="E18" s="1">
        <f t="shared" si="0"/>
        <v>-0.64017501272762989</v>
      </c>
      <c r="F18">
        <f>MATCH(E18,PERCENTILE(E$3:E$46,{5,4,3,2,1}/5),-1)</f>
        <v>3</v>
      </c>
      <c r="G18">
        <v>88.244836163079924</v>
      </c>
      <c r="H18" s="1">
        <f t="shared" si="2"/>
        <v>0.50227964875424058</v>
      </c>
      <c r="I18">
        <f>MATCH(H18,PERCENTILE(H$3:H$46,{5,4,3,2,1}/5),-1)</f>
        <v>2</v>
      </c>
      <c r="J18">
        <f t="shared" si="1"/>
        <v>-0.13789536397338931</v>
      </c>
      <c r="K18">
        <f>MATCH(J18,PERCENTILE(J$3:J$46,{5,4,3,2,1}/5),-1)</f>
        <v>3</v>
      </c>
    </row>
    <row r="19" spans="1:11" x14ac:dyDescent="0.45">
      <c r="A19" t="s">
        <v>40</v>
      </c>
      <c r="B19" t="s">
        <v>41</v>
      </c>
      <c r="C19">
        <v>16027022300</v>
      </c>
      <c r="D19">
        <v>0</v>
      </c>
      <c r="E19" s="1">
        <f t="shared" si="0"/>
        <v>-0.64017501272762989</v>
      </c>
      <c r="F19">
        <f>MATCH(E19,PERCENTILE(E$3:E$46,{5,4,3,2,1}/5),-1)</f>
        <v>3</v>
      </c>
      <c r="G19">
        <v>83.556428834581851</v>
      </c>
      <c r="H19" s="1">
        <f t="shared" si="2"/>
        <v>-0.33803595322904417</v>
      </c>
      <c r="I19">
        <f>MATCH(H19,PERCENTILE(H$3:H$46,{5,4,3,2,1}/5),-1)</f>
        <v>4</v>
      </c>
      <c r="J19">
        <f t="shared" si="1"/>
        <v>-0.97821096595667401</v>
      </c>
      <c r="K19">
        <f>MATCH(J19,PERCENTILE(J$3:J$46,{5,4,3,2,1}/5),-1)</f>
        <v>5</v>
      </c>
    </row>
    <row r="20" spans="1:11" x14ac:dyDescent="0.45">
      <c r="A20" t="s">
        <v>42</v>
      </c>
      <c r="B20" t="s">
        <v>43</v>
      </c>
      <c r="C20">
        <v>16027022200</v>
      </c>
      <c r="D20">
        <v>0</v>
      </c>
      <c r="E20" s="1">
        <f t="shared" si="0"/>
        <v>-0.64017501272762989</v>
      </c>
      <c r="F20">
        <f>MATCH(E20,PERCENTILE(E$3:E$46,{5,4,3,2,1}/5),-1)</f>
        <v>3</v>
      </c>
      <c r="G20">
        <v>71.561488673139166</v>
      </c>
      <c r="H20" s="1">
        <f t="shared" si="2"/>
        <v>-2.4879206915384944</v>
      </c>
      <c r="I20">
        <f>MATCH(H20,PERCENTILE(H$3:H$46,{5,4,3,2,1}/5),-1)</f>
        <v>5</v>
      </c>
      <c r="J20">
        <f t="shared" si="1"/>
        <v>-3.1280957042661242</v>
      </c>
      <c r="K20">
        <f>MATCH(J20,PERCENTILE(J$3:J$46,{5,4,3,2,1}/5),-1)</f>
        <v>5</v>
      </c>
    </row>
    <row r="21" spans="1:11" x14ac:dyDescent="0.45">
      <c r="A21" t="s">
        <v>44</v>
      </c>
      <c r="B21" t="s">
        <v>45</v>
      </c>
      <c r="C21">
        <v>16027022100</v>
      </c>
      <c r="D21">
        <v>0</v>
      </c>
      <c r="E21" s="1">
        <f t="shared" si="0"/>
        <v>-0.64017501272762989</v>
      </c>
      <c r="F21">
        <f>MATCH(E21,PERCENTILE(E$3:E$46,{5,4,3,2,1}/5),-1)</f>
        <v>3</v>
      </c>
      <c r="G21">
        <v>88.970881531711214</v>
      </c>
      <c r="H21" s="1">
        <f t="shared" si="2"/>
        <v>0.63241067369742221</v>
      </c>
      <c r="I21">
        <f>MATCH(H21,PERCENTILE(H$3:H$46,{5,4,3,2,1}/5),-1)</f>
        <v>2</v>
      </c>
      <c r="J21">
        <f t="shared" si="1"/>
        <v>-7.7643390302076787E-3</v>
      </c>
      <c r="K21">
        <f>MATCH(J21,PERCENTILE(J$3:J$46,{5,4,3,2,1}/5),-1)</f>
        <v>3</v>
      </c>
    </row>
    <row r="22" spans="1:11" x14ac:dyDescent="0.45">
      <c r="A22" t="s">
        <v>46</v>
      </c>
      <c r="B22" t="s">
        <v>47</v>
      </c>
      <c r="C22">
        <v>16027021904</v>
      </c>
      <c r="D22">
        <v>0</v>
      </c>
      <c r="E22" s="1">
        <f t="shared" si="0"/>
        <v>-0.64017501272762989</v>
      </c>
      <c r="F22">
        <f>MATCH(E22,PERCENTILE(E$3:E$46,{5,4,3,2,1}/5),-1)</f>
        <v>3</v>
      </c>
      <c r="G22">
        <v>87.441516867766552</v>
      </c>
      <c r="H22" s="1">
        <f t="shared" si="2"/>
        <v>0.35829861427311466</v>
      </c>
      <c r="I22">
        <f>MATCH(H22,PERCENTILE(H$3:H$46,{5,4,3,2,1}/5),-1)</f>
        <v>3</v>
      </c>
      <c r="J22">
        <f t="shared" si="1"/>
        <v>-0.28187639845451523</v>
      </c>
      <c r="K22">
        <f>MATCH(J22,PERCENTILE(J$3:J$46,{5,4,3,2,1}/5),-1)</f>
        <v>3</v>
      </c>
    </row>
    <row r="23" spans="1:11" x14ac:dyDescent="0.45">
      <c r="A23" t="s">
        <v>48</v>
      </c>
      <c r="B23" t="s">
        <v>49</v>
      </c>
      <c r="C23">
        <v>16027021903</v>
      </c>
      <c r="D23">
        <v>0</v>
      </c>
      <c r="E23" s="1">
        <f t="shared" si="0"/>
        <v>-0.64017501272762989</v>
      </c>
      <c r="F23">
        <f>MATCH(E23,PERCENTILE(E$3:E$46,{5,4,3,2,1}/5),-1)</f>
        <v>3</v>
      </c>
      <c r="G23">
        <v>81.008444300097437</v>
      </c>
      <c r="H23" s="1">
        <f t="shared" si="2"/>
        <v>-0.79471793666610879</v>
      </c>
      <c r="I23">
        <f>MATCH(H23,PERCENTILE(H$3:H$46,{5,4,3,2,1}/5),-1)</f>
        <v>4</v>
      </c>
      <c r="J23">
        <f t="shared" si="1"/>
        <v>-1.4348929493937388</v>
      </c>
      <c r="K23">
        <f>MATCH(J23,PERCENTILE(J$3:J$46,{5,4,3,2,1}/5),-1)</f>
        <v>5</v>
      </c>
    </row>
    <row r="24" spans="1:11" x14ac:dyDescent="0.45">
      <c r="A24" t="s">
        <v>50</v>
      </c>
      <c r="B24" t="s">
        <v>51</v>
      </c>
      <c r="C24">
        <v>16027021901</v>
      </c>
      <c r="D24">
        <v>0</v>
      </c>
      <c r="E24" s="1">
        <f t="shared" si="0"/>
        <v>-0.64017501272762989</v>
      </c>
      <c r="F24">
        <f>MATCH(E24,PERCENTILE(E$3:E$46,{5,4,3,2,1}/5),-1)</f>
        <v>3</v>
      </c>
      <c r="G24">
        <v>92.092188793817272</v>
      </c>
      <c r="H24" s="1">
        <f t="shared" si="2"/>
        <v>1.191850800622505</v>
      </c>
      <c r="I24">
        <f>MATCH(H24,PERCENTILE(H$3:H$46,{5,4,3,2,1}/5),-1)</f>
        <v>1</v>
      </c>
      <c r="J24">
        <f t="shared" si="1"/>
        <v>0.55167578789487515</v>
      </c>
      <c r="K24">
        <f>MATCH(J24,PERCENTILE(J$3:J$46,{5,4,3,2,1}/5),-1)</f>
        <v>2</v>
      </c>
    </row>
    <row r="25" spans="1:11" x14ac:dyDescent="0.45">
      <c r="A25" t="s">
        <v>52</v>
      </c>
      <c r="B25" t="s">
        <v>53</v>
      </c>
      <c r="C25">
        <v>16027021800</v>
      </c>
      <c r="D25">
        <v>0</v>
      </c>
      <c r="E25" s="1">
        <f t="shared" si="0"/>
        <v>-0.64017501272762989</v>
      </c>
      <c r="F25">
        <f>MATCH(E25,PERCENTILE(E$3:E$46,{5,4,3,2,1}/5),-1)</f>
        <v>3</v>
      </c>
      <c r="G25">
        <v>88.886827458256036</v>
      </c>
      <c r="H25" s="1">
        <f t="shared" si="2"/>
        <v>0.61734544058397123</v>
      </c>
      <c r="I25">
        <f>MATCH(H25,PERCENTILE(H$3:H$46,{5,4,3,2,1}/5),-1)</f>
        <v>2</v>
      </c>
      <c r="J25">
        <f t="shared" si="1"/>
        <v>-2.2829572143658661E-2</v>
      </c>
      <c r="K25">
        <f>MATCH(J25,PERCENTILE(J$3:J$46,{5,4,3,2,1}/5),-1)</f>
        <v>3</v>
      </c>
    </row>
    <row r="26" spans="1:11" x14ac:dyDescent="0.45">
      <c r="A26" t="s">
        <v>54</v>
      </c>
      <c r="B26" t="s">
        <v>55</v>
      </c>
      <c r="C26">
        <v>16027021700</v>
      </c>
      <c r="D26">
        <v>1</v>
      </c>
      <c r="E26" s="1">
        <f t="shared" si="0"/>
        <v>1.5265711841966561</v>
      </c>
      <c r="F26">
        <f>MATCH(E26,PERCENTILE(E$3:E$46,{5,4,3,2,1}/5),-1)</f>
        <v>1</v>
      </c>
      <c r="G26">
        <v>89.125421323398967</v>
      </c>
      <c r="H26" s="1">
        <f t="shared" si="2"/>
        <v>0.66010924785780067</v>
      </c>
      <c r="I26">
        <f>MATCH(H26,PERCENTILE(H$3:H$46,{5,4,3,2,1}/5),-1)</f>
        <v>2</v>
      </c>
      <c r="J26">
        <f t="shared" si="1"/>
        <v>2.1866804320544566</v>
      </c>
      <c r="K26">
        <f>MATCH(J26,PERCENTILE(J$3:J$46,{5,4,3,2,1}/5),-1)</f>
        <v>1</v>
      </c>
    </row>
    <row r="27" spans="1:11" x14ac:dyDescent="0.45">
      <c r="A27" t="s">
        <v>56</v>
      </c>
      <c r="B27" t="s">
        <v>57</v>
      </c>
      <c r="C27">
        <v>16027021600</v>
      </c>
      <c r="D27">
        <v>1</v>
      </c>
      <c r="E27" s="1">
        <f t="shared" si="0"/>
        <v>1.5265711841966561</v>
      </c>
      <c r="F27">
        <f>MATCH(E27,PERCENTILE(E$3:E$46,{5,4,3,2,1}/5),-1)</f>
        <v>1</v>
      </c>
      <c r="G27">
        <v>73.109465891062925</v>
      </c>
      <c r="H27" s="1">
        <f t="shared" si="2"/>
        <v>-2.2104726550103373</v>
      </c>
      <c r="I27">
        <f>MATCH(H27,PERCENTILE(H$3:H$46,{5,4,3,2,1}/5),-1)</f>
        <v>5</v>
      </c>
      <c r="J27">
        <f t="shared" si="1"/>
        <v>-0.68390147081368124</v>
      </c>
      <c r="K27">
        <f>MATCH(J27,PERCENTILE(J$3:J$46,{5,4,3,2,1}/5),-1)</f>
        <v>4</v>
      </c>
    </row>
    <row r="28" spans="1:11" x14ac:dyDescent="0.45">
      <c r="A28" t="s">
        <v>58</v>
      </c>
      <c r="B28" t="s">
        <v>59</v>
      </c>
      <c r="C28">
        <v>16027021500</v>
      </c>
      <c r="D28">
        <v>0</v>
      </c>
      <c r="E28" s="1">
        <f t="shared" si="0"/>
        <v>-0.64017501272762989</v>
      </c>
      <c r="F28">
        <f>MATCH(E28,PERCENTILE(E$3:E$46,{5,4,3,2,1}/5),-1)</f>
        <v>3</v>
      </c>
      <c r="G28">
        <v>78.18836460109911</v>
      </c>
      <c r="H28" s="1">
        <f t="shared" si="2"/>
        <v>-1.3001682535573609</v>
      </c>
      <c r="I28">
        <f>MATCH(H28,PERCENTILE(H$3:H$46,{5,4,3,2,1}/5),-1)</f>
        <v>5</v>
      </c>
      <c r="J28">
        <f t="shared" si="1"/>
        <v>-1.9403432662849909</v>
      </c>
      <c r="K28">
        <f>MATCH(J28,PERCENTILE(J$3:J$46,{5,4,3,2,1}/5),-1)</f>
        <v>5</v>
      </c>
    </row>
    <row r="29" spans="1:11" x14ac:dyDescent="0.45">
      <c r="A29" t="s">
        <v>60</v>
      </c>
      <c r="B29" t="s">
        <v>61</v>
      </c>
      <c r="C29">
        <v>16027021300</v>
      </c>
      <c r="D29">
        <v>0</v>
      </c>
      <c r="E29" s="1">
        <f t="shared" si="0"/>
        <v>-0.64017501272762989</v>
      </c>
      <c r="F29">
        <f>MATCH(E29,PERCENTILE(E$3:E$46,{5,4,3,2,1}/5),-1)</f>
        <v>3</v>
      </c>
      <c r="G29">
        <v>77.845991931240135</v>
      </c>
      <c r="H29" s="1">
        <f t="shared" si="2"/>
        <v>-1.3615326095138929</v>
      </c>
      <c r="I29">
        <f>MATCH(H29,PERCENTILE(H$3:H$46,{5,4,3,2,1}/5),-1)</f>
        <v>5</v>
      </c>
      <c r="J29">
        <f t="shared" si="1"/>
        <v>-2.0017076222415229</v>
      </c>
      <c r="K29">
        <f>MATCH(J29,PERCENTILE(J$3:J$46,{5,4,3,2,1}/5),-1)</f>
        <v>5</v>
      </c>
    </row>
    <row r="30" spans="1:11" x14ac:dyDescent="0.45">
      <c r="A30" t="s">
        <v>62</v>
      </c>
      <c r="B30" t="s">
        <v>63</v>
      </c>
      <c r="C30">
        <v>16027021200</v>
      </c>
      <c r="D30">
        <v>1</v>
      </c>
      <c r="E30" s="1">
        <f t="shared" si="0"/>
        <v>1.5265711841966561</v>
      </c>
      <c r="F30">
        <f>MATCH(E30,PERCENTILE(E$3:E$46,{5,4,3,2,1}/5),-1)</f>
        <v>1</v>
      </c>
      <c r="G30">
        <v>82.956656346749227</v>
      </c>
      <c r="H30" s="1">
        <f t="shared" si="2"/>
        <v>-0.44553475694914219</v>
      </c>
      <c r="I30">
        <f>MATCH(H30,PERCENTILE(H$3:H$46,{5,4,3,2,1}/5),-1)</f>
        <v>4</v>
      </c>
      <c r="J30">
        <f t="shared" si="1"/>
        <v>1.0810364272475139</v>
      </c>
      <c r="K30">
        <f>MATCH(J30,PERCENTILE(J$3:J$46,{5,4,3,2,1}/5),-1)</f>
        <v>1</v>
      </c>
    </row>
    <row r="31" spans="1:11" x14ac:dyDescent="0.45">
      <c r="A31" t="s">
        <v>64</v>
      </c>
      <c r="B31" t="s">
        <v>65</v>
      </c>
      <c r="C31">
        <v>16027021100</v>
      </c>
      <c r="D31">
        <v>0</v>
      </c>
      <c r="E31" s="1">
        <f t="shared" si="0"/>
        <v>-0.64017501272762989</v>
      </c>
      <c r="F31">
        <f>MATCH(E31,PERCENTILE(E$3:E$46,{5,4,3,2,1}/5),-1)</f>
        <v>3</v>
      </c>
      <c r="G31">
        <v>91.561740667108467</v>
      </c>
      <c r="H31" s="1">
        <f t="shared" si="2"/>
        <v>1.0967771848539261</v>
      </c>
      <c r="I31">
        <f>MATCH(H31,PERCENTILE(H$3:H$46,{5,4,3,2,1}/5),-1)</f>
        <v>1</v>
      </c>
      <c r="J31">
        <f t="shared" si="1"/>
        <v>0.45660217212629617</v>
      </c>
      <c r="K31">
        <f>MATCH(J31,PERCENTILE(J$3:J$46,{5,4,3,2,1}/5),-1)</f>
        <v>2</v>
      </c>
    </row>
    <row r="32" spans="1:11" x14ac:dyDescent="0.45">
      <c r="A32" t="s">
        <v>66</v>
      </c>
      <c r="B32" t="s">
        <v>67</v>
      </c>
      <c r="C32">
        <v>16027021002</v>
      </c>
      <c r="D32">
        <v>1</v>
      </c>
      <c r="E32" s="1">
        <f t="shared" si="0"/>
        <v>1.5265711841966561</v>
      </c>
      <c r="F32">
        <f>MATCH(E32,PERCENTILE(E$3:E$46,{5,4,3,2,1}/5),-1)</f>
        <v>1</v>
      </c>
      <c r="G32">
        <v>88.017845761631605</v>
      </c>
      <c r="H32" s="1">
        <f t="shared" si="2"/>
        <v>0.46159556085981779</v>
      </c>
      <c r="I32">
        <f>MATCH(H32,PERCENTILE(H$3:H$46,{5,4,3,2,1}/5),-1)</f>
        <v>2</v>
      </c>
      <c r="J32">
        <f t="shared" si="1"/>
        <v>1.9881667450564739</v>
      </c>
      <c r="K32">
        <f>MATCH(J32,PERCENTILE(J$3:J$46,{5,4,3,2,1}/5),-1)</f>
        <v>1</v>
      </c>
    </row>
    <row r="33" spans="1:11" x14ac:dyDescent="0.45">
      <c r="A33" t="s">
        <v>68</v>
      </c>
      <c r="B33" t="s">
        <v>69</v>
      </c>
      <c r="C33">
        <v>16027021001</v>
      </c>
      <c r="D33">
        <v>1</v>
      </c>
      <c r="E33" s="1">
        <f t="shared" si="0"/>
        <v>1.5265711841966561</v>
      </c>
      <c r="F33">
        <f>MATCH(E33,PERCENTILE(E$3:E$46,{5,4,3,2,1}/5),-1)</f>
        <v>1</v>
      </c>
      <c r="G33">
        <v>87.772539776075433</v>
      </c>
      <c r="H33" s="1">
        <f t="shared" si="2"/>
        <v>0.41762872255424494</v>
      </c>
      <c r="I33">
        <f>MATCH(H33,PERCENTILE(H$3:H$46,{5,4,3,2,1}/5),-1)</f>
        <v>3</v>
      </c>
      <c r="J33">
        <f t="shared" si="1"/>
        <v>1.944199906750901</v>
      </c>
      <c r="K33">
        <f>MATCH(J33,PERCENTILE(J$3:J$46,{5,4,3,2,1}/5),-1)</f>
        <v>1</v>
      </c>
    </row>
    <row r="34" spans="1:11" x14ac:dyDescent="0.45">
      <c r="A34" t="s">
        <v>70</v>
      </c>
      <c r="B34" t="s">
        <v>71</v>
      </c>
      <c r="C34">
        <v>16027020902</v>
      </c>
      <c r="D34">
        <v>0</v>
      </c>
      <c r="E34" s="1">
        <f t="shared" si="0"/>
        <v>-0.64017501272762989</v>
      </c>
      <c r="F34">
        <f>MATCH(E34,PERCENTILE(E$3:E$46,{5,4,3,2,1}/5),-1)</f>
        <v>3</v>
      </c>
      <c r="G34">
        <v>87.046245648930878</v>
      </c>
      <c r="H34" s="1">
        <f t="shared" si="2"/>
        <v>0.28745311196711709</v>
      </c>
      <c r="I34">
        <f>MATCH(H34,PERCENTILE(H$3:H$46,{5,4,3,2,1}/5),-1)</f>
        <v>3</v>
      </c>
      <c r="J34">
        <f t="shared" si="1"/>
        <v>-0.3527219007605128</v>
      </c>
      <c r="K34">
        <f>MATCH(J34,PERCENTILE(J$3:J$46,{5,4,3,2,1}/5),-1)</f>
        <v>3</v>
      </c>
    </row>
    <row r="35" spans="1:11" x14ac:dyDescent="0.45">
      <c r="A35" t="s">
        <v>72</v>
      </c>
      <c r="B35" t="s">
        <v>73</v>
      </c>
      <c r="C35">
        <v>16027020901</v>
      </c>
      <c r="D35">
        <v>0</v>
      </c>
      <c r="E35" s="1">
        <f t="shared" si="0"/>
        <v>-0.64017501272762989</v>
      </c>
      <c r="F35">
        <f>MATCH(E35,PERCENTILE(E$3:E$46,{5,4,3,2,1}/5),-1)</f>
        <v>3</v>
      </c>
      <c r="G35">
        <v>85.628742514970057</v>
      </c>
      <c r="H35" s="1">
        <f t="shared" si="2"/>
        <v>3.3390289377625101E-2</v>
      </c>
      <c r="I35">
        <f>MATCH(H35,PERCENTILE(H$3:H$46,{5,4,3,2,1}/5),-1)</f>
        <v>3</v>
      </c>
      <c r="J35">
        <f t="shared" si="1"/>
        <v>-0.60678472335000477</v>
      </c>
      <c r="K35">
        <f>MATCH(J35,PERCENTILE(J$3:J$46,{5,4,3,2,1}/5),-1)</f>
        <v>4</v>
      </c>
    </row>
    <row r="36" spans="1:11" x14ac:dyDescent="0.45">
      <c r="A36" t="s">
        <v>74</v>
      </c>
      <c r="B36" t="s">
        <v>75</v>
      </c>
      <c r="C36">
        <v>16027020700</v>
      </c>
      <c r="D36">
        <v>0</v>
      </c>
      <c r="E36" s="1">
        <f t="shared" si="0"/>
        <v>-0.64017501272762989</v>
      </c>
      <c r="F36">
        <f>MATCH(E36,PERCENTILE(E$3:E$46,{5,4,3,2,1}/5),-1)</f>
        <v>3</v>
      </c>
      <c r="G36">
        <v>87.038089823763499</v>
      </c>
      <c r="H36" s="1">
        <f t="shared" si="2"/>
        <v>0.28599132192734439</v>
      </c>
      <c r="I36">
        <f>MATCH(H36,PERCENTILE(H$3:H$46,{5,4,3,2,1}/5),-1)</f>
        <v>3</v>
      </c>
      <c r="J36">
        <f t="shared" si="1"/>
        <v>-0.3541836908002855</v>
      </c>
      <c r="K36">
        <f>MATCH(J36,PERCENTILE(J$3:J$46,{5,4,3,2,1}/5),-1)</f>
        <v>4</v>
      </c>
    </row>
    <row r="37" spans="1:11" x14ac:dyDescent="0.45">
      <c r="A37" t="s">
        <v>76</v>
      </c>
      <c r="B37" t="s">
        <v>77</v>
      </c>
      <c r="C37">
        <v>16027020602</v>
      </c>
      <c r="D37">
        <v>1</v>
      </c>
      <c r="E37" s="1">
        <f t="shared" si="0"/>
        <v>1.5265711841966561</v>
      </c>
      <c r="F37">
        <f>MATCH(E37,PERCENTILE(E$3:E$46,{5,4,3,2,1}/5),-1)</f>
        <v>1</v>
      </c>
      <c r="G37">
        <v>88.582975498863348</v>
      </c>
      <c r="H37" s="1">
        <f t="shared" si="2"/>
        <v>0.56288525308727988</v>
      </c>
      <c r="I37">
        <f>MATCH(H37,PERCENTILE(H$3:H$46,{5,4,3,2,1}/5),-1)</f>
        <v>2</v>
      </c>
      <c r="J37">
        <f t="shared" si="1"/>
        <v>2.0894564372839359</v>
      </c>
      <c r="K37">
        <f>MATCH(J37,PERCENTILE(J$3:J$46,{5,4,3,2,1}/5),-1)</f>
        <v>1</v>
      </c>
    </row>
    <row r="38" spans="1:11" x14ac:dyDescent="0.45">
      <c r="A38" t="s">
        <v>78</v>
      </c>
      <c r="B38" t="s">
        <v>79</v>
      </c>
      <c r="C38">
        <v>16027020601</v>
      </c>
      <c r="D38">
        <v>0</v>
      </c>
      <c r="E38" s="1">
        <f t="shared" si="0"/>
        <v>-0.64017501272762989</v>
      </c>
      <c r="F38">
        <f>MATCH(E38,PERCENTILE(E$3:E$46,{5,4,3,2,1}/5),-1)</f>
        <v>3</v>
      </c>
      <c r="G38">
        <v>80.488962734393539</v>
      </c>
      <c r="H38" s="1">
        <f t="shared" si="2"/>
        <v>-0.88782598680294122</v>
      </c>
      <c r="I38">
        <f>MATCH(H38,PERCENTILE(H$3:H$46,{5,4,3,2,1}/5),-1)</f>
        <v>4</v>
      </c>
      <c r="J38">
        <f t="shared" si="1"/>
        <v>-1.5280009995305712</v>
      </c>
      <c r="K38">
        <f>MATCH(J38,PERCENTILE(J$3:J$46,{5,4,3,2,1}/5),-1)</f>
        <v>5</v>
      </c>
    </row>
    <row r="39" spans="1:11" x14ac:dyDescent="0.45">
      <c r="A39" t="s">
        <v>80</v>
      </c>
      <c r="B39" t="s">
        <v>81</v>
      </c>
      <c r="C39">
        <v>16027020504</v>
      </c>
      <c r="D39">
        <v>0</v>
      </c>
      <c r="E39" s="1">
        <f t="shared" si="0"/>
        <v>-0.64017501272762989</v>
      </c>
      <c r="F39">
        <f>MATCH(E39,PERCENTILE(E$3:E$46,{5,4,3,2,1}/5),-1)</f>
        <v>3</v>
      </c>
      <c r="G39" t="s">
        <v>23</v>
      </c>
      <c r="H39" s="1" t="s">
        <v>23</v>
      </c>
      <c r="I39" t="s">
        <v>23</v>
      </c>
      <c r="J39" t="s">
        <v>23</v>
      </c>
      <c r="K39" t="s">
        <v>23</v>
      </c>
    </row>
    <row r="40" spans="1:11" x14ac:dyDescent="0.45">
      <c r="A40" t="s">
        <v>82</v>
      </c>
      <c r="B40" t="s">
        <v>83</v>
      </c>
      <c r="C40">
        <v>16027020503</v>
      </c>
      <c r="D40">
        <v>0</v>
      </c>
      <c r="E40" s="1">
        <f t="shared" si="0"/>
        <v>-0.64017501272762989</v>
      </c>
      <c r="F40">
        <f>MATCH(E40,PERCENTILE(E$3:E$46,{5,4,3,2,1}/5),-1)</f>
        <v>3</v>
      </c>
      <c r="G40">
        <v>91.643979057591622</v>
      </c>
      <c r="H40" s="1">
        <f t="shared" si="2"/>
        <v>1.1115169883229918</v>
      </c>
      <c r="I40">
        <f>MATCH(H40,PERCENTILE(H$3:H$46,{5,4,3,2,1}/5),-1)</f>
        <v>1</v>
      </c>
      <c r="J40">
        <f t="shared" si="1"/>
        <v>0.47134197559536195</v>
      </c>
      <c r="K40">
        <f>MATCH(J40,PERCENTILE(J$3:J$46,{5,4,3,2,1}/5),-1)</f>
        <v>2</v>
      </c>
    </row>
    <row r="41" spans="1:11" x14ac:dyDescent="0.45">
      <c r="A41" t="s">
        <v>84</v>
      </c>
      <c r="B41" t="s">
        <v>85</v>
      </c>
      <c r="C41">
        <v>16027020501</v>
      </c>
      <c r="D41">
        <v>1</v>
      </c>
      <c r="E41" s="1">
        <f t="shared" si="0"/>
        <v>1.5265711841966561</v>
      </c>
      <c r="F41">
        <f>MATCH(E41,PERCENTILE(E$3:E$46,{5,4,3,2,1}/5),-1)</f>
        <v>1</v>
      </c>
      <c r="G41">
        <v>94.708737864077676</v>
      </c>
      <c r="H41" s="1">
        <f t="shared" si="2"/>
        <v>1.6608217865114456</v>
      </c>
      <c r="I41">
        <f>MATCH(H41,PERCENTILE(H$3:H$46,{5,4,3,2,1}/5),-1)</f>
        <v>1</v>
      </c>
      <c r="J41">
        <f t="shared" si="1"/>
        <v>3.1873929707081015</v>
      </c>
      <c r="K41">
        <f>MATCH(J41,PERCENTILE(J$3:J$46,{5,4,3,2,1}/5),-1)</f>
        <v>1</v>
      </c>
    </row>
    <row r="42" spans="1:11" x14ac:dyDescent="0.45">
      <c r="A42" t="s">
        <v>86</v>
      </c>
      <c r="B42" t="s">
        <v>87</v>
      </c>
      <c r="C42">
        <v>16027020402</v>
      </c>
      <c r="D42">
        <v>1</v>
      </c>
      <c r="E42" s="1">
        <f t="shared" si="0"/>
        <v>1.5265711841966561</v>
      </c>
      <c r="F42">
        <f>MATCH(E42,PERCENTILE(E$3:E$46,{5,4,3,2,1}/5),-1)</f>
        <v>1</v>
      </c>
      <c r="G42">
        <v>86.637752994630318</v>
      </c>
      <c r="H42" s="1">
        <f t="shared" si="2"/>
        <v>0.21423789693709361</v>
      </c>
      <c r="I42">
        <f>MATCH(H42,PERCENTILE(H$3:H$46,{5,4,3,2,1}/5),-1)</f>
        <v>3</v>
      </c>
      <c r="J42">
        <f t="shared" si="1"/>
        <v>1.7408090811337495</v>
      </c>
      <c r="K42">
        <f>MATCH(J42,PERCENTILE(J$3:J$46,{5,4,3,2,1}/5),-1)</f>
        <v>1</v>
      </c>
    </row>
    <row r="43" spans="1:11" x14ac:dyDescent="0.45">
      <c r="A43" t="s">
        <v>88</v>
      </c>
      <c r="B43" t="s">
        <v>89</v>
      </c>
      <c r="C43">
        <v>16027020401</v>
      </c>
      <c r="D43">
        <v>1</v>
      </c>
      <c r="E43" s="1">
        <f t="shared" si="0"/>
        <v>1.5265711841966561</v>
      </c>
      <c r="F43">
        <f>MATCH(E43,PERCENTILE(E$3:E$46,{5,4,3,2,1}/5),-1)</f>
        <v>1</v>
      </c>
      <c r="G43">
        <v>89.291068751338614</v>
      </c>
      <c r="H43" s="1">
        <f t="shared" si="2"/>
        <v>0.68979867293825292</v>
      </c>
      <c r="I43">
        <f>MATCH(H43,PERCENTILE(H$3:H$46,{5,4,3,2,1}/5),-1)</f>
        <v>2</v>
      </c>
      <c r="J43">
        <f t="shared" si="1"/>
        <v>2.2163698571349091</v>
      </c>
      <c r="K43">
        <f>MATCH(J43,PERCENTILE(J$3:J$46,{5,4,3,2,1}/5),-1)</f>
        <v>1</v>
      </c>
    </row>
    <row r="44" spans="1:11" x14ac:dyDescent="0.45">
      <c r="A44" t="s">
        <v>90</v>
      </c>
      <c r="B44" t="s">
        <v>91</v>
      </c>
      <c r="C44">
        <v>16027020300</v>
      </c>
      <c r="D44">
        <v>0</v>
      </c>
      <c r="E44" s="1">
        <f t="shared" si="0"/>
        <v>-0.64017501272762989</v>
      </c>
      <c r="F44">
        <f>MATCH(E44,PERCENTILE(E$3:E$46,{5,4,3,2,1}/5),-1)</f>
        <v>3</v>
      </c>
      <c r="G44">
        <v>90.725707257072571</v>
      </c>
      <c r="H44" s="1">
        <f t="shared" si="2"/>
        <v>0.94693271337164397</v>
      </c>
      <c r="I44">
        <f>MATCH(H44,PERCENTILE(H$3:H$46,{5,4,3,2,1}/5),-1)</f>
        <v>1</v>
      </c>
      <c r="J44">
        <f t="shared" si="1"/>
        <v>0.30675770064401409</v>
      </c>
      <c r="K44">
        <f>MATCH(J44,PERCENTILE(J$3:J$46,{5,4,3,2,1}/5),-1)</f>
        <v>2</v>
      </c>
    </row>
    <row r="45" spans="1:11" x14ac:dyDescent="0.45">
      <c r="A45" t="s">
        <v>92</v>
      </c>
      <c r="B45" t="s">
        <v>93</v>
      </c>
      <c r="C45">
        <v>16027020200</v>
      </c>
      <c r="D45">
        <v>0</v>
      </c>
      <c r="E45" s="1">
        <f t="shared" si="0"/>
        <v>-0.64017501272762989</v>
      </c>
      <c r="F45">
        <f>MATCH(E45,PERCENTILE(E$3:E$46,{5,4,3,2,1}/5),-1)</f>
        <v>3</v>
      </c>
      <c r="G45">
        <v>86.101083032490976</v>
      </c>
      <c r="H45" s="1">
        <f t="shared" si="2"/>
        <v>0.11804912520638809</v>
      </c>
      <c r="I45">
        <f>MATCH(H45,PERCENTILE(H$3:H$46,{5,4,3,2,1}/5),-1)</f>
        <v>3</v>
      </c>
      <c r="J45">
        <f t="shared" si="1"/>
        <v>-0.52212588752124178</v>
      </c>
      <c r="K45">
        <f>MATCH(J45,PERCENTILE(J$3:J$46,{5,4,3,2,1}/5),-1)</f>
        <v>4</v>
      </c>
    </row>
    <row r="46" spans="1:11" x14ac:dyDescent="0.45">
      <c r="A46" t="s">
        <v>94</v>
      </c>
      <c r="B46" t="s">
        <v>95</v>
      </c>
      <c r="C46">
        <v>16027020100</v>
      </c>
      <c r="D46">
        <v>0</v>
      </c>
      <c r="E46" s="1">
        <f t="shared" si="0"/>
        <v>-0.64017501272762989</v>
      </c>
      <c r="F46">
        <f>MATCH(E46,PERCENTILE(E$3:E$46,{5,4,3,2,1}/5),-1)</f>
        <v>3</v>
      </c>
      <c r="G46">
        <v>92.244752757025978</v>
      </c>
      <c r="H46" s="1">
        <f t="shared" si="2"/>
        <v>1.2191952418372041</v>
      </c>
      <c r="I46">
        <f>MATCH(H46,PERCENTILE(H$3:H$46,{5,4,3,2,1}/5),-1)</f>
        <v>1</v>
      </c>
      <c r="J46">
        <f t="shared" si="1"/>
        <v>0.57902022910957418</v>
      </c>
      <c r="K46">
        <f>MATCH(J46,PERCENTILE(J$3:J$46,{5,4,3,2,1}/5),-1)</f>
        <v>2</v>
      </c>
    </row>
    <row r="47" spans="1:11" x14ac:dyDescent="0.45">
      <c r="C47" t="s">
        <v>96</v>
      </c>
      <c r="D47">
        <f>_xlfn.STDEV.S(D3:D46)</f>
        <v>0.46152152080364017</v>
      </c>
      <c r="G47">
        <f>_xlfn.STDEV.S(G3:G46)</f>
        <v>5.5793410445226188</v>
      </c>
    </row>
    <row r="48" spans="1:11" x14ac:dyDescent="0.45">
      <c r="C48" t="s">
        <v>97</v>
      </c>
      <c r="D48">
        <f>AVERAGE(D3:D46)</f>
        <v>0.29545454545454547</v>
      </c>
      <c r="G48">
        <f>AVERAGE(G3:G46)</f>
        <v>85.442446702956985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2018_Tract_Data_DeterminantsHea</vt:lpstr>
    </vt:vector>
  </TitlesOfParts>
  <Company>Oregon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Vasan, Thamanna</dc:creator>
  <cp:lastModifiedBy>Vasan, Thamanna</cp:lastModifiedBy>
  <dcterms:created xsi:type="dcterms:W3CDTF">2020-07-28T08:29:44Z</dcterms:created>
  <dcterms:modified xsi:type="dcterms:W3CDTF">2020-07-28T08:38:39Z</dcterms:modified>
</cp:coreProperties>
</file>